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05" windowWidth="9885" windowHeight="6825" activeTab="2"/>
  </bookViews>
  <sheets>
    <sheet name="3-1農地,2耕地" sheetId="1" r:id="rId1"/>
    <sheet name="3-3農家" sheetId="2" r:id="rId2"/>
    <sheet name="3-4規模農家" sheetId="3" r:id="rId3"/>
    <sheet name="3-5地区別耕地" sheetId="4" r:id="rId4"/>
    <sheet name="3-6就業者" sheetId="5" r:id="rId5"/>
  </sheets>
  <definedNames>
    <definedName name="_xlnm.Print_Area" localSheetId="0">'3-1農地,2耕地'!$A$1:$F$30</definedName>
    <definedName name="_xlnm.Print_Area" localSheetId="1">'3-3農家'!$A$1:$L$27</definedName>
    <definedName name="_xlnm.Print_Area" localSheetId="2">'3-4規模農家'!$A$1:$V$28</definedName>
    <definedName name="_xlnm.Print_Area" localSheetId="3">'3-5地区別耕地'!$A$1:$AB$68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<sst xmlns="http://schemas.openxmlformats.org/spreadsheetml/2006/main" count="414" uniqueCount="159">
  <si>
    <t>安　芸　津</t>
  </si>
  <si>
    <t>計</t>
  </si>
  <si>
    <t>採草放牧地</t>
  </si>
  <si>
    <t>地区名</t>
  </si>
  <si>
    <t>項目</t>
  </si>
  <si>
    <t>八　本　松</t>
  </si>
  <si>
    <t>農       地</t>
  </si>
  <si>
    <t>農業用施設用地</t>
  </si>
  <si>
    <t>1．農業振興地域農用地区域</t>
  </si>
  <si>
    <t>田</t>
  </si>
  <si>
    <t>計</t>
  </si>
  <si>
    <t>年次</t>
  </si>
  <si>
    <t>2．耕地面積の推移</t>
  </si>
  <si>
    <t>畑</t>
  </si>
  <si>
    <t>総　　 　数</t>
  </si>
  <si>
    <t>西　 　　条</t>
  </si>
  <si>
    <t>志　　 　和</t>
  </si>
  <si>
    <t>高　　 　屋</t>
  </si>
  <si>
    <t>黒　　 　瀬</t>
  </si>
  <si>
    <t>福　 　　富</t>
  </si>
  <si>
    <t>河　　 　内</t>
  </si>
  <si>
    <t>豊　 　　栄</t>
  </si>
  <si>
    <t>　　　　　　　　　　　　　　　　　　　　区分</t>
  </si>
  <si>
    <t>単位：ｈａ</t>
  </si>
  <si>
    <t>単位：ｈａ</t>
  </si>
  <si>
    <t>注　この部分に掲げた統計数値の4桁の場合は，</t>
  </si>
  <si>
    <t xml:space="preserve">　 　末尾の1桁を四捨五入したため、合計と一致しない場合がある。 </t>
  </si>
  <si>
    <t>2014（平成26）年3月31日現在　農林水産課</t>
  </si>
  <si>
    <t>2009（平21）</t>
  </si>
  <si>
    <t>2010（   22）</t>
  </si>
  <si>
    <t>2011（   23）</t>
  </si>
  <si>
    <t>2012（   24）</t>
  </si>
  <si>
    <t>2013（   25）</t>
  </si>
  <si>
    <t>広島農林水産統計年報</t>
  </si>
  <si>
    <t>3．農家数</t>
  </si>
  <si>
    <t>単位：戸、％</t>
  </si>
  <si>
    <t>年</t>
  </si>
  <si>
    <t>2005(平17)</t>
  </si>
  <si>
    <t>2010(　22)</t>
  </si>
  <si>
    <t>地区名</t>
  </si>
  <si>
    <t>区分</t>
  </si>
  <si>
    <t>専業</t>
  </si>
  <si>
    <t>第１種
兼業</t>
  </si>
  <si>
    <t>第２種
兼業</t>
  </si>
  <si>
    <t>自給的
農家</t>
  </si>
  <si>
    <t>計</t>
  </si>
  <si>
    <t>総数</t>
  </si>
  <si>
    <t>構成比</t>
  </si>
  <si>
    <t>西条</t>
  </si>
  <si>
    <t>八本松</t>
  </si>
  <si>
    <t>志和</t>
  </si>
  <si>
    <t>高屋</t>
  </si>
  <si>
    <t>黒瀬</t>
  </si>
  <si>
    <t>福富</t>
  </si>
  <si>
    <t>豊栄</t>
  </si>
  <si>
    <t>河内</t>
  </si>
  <si>
    <t>安芸津</t>
  </si>
  <si>
    <t>注　第1種兼業…農業を主とする兼業農家</t>
  </si>
  <si>
    <t>各年2月1日現在　農林業センサス</t>
  </si>
  <si>
    <t>　　 第2種兼業…農業以外を主とする兼業農家</t>
  </si>
  <si>
    <t>　　 自給的農家…経営耕地面積が30ａ未満かつ農産物販売金額が50万円未満の農家</t>
  </si>
  <si>
    <t>4．経営耕地規模別農家数</t>
  </si>
  <si>
    <t>単位：戸、％</t>
  </si>
  <si>
    <t/>
  </si>
  <si>
    <t>年</t>
  </si>
  <si>
    <t>2005(平17)</t>
  </si>
  <si>
    <t>販売農家</t>
  </si>
  <si>
    <t>0.5ha
未満</t>
  </si>
  <si>
    <t>0.5～1.0ha</t>
  </si>
  <si>
    <t>1.0～2.0ha</t>
  </si>
  <si>
    <t>2.0ha
以上</t>
  </si>
  <si>
    <t>0.5～1.0ha</t>
  </si>
  <si>
    <t>1.0～2.0ha</t>
  </si>
  <si>
    <t>注　自給的農家：経営耕地面積が30a未満かつ農産物総販売額が50万円未満の農家</t>
  </si>
  <si>
    <t>各年2月1日現在　農林業センサス</t>
  </si>
  <si>
    <t xml:space="preserve">     販売農家：経営耕地面積が30a以上または農産物総販売額が50万円以上の農家</t>
  </si>
  <si>
    <t>　</t>
  </si>
  <si>
    <t>5．経営耕地面積の推移（販売農家）①</t>
  </si>
  <si>
    <t>5．経営耕地面積の推移（販売農家）②</t>
  </si>
  <si>
    <t>単位：ha</t>
  </si>
  <si>
    <t>年・区分</t>
  </si>
  <si>
    <t>1985(昭60)</t>
  </si>
  <si>
    <t>1995（　7）</t>
  </si>
  <si>
    <t>2000(平12)</t>
  </si>
  <si>
    <t>2005（　17)</t>
  </si>
  <si>
    <t>2010（　22)</t>
  </si>
  <si>
    <t>田</t>
  </si>
  <si>
    <t>畑</t>
  </si>
  <si>
    <t>樹園地</t>
  </si>
  <si>
    <t>西
条</t>
  </si>
  <si>
    <t>郷田</t>
  </si>
  <si>
    <t>下三永
賀永</t>
  </si>
  <si>
    <t>板城</t>
  </si>
  <si>
    <t>川上</t>
  </si>
  <si>
    <t>原</t>
  </si>
  <si>
    <t>吉川</t>
  </si>
  <si>
    <t>志
和</t>
  </si>
  <si>
    <t>東志和</t>
  </si>
  <si>
    <t>志和堀</t>
  </si>
  <si>
    <t>西志和</t>
  </si>
  <si>
    <t>高
屋</t>
  </si>
  <si>
    <t>西高屋</t>
  </si>
  <si>
    <t>東高屋</t>
  </si>
  <si>
    <t>造賀</t>
  </si>
  <si>
    <t>小谷</t>
  </si>
  <si>
    <t>戸野村3－3</t>
  </si>
  <si>
    <t>-</t>
  </si>
  <si>
    <t>-</t>
  </si>
  <si>
    <t>小計</t>
  </si>
  <si>
    <t>黒
瀬</t>
  </si>
  <si>
    <t>板城村2－2</t>
  </si>
  <si>
    <t>上黒瀬村</t>
  </si>
  <si>
    <t>乃美尾村</t>
  </si>
  <si>
    <t>中黒瀬村</t>
  </si>
  <si>
    <t>下黒瀬村</t>
  </si>
  <si>
    <t>福
富</t>
  </si>
  <si>
    <t>戸野村3－2</t>
  </si>
  <si>
    <t>竹仁村</t>
  </si>
  <si>
    <t>久芳村</t>
  </si>
  <si>
    <t>豊
栄</t>
  </si>
  <si>
    <t>豊栄町</t>
  </si>
  <si>
    <t>上山村2－2</t>
  </si>
  <si>
    <t>-</t>
  </si>
  <si>
    <t>吉川村2－１</t>
  </si>
  <si>
    <t>河
内</t>
  </si>
  <si>
    <t>入野村</t>
  </si>
  <si>
    <t>河内村</t>
  </si>
  <si>
    <t>戸野村3-1</t>
  </si>
  <si>
    <t>豊田村2-1</t>
  </si>
  <si>
    <t>安
芸
津</t>
  </si>
  <si>
    <t>安芸津町</t>
  </si>
  <si>
    <t>総計
（合併組替）</t>
  </si>
  <si>
    <t>注　小数点以下四捨五入のため、合計と一致しない場合がある。</t>
  </si>
  <si>
    <t>6.就業状態別世帯員数の推移①</t>
  </si>
  <si>
    <t>単位：人</t>
  </si>
  <si>
    <t>単位：千万円　</t>
  </si>
  <si>
    <t>1995
（平7）</t>
  </si>
  <si>
    <t>2000
（　12）</t>
  </si>
  <si>
    <t>2005
（　17）</t>
  </si>
  <si>
    <t>　区分</t>
  </si>
  <si>
    <t>男</t>
  </si>
  <si>
    <t>女</t>
  </si>
  <si>
    <t>　</t>
  </si>
  <si>
    <t>農業就業者数
（15歳以上の世帯員総数）</t>
  </si>
  <si>
    <r>
      <t xml:space="preserve">総計
</t>
    </r>
    <r>
      <rPr>
        <sz val="8"/>
        <rFont val="ＭＳ Ｐ明朝"/>
        <family val="1"/>
      </rPr>
      <t>（合併組替）</t>
    </r>
  </si>
  <si>
    <t>志和</t>
  </si>
  <si>
    <t>自家農業だけに従事した人</t>
  </si>
  <si>
    <t>自家農業とその他の仕事に従事した人</t>
  </si>
  <si>
    <t>うち自家農業が主の人</t>
  </si>
  <si>
    <t>うちその他の仕事が主の人</t>
  </si>
  <si>
    <t>その他の仕事だけに</t>
  </si>
  <si>
    <t>従事した人</t>
  </si>
  <si>
    <t>仕事に従事しなかった人</t>
  </si>
  <si>
    <t>注　2010年農林業センサス以降は集計していない。</t>
  </si>
  <si>
    <t>6.就業状態別世帯員数の推移②</t>
  </si>
  <si>
    <t>5町計</t>
  </si>
  <si>
    <t>豊栄</t>
  </si>
  <si>
    <t>自家農業だけに従事した人</t>
  </si>
  <si>
    <t>注　2010年農林業センサス以降は集計していない。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</si>
</sst>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[$-411]\(\ yyyy\ \(gge\)&quot;年&quot;&quot;度&quot;\)"/>
    <numFmt numFmtId="178" formatCode="[$-411]\(\ yyyy\ \(ggge\)&quot;年&quot;m&quot;月&quot;d&quot;日&quot;\)"/>
    <numFmt numFmtId="179" formatCode="[$-411]&quot;（&quot;yyyy\ \(ggge&quot;) 年 &quot;m&quot; 月 &quot;d&quot; 日&quot;\)"/>
    <numFmt numFmtId="180" formatCode="[$-411]\(\ yyyy\ \(ggge\)&quot;年&quot;&quot;度&quot;\)"/>
    <numFmt numFmtId="181" formatCode="[$-411]\(yyyy\ \(ggge\)&quot;年&quot;&quot;度&quot;\)"/>
    <numFmt numFmtId="182" formatCode="[$-411]\(yyyy\ \(ggge\)&quot;年&quot;&quot;度&quot;\)\ \ \ \ \ \ \ \ "/>
    <numFmt numFmtId="183" formatCode="[$-411]\(yyyy\ \(ggge\)&quot;年&quot;&quot;度&quot;\)\ \ \ \ \ \ \ \ \ "/>
    <numFmt numFmtId="184" formatCode="[$-411]\(yyyy\ \(ggge\)&quot; 年&quot;&quot;度&quot;\)\ \ \ \ \ \ \ \ \ "/>
    <numFmt numFmtId="185" formatCode="[$-411]\(yyyy\ \(ggge\)&quot; 年&quot;&quot;度&quot;\)\ \ \ \ \ \ \ \ "/>
    <numFmt numFmtId="186" formatCode="#,##0;;\-"/>
    <numFmt numFmtId="187" formatCode="#,###.##;;\-"/>
    <numFmt numFmtId="188" formatCode="#,###.00;;\-"/>
    <numFmt numFmtId="189" formatCode="#,##0.00;;\-"/>
    <numFmt numFmtId="190" formatCode="#,##0.0"/>
    <numFmt numFmtId="191" formatCode="#,##0;\-#,##0;\-"/>
    <numFmt numFmtId="192" formatCode="[$-411]yyyy\(ggm\)"/>
    <numFmt numFmtId="193" formatCode="[$-411]yyyy\(gge\)"/>
    <numFmt numFmtId="194" formatCode="[$-411]yyyy\(\ \ e\)"/>
    <numFmt numFmtId="195" formatCode="#,##0.0;\-#,##0.0;\-"/>
    <numFmt numFmtId="196" formatCode="#,##0.0;[Red]\-#,##0.0"/>
    <numFmt numFmtId="197" formatCode="[$-411]yyyy\(\ \ \ e\)"/>
    <numFmt numFmtId="198" formatCode="[$-411]ge\.m\.d;@"/>
    <numFmt numFmtId="199" formatCode="mmm\-yyyy"/>
    <numFmt numFmtId="200" formatCode="[$-411]yyyy\ \(ggge\)\ \ \ \ \ \ \ \ "/>
    <numFmt numFmtId="201" formatCode="[$-411]yyyy\ \(ggge\)"/>
    <numFmt numFmtId="202" formatCode="[$-411]yyyy\ \(ggge\)\ &quot;年&quot;\ &quot;m&quot;\ &quot;月&quot;\ &quot;d&quot;\ &quot;日&quot;"/>
    <numFmt numFmtId="203" formatCode="[$-411]&quot;&quot;yyyy\ \(ggge&quot;) 年 &quot;m&quot; 月 &quot;d&quot; 日&quot;"/>
    <numFmt numFmtId="204" formatCode="0.00_ "/>
    <numFmt numFmtId="205" formatCode="#,##0.00_ ;[Red]\-#,##0.00\ "/>
    <numFmt numFmtId="206" formatCode="#,##0_);\(#,##0\)"/>
    <numFmt numFmtId="207" formatCode="#,##0.00_);[Red]\(#,##0.00\)"/>
    <numFmt numFmtId="208" formatCode="#,##0.0_);[Red]\(#,##0.0\)"/>
    <numFmt numFmtId="209" formatCode="#,##0_);[Red]\(#,##0\)"/>
    <numFmt numFmtId="210" formatCode="0.0_);[Red]\(0.0\)"/>
    <numFmt numFmtId="211" formatCode="0_);[Red]\(0\)"/>
    <numFmt numFmtId="212" formatCode="yyyy"/>
    <numFmt numFmtId="213" formatCode="[$-411]\(gge\)"/>
    <numFmt numFmtId="214" formatCode="[$-411]yyyy\(gg&quot;元&quot;\)"/>
    <numFmt numFmtId="215" formatCode="[$-411]yyyy\(&quot;平&quot;e\)"/>
    <numFmt numFmtId="216" formatCode="[$-411]yyyy\(\ \ \ \ e\)"/>
    <numFmt numFmtId="217" formatCode="[$-411]yyyy\(gg\ e\)"/>
    <numFmt numFmtId="218" formatCode="#,##0_ "/>
    <numFmt numFmtId="219" formatCode="\-"/>
    <numFmt numFmtId="220" formatCode="[$-411]yyyy\(\ e\)"/>
    <numFmt numFmtId="221" formatCode="0_);\(0\)"/>
    <numFmt numFmtId="222" formatCode="&quot;（&quot;#,###&quot;）&quot;;;&quot;（-）&quot;"/>
    <numFmt numFmtId="223" formatCode="[$-411]yyyy\(gg\ \ e\)"/>
    <numFmt numFmtId="224" formatCode="&quot;Yes&quot;;&quot;Yes&quot;;&quot;No&quot;"/>
    <numFmt numFmtId="225" formatCode="&quot;True&quot;;&quot;True&quot;;&quot;False&quot;"/>
    <numFmt numFmtId="226" formatCode="&quot;On&quot;;&quot;On&quot;;&quot;Off&quot;"/>
    <numFmt numFmtId="227" formatCode="[$€-2]\ #,##0.00_);[Red]\([$€-2]\ #,##0.00\)"/>
  </numFmts>
  <fonts count="52">
    <font>
      <sz val="10"/>
      <name val="標準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2"/>
      <name val="標準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6"/>
      <name val="標準明朝"/>
      <family val="1"/>
    </font>
    <font>
      <sz val="9"/>
      <name val="ＭＳ Ｐゴシック"/>
      <family val="3"/>
    </font>
    <font>
      <sz val="10"/>
      <color indexed="10"/>
      <name val="ＭＳ Ｐ明朝"/>
      <family val="1"/>
    </font>
    <font>
      <b/>
      <sz val="14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sz val="9"/>
      <name val="ＭＳ Ｐ明朝"/>
      <family val="1"/>
    </font>
    <font>
      <sz val="8"/>
      <name val="ＭＳ Ｐ明朝"/>
      <family val="1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thin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 style="hair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/>
      <right>
        <color indexed="63"/>
      </right>
      <top>
        <color indexed="63"/>
      </top>
      <bottom style="medium"/>
    </border>
    <border>
      <left style="hair"/>
      <right style="hair"/>
      <top style="hair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0" fillId="31" borderId="4" applyNumberFormat="0" applyAlignment="0" applyProtection="0"/>
    <xf numFmtId="0" fontId="4" fillId="0" borderId="0">
      <alignment/>
      <protection/>
    </xf>
    <xf numFmtId="0" fontId="1" fillId="0" borderId="0">
      <alignment vertical="center"/>
      <protection/>
    </xf>
    <xf numFmtId="0" fontId="4" fillId="0" borderId="0">
      <alignment/>
      <protection/>
    </xf>
    <xf numFmtId="0" fontId="1" fillId="0" borderId="0">
      <alignment vertical="center"/>
      <protection/>
    </xf>
    <xf numFmtId="0" fontId="2" fillId="0" borderId="0">
      <alignment/>
      <protection/>
    </xf>
    <xf numFmtId="0" fontId="51" fillId="32" borderId="0" applyNumberFormat="0" applyBorder="0" applyAlignment="0" applyProtection="0"/>
  </cellStyleXfs>
  <cellXfs count="358">
    <xf numFmtId="0" fontId="0" fillId="0" borderId="0" xfId="0" applyAlignment="1">
      <alignment/>
    </xf>
    <xf numFmtId="0" fontId="5" fillId="0" borderId="0" xfId="63" applyFont="1" applyAlignment="1">
      <alignment vertical="center"/>
      <protection/>
    </xf>
    <xf numFmtId="0" fontId="5" fillId="0" borderId="0" xfId="63" applyFont="1">
      <alignment/>
      <protection/>
    </xf>
    <xf numFmtId="0" fontId="6" fillId="0" borderId="0" xfId="63" applyFont="1" applyProtection="1">
      <alignment/>
      <protection/>
    </xf>
    <xf numFmtId="0" fontId="6" fillId="0" borderId="0" xfId="63" applyFont="1" applyBorder="1" applyProtection="1">
      <alignment/>
      <protection/>
    </xf>
    <xf numFmtId="0" fontId="5" fillId="0" borderId="0" xfId="63" applyFont="1" applyAlignment="1">
      <alignment horizontal="center" vertical="center"/>
      <protection/>
    </xf>
    <xf numFmtId="0" fontId="6" fillId="0" borderId="10" xfId="63" applyFont="1" applyBorder="1" applyAlignment="1">
      <alignment horizontal="right" vertical="center"/>
      <protection/>
    </xf>
    <xf numFmtId="0" fontId="6" fillId="0" borderId="11" xfId="63" applyFont="1" applyBorder="1" applyAlignment="1">
      <alignment vertical="center"/>
      <protection/>
    </xf>
    <xf numFmtId="40" fontId="6" fillId="0" borderId="0" xfId="48" applyNumberFormat="1" applyFont="1" applyFill="1" applyBorder="1" applyAlignment="1" applyProtection="1">
      <alignment horizontal="right" vertical="center"/>
      <protection/>
    </xf>
    <xf numFmtId="0" fontId="8" fillId="0" borderId="0" xfId="63" applyFont="1">
      <alignment/>
      <protection/>
    </xf>
    <xf numFmtId="40" fontId="9" fillId="0" borderId="0" xfId="48" applyNumberFormat="1" applyFont="1" applyFill="1" applyBorder="1" applyAlignment="1" applyProtection="1">
      <alignment horizontal="right" vertical="center"/>
      <protection/>
    </xf>
    <xf numFmtId="0" fontId="6" fillId="0" borderId="12" xfId="63" applyFont="1" applyBorder="1" applyAlignment="1">
      <alignment horizontal="right" vertical="center"/>
      <protection/>
    </xf>
    <xf numFmtId="0" fontId="6" fillId="0" borderId="13" xfId="63" applyFont="1" applyBorder="1" applyAlignment="1">
      <alignment vertical="center"/>
      <protection/>
    </xf>
    <xf numFmtId="0" fontId="6" fillId="0" borderId="0" xfId="63" applyFont="1" applyBorder="1" applyAlignment="1">
      <alignment horizontal="center" vertical="center"/>
      <protection/>
    </xf>
    <xf numFmtId="0" fontId="8" fillId="0" borderId="14" xfId="64" applyFont="1" applyBorder="1" applyAlignment="1">
      <alignment horizontal="right"/>
      <protection/>
    </xf>
    <xf numFmtId="0" fontId="1" fillId="0" borderId="12" xfId="64" applyFont="1" applyBorder="1">
      <alignment vertical="center"/>
      <protection/>
    </xf>
    <xf numFmtId="37" fontId="1" fillId="0" borderId="12" xfId="64" applyNumberFormat="1" applyFont="1" applyBorder="1" applyProtection="1">
      <alignment vertical="center"/>
      <protection/>
    </xf>
    <xf numFmtId="0" fontId="6" fillId="0" borderId="0" xfId="64" applyFont="1" applyBorder="1">
      <alignment vertical="center"/>
      <protection/>
    </xf>
    <xf numFmtId="0" fontId="8" fillId="0" borderId="0" xfId="64" applyFont="1" applyAlignment="1">
      <alignment horizontal="left"/>
      <protection/>
    </xf>
    <xf numFmtId="0" fontId="1" fillId="0" borderId="0" xfId="64" applyFont="1" applyBorder="1">
      <alignment vertical="center"/>
      <protection/>
    </xf>
    <xf numFmtId="0" fontId="8" fillId="0" borderId="0" xfId="63" applyFont="1" applyFill="1">
      <alignment/>
      <protection/>
    </xf>
    <xf numFmtId="0" fontId="8" fillId="0" borderId="0" xfId="63" applyFont="1" applyFill="1" applyBorder="1" applyProtection="1">
      <alignment/>
      <protection/>
    </xf>
    <xf numFmtId="0" fontId="8" fillId="0" borderId="0" xfId="63" applyFont="1" applyFill="1" applyProtection="1">
      <alignment/>
      <protection/>
    </xf>
    <xf numFmtId="0" fontId="8" fillId="0" borderId="0" xfId="63" applyFont="1" applyFill="1" applyAlignment="1" applyProtection="1">
      <alignment horizontal="right"/>
      <protection/>
    </xf>
    <xf numFmtId="0" fontId="1" fillId="0" borderId="0" xfId="64" applyFont="1" applyFill="1">
      <alignment vertical="center"/>
      <protection/>
    </xf>
    <xf numFmtId="0" fontId="8" fillId="0" borderId="0" xfId="64" applyFont="1" applyFill="1" applyBorder="1" applyAlignment="1">
      <alignment horizontal="right"/>
      <protection/>
    </xf>
    <xf numFmtId="0" fontId="0" fillId="0" borderId="0" xfId="0" applyFill="1" applyBorder="1" applyAlignment="1">
      <alignment/>
    </xf>
    <xf numFmtId="206" fontId="6" fillId="0" borderId="15" xfId="64" applyNumberFormat="1" applyFont="1" applyFill="1" applyBorder="1" applyAlignment="1" applyProtection="1">
      <alignment vertical="center"/>
      <protection/>
    </xf>
    <xf numFmtId="206" fontId="6" fillId="0" borderId="16" xfId="64" applyNumberFormat="1" applyFont="1" applyFill="1" applyBorder="1" applyAlignment="1" applyProtection="1">
      <alignment vertical="center"/>
      <protection/>
    </xf>
    <xf numFmtId="206" fontId="6" fillId="0" borderId="17" xfId="64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center"/>
    </xf>
    <xf numFmtId="0" fontId="1" fillId="0" borderId="18" xfId="64" applyFont="1" applyFill="1" applyBorder="1">
      <alignment vertical="center"/>
      <protection/>
    </xf>
    <xf numFmtId="37" fontId="1" fillId="0" borderId="19" xfId="64" applyNumberFormat="1" applyFont="1" applyFill="1" applyBorder="1" applyProtection="1">
      <alignment vertical="center"/>
      <protection/>
    </xf>
    <xf numFmtId="37" fontId="1" fillId="0" borderId="20" xfId="64" applyNumberFormat="1" applyFont="1" applyFill="1" applyBorder="1" applyProtection="1">
      <alignment vertical="center"/>
      <protection/>
    </xf>
    <xf numFmtId="37" fontId="1" fillId="0" borderId="21" xfId="64" applyNumberFormat="1" applyFont="1" applyFill="1" applyBorder="1" applyProtection="1">
      <alignment vertical="center"/>
      <protection/>
    </xf>
    <xf numFmtId="37" fontId="1" fillId="0" borderId="18" xfId="64" applyNumberFormat="1" applyFont="1" applyFill="1" applyBorder="1" applyProtection="1">
      <alignment vertical="center"/>
      <protection/>
    </xf>
    <xf numFmtId="37" fontId="1" fillId="0" borderId="0" xfId="64" applyNumberFormat="1" applyFont="1" applyFill="1" applyBorder="1" applyProtection="1">
      <alignment vertical="center"/>
      <protection/>
    </xf>
    <xf numFmtId="0" fontId="8" fillId="0" borderId="0" xfId="64" applyFont="1" applyFill="1" applyAlignment="1">
      <alignment horizontal="left"/>
      <protection/>
    </xf>
    <xf numFmtId="0" fontId="6" fillId="0" borderId="22" xfId="64" applyFont="1" applyFill="1" applyBorder="1">
      <alignment vertical="center"/>
      <protection/>
    </xf>
    <xf numFmtId="0" fontId="6" fillId="0" borderId="0" xfId="64" applyFont="1" applyFill="1" applyBorder="1">
      <alignment vertical="center"/>
      <protection/>
    </xf>
    <xf numFmtId="0" fontId="1" fillId="0" borderId="0" xfId="64" applyFont="1" applyFill="1" applyBorder="1">
      <alignment vertical="center"/>
      <protection/>
    </xf>
    <xf numFmtId="208" fontId="6" fillId="0" borderId="0" xfId="0" applyNumberFormat="1" applyFont="1" applyAlignment="1">
      <alignment vertical="center"/>
    </xf>
    <xf numFmtId="208" fontId="6" fillId="0" borderId="0" xfId="48" applyNumberFormat="1" applyFont="1" applyFill="1" applyBorder="1" applyAlignment="1" applyProtection="1">
      <alignment horizontal="right" vertical="center"/>
      <protection/>
    </xf>
    <xf numFmtId="208" fontId="6" fillId="0" borderId="0" xfId="0" applyNumberFormat="1" applyFont="1" applyBorder="1" applyAlignment="1">
      <alignment horizontal="right" vertical="center" wrapText="1"/>
    </xf>
    <xf numFmtId="208" fontId="6" fillId="0" borderId="23" xfId="0" applyNumberFormat="1" applyFont="1" applyBorder="1" applyAlignment="1">
      <alignment horizontal="right" vertical="center" wrapText="1"/>
    </xf>
    <xf numFmtId="208" fontId="6" fillId="0" borderId="24" xfId="0" applyNumberFormat="1" applyFont="1" applyBorder="1" applyAlignment="1">
      <alignment horizontal="right" vertical="center" wrapText="1"/>
    </xf>
    <xf numFmtId="208" fontId="6" fillId="0" borderId="14" xfId="0" applyNumberFormat="1" applyFont="1" applyBorder="1" applyAlignment="1">
      <alignment horizontal="right" vertical="center" wrapText="1"/>
    </xf>
    <xf numFmtId="0" fontId="12" fillId="0" borderId="0" xfId="0" applyFont="1" applyAlignment="1">
      <alignment/>
    </xf>
    <xf numFmtId="0" fontId="6" fillId="0" borderId="14" xfId="0" applyFont="1" applyBorder="1" applyAlignment="1">
      <alignment/>
    </xf>
    <xf numFmtId="0" fontId="13" fillId="0" borderId="14" xfId="0" applyFont="1" applyBorder="1" applyAlignment="1">
      <alignment/>
    </xf>
    <xf numFmtId="0" fontId="8" fillId="0" borderId="0" xfId="0" applyFont="1" applyAlignment="1">
      <alignment horizontal="right"/>
    </xf>
    <xf numFmtId="0" fontId="13" fillId="0" borderId="0" xfId="0" applyFont="1" applyAlignment="1">
      <alignment/>
    </xf>
    <xf numFmtId="0" fontId="6" fillId="0" borderId="13" xfId="0" applyFont="1" applyBorder="1" applyAlignment="1">
      <alignment horizontal="right"/>
    </xf>
    <xf numFmtId="0" fontId="6" fillId="0" borderId="11" xfId="0" applyFont="1" applyBorder="1" applyAlignment="1">
      <alignment horizontal="right" vertical="top"/>
    </xf>
    <xf numFmtId="186" fontId="6" fillId="0" borderId="25" xfId="0" applyNumberFormat="1" applyFont="1" applyBorder="1" applyAlignment="1" applyProtection="1">
      <alignment horizontal="distributed" vertical="center"/>
      <protection/>
    </xf>
    <xf numFmtId="186" fontId="6" fillId="0" borderId="26" xfId="0" applyNumberFormat="1" applyFont="1" applyBorder="1" applyAlignment="1" applyProtection="1">
      <alignment horizontal="distributed" vertical="center" wrapText="1"/>
      <protection/>
    </xf>
    <xf numFmtId="186" fontId="6" fillId="0" borderId="26" xfId="0" applyNumberFormat="1" applyFont="1" applyBorder="1" applyAlignment="1" applyProtection="1">
      <alignment horizontal="distributed" vertical="center"/>
      <protection/>
    </xf>
    <xf numFmtId="186" fontId="13" fillId="0" borderId="27" xfId="0" applyNumberFormat="1" applyFont="1" applyBorder="1" applyAlignment="1" applyProtection="1">
      <alignment horizontal="distributed" vertical="center"/>
      <protection/>
    </xf>
    <xf numFmtId="186" fontId="13" fillId="0" borderId="26" xfId="0" applyNumberFormat="1" applyFont="1" applyBorder="1" applyAlignment="1" applyProtection="1">
      <alignment horizontal="distributed" vertical="center" wrapText="1"/>
      <protection/>
    </xf>
    <xf numFmtId="186" fontId="13" fillId="0" borderId="28" xfId="0" applyNumberFormat="1" applyFont="1" applyBorder="1" applyAlignment="1" applyProtection="1">
      <alignment horizontal="distributed" vertical="center"/>
      <protection/>
    </xf>
    <xf numFmtId="0" fontId="13" fillId="0" borderId="0" xfId="0" applyFont="1" applyAlignment="1">
      <alignment vertical="center"/>
    </xf>
    <xf numFmtId="209" fontId="13" fillId="0" borderId="0" xfId="0" applyNumberFormat="1" applyFont="1" applyBorder="1" applyAlignment="1" applyProtection="1">
      <alignment/>
      <protection/>
    </xf>
    <xf numFmtId="0" fontId="13" fillId="0" borderId="0" xfId="0" applyFont="1" applyBorder="1" applyAlignment="1">
      <alignment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0" xfId="0" applyFont="1" applyAlignment="1">
      <alignment/>
    </xf>
    <xf numFmtId="210" fontId="13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31" xfId="0" applyFont="1" applyBorder="1" applyAlignment="1">
      <alignment horizontal="center" vertical="center"/>
    </xf>
    <xf numFmtId="186" fontId="8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14" fillId="0" borderId="0" xfId="0" applyFont="1" applyBorder="1" applyAlignment="1">
      <alignment horizontal="centerContinuous"/>
    </xf>
    <xf numFmtId="0" fontId="13" fillId="0" borderId="0" xfId="0" applyFont="1" applyBorder="1" applyAlignment="1">
      <alignment horizontal="centerContinuous"/>
    </xf>
    <xf numFmtId="0" fontId="13" fillId="0" borderId="0" xfId="0" applyFont="1" applyBorder="1" applyAlignment="1">
      <alignment horizontal="centerContinuous" vertical="center"/>
    </xf>
    <xf numFmtId="49" fontId="14" fillId="0" borderId="0" xfId="0" applyNumberFormat="1" applyFont="1" applyBorder="1" applyAlignment="1">
      <alignment horizontal="left"/>
    </xf>
    <xf numFmtId="0" fontId="6" fillId="0" borderId="32" xfId="0" applyFont="1" applyBorder="1" applyAlignment="1">
      <alignment horizontal="center"/>
    </xf>
    <xf numFmtId="0" fontId="6" fillId="0" borderId="32" xfId="0" applyFont="1" applyBorder="1" applyAlignment="1">
      <alignment horizontal="left" vertical="center"/>
    </xf>
    <xf numFmtId="0" fontId="6" fillId="0" borderId="3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3" xfId="0" applyFont="1" applyBorder="1" applyAlignment="1">
      <alignment horizontal="left"/>
    </xf>
    <xf numFmtId="0" fontId="6" fillId="0" borderId="11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211" fontId="6" fillId="0" borderId="0" xfId="0" applyNumberFormat="1" applyFont="1" applyBorder="1" applyAlignment="1" applyProtection="1">
      <alignment vertical="center"/>
      <protection/>
    </xf>
    <xf numFmtId="211" fontId="6" fillId="0" borderId="34" xfId="0" applyNumberFormat="1" applyFont="1" applyBorder="1" applyAlignment="1" applyProtection="1">
      <alignment vertical="center"/>
      <protection/>
    </xf>
    <xf numFmtId="209" fontId="13" fillId="0" borderId="0" xfId="0" applyNumberFormat="1" applyFont="1" applyBorder="1" applyAlignment="1" applyProtection="1">
      <alignment vertical="center"/>
      <protection/>
    </xf>
    <xf numFmtId="210" fontId="6" fillId="0" borderId="0" xfId="0" applyNumberFormat="1" applyFont="1" applyBorder="1" applyAlignment="1" applyProtection="1">
      <alignment vertical="center"/>
      <protection/>
    </xf>
    <xf numFmtId="210" fontId="6" fillId="0" borderId="34" xfId="0" applyNumberFormat="1" applyFont="1" applyBorder="1" applyAlignment="1" applyProtection="1">
      <alignment vertical="center"/>
      <protection/>
    </xf>
    <xf numFmtId="210" fontId="13" fillId="0" borderId="0" xfId="0" applyNumberFormat="1" applyFont="1" applyBorder="1" applyAlignment="1" applyProtection="1">
      <alignment vertical="center"/>
      <protection/>
    </xf>
    <xf numFmtId="211" fontId="6" fillId="0" borderId="0" xfId="0" applyNumberFormat="1" applyFont="1" applyBorder="1" applyAlignment="1">
      <alignment vertical="center"/>
    </xf>
    <xf numFmtId="211" fontId="6" fillId="0" borderId="34" xfId="50" applyNumberFormat="1" applyFont="1" applyBorder="1" applyAlignment="1">
      <alignment vertical="center"/>
    </xf>
    <xf numFmtId="210" fontId="6" fillId="0" borderId="0" xfId="0" applyNumberFormat="1" applyFont="1" applyBorder="1" applyAlignment="1">
      <alignment vertical="center"/>
    </xf>
    <xf numFmtId="210" fontId="6" fillId="0" borderId="34" xfId="0" applyNumberFormat="1" applyFont="1" applyBorder="1" applyAlignment="1">
      <alignment vertical="center"/>
    </xf>
    <xf numFmtId="211" fontId="6" fillId="0" borderId="34" xfId="0" applyNumberFormat="1" applyFont="1" applyBorder="1" applyAlignment="1">
      <alignment vertical="center"/>
    </xf>
    <xf numFmtId="210" fontId="6" fillId="0" borderId="14" xfId="0" applyNumberFormat="1" applyFont="1" applyBorder="1" applyAlignment="1">
      <alignment vertical="center"/>
    </xf>
    <xf numFmtId="210" fontId="6" fillId="0" borderId="35" xfId="0" applyNumberFormat="1" applyFont="1" applyBorder="1" applyAlignment="1">
      <alignment vertical="center"/>
    </xf>
    <xf numFmtId="210" fontId="13" fillId="0" borderId="14" xfId="0" applyNumberFormat="1" applyFont="1" applyBorder="1" applyAlignment="1" applyProtection="1">
      <alignment vertical="center"/>
      <protection/>
    </xf>
    <xf numFmtId="186" fontId="8" fillId="0" borderId="0" xfId="0" applyNumberFormat="1" applyFont="1" applyFill="1" applyBorder="1" applyAlignment="1" applyProtection="1">
      <alignment horizontal="left"/>
      <protection/>
    </xf>
    <xf numFmtId="49" fontId="13" fillId="0" borderId="0" xfId="0" applyNumberFormat="1" applyFont="1" applyBorder="1" applyAlignment="1">
      <alignment horizontal="centerContinuous"/>
    </xf>
    <xf numFmtId="186" fontId="13" fillId="0" borderId="0" xfId="0" applyNumberFormat="1" applyFont="1" applyBorder="1" applyAlignment="1" applyProtection="1">
      <alignment horizontal="centerContinuous"/>
      <protection/>
    </xf>
    <xf numFmtId="210" fontId="13" fillId="0" borderId="0" xfId="0" applyNumberFormat="1" applyFont="1" applyBorder="1" applyAlignment="1" applyProtection="1">
      <alignment horizontal="right"/>
      <protection/>
    </xf>
    <xf numFmtId="210" fontId="8" fillId="0" borderId="0" xfId="0" applyNumberFormat="1" applyFont="1" applyBorder="1" applyAlignment="1" applyProtection="1">
      <alignment horizontal="right"/>
      <protection/>
    </xf>
    <xf numFmtId="186" fontId="8" fillId="0" borderId="0" xfId="0" applyNumberFormat="1" applyFont="1" applyFill="1" applyBorder="1" applyAlignment="1" applyProtection="1">
      <alignment horizontal="left" vertical="center"/>
      <protection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Continuous"/>
    </xf>
    <xf numFmtId="0" fontId="8" fillId="0" borderId="0" xfId="0" applyFont="1" applyBorder="1" applyAlignment="1">
      <alignment horizontal="right"/>
    </xf>
    <xf numFmtId="0" fontId="15" fillId="0" borderId="0" xfId="0" applyFont="1" applyAlignment="1">
      <alignment/>
    </xf>
    <xf numFmtId="0" fontId="6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centerContinuous" vertical="center"/>
    </xf>
    <xf numFmtId="0" fontId="1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8" fillId="0" borderId="0" xfId="0" applyFont="1" applyAlignment="1">
      <alignment horizontal="centerContinuous" vertical="center"/>
    </xf>
    <xf numFmtId="0" fontId="13" fillId="0" borderId="18" xfId="0" applyFont="1" applyBorder="1" applyAlignment="1">
      <alignment horizontal="right" vertical="center"/>
    </xf>
    <xf numFmtId="0" fontId="6" fillId="0" borderId="22" xfId="0" applyFont="1" applyBorder="1" applyAlignment="1">
      <alignment vertical="center"/>
    </xf>
    <xf numFmtId="0" fontId="6" fillId="0" borderId="36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194" fontId="6" fillId="0" borderId="40" xfId="0" applyNumberFormat="1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37" fontId="6" fillId="0" borderId="0" xfId="0" applyNumberFormat="1" applyFont="1" applyAlignment="1" applyProtection="1">
      <alignment vertical="center"/>
      <protection/>
    </xf>
    <xf numFmtId="37" fontId="13" fillId="0" borderId="0" xfId="0" applyNumberFormat="1" applyFont="1" applyAlignment="1" applyProtection="1">
      <alignment vertical="center"/>
      <protection/>
    </xf>
    <xf numFmtId="0" fontId="6" fillId="0" borderId="41" xfId="0" applyFont="1" applyBorder="1" applyAlignment="1">
      <alignment horizontal="center" vertical="center" wrapText="1"/>
    </xf>
    <xf numFmtId="37" fontId="13" fillId="0" borderId="0" xfId="0" applyNumberFormat="1" applyFont="1" applyBorder="1" applyAlignment="1" applyProtection="1">
      <alignment vertical="center"/>
      <protection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6" fillId="0" borderId="44" xfId="0" applyFont="1" applyBorder="1" applyAlignment="1">
      <alignment vertical="center"/>
    </xf>
    <xf numFmtId="41" fontId="6" fillId="0" borderId="0" xfId="0" applyNumberFormat="1" applyFont="1" applyBorder="1" applyAlignment="1" applyProtection="1">
      <alignment vertical="center"/>
      <protection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37" fontId="13" fillId="0" borderId="18" xfId="0" applyNumberFormat="1" applyFont="1" applyBorder="1" applyAlignment="1" applyProtection="1">
      <alignment vertical="center"/>
      <protection/>
    </xf>
    <xf numFmtId="0" fontId="13" fillId="0" borderId="0" xfId="0" applyFont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6" fillId="0" borderId="3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48" xfId="0" applyFont="1" applyBorder="1" applyAlignment="1">
      <alignment vertical="center"/>
    </xf>
    <xf numFmtId="0" fontId="6" fillId="0" borderId="49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15" fillId="0" borderId="46" xfId="0" applyFont="1" applyBorder="1" applyAlignment="1">
      <alignment horizontal="center" vertical="center" wrapText="1"/>
    </xf>
    <xf numFmtId="209" fontId="6" fillId="0" borderId="0" xfId="0" applyNumberFormat="1" applyFont="1" applyBorder="1" applyAlignment="1">
      <alignment vertical="center"/>
    </xf>
    <xf numFmtId="209" fontId="13" fillId="0" borderId="0" xfId="50" applyNumberFormat="1" applyFont="1" applyAlignment="1">
      <alignment vertical="center"/>
    </xf>
    <xf numFmtId="209" fontId="13" fillId="0" borderId="0" xfId="0" applyNumberFormat="1" applyFont="1" applyBorder="1" applyAlignment="1">
      <alignment vertical="center"/>
    </xf>
    <xf numFmtId="209" fontId="6" fillId="0" borderId="0" xfId="50" applyNumberFormat="1" applyFont="1" applyAlignment="1">
      <alignment vertical="center"/>
    </xf>
    <xf numFmtId="0" fontId="6" fillId="0" borderId="0" xfId="0" applyFont="1" applyBorder="1" applyAlignment="1">
      <alignment horizontal="right" vertical="center"/>
    </xf>
    <xf numFmtId="49" fontId="6" fillId="0" borderId="0" xfId="0" applyNumberFormat="1" applyFont="1" applyAlignment="1">
      <alignment horizontal="right" vertical="center"/>
    </xf>
    <xf numFmtId="49" fontId="13" fillId="0" borderId="0" xfId="0" applyNumberFormat="1" applyFont="1" applyAlignment="1">
      <alignment horizontal="right" vertical="center"/>
    </xf>
    <xf numFmtId="49" fontId="6" fillId="0" borderId="0" xfId="0" applyNumberFormat="1" applyFont="1" applyBorder="1" applyAlignment="1">
      <alignment horizontal="right" vertical="center"/>
    </xf>
    <xf numFmtId="49" fontId="6" fillId="0" borderId="46" xfId="0" applyNumberFormat="1" applyFont="1" applyBorder="1" applyAlignment="1">
      <alignment horizontal="center" vertical="center"/>
    </xf>
    <xf numFmtId="0" fontId="6" fillId="0" borderId="50" xfId="0" applyFont="1" applyBorder="1" applyAlignment="1">
      <alignment vertical="center"/>
    </xf>
    <xf numFmtId="209" fontId="6" fillId="0" borderId="0" xfId="0" applyNumberFormat="1" applyFont="1" applyAlignment="1">
      <alignment vertical="center"/>
    </xf>
    <xf numFmtId="209" fontId="13" fillId="0" borderId="0" xfId="0" applyNumberFormat="1" applyFont="1" applyAlignment="1">
      <alignment vertical="center"/>
    </xf>
    <xf numFmtId="0" fontId="6" fillId="0" borderId="51" xfId="0" applyFont="1" applyBorder="1" applyAlignment="1">
      <alignment horizontal="right" vertical="center"/>
    </xf>
    <xf numFmtId="209" fontId="6" fillId="0" borderId="51" xfId="0" applyNumberFormat="1" applyFont="1" applyBorder="1" applyAlignment="1">
      <alignment vertical="center"/>
    </xf>
    <xf numFmtId="209" fontId="13" fillId="0" borderId="51" xfId="0" applyNumberFormat="1" applyFont="1" applyBorder="1" applyAlignment="1">
      <alignment vertical="center"/>
    </xf>
    <xf numFmtId="209" fontId="6" fillId="0" borderId="0" xfId="50" applyNumberFormat="1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6" fillId="0" borderId="44" xfId="0" applyFont="1" applyBorder="1" applyAlignment="1">
      <alignment vertical="center" wrapText="1"/>
    </xf>
    <xf numFmtId="209" fontId="13" fillId="0" borderId="0" xfId="50" applyNumberFormat="1" applyFont="1" applyBorder="1" applyAlignment="1">
      <alignment vertical="center"/>
    </xf>
    <xf numFmtId="0" fontId="6" fillId="0" borderId="50" xfId="0" applyFont="1" applyBorder="1" applyAlignment="1">
      <alignment horizontal="right" vertical="center"/>
    </xf>
    <xf numFmtId="209" fontId="6" fillId="0" borderId="50" xfId="50" applyNumberFormat="1" applyFont="1" applyBorder="1" applyAlignment="1">
      <alignment vertical="center"/>
    </xf>
    <xf numFmtId="209" fontId="13" fillId="0" borderId="50" xfId="0" applyNumberFormat="1" applyFont="1" applyBorder="1" applyAlignment="1">
      <alignment vertical="center"/>
    </xf>
    <xf numFmtId="0" fontId="6" fillId="0" borderId="52" xfId="0" applyFont="1" applyBorder="1" applyAlignment="1">
      <alignment horizontal="left" vertical="center" wrapText="1"/>
    </xf>
    <xf numFmtId="0" fontId="6" fillId="0" borderId="52" xfId="0" applyFont="1" applyBorder="1" applyAlignment="1">
      <alignment horizontal="right" vertical="center"/>
    </xf>
    <xf numFmtId="0" fontId="6" fillId="0" borderId="52" xfId="0" applyFont="1" applyBorder="1" applyAlignment="1">
      <alignment vertical="center"/>
    </xf>
    <xf numFmtId="0" fontId="6" fillId="0" borderId="53" xfId="0" applyFont="1" applyBorder="1" applyAlignment="1">
      <alignment vertical="center"/>
    </xf>
    <xf numFmtId="49" fontId="6" fillId="0" borderId="47" xfId="0" applyNumberFormat="1" applyFont="1" applyBorder="1" applyAlignment="1">
      <alignment horizontal="center" vertical="center"/>
    </xf>
    <xf numFmtId="49" fontId="6" fillId="0" borderId="52" xfId="0" applyNumberFormat="1" applyFont="1" applyBorder="1" applyAlignment="1">
      <alignment horizontal="right" vertical="center"/>
    </xf>
    <xf numFmtId="49" fontId="6" fillId="0" borderId="53" xfId="0" applyNumberFormat="1" applyFont="1" applyBorder="1" applyAlignment="1">
      <alignment horizontal="right" vertical="center"/>
    </xf>
    <xf numFmtId="209" fontId="6" fillId="0" borderId="51" xfId="50" applyNumberFormat="1" applyFont="1" applyBorder="1" applyAlignment="1">
      <alignment vertical="center"/>
    </xf>
    <xf numFmtId="209" fontId="13" fillId="0" borderId="51" xfId="50" applyNumberFormat="1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44" xfId="0" applyFont="1" applyBorder="1" applyAlignment="1">
      <alignment horizontal="left" vertical="center"/>
    </xf>
    <xf numFmtId="209" fontId="13" fillId="0" borderId="50" xfId="50" applyNumberFormat="1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13" fillId="0" borderId="54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6" fillId="0" borderId="55" xfId="0" applyFont="1" applyBorder="1" applyAlignment="1">
      <alignment horizontal="center" vertical="center"/>
    </xf>
    <xf numFmtId="209" fontId="6" fillId="0" borderId="0" xfId="0" applyNumberFormat="1" applyFont="1" applyBorder="1" applyAlignment="1">
      <alignment horizontal="right" vertical="center"/>
    </xf>
    <xf numFmtId="209" fontId="13" fillId="0" borderId="0" xfId="0" applyNumberFormat="1" applyFont="1" applyBorder="1" applyAlignment="1">
      <alignment horizontal="right" vertical="center"/>
    </xf>
    <xf numFmtId="209" fontId="6" fillId="0" borderId="0" xfId="50" applyNumberFormat="1" applyFont="1" applyBorder="1" applyAlignment="1">
      <alignment horizontal="right" vertical="center"/>
    </xf>
    <xf numFmtId="209" fontId="6" fillId="0" borderId="0" xfId="50" applyNumberFormat="1" applyFont="1" applyAlignment="1">
      <alignment horizontal="right" vertical="center"/>
    </xf>
    <xf numFmtId="209" fontId="13" fillId="0" borderId="0" xfId="50" applyNumberFormat="1" applyFont="1" applyAlignment="1">
      <alignment horizontal="right" vertical="center"/>
    </xf>
    <xf numFmtId="209" fontId="6" fillId="0" borderId="51" xfId="50" applyNumberFormat="1" applyFont="1" applyBorder="1" applyAlignment="1">
      <alignment horizontal="right" vertical="center"/>
    </xf>
    <xf numFmtId="209" fontId="13" fillId="0" borderId="0" xfId="50" applyNumberFormat="1" applyFont="1" applyBorder="1" applyAlignment="1">
      <alignment horizontal="right" vertical="center"/>
    </xf>
    <xf numFmtId="209" fontId="6" fillId="0" borderId="50" xfId="50" applyNumberFormat="1" applyFont="1" applyBorder="1" applyAlignment="1">
      <alignment horizontal="right" vertical="center"/>
    </xf>
    <xf numFmtId="38" fontId="13" fillId="0" borderId="0" xfId="50" applyFont="1" applyBorder="1" applyAlignment="1">
      <alignment horizontal="right" vertical="center"/>
    </xf>
    <xf numFmtId="0" fontId="13" fillId="0" borderId="18" xfId="0" applyFont="1" applyBorder="1" applyAlignment="1">
      <alignment horizontal="center" vertical="center"/>
    </xf>
    <xf numFmtId="0" fontId="13" fillId="0" borderId="18" xfId="0" applyFont="1" applyBorder="1" applyAlignment="1">
      <alignment vertical="center"/>
    </xf>
    <xf numFmtId="208" fontId="17" fillId="0" borderId="56" xfId="0" applyNumberFormat="1" applyFont="1" applyBorder="1" applyAlignment="1">
      <alignment vertical="center"/>
    </xf>
    <xf numFmtId="206" fontId="17" fillId="0" borderId="15" xfId="64" applyNumberFormat="1" applyFont="1" applyFill="1" applyBorder="1" applyAlignment="1" applyProtection="1">
      <alignment vertical="center"/>
      <protection/>
    </xf>
    <xf numFmtId="206" fontId="17" fillId="0" borderId="16" xfId="64" applyNumberFormat="1" applyFont="1" applyFill="1" applyBorder="1" applyAlignment="1" applyProtection="1">
      <alignment vertical="center"/>
      <protection/>
    </xf>
    <xf numFmtId="206" fontId="17" fillId="0" borderId="17" xfId="64" applyNumberFormat="1" applyFont="1" applyFill="1" applyBorder="1" applyAlignment="1" applyProtection="1">
      <alignment vertical="center"/>
      <protection/>
    </xf>
    <xf numFmtId="41" fontId="6" fillId="0" borderId="51" xfId="0" applyNumberFormat="1" applyFont="1" applyBorder="1" applyAlignment="1" applyProtection="1">
      <alignment vertical="center"/>
      <protection/>
    </xf>
    <xf numFmtId="41" fontId="6" fillId="0" borderId="50" xfId="0" applyNumberFormat="1" applyFont="1" applyBorder="1" applyAlignment="1" applyProtection="1">
      <alignment vertical="center"/>
      <protection/>
    </xf>
    <xf numFmtId="41" fontId="6" fillId="0" borderId="0" xfId="0" applyNumberFormat="1" applyFont="1" applyAlignment="1" applyProtection="1">
      <alignment vertical="center"/>
      <protection/>
    </xf>
    <xf numFmtId="41" fontId="13" fillId="0" borderId="51" xfId="0" applyNumberFormat="1" applyFont="1" applyBorder="1" applyAlignment="1" applyProtection="1">
      <alignment vertical="center"/>
      <protection/>
    </xf>
    <xf numFmtId="41" fontId="6" fillId="0" borderId="0" xfId="0" applyNumberFormat="1" applyFont="1" applyAlignment="1" applyProtection="1">
      <alignment horizontal="right" vertical="center"/>
      <protection/>
    </xf>
    <xf numFmtId="41" fontId="13" fillId="0" borderId="0" xfId="0" applyNumberFormat="1" applyFont="1" applyAlignment="1" applyProtection="1">
      <alignment vertical="center"/>
      <protection/>
    </xf>
    <xf numFmtId="41" fontId="13" fillId="0" borderId="0" xfId="0" applyNumberFormat="1" applyFont="1" applyBorder="1" applyAlignment="1" applyProtection="1">
      <alignment vertical="center"/>
      <protection/>
    </xf>
    <xf numFmtId="41" fontId="13" fillId="0" borderId="50" xfId="0" applyNumberFormat="1" applyFont="1" applyBorder="1" applyAlignment="1" applyProtection="1">
      <alignment vertical="center"/>
      <protection/>
    </xf>
    <xf numFmtId="41" fontId="6" fillId="0" borderId="0" xfId="0" applyNumberFormat="1" applyFont="1" applyBorder="1" applyAlignment="1" applyProtection="1">
      <alignment horizontal="right" vertical="center"/>
      <protection/>
    </xf>
    <xf numFmtId="41" fontId="13" fillId="0" borderId="0" xfId="0" applyNumberFormat="1" applyFont="1" applyBorder="1" applyAlignment="1" applyProtection="1">
      <alignment horizontal="right" vertical="center"/>
      <protection/>
    </xf>
    <xf numFmtId="0" fontId="6" fillId="0" borderId="57" xfId="0" applyFont="1" applyBorder="1" applyAlignment="1">
      <alignment horizontal="center" vertical="center"/>
    </xf>
    <xf numFmtId="209" fontId="13" fillId="0" borderId="58" xfId="0" applyNumberFormat="1" applyFont="1" applyBorder="1" applyAlignment="1" applyProtection="1">
      <alignment vertical="center"/>
      <protection/>
    </xf>
    <xf numFmtId="210" fontId="13" fillId="0" borderId="59" xfId="0" applyNumberFormat="1" applyFont="1" applyBorder="1" applyAlignment="1" applyProtection="1">
      <alignment vertical="center"/>
      <protection/>
    </xf>
    <xf numFmtId="211" fontId="6" fillId="0" borderId="58" xfId="0" applyNumberFormat="1" applyFont="1" applyBorder="1" applyAlignment="1" applyProtection="1">
      <alignment vertical="center"/>
      <protection/>
    </xf>
    <xf numFmtId="211" fontId="6" fillId="0" borderId="60" xfId="0" applyNumberFormat="1" applyFont="1" applyBorder="1" applyAlignment="1" applyProtection="1">
      <alignment vertical="center"/>
      <protection/>
    </xf>
    <xf numFmtId="210" fontId="6" fillId="0" borderId="59" xfId="0" applyNumberFormat="1" applyFont="1" applyBorder="1" applyAlignment="1" applyProtection="1">
      <alignment vertical="center"/>
      <protection/>
    </xf>
    <xf numFmtId="210" fontId="6" fillId="0" borderId="61" xfId="0" applyNumberFormat="1" applyFont="1" applyBorder="1" applyAlignment="1" applyProtection="1">
      <alignment vertical="center"/>
      <protection/>
    </xf>
    <xf numFmtId="218" fontId="6" fillId="0" borderId="0" xfId="0" applyNumberFormat="1" applyFont="1" applyAlignment="1" applyProtection="1">
      <alignment vertical="center"/>
      <protection/>
    </xf>
    <xf numFmtId="218" fontId="6" fillId="0" borderId="0" xfId="0" applyNumberFormat="1" applyFont="1" applyBorder="1" applyAlignment="1" applyProtection="1">
      <alignment vertical="center"/>
      <protection/>
    </xf>
    <xf numFmtId="0" fontId="10" fillId="0" borderId="0" xfId="63" applyFont="1" applyAlignment="1" applyProtection="1">
      <alignment horizontal="left"/>
      <protection/>
    </xf>
    <xf numFmtId="0" fontId="6" fillId="0" borderId="0" xfId="63" applyFont="1" applyBorder="1" applyAlignment="1">
      <alignment horizontal="center" vertical="center"/>
      <protection/>
    </xf>
    <xf numFmtId="0" fontId="6" fillId="0" borderId="62" xfId="63" applyFont="1" applyBorder="1" applyAlignment="1">
      <alignment horizontal="center" vertical="center"/>
      <protection/>
    </xf>
    <xf numFmtId="0" fontId="6" fillId="0" borderId="63" xfId="63" applyFont="1" applyBorder="1" applyAlignment="1" applyProtection="1">
      <alignment horizontal="center" vertical="center"/>
      <protection/>
    </xf>
    <xf numFmtId="0" fontId="6" fillId="0" borderId="64" xfId="63" applyFont="1" applyBorder="1" applyAlignment="1" applyProtection="1">
      <alignment horizontal="center" vertical="center"/>
      <protection/>
    </xf>
    <xf numFmtId="0" fontId="17" fillId="0" borderId="56" xfId="63" applyFont="1" applyBorder="1" applyAlignment="1">
      <alignment horizontal="center" vertical="center"/>
      <protection/>
    </xf>
    <xf numFmtId="0" fontId="17" fillId="0" borderId="65" xfId="63" applyFont="1" applyBorder="1" applyAlignment="1">
      <alignment horizontal="center" vertical="center"/>
      <protection/>
    </xf>
    <xf numFmtId="0" fontId="6" fillId="0" borderId="12" xfId="63" applyFont="1" applyBorder="1" applyAlignment="1" applyProtection="1">
      <alignment horizontal="center" vertical="center"/>
      <protection/>
    </xf>
    <xf numFmtId="0" fontId="6" fillId="0" borderId="13" xfId="63" applyFont="1" applyBorder="1" applyAlignment="1" applyProtection="1">
      <alignment horizontal="center" vertical="center"/>
      <protection/>
    </xf>
    <xf numFmtId="194" fontId="6" fillId="0" borderId="0" xfId="64" applyNumberFormat="1" applyFont="1" applyFill="1" applyBorder="1" applyAlignment="1">
      <alignment horizontal="center" vertical="center"/>
      <protection/>
    </xf>
    <xf numFmtId="0" fontId="6" fillId="0" borderId="41" xfId="0" applyFont="1" applyFill="1" applyBorder="1" applyAlignment="1">
      <alignment vertical="center"/>
    </xf>
    <xf numFmtId="0" fontId="6" fillId="0" borderId="22" xfId="64" applyFont="1" applyFill="1" applyBorder="1" applyAlignment="1">
      <alignment horizontal="right" vertical="center"/>
      <protection/>
    </xf>
    <xf numFmtId="0" fontId="0" fillId="0" borderId="36" xfId="0" applyFill="1" applyBorder="1" applyAlignment="1">
      <alignment horizontal="right" vertical="center"/>
    </xf>
    <xf numFmtId="0" fontId="6" fillId="0" borderId="66" xfId="64" applyFont="1" applyFill="1" applyBorder="1" applyAlignment="1">
      <alignment horizontal="center" vertical="center"/>
      <protection/>
    </xf>
    <xf numFmtId="0" fontId="0" fillId="0" borderId="67" xfId="0" applyFill="1" applyBorder="1" applyAlignment="1">
      <alignment/>
    </xf>
    <xf numFmtId="0" fontId="6" fillId="0" borderId="68" xfId="64" applyFont="1" applyFill="1" applyBorder="1" applyAlignment="1">
      <alignment horizontal="center" vertical="center"/>
      <protection/>
    </xf>
    <xf numFmtId="0" fontId="0" fillId="0" borderId="69" xfId="0" applyFill="1" applyBorder="1" applyAlignment="1">
      <alignment/>
    </xf>
    <xf numFmtId="0" fontId="6" fillId="0" borderId="14" xfId="63" applyFont="1" applyBorder="1" applyAlignment="1">
      <alignment horizontal="center" vertical="center"/>
      <protection/>
    </xf>
    <xf numFmtId="0" fontId="6" fillId="0" borderId="70" xfId="63" applyFont="1" applyBorder="1" applyAlignment="1">
      <alignment horizontal="center" vertical="center"/>
      <protection/>
    </xf>
    <xf numFmtId="0" fontId="10" fillId="0" borderId="0" xfId="64" applyFont="1" applyFill="1" applyAlignment="1">
      <alignment horizontal="left"/>
      <protection/>
    </xf>
    <xf numFmtId="0" fontId="8" fillId="0" borderId="0" xfId="63" applyFont="1" applyFill="1" applyBorder="1" applyAlignment="1" applyProtection="1">
      <alignment horizontal="right"/>
      <protection/>
    </xf>
    <xf numFmtId="0" fontId="6" fillId="0" borderId="63" xfId="64" applyFont="1" applyFill="1" applyBorder="1" applyAlignment="1">
      <alignment horizontal="center" vertical="center"/>
      <protection/>
    </xf>
    <xf numFmtId="0" fontId="0" fillId="0" borderId="64" xfId="0" applyFill="1" applyBorder="1" applyAlignment="1">
      <alignment/>
    </xf>
    <xf numFmtId="0" fontId="6" fillId="0" borderId="71" xfId="64" applyFont="1" applyFill="1" applyBorder="1" applyAlignment="1">
      <alignment vertical="center"/>
      <protection/>
    </xf>
    <xf numFmtId="0" fontId="0" fillId="0" borderId="48" xfId="0" applyFill="1" applyBorder="1" applyAlignment="1">
      <alignment/>
    </xf>
    <xf numFmtId="0" fontId="8" fillId="0" borderId="22" xfId="64" applyFont="1" applyFill="1" applyBorder="1" applyAlignment="1">
      <alignment horizontal="right"/>
      <protection/>
    </xf>
    <xf numFmtId="194" fontId="17" fillId="0" borderId="0" xfId="64" applyNumberFormat="1" applyFont="1" applyFill="1" applyBorder="1" applyAlignment="1">
      <alignment horizontal="center" vertical="center"/>
      <protection/>
    </xf>
    <xf numFmtId="0" fontId="17" fillId="0" borderId="41" xfId="0" applyFont="1" applyFill="1" applyBorder="1" applyAlignment="1">
      <alignment vertical="center"/>
    </xf>
    <xf numFmtId="194" fontId="6" fillId="0" borderId="72" xfId="64" applyNumberFormat="1" applyFont="1" applyFill="1" applyBorder="1" applyAlignment="1">
      <alignment horizontal="center" vertical="center"/>
      <protection/>
    </xf>
    <xf numFmtId="194" fontId="6" fillId="0" borderId="73" xfId="64" applyNumberFormat="1" applyFont="1" applyFill="1" applyBorder="1" applyAlignment="1">
      <alignment horizontal="center" vertical="center"/>
      <protection/>
    </xf>
    <xf numFmtId="194" fontId="6" fillId="0" borderId="41" xfId="64" applyNumberFormat="1" applyFont="1" applyFill="1" applyBorder="1" applyAlignment="1">
      <alignment horizontal="center" vertical="center"/>
      <protection/>
    </xf>
    <xf numFmtId="0" fontId="6" fillId="0" borderId="74" xfId="0" applyFont="1" applyBorder="1" applyAlignment="1">
      <alignment horizontal="center" vertical="center"/>
    </xf>
    <xf numFmtId="0" fontId="6" fillId="0" borderId="75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49" fontId="6" fillId="0" borderId="76" xfId="0" applyNumberFormat="1" applyFont="1" applyBorder="1" applyAlignment="1">
      <alignment horizontal="center" vertical="center"/>
    </xf>
    <xf numFmtId="49" fontId="6" fillId="0" borderId="77" xfId="0" applyNumberFormat="1" applyFont="1" applyBorder="1" applyAlignment="1">
      <alignment horizontal="center" vertical="center"/>
    </xf>
    <xf numFmtId="49" fontId="13" fillId="0" borderId="77" xfId="0" applyNumberFormat="1" applyFont="1" applyBorder="1" applyAlignment="1">
      <alignment horizontal="center" vertical="center"/>
    </xf>
    <xf numFmtId="49" fontId="13" fillId="0" borderId="78" xfId="0" applyNumberFormat="1" applyFont="1" applyBorder="1" applyAlignment="1">
      <alignment horizontal="center" vertical="center"/>
    </xf>
    <xf numFmtId="0" fontId="6" fillId="0" borderId="79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49" fontId="10" fillId="0" borderId="0" xfId="0" applyNumberFormat="1" applyFont="1" applyBorder="1" applyAlignment="1">
      <alignment horizontal="left"/>
    </xf>
    <xf numFmtId="0" fontId="6" fillId="0" borderId="80" xfId="0" applyFont="1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15" fillId="0" borderId="82" xfId="0" applyFont="1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5" fillId="0" borderId="84" xfId="0" applyFont="1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15" fillId="0" borderId="56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6" fillId="0" borderId="8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5" fillId="0" borderId="59" xfId="0" applyFont="1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8" fillId="0" borderId="14" xfId="0" applyFont="1" applyBorder="1" applyAlignment="1">
      <alignment horizontal="right"/>
    </xf>
    <xf numFmtId="49" fontId="6" fillId="0" borderId="87" xfId="0" applyNumberFormat="1" applyFont="1" applyBorder="1" applyAlignment="1">
      <alignment horizontal="center" vertical="center"/>
    </xf>
    <xf numFmtId="49" fontId="6" fillId="0" borderId="32" xfId="0" applyNumberFormat="1" applyFont="1" applyBorder="1" applyAlignment="1">
      <alignment horizontal="center" vertical="center"/>
    </xf>
    <xf numFmtId="49" fontId="6" fillId="0" borderId="88" xfId="0" applyNumberFormat="1" applyFont="1" applyBorder="1" applyAlignment="1">
      <alignment horizontal="center" vertical="center"/>
    </xf>
    <xf numFmtId="49" fontId="13" fillId="0" borderId="32" xfId="0" applyNumberFormat="1" applyFont="1" applyBorder="1" applyAlignment="1">
      <alignment horizontal="center" vertical="center"/>
    </xf>
    <xf numFmtId="0" fontId="6" fillId="0" borderId="89" xfId="0" applyFont="1" applyBorder="1" applyAlignment="1">
      <alignment horizontal="center" vertical="center"/>
    </xf>
    <xf numFmtId="49" fontId="6" fillId="0" borderId="90" xfId="0" applyNumberFormat="1" applyFont="1" applyBorder="1" applyAlignment="1">
      <alignment horizontal="center" vertical="center" wrapText="1"/>
    </xf>
    <xf numFmtId="49" fontId="6" fillId="0" borderId="91" xfId="0" applyNumberFormat="1" applyFont="1" applyBorder="1" applyAlignment="1">
      <alignment horizontal="center" vertical="center"/>
    </xf>
    <xf numFmtId="49" fontId="6" fillId="0" borderId="92" xfId="0" applyNumberFormat="1" applyFont="1" applyBorder="1" applyAlignment="1">
      <alignment horizontal="center" vertical="center"/>
    </xf>
    <xf numFmtId="49" fontId="6" fillId="0" borderId="93" xfId="0" applyNumberFormat="1" applyFont="1" applyBorder="1" applyAlignment="1">
      <alignment horizontal="center" vertical="center"/>
    </xf>
    <xf numFmtId="49" fontId="6" fillId="0" borderId="94" xfId="0" applyNumberFormat="1" applyFont="1" applyBorder="1" applyAlignment="1">
      <alignment horizontal="center" vertical="center"/>
    </xf>
    <xf numFmtId="49" fontId="13" fillId="0" borderId="93" xfId="0" applyNumberFormat="1" applyFont="1" applyBorder="1" applyAlignment="1">
      <alignment horizontal="center" vertical="center" wrapText="1"/>
    </xf>
    <xf numFmtId="49" fontId="13" fillId="0" borderId="94" xfId="0" applyNumberFormat="1" applyFont="1" applyBorder="1" applyAlignment="1">
      <alignment horizontal="center" vertical="center"/>
    </xf>
    <xf numFmtId="49" fontId="13" fillId="0" borderId="92" xfId="0" applyNumberFormat="1" applyFont="1" applyBorder="1" applyAlignment="1">
      <alignment horizontal="center" vertical="center"/>
    </xf>
    <xf numFmtId="49" fontId="13" fillId="0" borderId="95" xfId="0" applyNumberFormat="1" applyFont="1" applyBorder="1" applyAlignment="1">
      <alignment horizontal="center" vertical="center"/>
    </xf>
    <xf numFmtId="49" fontId="13" fillId="0" borderId="64" xfId="0" applyNumberFormat="1" applyFont="1" applyBorder="1" applyAlignment="1">
      <alignment horizontal="center" vertical="center"/>
    </xf>
    <xf numFmtId="0" fontId="6" fillId="0" borderId="96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/>
    </xf>
    <xf numFmtId="0" fontId="6" fillId="0" borderId="97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 wrapText="1"/>
    </xf>
    <xf numFmtId="0" fontId="6" fillId="0" borderId="9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193" fontId="6" fillId="0" borderId="44" xfId="0" applyNumberFormat="1" applyFont="1" applyBorder="1" applyAlignment="1">
      <alignment horizontal="center" vertical="center" wrapText="1"/>
    </xf>
    <xf numFmtId="0" fontId="0" fillId="0" borderId="44" xfId="0" applyFont="1" applyBorder="1" applyAlignment="1">
      <alignment vertical="center"/>
    </xf>
    <xf numFmtId="197" fontId="6" fillId="0" borderId="96" xfId="0" applyNumberFormat="1" applyFont="1" applyBorder="1" applyAlignment="1">
      <alignment horizontal="center" vertical="center" wrapText="1"/>
    </xf>
    <xf numFmtId="197" fontId="6" fillId="0" borderId="44" xfId="0" applyNumberFormat="1" applyFont="1" applyBorder="1" applyAlignment="1">
      <alignment horizontal="center" vertical="center" wrapText="1"/>
    </xf>
    <xf numFmtId="0" fontId="6" fillId="0" borderId="44" xfId="0" applyFont="1" applyBorder="1" applyAlignment="1">
      <alignment vertical="center"/>
    </xf>
    <xf numFmtId="0" fontId="6" fillId="0" borderId="97" xfId="0" applyFont="1" applyBorder="1" applyAlignment="1">
      <alignment vertical="center"/>
    </xf>
    <xf numFmtId="193" fontId="6" fillId="0" borderId="96" xfId="0" applyNumberFormat="1" applyFont="1" applyBorder="1" applyAlignment="1">
      <alignment horizontal="center" vertical="center" wrapText="1"/>
    </xf>
    <xf numFmtId="0" fontId="0" fillId="0" borderId="97" xfId="0" applyFont="1" applyBorder="1" applyAlignment="1">
      <alignment vertical="center"/>
    </xf>
    <xf numFmtId="197" fontId="6" fillId="0" borderId="51" xfId="0" applyNumberFormat="1" applyFont="1" applyBorder="1" applyAlignment="1">
      <alignment horizontal="center" vertical="center" wrapText="1"/>
    </xf>
    <xf numFmtId="197" fontId="6" fillId="0" borderId="42" xfId="0" applyNumberFormat="1" applyFont="1" applyBorder="1" applyAlignment="1">
      <alignment horizontal="center" vertical="center" wrapText="1"/>
    </xf>
    <xf numFmtId="197" fontId="6" fillId="0" borderId="0" xfId="0" applyNumberFormat="1" applyFont="1" applyBorder="1" applyAlignment="1">
      <alignment horizontal="center" vertical="center" wrapText="1"/>
    </xf>
    <xf numFmtId="197" fontId="6" fillId="0" borderId="41" xfId="0" applyNumberFormat="1" applyFont="1" applyBorder="1" applyAlignment="1">
      <alignment horizontal="center" vertical="center" wrapText="1"/>
    </xf>
    <xf numFmtId="197" fontId="6" fillId="0" borderId="50" xfId="0" applyNumberFormat="1" applyFont="1" applyBorder="1" applyAlignment="1">
      <alignment horizontal="center" vertical="center" wrapText="1"/>
    </xf>
    <xf numFmtId="197" fontId="6" fillId="0" borderId="43" xfId="0" applyNumberFormat="1" applyFont="1" applyBorder="1" applyAlignment="1">
      <alignment horizontal="center" vertical="center" wrapText="1"/>
    </xf>
    <xf numFmtId="0" fontId="6" fillId="0" borderId="71" xfId="0" applyFont="1" applyBorder="1" applyAlignment="1">
      <alignment horizontal="left" vertical="center"/>
    </xf>
    <xf numFmtId="0" fontId="6" fillId="0" borderId="48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3" fillId="0" borderId="18" xfId="0" applyFont="1" applyBorder="1" applyAlignment="1">
      <alignment horizontal="right" vertical="center"/>
    </xf>
    <xf numFmtId="193" fontId="6" fillId="0" borderId="98" xfId="0" applyNumberFormat="1" applyFont="1" applyBorder="1" applyAlignment="1">
      <alignment horizontal="center" vertical="center"/>
    </xf>
    <xf numFmtId="193" fontId="6" fillId="0" borderId="99" xfId="0" applyNumberFormat="1" applyFont="1" applyBorder="1" applyAlignment="1">
      <alignment horizontal="center" vertical="center"/>
    </xf>
    <xf numFmtId="193" fontId="6" fillId="0" borderId="100" xfId="0" applyNumberFormat="1" applyFont="1" applyBorder="1" applyAlignment="1">
      <alignment horizontal="center" vertical="center"/>
    </xf>
    <xf numFmtId="193" fontId="6" fillId="0" borderId="101" xfId="0" applyNumberFormat="1" applyFont="1" applyBorder="1" applyAlignment="1">
      <alignment horizontal="center" vertical="center"/>
    </xf>
    <xf numFmtId="193" fontId="13" fillId="0" borderId="98" xfId="0" applyNumberFormat="1" applyFont="1" applyBorder="1" applyAlignment="1">
      <alignment horizontal="center" vertical="center"/>
    </xf>
    <xf numFmtId="193" fontId="13" fillId="0" borderId="99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50" xfId="0" applyFont="1" applyBorder="1" applyAlignment="1">
      <alignment horizontal="left" vertical="center" wrapText="1"/>
    </xf>
    <xf numFmtId="0" fontId="6" fillId="0" borderId="43" xfId="0" applyFont="1" applyBorder="1" applyAlignment="1">
      <alignment horizontal="left" vertical="center" wrapText="1"/>
    </xf>
    <xf numFmtId="0" fontId="13" fillId="0" borderId="22" xfId="0" applyFont="1" applyBorder="1" applyAlignment="1">
      <alignment horizontal="left" vertical="center"/>
    </xf>
    <xf numFmtId="0" fontId="6" fillId="0" borderId="101" xfId="0" applyFont="1" applyBorder="1" applyAlignment="1">
      <alignment horizontal="center" vertical="center" wrapText="1"/>
    </xf>
    <xf numFmtId="0" fontId="6" fillId="0" borderId="98" xfId="0" applyFont="1" applyBorder="1" applyAlignment="1">
      <alignment horizontal="center" vertical="center" wrapText="1"/>
    </xf>
    <xf numFmtId="0" fontId="13" fillId="0" borderId="98" xfId="0" applyFont="1" applyBorder="1" applyAlignment="1">
      <alignment horizontal="center" vertical="center" wrapText="1"/>
    </xf>
    <xf numFmtId="0" fontId="13" fillId="0" borderId="99" xfId="0" applyFont="1" applyBorder="1" applyAlignment="1">
      <alignment horizontal="center" vertical="center" wrapText="1"/>
    </xf>
    <xf numFmtId="0" fontId="6" fillId="0" borderId="71" xfId="0" applyFont="1" applyBorder="1" applyAlignment="1">
      <alignment vertical="center"/>
    </xf>
    <xf numFmtId="0" fontId="6" fillId="0" borderId="44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6" fillId="0" borderId="44" xfId="0" applyFont="1" applyBorder="1" applyAlignment="1">
      <alignment horizontal="left" vertical="center"/>
    </xf>
    <xf numFmtId="209" fontId="6" fillId="0" borderId="0" xfId="0" applyNumberFormat="1" applyFont="1" applyBorder="1" applyAlignment="1" applyProtection="1">
      <alignment vertical="center"/>
      <protection/>
    </xf>
    <xf numFmtId="209" fontId="6" fillId="0" borderId="34" xfId="0" applyNumberFormat="1" applyFont="1" applyBorder="1" applyAlignment="1" applyProtection="1">
      <alignment vertical="center"/>
      <protection/>
    </xf>
    <xf numFmtId="210" fontId="6" fillId="0" borderId="14" xfId="0" applyNumberFormat="1" applyFont="1" applyBorder="1" applyAlignment="1" applyProtection="1">
      <alignment vertical="center"/>
      <protection/>
    </xf>
    <xf numFmtId="210" fontId="6" fillId="0" borderId="35" xfId="0" applyNumberFormat="1" applyFont="1" applyBorder="1" applyAlignment="1" applyProtection="1">
      <alignment vertical="center"/>
      <protection/>
    </xf>
    <xf numFmtId="210" fontId="13" fillId="0" borderId="102" xfId="0" applyNumberFormat="1" applyFont="1" applyBorder="1" applyAlignment="1" applyProtection="1">
      <alignment vertical="center"/>
      <protection/>
    </xf>
    <xf numFmtId="186" fontId="15" fillId="0" borderId="103" xfId="0" applyNumberFormat="1" applyFont="1" applyBorder="1" applyAlignment="1" applyProtection="1">
      <alignment horizontal="centerContinuous" vertical="center" wrapText="1"/>
      <protection/>
    </xf>
    <xf numFmtId="186" fontId="15" fillId="0" borderId="103" xfId="0" applyNumberFormat="1" applyFont="1" applyBorder="1" applyAlignment="1" applyProtection="1">
      <alignment horizontal="center" vertical="center" wrapText="1"/>
      <protection/>
    </xf>
    <xf numFmtId="0" fontId="8" fillId="0" borderId="103" xfId="0" applyFont="1" applyBorder="1" applyAlignment="1">
      <alignment horizontal="center" vertical="center" wrapText="1"/>
    </xf>
    <xf numFmtId="186" fontId="8" fillId="0" borderId="103" xfId="0" applyNumberFormat="1" applyFont="1" applyBorder="1" applyAlignment="1" applyProtection="1">
      <alignment horizontal="center" vertical="center" wrapTex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03-01,13,14,16" xfId="63"/>
    <cellStyle name="標準_03-01_済　001_統計書03-0102 農業振興地域､耕地面積" xfId="64"/>
    <cellStyle name="未定義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22</xdr:row>
      <xdr:rowOff>0</xdr:rowOff>
    </xdr:from>
    <xdr:to>
      <xdr:col>6</xdr:col>
      <xdr:colOff>0</xdr:colOff>
      <xdr:row>22</xdr:row>
      <xdr:rowOff>0</xdr:rowOff>
    </xdr:to>
    <xdr:sp>
      <xdr:nvSpPr>
        <xdr:cNvPr id="1" name="Line 8"/>
        <xdr:cNvSpPr>
          <a:spLocks/>
        </xdr:cNvSpPr>
      </xdr:nvSpPr>
      <xdr:spPr>
        <a:xfrm>
          <a:off x="6819900" y="615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 fLocksWithSheet="0"/>
  </xdr:twoCellAnchor>
  <xdr:twoCellAnchor>
    <xdr:from>
      <xdr:col>0</xdr:col>
      <xdr:colOff>19050</xdr:colOff>
      <xdr:row>2</xdr:row>
      <xdr:rowOff>0</xdr:rowOff>
    </xdr:from>
    <xdr:to>
      <xdr:col>2</xdr:col>
      <xdr:colOff>9525</xdr:colOff>
      <xdr:row>4</xdr:row>
      <xdr:rowOff>9525</xdr:rowOff>
    </xdr:to>
    <xdr:sp>
      <xdr:nvSpPr>
        <xdr:cNvPr id="2" name="Line 11"/>
        <xdr:cNvSpPr>
          <a:spLocks/>
        </xdr:cNvSpPr>
      </xdr:nvSpPr>
      <xdr:spPr>
        <a:xfrm>
          <a:off x="19050" y="409575"/>
          <a:ext cx="23145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0</xdr:col>
      <xdr:colOff>9525</xdr:colOff>
      <xdr:row>20</xdr:row>
      <xdr:rowOff>19050</xdr:rowOff>
    </xdr:from>
    <xdr:to>
      <xdr:col>2</xdr:col>
      <xdr:colOff>19050</xdr:colOff>
      <xdr:row>22</xdr:row>
      <xdr:rowOff>9525</xdr:rowOff>
    </xdr:to>
    <xdr:sp>
      <xdr:nvSpPr>
        <xdr:cNvPr id="3" name="Line 13"/>
        <xdr:cNvSpPr>
          <a:spLocks/>
        </xdr:cNvSpPr>
      </xdr:nvSpPr>
      <xdr:spPr>
        <a:xfrm>
          <a:off x="9525" y="5715000"/>
          <a:ext cx="23336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2</xdr:col>
      <xdr:colOff>9525</xdr:colOff>
      <xdr:row>4</xdr:row>
      <xdr:rowOff>9525</xdr:rowOff>
    </xdr:to>
    <xdr:sp>
      <xdr:nvSpPr>
        <xdr:cNvPr id="4" name="Line 14"/>
        <xdr:cNvSpPr>
          <a:spLocks/>
        </xdr:cNvSpPr>
      </xdr:nvSpPr>
      <xdr:spPr>
        <a:xfrm>
          <a:off x="19050" y="409575"/>
          <a:ext cx="23145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0</xdr:rowOff>
    </xdr:from>
    <xdr:to>
      <xdr:col>6</xdr:col>
      <xdr:colOff>0</xdr:colOff>
      <xdr:row>22</xdr:row>
      <xdr:rowOff>0</xdr:rowOff>
    </xdr:to>
    <xdr:sp>
      <xdr:nvSpPr>
        <xdr:cNvPr id="5" name="Line 8"/>
        <xdr:cNvSpPr>
          <a:spLocks/>
        </xdr:cNvSpPr>
      </xdr:nvSpPr>
      <xdr:spPr>
        <a:xfrm>
          <a:off x="6819900" y="615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 fLocksWithSheet="0"/>
  </xdr:twoCellAnchor>
  <xdr:twoCellAnchor>
    <xdr:from>
      <xdr:col>0</xdr:col>
      <xdr:colOff>19050</xdr:colOff>
      <xdr:row>2</xdr:row>
      <xdr:rowOff>0</xdr:rowOff>
    </xdr:from>
    <xdr:to>
      <xdr:col>2</xdr:col>
      <xdr:colOff>9525</xdr:colOff>
      <xdr:row>4</xdr:row>
      <xdr:rowOff>9525</xdr:rowOff>
    </xdr:to>
    <xdr:sp>
      <xdr:nvSpPr>
        <xdr:cNvPr id="6" name="Line 11"/>
        <xdr:cNvSpPr>
          <a:spLocks/>
        </xdr:cNvSpPr>
      </xdr:nvSpPr>
      <xdr:spPr>
        <a:xfrm>
          <a:off x="19050" y="409575"/>
          <a:ext cx="23145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0</xdr:col>
      <xdr:colOff>9525</xdr:colOff>
      <xdr:row>20</xdr:row>
      <xdr:rowOff>19050</xdr:rowOff>
    </xdr:from>
    <xdr:to>
      <xdr:col>2</xdr:col>
      <xdr:colOff>19050</xdr:colOff>
      <xdr:row>22</xdr:row>
      <xdr:rowOff>9525</xdr:rowOff>
    </xdr:to>
    <xdr:sp>
      <xdr:nvSpPr>
        <xdr:cNvPr id="7" name="Line 13"/>
        <xdr:cNvSpPr>
          <a:spLocks/>
        </xdr:cNvSpPr>
      </xdr:nvSpPr>
      <xdr:spPr>
        <a:xfrm>
          <a:off x="9525" y="5715000"/>
          <a:ext cx="23336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2</xdr:col>
      <xdr:colOff>9525</xdr:colOff>
      <xdr:row>4</xdr:row>
      <xdr:rowOff>9525</xdr:rowOff>
    </xdr:to>
    <xdr:sp>
      <xdr:nvSpPr>
        <xdr:cNvPr id="8" name="Line 14"/>
        <xdr:cNvSpPr>
          <a:spLocks/>
        </xdr:cNvSpPr>
      </xdr:nvSpPr>
      <xdr:spPr>
        <a:xfrm>
          <a:off x="19050" y="409575"/>
          <a:ext cx="23145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21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0</xdr:col>
      <xdr:colOff>19050</xdr:colOff>
      <xdr:row>3</xdr:row>
      <xdr:rowOff>0</xdr:rowOff>
    </xdr:from>
    <xdr:to>
      <xdr:col>2</xdr:col>
      <xdr:colOff>0</xdr:colOff>
      <xdr:row>3</xdr:row>
      <xdr:rowOff>409575</xdr:rowOff>
    </xdr:to>
    <xdr:sp>
      <xdr:nvSpPr>
        <xdr:cNvPr id="2" name="Line 3"/>
        <xdr:cNvSpPr>
          <a:spLocks/>
        </xdr:cNvSpPr>
      </xdr:nvSpPr>
      <xdr:spPr>
        <a:xfrm>
          <a:off x="19050" y="733425"/>
          <a:ext cx="12382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0</xdr:col>
      <xdr:colOff>19050</xdr:colOff>
      <xdr:row>3</xdr:row>
      <xdr:rowOff>0</xdr:rowOff>
    </xdr:from>
    <xdr:to>
      <xdr:col>10</xdr:col>
      <xdr:colOff>0</xdr:colOff>
      <xdr:row>5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657225"/>
          <a:ext cx="150495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2</xdr:col>
      <xdr:colOff>9525</xdr:colOff>
      <xdr:row>4</xdr:row>
      <xdr:rowOff>0</xdr:rowOff>
    </xdr:to>
    <xdr:sp>
      <xdr:nvSpPr>
        <xdr:cNvPr id="1" name="Line 3"/>
        <xdr:cNvSpPr>
          <a:spLocks/>
        </xdr:cNvSpPr>
      </xdr:nvSpPr>
      <xdr:spPr>
        <a:xfrm>
          <a:off x="9525" y="390525"/>
          <a:ext cx="121920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14</xdr:col>
      <xdr:colOff>9525</xdr:colOff>
      <xdr:row>2</xdr:row>
      <xdr:rowOff>9525</xdr:rowOff>
    </xdr:from>
    <xdr:to>
      <xdr:col>16</xdr:col>
      <xdr:colOff>9525</xdr:colOff>
      <xdr:row>4</xdr:row>
      <xdr:rowOff>0</xdr:rowOff>
    </xdr:to>
    <xdr:sp>
      <xdr:nvSpPr>
        <xdr:cNvPr id="2" name="Line 4"/>
        <xdr:cNvSpPr>
          <a:spLocks/>
        </xdr:cNvSpPr>
      </xdr:nvSpPr>
      <xdr:spPr>
        <a:xfrm>
          <a:off x="8543925" y="390525"/>
          <a:ext cx="121920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6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 fLocksWithSheet="0"/>
  </xdr:twoCellAnchor>
  <xdr:twoCellAnchor>
    <xdr:from>
      <xdr:col>0</xdr:col>
      <xdr:colOff>28575</xdr:colOff>
      <xdr:row>2</xdr:row>
      <xdr:rowOff>28575</xdr:rowOff>
    </xdr:from>
    <xdr:to>
      <xdr:col>3</xdr:col>
      <xdr:colOff>28575</xdr:colOff>
      <xdr:row>4</xdr:row>
      <xdr:rowOff>0</xdr:rowOff>
    </xdr:to>
    <xdr:sp>
      <xdr:nvSpPr>
        <xdr:cNvPr id="2" name="Line 5"/>
        <xdr:cNvSpPr>
          <a:spLocks/>
        </xdr:cNvSpPr>
      </xdr:nvSpPr>
      <xdr:spPr>
        <a:xfrm>
          <a:off x="28575" y="400050"/>
          <a:ext cx="283845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 fLocksWithSheet="0"/>
  </xdr:twoCellAnchor>
  <xdr:twoCellAnchor>
    <xdr:from>
      <xdr:col>0</xdr:col>
      <xdr:colOff>28575</xdr:colOff>
      <xdr:row>55</xdr:row>
      <xdr:rowOff>28575</xdr:rowOff>
    </xdr:from>
    <xdr:to>
      <xdr:col>3</xdr:col>
      <xdr:colOff>28575</xdr:colOff>
      <xdr:row>57</xdr:row>
      <xdr:rowOff>0</xdr:rowOff>
    </xdr:to>
    <xdr:sp>
      <xdr:nvSpPr>
        <xdr:cNvPr id="3" name="Line 6"/>
        <xdr:cNvSpPr>
          <a:spLocks/>
        </xdr:cNvSpPr>
      </xdr:nvSpPr>
      <xdr:spPr>
        <a:xfrm>
          <a:off x="28575" y="10772775"/>
          <a:ext cx="283845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view="pageBreakPreview" zoomScaleSheetLayoutView="100" workbookViewId="0" topLeftCell="A1">
      <selection activeCell="A1" sqref="A1:F1"/>
    </sheetView>
  </sheetViews>
  <sheetFormatPr defaultColWidth="10.25390625" defaultRowHeight="12.75"/>
  <cols>
    <col min="1" max="1" width="25.125" style="2" customWidth="1"/>
    <col min="2" max="2" width="5.375" style="2" bestFit="1" customWidth="1"/>
    <col min="3" max="6" width="14.75390625" style="2" customWidth="1"/>
    <col min="7" max="16384" width="10.25390625" style="2" customWidth="1"/>
  </cols>
  <sheetData>
    <row r="1" spans="1:6" ht="17.25">
      <c r="A1" s="225" t="s">
        <v>8</v>
      </c>
      <c r="B1" s="225"/>
      <c r="C1" s="225"/>
      <c r="D1" s="225"/>
      <c r="E1" s="225"/>
      <c r="F1" s="225"/>
    </row>
    <row r="2" spans="3:6" ht="15" thickBot="1">
      <c r="C2" s="4"/>
      <c r="D2" s="4"/>
      <c r="E2" s="3"/>
      <c r="F2" s="14" t="s">
        <v>24</v>
      </c>
    </row>
    <row r="3" spans="1:6" s="1" customFormat="1" ht="18" customHeight="1">
      <c r="A3" s="11"/>
      <c r="B3" s="6" t="s">
        <v>4</v>
      </c>
      <c r="C3" s="232" t="s">
        <v>6</v>
      </c>
      <c r="D3" s="228" t="s">
        <v>2</v>
      </c>
      <c r="E3" s="228" t="s">
        <v>7</v>
      </c>
      <c r="F3" s="228" t="s">
        <v>1</v>
      </c>
    </row>
    <row r="4" spans="1:6" s="1" customFormat="1" ht="18" customHeight="1">
      <c r="A4" s="12" t="s">
        <v>3</v>
      </c>
      <c r="B4" s="7"/>
      <c r="C4" s="233"/>
      <c r="D4" s="229"/>
      <c r="E4" s="229"/>
      <c r="F4" s="229"/>
    </row>
    <row r="5" spans="1:6" s="5" customFormat="1" ht="29.25" customHeight="1">
      <c r="A5" s="230" t="s">
        <v>14</v>
      </c>
      <c r="B5" s="231"/>
      <c r="C5" s="202">
        <f>SUM(C6:C14)</f>
        <v>5255</v>
      </c>
      <c r="D5" s="202">
        <f>SUM(D6:D14)</f>
        <v>4.5</v>
      </c>
      <c r="E5" s="202">
        <f>SUM(E6:E14)</f>
        <v>25.699999999999996</v>
      </c>
      <c r="F5" s="202">
        <f aca="true" t="shared" si="0" ref="F5:F14">SUM(C5:E5)</f>
        <v>5285.2</v>
      </c>
    </row>
    <row r="6" spans="1:6" s="5" customFormat="1" ht="29.25" customHeight="1">
      <c r="A6" s="226" t="s">
        <v>15</v>
      </c>
      <c r="B6" s="227"/>
      <c r="C6" s="41">
        <v>859.1</v>
      </c>
      <c r="D6" s="42"/>
      <c r="E6" s="43">
        <v>5.2</v>
      </c>
      <c r="F6" s="41">
        <f t="shared" si="0"/>
        <v>864.3000000000001</v>
      </c>
    </row>
    <row r="7" spans="1:6" s="5" customFormat="1" ht="29.25" customHeight="1">
      <c r="A7" s="226" t="s">
        <v>5</v>
      </c>
      <c r="B7" s="227"/>
      <c r="C7" s="41">
        <v>380.1</v>
      </c>
      <c r="D7" s="42"/>
      <c r="E7" s="43">
        <v>0.9</v>
      </c>
      <c r="F7" s="41">
        <f t="shared" si="0"/>
        <v>381</v>
      </c>
    </row>
    <row r="8" spans="1:6" s="5" customFormat="1" ht="29.25" customHeight="1">
      <c r="A8" s="226" t="s">
        <v>16</v>
      </c>
      <c r="B8" s="227"/>
      <c r="C8" s="41">
        <v>368.2</v>
      </c>
      <c r="D8" s="42"/>
      <c r="E8" s="43">
        <v>4.9</v>
      </c>
      <c r="F8" s="41">
        <f t="shared" si="0"/>
        <v>373.09999999999997</v>
      </c>
    </row>
    <row r="9" spans="1:6" s="5" customFormat="1" ht="29.25" customHeight="1">
      <c r="A9" s="226" t="s">
        <v>17</v>
      </c>
      <c r="B9" s="227"/>
      <c r="C9" s="44">
        <v>744.1</v>
      </c>
      <c r="D9" s="42"/>
      <c r="E9" s="43">
        <v>3.1</v>
      </c>
      <c r="F9" s="41">
        <f t="shared" si="0"/>
        <v>747.2</v>
      </c>
    </row>
    <row r="10" spans="1:6" s="5" customFormat="1" ht="29.25" customHeight="1">
      <c r="A10" s="226" t="s">
        <v>18</v>
      </c>
      <c r="B10" s="227"/>
      <c r="C10" s="44">
        <v>518.5</v>
      </c>
      <c r="D10" s="42"/>
      <c r="E10" s="43">
        <v>1.2</v>
      </c>
      <c r="F10" s="41">
        <f t="shared" si="0"/>
        <v>519.7</v>
      </c>
    </row>
    <row r="11" spans="1:6" s="5" customFormat="1" ht="29.25" customHeight="1">
      <c r="A11" s="226" t="s">
        <v>19</v>
      </c>
      <c r="B11" s="227"/>
      <c r="C11" s="44">
        <v>483.6</v>
      </c>
      <c r="D11" s="43">
        <v>4.5</v>
      </c>
      <c r="E11" s="43">
        <v>5.5</v>
      </c>
      <c r="F11" s="41">
        <f t="shared" si="0"/>
        <v>493.6</v>
      </c>
    </row>
    <row r="12" spans="1:6" s="5" customFormat="1" ht="29.25" customHeight="1">
      <c r="A12" s="226" t="s">
        <v>21</v>
      </c>
      <c r="B12" s="227"/>
      <c r="C12" s="44">
        <v>821.7</v>
      </c>
      <c r="D12" s="43"/>
      <c r="E12" s="43">
        <v>3</v>
      </c>
      <c r="F12" s="41">
        <f t="shared" si="0"/>
        <v>824.7</v>
      </c>
    </row>
    <row r="13" spans="1:6" s="5" customFormat="1" ht="29.25" customHeight="1">
      <c r="A13" s="226" t="s">
        <v>20</v>
      </c>
      <c r="B13" s="227"/>
      <c r="C13" s="44">
        <v>688.7</v>
      </c>
      <c r="D13" s="43"/>
      <c r="E13" s="43">
        <v>1.4</v>
      </c>
      <c r="F13" s="41">
        <f t="shared" si="0"/>
        <v>690.1</v>
      </c>
    </row>
    <row r="14" spans="1:6" s="5" customFormat="1" ht="29.25" customHeight="1" thickBot="1">
      <c r="A14" s="242" t="s">
        <v>0</v>
      </c>
      <c r="B14" s="243"/>
      <c r="C14" s="45">
        <v>391</v>
      </c>
      <c r="D14" s="46"/>
      <c r="E14" s="46">
        <v>0.5</v>
      </c>
      <c r="F14" s="41">
        <f t="shared" si="0"/>
        <v>391.5</v>
      </c>
    </row>
    <row r="15" spans="1:6" ht="3.75" customHeight="1">
      <c r="A15" s="15"/>
      <c r="B15" s="16"/>
      <c r="C15" s="16"/>
      <c r="D15" s="16"/>
      <c r="E15" s="16"/>
      <c r="F15" s="16"/>
    </row>
    <row r="16" spans="1:6" s="5" customFormat="1" ht="14.25" customHeight="1">
      <c r="A16" s="13"/>
      <c r="B16" s="13"/>
      <c r="C16" s="10"/>
      <c r="D16" s="245" t="s">
        <v>27</v>
      </c>
      <c r="E16" s="245"/>
      <c r="F16" s="245"/>
    </row>
    <row r="17" spans="1:6" s="5" customFormat="1" ht="21" customHeight="1">
      <c r="A17" s="13"/>
      <c r="B17" s="13"/>
      <c r="C17" s="10"/>
      <c r="D17" s="8"/>
      <c r="E17" s="10"/>
      <c r="F17" s="10"/>
    </row>
    <row r="18" spans="1:6" s="9" customFormat="1" ht="16.5" customHeight="1">
      <c r="A18" s="20"/>
      <c r="B18" s="20"/>
      <c r="C18" s="21"/>
      <c r="D18" s="21"/>
      <c r="E18" s="22"/>
      <c r="F18" s="23"/>
    </row>
    <row r="19" spans="1:6" ht="17.25">
      <c r="A19" s="244" t="s">
        <v>12</v>
      </c>
      <c r="B19" s="244"/>
      <c r="C19" s="244"/>
      <c r="D19" s="244"/>
      <c r="E19" s="244"/>
      <c r="F19" s="244"/>
    </row>
    <row r="20" spans="1:6" ht="15" thickBot="1">
      <c r="A20" s="24"/>
      <c r="B20" s="24"/>
      <c r="C20" s="24"/>
      <c r="D20" s="25"/>
      <c r="E20" s="25" t="s">
        <v>23</v>
      </c>
      <c r="F20" s="25"/>
    </row>
    <row r="21" spans="1:6" ht="18" customHeight="1">
      <c r="A21" s="236" t="s">
        <v>22</v>
      </c>
      <c r="B21" s="237"/>
      <c r="C21" s="238" t="s">
        <v>9</v>
      </c>
      <c r="D21" s="240" t="s">
        <v>13</v>
      </c>
      <c r="E21" s="246" t="s">
        <v>10</v>
      </c>
      <c r="F21" s="26"/>
    </row>
    <row r="22" spans="1:6" ht="18" customHeight="1">
      <c r="A22" s="248" t="s">
        <v>11</v>
      </c>
      <c r="B22" s="249"/>
      <c r="C22" s="239"/>
      <c r="D22" s="241"/>
      <c r="E22" s="247"/>
      <c r="F22" s="26"/>
    </row>
    <row r="23" spans="1:6" ht="24" customHeight="1">
      <c r="A23" s="253" t="s">
        <v>28</v>
      </c>
      <c r="B23" s="254"/>
      <c r="C23" s="27">
        <v>6820</v>
      </c>
      <c r="D23" s="28">
        <v>847</v>
      </c>
      <c r="E23" s="29">
        <f>C23+D23</f>
        <v>7667</v>
      </c>
      <c r="F23" s="30"/>
    </row>
    <row r="24" spans="1:6" ht="24" customHeight="1">
      <c r="A24" s="234" t="s">
        <v>29</v>
      </c>
      <c r="B24" s="255"/>
      <c r="C24" s="27">
        <v>6760</v>
      </c>
      <c r="D24" s="28">
        <v>815</v>
      </c>
      <c r="E24" s="29">
        <f>C24+D24</f>
        <v>7575</v>
      </c>
      <c r="F24" s="30"/>
    </row>
    <row r="25" spans="1:6" ht="24" customHeight="1">
      <c r="A25" s="234" t="s">
        <v>30</v>
      </c>
      <c r="B25" s="255"/>
      <c r="C25" s="27">
        <v>6710</v>
      </c>
      <c r="D25" s="28">
        <v>794</v>
      </c>
      <c r="E25" s="29">
        <f>C25+D25</f>
        <v>7504</v>
      </c>
      <c r="F25" s="30"/>
    </row>
    <row r="26" spans="1:6" ht="24" customHeight="1">
      <c r="A26" s="234" t="s">
        <v>31</v>
      </c>
      <c r="B26" s="235"/>
      <c r="C26" s="27">
        <v>6680</v>
      </c>
      <c r="D26" s="28">
        <v>805</v>
      </c>
      <c r="E26" s="29">
        <f>C26+D26</f>
        <v>7485</v>
      </c>
      <c r="F26" s="30"/>
    </row>
    <row r="27" spans="1:6" ht="24" customHeight="1">
      <c r="A27" s="251" t="s">
        <v>32</v>
      </c>
      <c r="B27" s="252"/>
      <c r="C27" s="203">
        <v>6650</v>
      </c>
      <c r="D27" s="204">
        <v>806</v>
      </c>
      <c r="E27" s="205">
        <f>C27+D27</f>
        <v>7456</v>
      </c>
      <c r="F27" s="30"/>
    </row>
    <row r="28" spans="1:6" ht="3.75" customHeight="1" thickBot="1">
      <c r="A28" s="31"/>
      <c r="B28" s="32"/>
      <c r="C28" s="33"/>
      <c r="D28" s="34"/>
      <c r="E28" s="35"/>
      <c r="F28" s="36"/>
    </row>
    <row r="29" spans="1:6" ht="14.25">
      <c r="A29" s="37" t="s">
        <v>25</v>
      </c>
      <c r="B29" s="38"/>
      <c r="C29" s="38"/>
      <c r="D29" s="250" t="s">
        <v>33</v>
      </c>
      <c r="E29" s="250"/>
      <c r="F29" s="25"/>
    </row>
    <row r="30" spans="1:6" ht="14.25">
      <c r="A30" s="37" t="s">
        <v>26</v>
      </c>
      <c r="B30" s="39"/>
      <c r="C30" s="39"/>
      <c r="D30" s="40"/>
      <c r="E30" s="40"/>
      <c r="F30" s="40"/>
    </row>
    <row r="31" spans="1:6" ht="14.25">
      <c r="A31" s="18"/>
      <c r="B31" s="17"/>
      <c r="C31" s="17"/>
      <c r="D31" s="19"/>
      <c r="E31" s="19"/>
      <c r="F31" s="19"/>
    </row>
  </sheetData>
  <sheetProtection/>
  <mergeCells count="28">
    <mergeCell ref="A9:B9"/>
    <mergeCell ref="E21:E22"/>
    <mergeCell ref="A22:B22"/>
    <mergeCell ref="D29:E29"/>
    <mergeCell ref="A27:B27"/>
    <mergeCell ref="A23:B23"/>
    <mergeCell ref="A24:B24"/>
    <mergeCell ref="A25:B25"/>
    <mergeCell ref="D3:D4"/>
    <mergeCell ref="A8:B8"/>
    <mergeCell ref="A26:B26"/>
    <mergeCell ref="A21:B21"/>
    <mergeCell ref="C21:C22"/>
    <mergeCell ref="D21:D22"/>
    <mergeCell ref="A13:B13"/>
    <mergeCell ref="A14:B14"/>
    <mergeCell ref="A19:F19"/>
    <mergeCell ref="D16:F16"/>
    <mergeCell ref="A1:F1"/>
    <mergeCell ref="A10:B10"/>
    <mergeCell ref="A11:B11"/>
    <mergeCell ref="A12:B12"/>
    <mergeCell ref="E3:E4"/>
    <mergeCell ref="F3:F4"/>
    <mergeCell ref="A5:B5"/>
    <mergeCell ref="A6:B6"/>
    <mergeCell ref="A7:B7"/>
    <mergeCell ref="C3:C4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8"/>
  <sheetViews>
    <sheetView view="pageBreakPreview" zoomScaleSheetLayoutView="100" zoomScalePageLayoutView="0" workbookViewId="0" topLeftCell="A1">
      <selection activeCell="A1" sqref="A1:L1"/>
    </sheetView>
  </sheetViews>
  <sheetFormatPr defaultColWidth="10.625" defaultRowHeight="12.75"/>
  <cols>
    <col min="1" max="1" width="7.75390625" style="65" customWidth="1"/>
    <col min="2" max="2" width="8.75390625" style="65" customWidth="1"/>
    <col min="3" max="12" width="8.25390625" style="65" customWidth="1"/>
    <col min="13" max="16384" width="10.625" style="65" customWidth="1"/>
  </cols>
  <sheetData>
    <row r="1" spans="1:12" s="47" customFormat="1" ht="17.25">
      <c r="A1" s="265" t="s">
        <v>34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</row>
    <row r="2" spans="1:12" s="51" customFormat="1" ht="16.5" customHeight="1" thickBot="1">
      <c r="A2" s="48"/>
      <c r="B2" s="48"/>
      <c r="C2" s="48"/>
      <c r="D2" s="48"/>
      <c r="E2" s="48"/>
      <c r="F2" s="48"/>
      <c r="G2" s="48"/>
      <c r="H2" s="48"/>
      <c r="I2" s="48"/>
      <c r="J2" s="48"/>
      <c r="K2" s="49"/>
      <c r="L2" s="50" t="s">
        <v>35</v>
      </c>
    </row>
    <row r="3" spans="1:12" s="51" customFormat="1" ht="24" customHeight="1">
      <c r="A3" s="258" t="s">
        <v>36</v>
      </c>
      <c r="B3" s="259"/>
      <c r="C3" s="260" t="s">
        <v>37</v>
      </c>
      <c r="D3" s="261"/>
      <c r="E3" s="261"/>
      <c r="F3" s="261"/>
      <c r="G3" s="261"/>
      <c r="H3" s="262" t="s">
        <v>38</v>
      </c>
      <c r="I3" s="262"/>
      <c r="J3" s="262"/>
      <c r="K3" s="262"/>
      <c r="L3" s="263"/>
    </row>
    <row r="4" spans="1:12" s="60" customFormat="1" ht="33" customHeight="1">
      <c r="A4" s="52" t="s">
        <v>39</v>
      </c>
      <c r="B4" s="53" t="s">
        <v>40</v>
      </c>
      <c r="C4" s="54" t="s">
        <v>41</v>
      </c>
      <c r="D4" s="55" t="s">
        <v>42</v>
      </c>
      <c r="E4" s="55" t="s">
        <v>43</v>
      </c>
      <c r="F4" s="55" t="s">
        <v>44</v>
      </c>
      <c r="G4" s="56" t="s">
        <v>45</v>
      </c>
      <c r="H4" s="57" t="s">
        <v>41</v>
      </c>
      <c r="I4" s="58" t="s">
        <v>42</v>
      </c>
      <c r="J4" s="58" t="s">
        <v>43</v>
      </c>
      <c r="K4" s="58" t="s">
        <v>44</v>
      </c>
      <c r="L4" s="59" t="s">
        <v>45</v>
      </c>
    </row>
    <row r="5" spans="1:12" s="62" customFormat="1" ht="21" customHeight="1">
      <c r="A5" s="264" t="s">
        <v>46</v>
      </c>
      <c r="B5" s="216" t="s">
        <v>46</v>
      </c>
      <c r="C5" s="349">
        <v>1448</v>
      </c>
      <c r="D5" s="349">
        <v>336</v>
      </c>
      <c r="E5" s="349">
        <v>4440</v>
      </c>
      <c r="F5" s="349">
        <v>2441</v>
      </c>
      <c r="G5" s="350">
        <v>8665</v>
      </c>
      <c r="H5" s="84">
        <v>1477</v>
      </c>
      <c r="I5" s="84">
        <v>200</v>
      </c>
      <c r="J5" s="84">
        <v>3374</v>
      </c>
      <c r="K5" s="84">
        <v>2652</v>
      </c>
      <c r="L5" s="84">
        <v>7703</v>
      </c>
    </row>
    <row r="6" spans="1:12" s="51" customFormat="1" ht="21" customHeight="1">
      <c r="A6" s="256"/>
      <c r="B6" s="63" t="s">
        <v>47</v>
      </c>
      <c r="C6" s="221">
        <v>16.7109059435</v>
      </c>
      <c r="D6" s="221">
        <v>3.8776687825</v>
      </c>
      <c r="E6" s="221">
        <v>51.2406231968</v>
      </c>
      <c r="F6" s="221">
        <v>28.1708020773</v>
      </c>
      <c r="G6" s="222">
        <v>100.0000000001</v>
      </c>
      <c r="H6" s="218">
        <f>H5/$L5*100</f>
        <v>19.174347656757107</v>
      </c>
      <c r="I6" s="218">
        <f>I5/$L5*100</f>
        <v>2.596391016487083</v>
      </c>
      <c r="J6" s="218">
        <f>J5/$L5*100</f>
        <v>43.80111644813709</v>
      </c>
      <c r="K6" s="218">
        <f>K5/$L5*100</f>
        <v>34.428144878618724</v>
      </c>
      <c r="L6" s="218">
        <f>L5/$L5*100</f>
        <v>100</v>
      </c>
    </row>
    <row r="7" spans="1:12" ht="21" customHeight="1">
      <c r="A7" s="256" t="s">
        <v>48</v>
      </c>
      <c r="B7" s="64" t="s">
        <v>46</v>
      </c>
      <c r="C7" s="349">
        <v>241</v>
      </c>
      <c r="D7" s="349">
        <v>35</v>
      </c>
      <c r="E7" s="349">
        <v>946</v>
      </c>
      <c r="F7" s="349">
        <v>459</v>
      </c>
      <c r="G7" s="350">
        <v>1681</v>
      </c>
      <c r="H7" s="84">
        <v>235</v>
      </c>
      <c r="I7" s="84">
        <v>30</v>
      </c>
      <c r="J7" s="84">
        <v>732</v>
      </c>
      <c r="K7" s="84">
        <v>478</v>
      </c>
      <c r="L7" s="84">
        <v>1475</v>
      </c>
    </row>
    <row r="8" spans="1:12" ht="21" customHeight="1">
      <c r="A8" s="256"/>
      <c r="B8" s="63" t="s">
        <v>47</v>
      </c>
      <c r="C8" s="85">
        <v>14.3367043427</v>
      </c>
      <c r="D8" s="85">
        <v>2.0820939917</v>
      </c>
      <c r="E8" s="85">
        <v>56.2760261749</v>
      </c>
      <c r="F8" s="85">
        <v>27.3051754908</v>
      </c>
      <c r="G8" s="86">
        <v>100</v>
      </c>
      <c r="H8" s="87">
        <f>H7/$L7*100</f>
        <v>15.932203389830507</v>
      </c>
      <c r="I8" s="87">
        <f>I7/$L7*100</f>
        <v>2.0338983050847457</v>
      </c>
      <c r="J8" s="87">
        <f>J7/$L7*100</f>
        <v>49.6271186440678</v>
      </c>
      <c r="K8" s="87">
        <f>K7/$L7*100</f>
        <v>32.40677966101695</v>
      </c>
      <c r="L8" s="87">
        <v>100</v>
      </c>
    </row>
    <row r="9" spans="1:12" ht="21" customHeight="1">
      <c r="A9" s="256" t="s">
        <v>49</v>
      </c>
      <c r="B9" s="63" t="s">
        <v>46</v>
      </c>
      <c r="C9" s="349">
        <v>127</v>
      </c>
      <c r="D9" s="349">
        <v>14</v>
      </c>
      <c r="E9" s="349">
        <v>511</v>
      </c>
      <c r="F9" s="349">
        <v>201</v>
      </c>
      <c r="G9" s="350">
        <v>853</v>
      </c>
      <c r="H9" s="84">
        <v>138</v>
      </c>
      <c r="I9" s="84">
        <v>21</v>
      </c>
      <c r="J9" s="84">
        <v>368</v>
      </c>
      <c r="K9" s="84">
        <v>223</v>
      </c>
      <c r="L9" s="84">
        <v>750</v>
      </c>
    </row>
    <row r="10" spans="1:12" ht="21" customHeight="1">
      <c r="A10" s="256"/>
      <c r="B10" s="63" t="s">
        <v>47</v>
      </c>
      <c r="C10" s="85">
        <v>14.8886283705</v>
      </c>
      <c r="D10" s="85">
        <v>1.6412661196</v>
      </c>
      <c r="E10" s="85">
        <v>59.9062133646</v>
      </c>
      <c r="F10" s="85">
        <v>23.5638921454</v>
      </c>
      <c r="G10" s="86">
        <v>100</v>
      </c>
      <c r="H10" s="87">
        <f>H9/$L9*100</f>
        <v>18.4</v>
      </c>
      <c r="I10" s="87">
        <f>I9/$L9*100</f>
        <v>2.8000000000000003</v>
      </c>
      <c r="J10" s="87">
        <f>J9/$L9*100</f>
        <v>49.06666666666666</v>
      </c>
      <c r="K10" s="87">
        <f>K9/$L9*100</f>
        <v>29.733333333333334</v>
      </c>
      <c r="L10" s="87">
        <v>100</v>
      </c>
    </row>
    <row r="11" spans="1:12" ht="21" customHeight="1">
      <c r="A11" s="256" t="s">
        <v>50</v>
      </c>
      <c r="B11" s="63" t="s">
        <v>46</v>
      </c>
      <c r="C11" s="349">
        <v>164</v>
      </c>
      <c r="D11" s="349">
        <v>21</v>
      </c>
      <c r="E11" s="349">
        <v>519</v>
      </c>
      <c r="F11" s="349">
        <v>251</v>
      </c>
      <c r="G11" s="350">
        <v>955</v>
      </c>
      <c r="H11" s="84">
        <v>148</v>
      </c>
      <c r="I11" s="84">
        <v>25</v>
      </c>
      <c r="J11" s="84">
        <v>373</v>
      </c>
      <c r="K11" s="84">
        <v>291</v>
      </c>
      <c r="L11" s="84">
        <v>837</v>
      </c>
    </row>
    <row r="12" spans="1:12" ht="21" customHeight="1">
      <c r="A12" s="256"/>
      <c r="B12" s="63" t="s">
        <v>47</v>
      </c>
      <c r="C12" s="85">
        <v>17.1727748691</v>
      </c>
      <c r="D12" s="85">
        <v>2.1989528796</v>
      </c>
      <c r="E12" s="85">
        <v>54.3455497382</v>
      </c>
      <c r="F12" s="85">
        <v>26.2827225131</v>
      </c>
      <c r="G12" s="86">
        <v>100</v>
      </c>
      <c r="H12" s="87">
        <f>H11/$L11*100</f>
        <v>17.682198327359618</v>
      </c>
      <c r="I12" s="87">
        <f>I11/$L11*100</f>
        <v>2.986857825567503</v>
      </c>
      <c r="J12" s="87">
        <f>J11/$L11*100</f>
        <v>44.56391875746715</v>
      </c>
      <c r="K12" s="87">
        <f>K11/$L11*100</f>
        <v>34.76702508960574</v>
      </c>
      <c r="L12" s="87">
        <v>100</v>
      </c>
    </row>
    <row r="13" spans="1:12" ht="21" customHeight="1">
      <c r="A13" s="256" t="s">
        <v>51</v>
      </c>
      <c r="B13" s="63" t="s">
        <v>46</v>
      </c>
      <c r="C13" s="349">
        <v>165</v>
      </c>
      <c r="D13" s="349">
        <v>21</v>
      </c>
      <c r="E13" s="349">
        <v>642</v>
      </c>
      <c r="F13" s="349">
        <v>283</v>
      </c>
      <c r="G13" s="350">
        <v>1111</v>
      </c>
      <c r="H13" s="84">
        <v>184</v>
      </c>
      <c r="I13" s="84">
        <v>35</v>
      </c>
      <c r="J13" s="84">
        <v>443</v>
      </c>
      <c r="K13" s="84">
        <v>324</v>
      </c>
      <c r="L13" s="84">
        <v>986</v>
      </c>
    </row>
    <row r="14" spans="1:16" ht="21" customHeight="1">
      <c r="A14" s="256"/>
      <c r="B14" s="63" t="s">
        <v>47</v>
      </c>
      <c r="C14" s="85">
        <v>14.8514851485</v>
      </c>
      <c r="D14" s="85">
        <v>1.8901890189</v>
      </c>
      <c r="E14" s="85">
        <v>57.7857785779</v>
      </c>
      <c r="F14" s="85">
        <v>25.4725472547</v>
      </c>
      <c r="G14" s="86">
        <v>100</v>
      </c>
      <c r="H14" s="87">
        <f>H13/$L13*100</f>
        <v>18.66125760649087</v>
      </c>
      <c r="I14" s="87">
        <f>I13/$L13*100</f>
        <v>3.5496957403651117</v>
      </c>
      <c r="J14" s="87">
        <f>J13/$L13*100</f>
        <v>44.9290060851927</v>
      </c>
      <c r="K14" s="87">
        <f>K13/$L13*100</f>
        <v>32.86004056795132</v>
      </c>
      <c r="L14" s="87">
        <v>100</v>
      </c>
      <c r="P14" s="67"/>
    </row>
    <row r="15" spans="1:12" ht="21" customHeight="1">
      <c r="A15" s="256" t="s">
        <v>52</v>
      </c>
      <c r="B15" s="63" t="s">
        <v>46</v>
      </c>
      <c r="C15" s="349">
        <v>169</v>
      </c>
      <c r="D15" s="349">
        <v>32</v>
      </c>
      <c r="E15" s="349">
        <v>508</v>
      </c>
      <c r="F15" s="349">
        <v>389</v>
      </c>
      <c r="G15" s="350">
        <v>1098</v>
      </c>
      <c r="H15" s="84">
        <v>198</v>
      </c>
      <c r="I15" s="84">
        <v>21</v>
      </c>
      <c r="J15" s="84">
        <v>429</v>
      </c>
      <c r="K15" s="84">
        <v>399</v>
      </c>
      <c r="L15" s="84">
        <v>1047</v>
      </c>
    </row>
    <row r="16" spans="1:12" ht="21" customHeight="1">
      <c r="A16" s="256"/>
      <c r="B16" s="63" t="s">
        <v>47</v>
      </c>
      <c r="C16" s="85">
        <v>15.3916211293</v>
      </c>
      <c r="D16" s="85">
        <v>2.9143897996</v>
      </c>
      <c r="E16" s="85">
        <v>46.2659380692</v>
      </c>
      <c r="F16" s="85">
        <v>35.4280510018</v>
      </c>
      <c r="G16" s="86">
        <v>100</v>
      </c>
      <c r="H16" s="87">
        <f>H15/$L15*100</f>
        <v>18.911174785100286</v>
      </c>
      <c r="I16" s="87">
        <f>I15/$L15*100</f>
        <v>2.005730659025788</v>
      </c>
      <c r="J16" s="87">
        <f>J15/$L15*100</f>
        <v>40.97421203438395</v>
      </c>
      <c r="K16" s="87">
        <f>K15/$L15*100</f>
        <v>38.108882521489974</v>
      </c>
      <c r="L16" s="87">
        <v>100</v>
      </c>
    </row>
    <row r="17" spans="1:12" ht="21" customHeight="1">
      <c r="A17" s="256" t="s">
        <v>53</v>
      </c>
      <c r="B17" s="63" t="s">
        <v>46</v>
      </c>
      <c r="C17" s="349">
        <v>115</v>
      </c>
      <c r="D17" s="349">
        <v>62</v>
      </c>
      <c r="E17" s="349">
        <v>262</v>
      </c>
      <c r="F17" s="349">
        <v>83</v>
      </c>
      <c r="G17" s="350">
        <v>522</v>
      </c>
      <c r="H17" s="84">
        <v>109</v>
      </c>
      <c r="I17" s="84">
        <v>10</v>
      </c>
      <c r="J17" s="84">
        <v>240</v>
      </c>
      <c r="K17" s="84">
        <v>94</v>
      </c>
      <c r="L17" s="84">
        <v>453</v>
      </c>
    </row>
    <row r="18" spans="1:12" s="51" customFormat="1" ht="21" customHeight="1">
      <c r="A18" s="256"/>
      <c r="B18" s="63" t="s">
        <v>47</v>
      </c>
      <c r="C18" s="85">
        <v>22.030651341</v>
      </c>
      <c r="D18" s="85">
        <v>11.877394636</v>
      </c>
      <c r="E18" s="85">
        <v>50.1915708812</v>
      </c>
      <c r="F18" s="85">
        <v>15.9003831418</v>
      </c>
      <c r="G18" s="86">
        <v>100</v>
      </c>
      <c r="H18" s="87">
        <f>H17/$L17*100</f>
        <v>24.061810154525386</v>
      </c>
      <c r="I18" s="87">
        <f>I17/$L17*100</f>
        <v>2.207505518763797</v>
      </c>
      <c r="J18" s="87">
        <f>J17/$L17*100</f>
        <v>52.980132450331126</v>
      </c>
      <c r="K18" s="87">
        <f>K17/$L17*100</f>
        <v>20.750551876379692</v>
      </c>
      <c r="L18" s="87">
        <v>100</v>
      </c>
    </row>
    <row r="19" spans="1:12" s="51" customFormat="1" ht="21" customHeight="1">
      <c r="A19" s="256" t="s">
        <v>54</v>
      </c>
      <c r="B19" s="63" t="s">
        <v>46</v>
      </c>
      <c r="C19" s="349">
        <v>169</v>
      </c>
      <c r="D19" s="349">
        <v>60</v>
      </c>
      <c r="E19" s="349">
        <v>449</v>
      </c>
      <c r="F19" s="349">
        <v>146</v>
      </c>
      <c r="G19" s="350">
        <v>824</v>
      </c>
      <c r="H19" s="84">
        <v>183</v>
      </c>
      <c r="I19" s="84">
        <v>32</v>
      </c>
      <c r="J19" s="84">
        <v>344</v>
      </c>
      <c r="K19" s="84">
        <v>149</v>
      </c>
      <c r="L19" s="84">
        <v>708</v>
      </c>
    </row>
    <row r="20" spans="1:12" s="51" customFormat="1" ht="21" customHeight="1">
      <c r="A20" s="256"/>
      <c r="B20" s="63" t="s">
        <v>47</v>
      </c>
      <c r="C20" s="85">
        <v>20.5097087379</v>
      </c>
      <c r="D20" s="85">
        <v>7.2815533981</v>
      </c>
      <c r="E20" s="85">
        <v>54.4902912621</v>
      </c>
      <c r="F20" s="85">
        <v>17.7184466019</v>
      </c>
      <c r="G20" s="86">
        <v>100</v>
      </c>
      <c r="H20" s="87">
        <f>H19/$L19*100</f>
        <v>25.847457627118644</v>
      </c>
      <c r="I20" s="87">
        <f>I19/$L19*100</f>
        <v>4.519774011299435</v>
      </c>
      <c r="J20" s="87">
        <f>J19/$L19*100</f>
        <v>48.58757062146893</v>
      </c>
      <c r="K20" s="87">
        <f>K19/$L19*100</f>
        <v>21.045197740112993</v>
      </c>
      <c r="L20" s="87">
        <v>100</v>
      </c>
    </row>
    <row r="21" spans="1:12" s="51" customFormat="1" ht="21" customHeight="1">
      <c r="A21" s="256" t="s">
        <v>55</v>
      </c>
      <c r="B21" s="63" t="s">
        <v>46</v>
      </c>
      <c r="C21" s="349">
        <v>158</v>
      </c>
      <c r="D21" s="349">
        <v>57</v>
      </c>
      <c r="E21" s="349">
        <v>392</v>
      </c>
      <c r="F21" s="349">
        <v>228</v>
      </c>
      <c r="G21" s="350">
        <v>835</v>
      </c>
      <c r="H21" s="84">
        <v>160</v>
      </c>
      <c r="I21" s="84">
        <v>6</v>
      </c>
      <c r="J21" s="84">
        <v>282</v>
      </c>
      <c r="K21" s="84">
        <v>271</v>
      </c>
      <c r="L21" s="84">
        <v>719</v>
      </c>
    </row>
    <row r="22" spans="1:12" s="51" customFormat="1" ht="21" customHeight="1">
      <c r="A22" s="256"/>
      <c r="B22" s="63" t="s">
        <v>47</v>
      </c>
      <c r="C22" s="85">
        <v>18.9221556886</v>
      </c>
      <c r="D22" s="85">
        <v>6.8263473054</v>
      </c>
      <c r="E22" s="85">
        <v>46.9461077844</v>
      </c>
      <c r="F22" s="85">
        <v>27.3053892216</v>
      </c>
      <c r="G22" s="86">
        <v>100</v>
      </c>
      <c r="H22" s="87">
        <f>H21/$L21*100</f>
        <v>22.253129346314328</v>
      </c>
      <c r="I22" s="87">
        <f>I21/$L21*100</f>
        <v>0.8344923504867872</v>
      </c>
      <c r="J22" s="87">
        <f>J21/$L21*100</f>
        <v>39.22114047287899</v>
      </c>
      <c r="K22" s="87">
        <f>K21/$L21*100</f>
        <v>37.69123783031989</v>
      </c>
      <c r="L22" s="87">
        <v>100</v>
      </c>
    </row>
    <row r="23" spans="1:12" s="51" customFormat="1" ht="21" customHeight="1">
      <c r="A23" s="256" t="s">
        <v>56</v>
      </c>
      <c r="B23" s="63" t="s">
        <v>46</v>
      </c>
      <c r="C23" s="349">
        <v>140</v>
      </c>
      <c r="D23" s="349">
        <v>34</v>
      </c>
      <c r="E23" s="349">
        <v>211</v>
      </c>
      <c r="F23" s="349">
        <v>401</v>
      </c>
      <c r="G23" s="350">
        <v>786</v>
      </c>
      <c r="H23" s="84">
        <v>122</v>
      </c>
      <c r="I23" s="84">
        <v>20</v>
      </c>
      <c r="J23" s="84">
        <v>163</v>
      </c>
      <c r="K23" s="84">
        <v>423</v>
      </c>
      <c r="L23" s="84">
        <v>728</v>
      </c>
    </row>
    <row r="24" spans="1:12" ht="21" customHeight="1" thickBot="1">
      <c r="A24" s="257"/>
      <c r="B24" s="68" t="s">
        <v>47</v>
      </c>
      <c r="C24" s="351">
        <v>17.8117048346</v>
      </c>
      <c r="D24" s="351">
        <v>4.3256997455</v>
      </c>
      <c r="E24" s="351">
        <v>26.844783715</v>
      </c>
      <c r="F24" s="351">
        <v>51.0178117048</v>
      </c>
      <c r="G24" s="352">
        <v>100</v>
      </c>
      <c r="H24" s="353">
        <f>H23/$L23*100</f>
        <v>16.758241758241756</v>
      </c>
      <c r="I24" s="95">
        <f>I23/$L23*100</f>
        <v>2.7472527472527473</v>
      </c>
      <c r="J24" s="95">
        <f>J23/$L23*100</f>
        <v>22.39010989010989</v>
      </c>
      <c r="K24" s="95">
        <f>K23/$L23*100</f>
        <v>58.104395604395606</v>
      </c>
      <c r="L24" s="95">
        <v>100</v>
      </c>
    </row>
    <row r="25" spans="1:12" ht="14.25" customHeight="1">
      <c r="A25" s="69" t="s">
        <v>57</v>
      </c>
      <c r="C25" s="70"/>
      <c r="D25" s="70"/>
      <c r="E25" s="70"/>
      <c r="F25" s="70"/>
      <c r="G25" s="70"/>
      <c r="H25" s="70"/>
      <c r="I25" s="70"/>
      <c r="K25" s="51"/>
      <c r="L25" s="50" t="s">
        <v>58</v>
      </c>
    </row>
    <row r="26" spans="1:12" ht="14.25" customHeight="1">
      <c r="A26" s="69" t="s">
        <v>59</v>
      </c>
      <c r="C26" s="70"/>
      <c r="D26" s="70"/>
      <c r="E26" s="70"/>
      <c r="F26" s="70"/>
      <c r="G26" s="70"/>
      <c r="H26" s="70"/>
      <c r="I26" s="70"/>
      <c r="J26" s="70"/>
      <c r="K26" s="51"/>
      <c r="L26" s="51"/>
    </row>
    <row r="27" spans="1:12" s="51" customFormat="1" ht="14.25" customHeight="1">
      <c r="A27" s="69" t="s">
        <v>60</v>
      </c>
      <c r="B27" s="67"/>
      <c r="C27" s="62"/>
      <c r="D27" s="62"/>
      <c r="E27" s="62"/>
      <c r="F27" s="62"/>
      <c r="G27" s="62"/>
      <c r="H27" s="62"/>
      <c r="I27" s="62"/>
      <c r="J27" s="62"/>
      <c r="K27" s="62"/>
      <c r="L27" s="62"/>
    </row>
    <row r="28" spans="1:12" ht="12">
      <c r="A28" s="67"/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</row>
  </sheetData>
  <sheetProtection/>
  <mergeCells count="14">
    <mergeCell ref="A3:B3"/>
    <mergeCell ref="C3:G3"/>
    <mergeCell ref="H3:L3"/>
    <mergeCell ref="A5:A6"/>
    <mergeCell ref="A7:A8"/>
    <mergeCell ref="A1:L1"/>
    <mergeCell ref="A21:A22"/>
    <mergeCell ref="A23:A24"/>
    <mergeCell ref="A9:A10"/>
    <mergeCell ref="A11:A12"/>
    <mergeCell ref="A13:A14"/>
    <mergeCell ref="A15:A16"/>
    <mergeCell ref="A17:A18"/>
    <mergeCell ref="A19:A20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0"/>
  <sheetViews>
    <sheetView tabSelected="1" view="pageBreakPreview" zoomScaleSheetLayoutView="100" zoomScalePageLayoutView="0" workbookViewId="0" topLeftCell="A1">
      <selection activeCell="A1" sqref="A1:V1"/>
    </sheetView>
  </sheetViews>
  <sheetFormatPr defaultColWidth="10.625" defaultRowHeight="12.75"/>
  <cols>
    <col min="1" max="10" width="2.00390625" style="65" customWidth="1"/>
    <col min="11" max="16" width="6.75390625" style="65" customWidth="1"/>
    <col min="17" max="17" width="6.75390625" style="108" customWidth="1"/>
    <col min="18" max="22" width="6.75390625" style="65" customWidth="1"/>
    <col min="23" max="16384" width="10.625" style="65" customWidth="1"/>
  </cols>
  <sheetData>
    <row r="1" spans="1:22" s="51" customFormat="1" ht="18.75" customHeight="1">
      <c r="A1" s="266" t="s">
        <v>61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6"/>
    </row>
    <row r="2" spans="1:22" s="51" customFormat="1" ht="15" customHeight="1" thickBot="1">
      <c r="A2" s="74"/>
      <c r="B2" s="74"/>
      <c r="C2" s="74"/>
      <c r="D2" s="74"/>
      <c r="E2" s="74"/>
      <c r="F2" s="74"/>
      <c r="G2" s="71"/>
      <c r="H2" s="71"/>
      <c r="I2" s="71"/>
      <c r="J2" s="72"/>
      <c r="K2" s="71"/>
      <c r="L2" s="72"/>
      <c r="M2" s="72"/>
      <c r="N2" s="72"/>
      <c r="O2" s="72"/>
      <c r="P2" s="72"/>
      <c r="Q2" s="73"/>
      <c r="R2" s="72"/>
      <c r="S2" s="72"/>
      <c r="T2" s="72"/>
      <c r="U2" s="288" t="s">
        <v>62</v>
      </c>
      <c r="V2" s="288"/>
    </row>
    <row r="3" spans="1:22" ht="18" customHeight="1">
      <c r="A3" s="75" t="s">
        <v>63</v>
      </c>
      <c r="B3" s="75"/>
      <c r="C3" s="75"/>
      <c r="D3" s="75"/>
      <c r="E3" s="75"/>
      <c r="F3" s="75"/>
      <c r="G3" s="75"/>
      <c r="H3" s="75"/>
      <c r="I3" s="76" t="s">
        <v>64</v>
      </c>
      <c r="J3" s="77"/>
      <c r="K3" s="289" t="s">
        <v>65</v>
      </c>
      <c r="L3" s="290"/>
      <c r="M3" s="290"/>
      <c r="N3" s="290"/>
      <c r="O3" s="290"/>
      <c r="P3" s="291"/>
      <c r="Q3" s="292" t="s">
        <v>38</v>
      </c>
      <c r="R3" s="292"/>
      <c r="S3" s="292"/>
      <c r="T3" s="292"/>
      <c r="U3" s="292"/>
      <c r="V3" s="292"/>
    </row>
    <row r="4" spans="1:22" ht="18" customHeight="1">
      <c r="A4" s="78"/>
      <c r="B4" s="78"/>
      <c r="C4" s="78"/>
      <c r="D4" s="78"/>
      <c r="E4" s="78"/>
      <c r="F4" s="78"/>
      <c r="G4" s="278" t="s">
        <v>40</v>
      </c>
      <c r="H4" s="278"/>
      <c r="I4" s="278"/>
      <c r="J4" s="293"/>
      <c r="K4" s="294" t="s">
        <v>44</v>
      </c>
      <c r="L4" s="296" t="s">
        <v>66</v>
      </c>
      <c r="M4" s="296"/>
      <c r="N4" s="296"/>
      <c r="O4" s="296"/>
      <c r="P4" s="297" t="s">
        <v>45</v>
      </c>
      <c r="Q4" s="299" t="s">
        <v>44</v>
      </c>
      <c r="R4" s="301" t="s">
        <v>66</v>
      </c>
      <c r="S4" s="301"/>
      <c r="T4" s="301"/>
      <c r="U4" s="301"/>
      <c r="V4" s="302" t="s">
        <v>45</v>
      </c>
    </row>
    <row r="5" spans="1:22" ht="24.75" customHeight="1">
      <c r="A5" s="277" t="s">
        <v>39</v>
      </c>
      <c r="B5" s="277"/>
      <c r="C5" s="277"/>
      <c r="D5" s="277"/>
      <c r="E5" s="79"/>
      <c r="F5" s="79"/>
      <c r="G5" s="79"/>
      <c r="H5" s="79"/>
      <c r="I5" s="79"/>
      <c r="J5" s="80"/>
      <c r="K5" s="295"/>
      <c r="L5" s="354" t="s">
        <v>67</v>
      </c>
      <c r="M5" s="354" t="s">
        <v>68</v>
      </c>
      <c r="N5" s="354" t="s">
        <v>69</v>
      </c>
      <c r="O5" s="355" t="s">
        <v>70</v>
      </c>
      <c r="P5" s="298"/>
      <c r="Q5" s="300"/>
      <c r="R5" s="356" t="s">
        <v>67</v>
      </c>
      <c r="S5" s="357" t="s">
        <v>71</v>
      </c>
      <c r="T5" s="357" t="s">
        <v>72</v>
      </c>
      <c r="U5" s="357" t="s">
        <v>70</v>
      </c>
      <c r="V5" s="303"/>
    </row>
    <row r="6" spans="1:22" ht="25.5" customHeight="1">
      <c r="A6" s="278" t="s">
        <v>46</v>
      </c>
      <c r="B6" s="278"/>
      <c r="C6" s="278"/>
      <c r="D6" s="278"/>
      <c r="E6" s="278"/>
      <c r="F6" s="279"/>
      <c r="G6" s="281" t="s">
        <v>46</v>
      </c>
      <c r="H6" s="281"/>
      <c r="I6" s="281"/>
      <c r="J6" s="282"/>
      <c r="K6" s="219">
        <f>SUM(K8,K10,K12,K14,K16,K18,K20,K22,K24)</f>
        <v>2441</v>
      </c>
      <c r="L6" s="219">
        <f>SUM(L8,L10,L12,L14,L16,L18,L20,L22,L24)</f>
        <v>1585</v>
      </c>
      <c r="M6" s="219">
        <f>SUM(M8,M10,M12,M14,M16,M18,M20,M22,M24)</f>
        <v>3005</v>
      </c>
      <c r="N6" s="219">
        <f>SUM(N8,N10,N12,N14,N16,N18,N20,N22,N24)</f>
        <v>1416</v>
      </c>
      <c r="O6" s="219">
        <f>SUM(O8,O10,O12,O14,O16,O18,O20,O22,O24)</f>
        <v>218</v>
      </c>
      <c r="P6" s="220">
        <f>SUM(K6:O6)</f>
        <v>8665</v>
      </c>
      <c r="Q6" s="217">
        <v>2652</v>
      </c>
      <c r="R6" s="217">
        <f>4+9+1127</f>
        <v>1140</v>
      </c>
      <c r="S6" s="217">
        <v>2490</v>
      </c>
      <c r="T6" s="217">
        <f>916+281</f>
        <v>1197</v>
      </c>
      <c r="U6" s="217">
        <v>224</v>
      </c>
      <c r="V6" s="217">
        <f aca="true" t="shared" si="0" ref="V6:V25">SUM(Q6:U6)</f>
        <v>7703</v>
      </c>
    </row>
    <row r="7" spans="1:22" ht="25.5" customHeight="1">
      <c r="A7" s="269"/>
      <c r="B7" s="269"/>
      <c r="C7" s="269"/>
      <c r="D7" s="269"/>
      <c r="E7" s="269"/>
      <c r="F7" s="280"/>
      <c r="G7" s="271" t="s">
        <v>47</v>
      </c>
      <c r="H7" s="271"/>
      <c r="I7" s="271"/>
      <c r="J7" s="283"/>
      <c r="K7" s="221">
        <v>28.2</v>
      </c>
      <c r="L7" s="221">
        <v>18.3</v>
      </c>
      <c r="M7" s="221">
        <v>34.7</v>
      </c>
      <c r="N7" s="221">
        <v>16.3</v>
      </c>
      <c r="O7" s="221">
        <v>2.5</v>
      </c>
      <c r="P7" s="222">
        <v>100</v>
      </c>
      <c r="Q7" s="218">
        <f>Q6/$V6*100</f>
        <v>34.428144878618724</v>
      </c>
      <c r="R7" s="218">
        <f>R6/$V6*100</f>
        <v>14.799428793976373</v>
      </c>
      <c r="S7" s="218">
        <f>S6/$V6*100</f>
        <v>32.325068155264184</v>
      </c>
      <c r="T7" s="218">
        <f>T6/$V6*100</f>
        <v>15.53940023367519</v>
      </c>
      <c r="U7" s="218">
        <f>U6/$V6*100</f>
        <v>2.907957938465533</v>
      </c>
      <c r="V7" s="218">
        <f t="shared" si="0"/>
        <v>100</v>
      </c>
    </row>
    <row r="8" spans="1:22" ht="25.5" customHeight="1">
      <c r="A8" s="284" t="s">
        <v>48</v>
      </c>
      <c r="B8" s="284"/>
      <c r="C8" s="284"/>
      <c r="D8" s="284"/>
      <c r="E8" s="284"/>
      <c r="F8" s="285"/>
      <c r="G8" s="286" t="s">
        <v>46</v>
      </c>
      <c r="H8" s="286"/>
      <c r="I8" s="286"/>
      <c r="J8" s="287"/>
      <c r="K8" s="82">
        <v>459</v>
      </c>
      <c r="L8" s="82">
        <v>299</v>
      </c>
      <c r="M8" s="82">
        <v>570</v>
      </c>
      <c r="N8" s="82">
        <v>324</v>
      </c>
      <c r="O8" s="82">
        <v>29</v>
      </c>
      <c r="P8" s="83">
        <f>SUM(K8:O8)</f>
        <v>1681</v>
      </c>
      <c r="Q8" s="84">
        <v>478</v>
      </c>
      <c r="R8" s="84">
        <f>124+34+20+7+43</f>
        <v>228</v>
      </c>
      <c r="S8" s="84">
        <v>483</v>
      </c>
      <c r="T8" s="84">
        <v>251</v>
      </c>
      <c r="U8" s="84">
        <v>34</v>
      </c>
      <c r="V8" s="84">
        <f t="shared" si="0"/>
        <v>1474</v>
      </c>
    </row>
    <row r="9" spans="1:22" ht="25.5" customHeight="1">
      <c r="A9" s="269"/>
      <c r="B9" s="269"/>
      <c r="C9" s="269"/>
      <c r="D9" s="269"/>
      <c r="E9" s="269"/>
      <c r="F9" s="270"/>
      <c r="G9" s="271" t="s">
        <v>47</v>
      </c>
      <c r="H9" s="271"/>
      <c r="I9" s="271"/>
      <c r="J9" s="272"/>
      <c r="K9" s="85">
        <v>27.3</v>
      </c>
      <c r="L9" s="85">
        <v>17.8</v>
      </c>
      <c r="M9" s="85">
        <v>33.9</v>
      </c>
      <c r="N9" s="85">
        <v>19.3</v>
      </c>
      <c r="O9" s="85">
        <v>1.7</v>
      </c>
      <c r="P9" s="86">
        <v>100</v>
      </c>
      <c r="Q9" s="87">
        <f>Q8/$V8*100</f>
        <v>32.42876526458616</v>
      </c>
      <c r="R9" s="87">
        <f>R8/$V8*100</f>
        <v>15.468113975576662</v>
      </c>
      <c r="S9" s="87">
        <f>S8/$V8*100</f>
        <v>32.76797829036635</v>
      </c>
      <c r="T9" s="87">
        <f>T8/$V8*100</f>
        <v>17.028493894165535</v>
      </c>
      <c r="U9" s="87">
        <f>U8/$V8*100</f>
        <v>2.3066485753052914</v>
      </c>
      <c r="V9" s="87">
        <f t="shared" si="0"/>
        <v>100</v>
      </c>
    </row>
    <row r="10" spans="1:22" ht="25.5" customHeight="1">
      <c r="A10" s="267" t="s">
        <v>49</v>
      </c>
      <c r="B10" s="267"/>
      <c r="C10" s="267"/>
      <c r="D10" s="267"/>
      <c r="E10" s="267"/>
      <c r="F10" s="268"/>
      <c r="G10" s="271" t="s">
        <v>46</v>
      </c>
      <c r="H10" s="271"/>
      <c r="I10" s="271"/>
      <c r="J10" s="272"/>
      <c r="K10" s="82">
        <v>201</v>
      </c>
      <c r="L10" s="82">
        <v>162</v>
      </c>
      <c r="M10" s="82">
        <v>352</v>
      </c>
      <c r="N10" s="82">
        <v>119</v>
      </c>
      <c r="O10" s="82">
        <v>19</v>
      </c>
      <c r="P10" s="83">
        <f>SUM(K10:O10)</f>
        <v>853</v>
      </c>
      <c r="Q10" s="84">
        <v>223</v>
      </c>
      <c r="R10" s="84">
        <v>105</v>
      </c>
      <c r="S10" s="84">
        <v>295</v>
      </c>
      <c r="T10" s="84">
        <v>107</v>
      </c>
      <c r="U10" s="84">
        <v>20</v>
      </c>
      <c r="V10" s="84">
        <f t="shared" si="0"/>
        <v>750</v>
      </c>
    </row>
    <row r="11" spans="1:22" ht="25.5" customHeight="1">
      <c r="A11" s="269"/>
      <c r="B11" s="269"/>
      <c r="C11" s="269"/>
      <c r="D11" s="269"/>
      <c r="E11" s="269"/>
      <c r="F11" s="270"/>
      <c r="G11" s="271" t="s">
        <v>47</v>
      </c>
      <c r="H11" s="271"/>
      <c r="I11" s="271"/>
      <c r="J11" s="272"/>
      <c r="K11" s="85">
        <v>23.6</v>
      </c>
      <c r="L11" s="85">
        <v>19</v>
      </c>
      <c r="M11" s="85">
        <v>41.3</v>
      </c>
      <c r="N11" s="85">
        <v>14</v>
      </c>
      <c r="O11" s="85">
        <v>2.2</v>
      </c>
      <c r="P11" s="86">
        <v>100</v>
      </c>
      <c r="Q11" s="87">
        <f>Q10/$V10*100</f>
        <v>29.733333333333334</v>
      </c>
      <c r="R11" s="87">
        <f>R10/$V10*100</f>
        <v>14.000000000000002</v>
      </c>
      <c r="S11" s="87">
        <f>S10/$V10*100</f>
        <v>39.33333333333333</v>
      </c>
      <c r="T11" s="87">
        <f>T10/$V10*100</f>
        <v>14.266666666666666</v>
      </c>
      <c r="U11" s="87">
        <f>U10/$V10*100</f>
        <v>2.666666666666667</v>
      </c>
      <c r="V11" s="87">
        <f t="shared" si="0"/>
        <v>100</v>
      </c>
    </row>
    <row r="12" spans="1:22" ht="25.5" customHeight="1">
      <c r="A12" s="267" t="s">
        <v>50</v>
      </c>
      <c r="B12" s="267"/>
      <c r="C12" s="267"/>
      <c r="D12" s="267"/>
      <c r="E12" s="267"/>
      <c r="F12" s="268"/>
      <c r="G12" s="271" t="s">
        <v>46</v>
      </c>
      <c r="H12" s="271"/>
      <c r="I12" s="271"/>
      <c r="J12" s="272"/>
      <c r="K12" s="82">
        <v>251</v>
      </c>
      <c r="L12" s="82">
        <v>187</v>
      </c>
      <c r="M12" s="82">
        <v>355</v>
      </c>
      <c r="N12" s="82">
        <v>140</v>
      </c>
      <c r="O12" s="82">
        <v>22</v>
      </c>
      <c r="P12" s="83">
        <f>SUM(K12:O12)</f>
        <v>955</v>
      </c>
      <c r="Q12" s="84">
        <v>291</v>
      </c>
      <c r="R12" s="84">
        <v>125</v>
      </c>
      <c r="S12" s="84">
        <v>278</v>
      </c>
      <c r="T12" s="84">
        <v>125</v>
      </c>
      <c r="U12" s="84">
        <v>18</v>
      </c>
      <c r="V12" s="84">
        <f t="shared" si="0"/>
        <v>837</v>
      </c>
    </row>
    <row r="13" spans="1:22" ht="25.5" customHeight="1">
      <c r="A13" s="269"/>
      <c r="B13" s="269"/>
      <c r="C13" s="269"/>
      <c r="D13" s="269"/>
      <c r="E13" s="269"/>
      <c r="F13" s="270"/>
      <c r="G13" s="271" t="s">
        <v>47</v>
      </c>
      <c r="H13" s="271"/>
      <c r="I13" s="271"/>
      <c r="J13" s="272"/>
      <c r="K13" s="85">
        <v>26.3</v>
      </c>
      <c r="L13" s="85">
        <v>19.6</v>
      </c>
      <c r="M13" s="85">
        <v>37.2</v>
      </c>
      <c r="N13" s="85">
        <v>14.7</v>
      </c>
      <c r="O13" s="85">
        <v>2.3</v>
      </c>
      <c r="P13" s="86">
        <v>100</v>
      </c>
      <c r="Q13" s="87">
        <f>Q12/$V12*100</f>
        <v>34.76702508960574</v>
      </c>
      <c r="R13" s="87">
        <f>R12/$V12*100</f>
        <v>14.934289127837516</v>
      </c>
      <c r="S13" s="87">
        <f>S12/$V12*100</f>
        <v>33.21385902031063</v>
      </c>
      <c r="T13" s="87">
        <f>T12/$V12*100</f>
        <v>14.934289127837516</v>
      </c>
      <c r="U13" s="87">
        <f>U12/$V12*100</f>
        <v>2.1505376344086025</v>
      </c>
      <c r="V13" s="87">
        <f t="shared" si="0"/>
        <v>100.00000000000001</v>
      </c>
    </row>
    <row r="14" spans="1:22" ht="25.5" customHeight="1">
      <c r="A14" s="267" t="s">
        <v>51</v>
      </c>
      <c r="B14" s="267"/>
      <c r="C14" s="267"/>
      <c r="D14" s="267"/>
      <c r="E14" s="267"/>
      <c r="F14" s="268"/>
      <c r="G14" s="271" t="s">
        <v>46</v>
      </c>
      <c r="H14" s="271"/>
      <c r="I14" s="271"/>
      <c r="J14" s="272"/>
      <c r="K14" s="82">
        <v>283</v>
      </c>
      <c r="L14" s="82">
        <v>163</v>
      </c>
      <c r="M14" s="82">
        <v>390</v>
      </c>
      <c r="N14" s="82">
        <v>225</v>
      </c>
      <c r="O14" s="82">
        <v>50</v>
      </c>
      <c r="P14" s="83">
        <f>SUM(K14:O14)</f>
        <v>1111</v>
      </c>
      <c r="Q14" s="84">
        <v>324</v>
      </c>
      <c r="R14" s="84">
        <v>110</v>
      </c>
      <c r="S14" s="84">
        <v>336</v>
      </c>
      <c r="T14" s="84">
        <v>174</v>
      </c>
      <c r="U14" s="84">
        <v>42</v>
      </c>
      <c r="V14" s="84">
        <f t="shared" si="0"/>
        <v>986</v>
      </c>
    </row>
    <row r="15" spans="1:22" ht="25.5" customHeight="1">
      <c r="A15" s="269"/>
      <c r="B15" s="269"/>
      <c r="C15" s="269"/>
      <c r="D15" s="269"/>
      <c r="E15" s="269"/>
      <c r="F15" s="270"/>
      <c r="G15" s="271" t="s">
        <v>47</v>
      </c>
      <c r="H15" s="271"/>
      <c r="I15" s="271"/>
      <c r="J15" s="272"/>
      <c r="K15" s="85">
        <v>25.5</v>
      </c>
      <c r="L15" s="85">
        <v>14.7</v>
      </c>
      <c r="M15" s="85">
        <v>35.1</v>
      </c>
      <c r="N15" s="85">
        <v>20.3</v>
      </c>
      <c r="O15" s="85">
        <v>4.5</v>
      </c>
      <c r="P15" s="86">
        <v>100</v>
      </c>
      <c r="Q15" s="87">
        <f>Q14/$V14*100</f>
        <v>32.86004056795132</v>
      </c>
      <c r="R15" s="87">
        <f>R14/$V14*100</f>
        <v>11.156186612576064</v>
      </c>
      <c r="S15" s="87">
        <f>S14/$V14*100</f>
        <v>34.07707910750507</v>
      </c>
      <c r="T15" s="87">
        <f>T14/$V14*100</f>
        <v>17.647058823529413</v>
      </c>
      <c r="U15" s="87">
        <f>U14/$V14*100</f>
        <v>4.259634888438134</v>
      </c>
      <c r="V15" s="87">
        <f t="shared" si="0"/>
        <v>100.00000000000001</v>
      </c>
    </row>
    <row r="16" spans="1:22" ht="25.5" customHeight="1">
      <c r="A16" s="267" t="s">
        <v>52</v>
      </c>
      <c r="B16" s="267"/>
      <c r="C16" s="267"/>
      <c r="D16" s="267"/>
      <c r="E16" s="267"/>
      <c r="F16" s="268"/>
      <c r="G16" s="271" t="s">
        <v>46</v>
      </c>
      <c r="H16" s="271"/>
      <c r="I16" s="271"/>
      <c r="J16" s="272"/>
      <c r="K16" s="88">
        <v>389</v>
      </c>
      <c r="L16" s="88">
        <v>221</v>
      </c>
      <c r="M16" s="88">
        <v>380</v>
      </c>
      <c r="N16" s="88">
        <v>94</v>
      </c>
      <c r="O16" s="88">
        <v>14</v>
      </c>
      <c r="P16" s="89">
        <f>SUM(K16:O16)</f>
        <v>1098</v>
      </c>
      <c r="Q16" s="84">
        <v>399</v>
      </c>
      <c r="R16" s="84">
        <v>192</v>
      </c>
      <c r="S16" s="84">
        <v>334</v>
      </c>
      <c r="T16" s="84">
        <v>105</v>
      </c>
      <c r="U16" s="84">
        <v>17</v>
      </c>
      <c r="V16" s="84">
        <f t="shared" si="0"/>
        <v>1047</v>
      </c>
    </row>
    <row r="17" spans="1:22" ht="25.5" customHeight="1">
      <c r="A17" s="269"/>
      <c r="B17" s="269"/>
      <c r="C17" s="269"/>
      <c r="D17" s="269"/>
      <c r="E17" s="269"/>
      <c r="F17" s="270"/>
      <c r="G17" s="271" t="s">
        <v>47</v>
      </c>
      <c r="H17" s="271"/>
      <c r="I17" s="271"/>
      <c r="J17" s="272"/>
      <c r="K17" s="90">
        <v>35.4</v>
      </c>
      <c r="L17" s="90">
        <v>20.1</v>
      </c>
      <c r="M17" s="90">
        <v>34.6</v>
      </c>
      <c r="N17" s="90">
        <v>8.6</v>
      </c>
      <c r="O17" s="90">
        <f>O16/$V$16*100</f>
        <v>1.3371537726838587</v>
      </c>
      <c r="P17" s="91">
        <v>100</v>
      </c>
      <c r="Q17" s="87">
        <f>Q16/$V16*100</f>
        <v>38.108882521489974</v>
      </c>
      <c r="R17" s="87">
        <f>R16/$V16*100</f>
        <v>18.33810888252149</v>
      </c>
      <c r="S17" s="87">
        <f>S16/$V16*100</f>
        <v>31.900668576886343</v>
      </c>
      <c r="T17" s="87">
        <f>T16/$V16*100</f>
        <v>10.028653295128938</v>
      </c>
      <c r="U17" s="87">
        <f>U16/$V16*100</f>
        <v>1.6236867239732569</v>
      </c>
      <c r="V17" s="87">
        <f t="shared" si="0"/>
        <v>99.99999999999999</v>
      </c>
    </row>
    <row r="18" spans="1:22" ht="25.5" customHeight="1">
      <c r="A18" s="267" t="s">
        <v>53</v>
      </c>
      <c r="B18" s="267"/>
      <c r="C18" s="267"/>
      <c r="D18" s="267"/>
      <c r="E18" s="267"/>
      <c r="F18" s="268"/>
      <c r="G18" s="271" t="s">
        <v>46</v>
      </c>
      <c r="H18" s="271"/>
      <c r="I18" s="271"/>
      <c r="J18" s="272"/>
      <c r="K18" s="88">
        <v>83</v>
      </c>
      <c r="L18" s="88">
        <v>71</v>
      </c>
      <c r="M18" s="88">
        <v>210</v>
      </c>
      <c r="N18" s="88">
        <v>128</v>
      </c>
      <c r="O18" s="88">
        <v>30</v>
      </c>
      <c r="P18" s="92">
        <f>SUM(K18:O18)</f>
        <v>522</v>
      </c>
      <c r="Q18" s="84">
        <v>94</v>
      </c>
      <c r="R18" s="84">
        <v>65</v>
      </c>
      <c r="S18" s="84">
        <v>162</v>
      </c>
      <c r="T18" s="84">
        <v>108</v>
      </c>
      <c r="U18" s="84">
        <v>24</v>
      </c>
      <c r="V18" s="84">
        <f t="shared" si="0"/>
        <v>453</v>
      </c>
    </row>
    <row r="19" spans="1:22" ht="25.5" customHeight="1">
      <c r="A19" s="269"/>
      <c r="B19" s="269"/>
      <c r="C19" s="269"/>
      <c r="D19" s="269"/>
      <c r="E19" s="269"/>
      <c r="F19" s="270"/>
      <c r="G19" s="271" t="s">
        <v>47</v>
      </c>
      <c r="H19" s="271"/>
      <c r="I19" s="271"/>
      <c r="J19" s="272"/>
      <c r="K19" s="90">
        <v>15.9</v>
      </c>
      <c r="L19" s="90">
        <v>13.6</v>
      </c>
      <c r="M19" s="90">
        <v>40.2</v>
      </c>
      <c r="N19" s="90">
        <v>24.5</v>
      </c>
      <c r="O19" s="90">
        <v>5.7</v>
      </c>
      <c r="P19" s="91">
        <v>100</v>
      </c>
      <c r="Q19" s="87">
        <f>Q18/$V18*100</f>
        <v>20.750551876379692</v>
      </c>
      <c r="R19" s="87">
        <f>R18/$V18*100</f>
        <v>14.348785871964681</v>
      </c>
      <c r="S19" s="87">
        <f>S18/$V18*100</f>
        <v>35.76158940397351</v>
      </c>
      <c r="T19" s="87">
        <f>T18/$V18*100</f>
        <v>23.841059602649008</v>
      </c>
      <c r="U19" s="87">
        <f>U18/$V18*100</f>
        <v>5.298013245033113</v>
      </c>
      <c r="V19" s="87">
        <f t="shared" si="0"/>
        <v>100.00000000000001</v>
      </c>
    </row>
    <row r="20" spans="1:22" ht="25.5" customHeight="1">
      <c r="A20" s="267" t="s">
        <v>54</v>
      </c>
      <c r="B20" s="267"/>
      <c r="C20" s="267"/>
      <c r="D20" s="267"/>
      <c r="E20" s="267"/>
      <c r="F20" s="268"/>
      <c r="G20" s="271" t="s">
        <v>46</v>
      </c>
      <c r="H20" s="271"/>
      <c r="I20" s="271"/>
      <c r="J20" s="272"/>
      <c r="K20" s="88">
        <v>146</v>
      </c>
      <c r="L20" s="88">
        <v>132</v>
      </c>
      <c r="M20" s="88">
        <v>294</v>
      </c>
      <c r="N20" s="88">
        <v>214</v>
      </c>
      <c r="O20" s="88">
        <v>38</v>
      </c>
      <c r="P20" s="92">
        <f>SUM(K20:O20)</f>
        <v>824</v>
      </c>
      <c r="Q20" s="84">
        <v>149</v>
      </c>
      <c r="R20" s="84">
        <v>84</v>
      </c>
      <c r="S20" s="84">
        <v>250</v>
      </c>
      <c r="T20" s="84">
        <v>178</v>
      </c>
      <c r="U20" s="84">
        <v>47</v>
      </c>
      <c r="V20" s="84">
        <f t="shared" si="0"/>
        <v>708</v>
      </c>
    </row>
    <row r="21" spans="1:22" ht="25.5" customHeight="1">
      <c r="A21" s="269"/>
      <c r="B21" s="269"/>
      <c r="C21" s="269"/>
      <c r="D21" s="269"/>
      <c r="E21" s="269"/>
      <c r="F21" s="270"/>
      <c r="G21" s="271" t="s">
        <v>47</v>
      </c>
      <c r="H21" s="271"/>
      <c r="I21" s="271"/>
      <c r="J21" s="272"/>
      <c r="K21" s="90">
        <v>17.7</v>
      </c>
      <c r="L21" s="90">
        <v>16</v>
      </c>
      <c r="M21" s="90">
        <v>35.7</v>
      </c>
      <c r="N21" s="90">
        <v>26</v>
      </c>
      <c r="O21" s="90">
        <v>4.6</v>
      </c>
      <c r="P21" s="91">
        <v>100</v>
      </c>
      <c r="Q21" s="87">
        <f>Q20/$V20*100</f>
        <v>21.045197740112993</v>
      </c>
      <c r="R21" s="87">
        <f>R20/$V20*100</f>
        <v>11.864406779661017</v>
      </c>
      <c r="S21" s="87">
        <f>S20/$V20*100</f>
        <v>35.31073446327684</v>
      </c>
      <c r="T21" s="87">
        <f>T20/$V20*100</f>
        <v>25.141242937853107</v>
      </c>
      <c r="U21" s="87">
        <f>U20/$V20*100</f>
        <v>6.638418079096045</v>
      </c>
      <c r="V21" s="87">
        <f t="shared" si="0"/>
        <v>100</v>
      </c>
    </row>
    <row r="22" spans="1:22" ht="25.5" customHeight="1">
      <c r="A22" s="267" t="s">
        <v>55</v>
      </c>
      <c r="B22" s="267"/>
      <c r="C22" s="267"/>
      <c r="D22" s="267"/>
      <c r="E22" s="267"/>
      <c r="F22" s="268"/>
      <c r="G22" s="271" t="s">
        <v>46</v>
      </c>
      <c r="H22" s="271"/>
      <c r="I22" s="271"/>
      <c r="J22" s="272"/>
      <c r="K22" s="88">
        <v>228</v>
      </c>
      <c r="L22" s="88">
        <v>179</v>
      </c>
      <c r="M22" s="88">
        <v>279</v>
      </c>
      <c r="N22" s="88">
        <v>137</v>
      </c>
      <c r="O22" s="88">
        <v>12</v>
      </c>
      <c r="P22" s="92">
        <f>SUM(K22:O22)</f>
        <v>835</v>
      </c>
      <c r="Q22" s="84">
        <v>271</v>
      </c>
      <c r="R22" s="84">
        <v>108</v>
      </c>
      <c r="S22" s="84">
        <v>210</v>
      </c>
      <c r="T22" s="84">
        <v>112</v>
      </c>
      <c r="U22" s="84">
        <v>17</v>
      </c>
      <c r="V22" s="84">
        <f t="shared" si="0"/>
        <v>718</v>
      </c>
    </row>
    <row r="23" spans="1:22" ht="25.5" customHeight="1">
      <c r="A23" s="269"/>
      <c r="B23" s="269"/>
      <c r="C23" s="269"/>
      <c r="D23" s="269"/>
      <c r="E23" s="269"/>
      <c r="F23" s="270"/>
      <c r="G23" s="271" t="s">
        <v>47</v>
      </c>
      <c r="H23" s="271"/>
      <c r="I23" s="271"/>
      <c r="J23" s="272"/>
      <c r="K23" s="90">
        <v>27.3</v>
      </c>
      <c r="L23" s="90">
        <v>21.4</v>
      </c>
      <c r="M23" s="90">
        <v>33.4</v>
      </c>
      <c r="N23" s="90">
        <v>16.4</v>
      </c>
      <c r="O23" s="90">
        <v>1.4</v>
      </c>
      <c r="P23" s="91">
        <v>100</v>
      </c>
      <c r="Q23" s="87">
        <f>Q22/$V22*100</f>
        <v>37.74373259052925</v>
      </c>
      <c r="R23" s="87">
        <f>R22/$V22*100</f>
        <v>15.041782729805014</v>
      </c>
      <c r="S23" s="87">
        <f>S22/$V22*100</f>
        <v>29.247910863509752</v>
      </c>
      <c r="T23" s="87">
        <f>T22/$V22*100</f>
        <v>15.598885793871867</v>
      </c>
      <c r="U23" s="87">
        <f>U22/$V22*100</f>
        <v>2.3676880222841223</v>
      </c>
      <c r="V23" s="87">
        <f t="shared" si="0"/>
        <v>100.00000000000001</v>
      </c>
    </row>
    <row r="24" spans="1:22" ht="25.5" customHeight="1">
      <c r="A24" s="267" t="s">
        <v>56</v>
      </c>
      <c r="B24" s="267"/>
      <c r="C24" s="267"/>
      <c r="D24" s="267"/>
      <c r="E24" s="267"/>
      <c r="F24" s="268"/>
      <c r="G24" s="271" t="s">
        <v>46</v>
      </c>
      <c r="H24" s="271"/>
      <c r="I24" s="271"/>
      <c r="J24" s="272"/>
      <c r="K24" s="88">
        <v>401</v>
      </c>
      <c r="L24" s="88">
        <v>171</v>
      </c>
      <c r="M24" s="88">
        <v>175</v>
      </c>
      <c r="N24" s="88">
        <v>35</v>
      </c>
      <c r="O24" s="88">
        <v>4</v>
      </c>
      <c r="P24" s="92">
        <f>SUM(K24:O24)</f>
        <v>786</v>
      </c>
      <c r="Q24" s="84">
        <v>423</v>
      </c>
      <c r="R24" s="84">
        <v>121</v>
      </c>
      <c r="S24" s="84">
        <v>142</v>
      </c>
      <c r="T24" s="84">
        <v>32</v>
      </c>
      <c r="U24" s="84">
        <v>4</v>
      </c>
      <c r="V24" s="84">
        <f t="shared" si="0"/>
        <v>722</v>
      </c>
    </row>
    <row r="25" spans="1:22" ht="25.5" customHeight="1" thickBot="1">
      <c r="A25" s="273"/>
      <c r="B25" s="273"/>
      <c r="C25" s="273"/>
      <c r="D25" s="273"/>
      <c r="E25" s="273"/>
      <c r="F25" s="274"/>
      <c r="G25" s="275" t="s">
        <v>47</v>
      </c>
      <c r="H25" s="275"/>
      <c r="I25" s="275"/>
      <c r="J25" s="276"/>
      <c r="K25" s="93">
        <v>51</v>
      </c>
      <c r="L25" s="93">
        <v>21.8</v>
      </c>
      <c r="M25" s="93">
        <v>22.3</v>
      </c>
      <c r="N25" s="93">
        <v>4.5</v>
      </c>
      <c r="O25" s="93">
        <v>0.5</v>
      </c>
      <c r="P25" s="94">
        <v>100</v>
      </c>
      <c r="Q25" s="95">
        <f>Q24/$V24*100</f>
        <v>58.587257617728525</v>
      </c>
      <c r="R25" s="95">
        <f>R24/$V24*100</f>
        <v>16.759002770083104</v>
      </c>
      <c r="S25" s="95">
        <f>S24/$V24*100</f>
        <v>19.667590027700832</v>
      </c>
      <c r="T25" s="95">
        <f>T24/$V24*100</f>
        <v>4.43213296398892</v>
      </c>
      <c r="U25" s="95">
        <f>U24/$V24*100</f>
        <v>0.554016620498615</v>
      </c>
      <c r="V25" s="95">
        <f t="shared" si="0"/>
        <v>99.99999999999999</v>
      </c>
    </row>
    <row r="26" spans="1:22" s="51" customFormat="1" ht="15.75" customHeight="1">
      <c r="A26" s="96" t="s">
        <v>73</v>
      </c>
      <c r="B26" s="96"/>
      <c r="C26" s="96"/>
      <c r="D26" s="96"/>
      <c r="E26" s="96"/>
      <c r="F26" s="96"/>
      <c r="G26" s="97"/>
      <c r="H26" s="97"/>
      <c r="I26" s="97"/>
      <c r="J26" s="98"/>
      <c r="K26" s="61"/>
      <c r="L26" s="66"/>
      <c r="M26" s="61"/>
      <c r="N26" s="66"/>
      <c r="O26" s="61"/>
      <c r="P26" s="66"/>
      <c r="Q26" s="84"/>
      <c r="R26" s="66"/>
      <c r="S26" s="61"/>
      <c r="U26" s="99"/>
      <c r="V26" s="100" t="s">
        <v>74</v>
      </c>
    </row>
    <row r="27" spans="1:21" s="51" customFormat="1" ht="13.5" customHeight="1">
      <c r="A27" s="96" t="s">
        <v>75</v>
      </c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101"/>
      <c r="R27" s="96"/>
      <c r="S27" s="96"/>
      <c r="T27" s="96"/>
      <c r="U27" s="99"/>
    </row>
    <row r="28" spans="1:22" s="107" customFormat="1" ht="14.25" customHeight="1">
      <c r="A28" s="102"/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4"/>
      <c r="R28" s="105"/>
      <c r="S28" s="105"/>
      <c r="T28" s="103"/>
      <c r="U28" s="105"/>
      <c r="V28" s="106"/>
    </row>
    <row r="29" spans="1:22" s="107" customFormat="1" ht="16.5" customHeight="1">
      <c r="A29" s="103"/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4"/>
      <c r="R29" s="105"/>
      <c r="S29" s="105"/>
      <c r="T29" s="103"/>
      <c r="U29" s="105"/>
      <c r="V29" s="106"/>
    </row>
    <row r="30" spans="1:21" s="107" customFormat="1" ht="11.25">
      <c r="A30" s="103" t="s">
        <v>76</v>
      </c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4"/>
      <c r="R30" s="103"/>
      <c r="S30" s="103"/>
      <c r="T30" s="103"/>
      <c r="U30" s="103"/>
    </row>
  </sheetData>
  <sheetProtection/>
  <mergeCells count="42">
    <mergeCell ref="U2:V2"/>
    <mergeCell ref="K3:P3"/>
    <mergeCell ref="Q3:V3"/>
    <mergeCell ref="G4:J4"/>
    <mergeCell ref="K4:K5"/>
    <mergeCell ref="L4:O4"/>
    <mergeCell ref="P4:P5"/>
    <mergeCell ref="Q4:Q5"/>
    <mergeCell ref="R4:U4"/>
    <mergeCell ref="V4:V5"/>
    <mergeCell ref="A5:D5"/>
    <mergeCell ref="A6:F7"/>
    <mergeCell ref="G6:J6"/>
    <mergeCell ref="G7:J7"/>
    <mergeCell ref="A8:F9"/>
    <mergeCell ref="G8:J8"/>
    <mergeCell ref="G9:J9"/>
    <mergeCell ref="A10:F11"/>
    <mergeCell ref="G10:J10"/>
    <mergeCell ref="G11:J11"/>
    <mergeCell ref="A12:F13"/>
    <mergeCell ref="G12:J12"/>
    <mergeCell ref="G13:J13"/>
    <mergeCell ref="A20:F21"/>
    <mergeCell ref="G20:J20"/>
    <mergeCell ref="G21:J21"/>
    <mergeCell ref="A14:F15"/>
    <mergeCell ref="G14:J14"/>
    <mergeCell ref="G15:J15"/>
    <mergeCell ref="A16:F17"/>
    <mergeCell ref="G16:J16"/>
    <mergeCell ref="G17:J17"/>
    <mergeCell ref="A1:V1"/>
    <mergeCell ref="A22:F23"/>
    <mergeCell ref="G22:J22"/>
    <mergeCell ref="G23:J23"/>
    <mergeCell ref="A24:F25"/>
    <mergeCell ref="G24:J24"/>
    <mergeCell ref="G25:J25"/>
    <mergeCell ref="A18:F19"/>
    <mergeCell ref="G18:J18"/>
    <mergeCell ref="G19:J19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AC68"/>
  <sheetViews>
    <sheetView defaultGridColor="0" view="pageBreakPreview" zoomScaleNormal="75" zoomScaleSheetLayoutView="100" zoomScalePageLayoutView="0" colorId="22" workbookViewId="0" topLeftCell="A1">
      <pane xSplit="2" ySplit="4" topLeftCell="C5" activePane="bottomRight" state="frozen"/>
      <selection pane="topLeft" activeCell="A1" sqref="A1:L1"/>
      <selection pane="topRight" activeCell="A1" sqref="A1:L1"/>
      <selection pane="bottomLeft" activeCell="A1" sqref="A1:L1"/>
      <selection pane="bottomRight" activeCell="M22" sqref="M22"/>
    </sheetView>
  </sheetViews>
  <sheetFormatPr defaultColWidth="10.625" defaultRowHeight="12.75"/>
  <cols>
    <col min="1" max="1" width="3.75390625" style="108" customWidth="1"/>
    <col min="2" max="2" width="12.25390625" style="108" customWidth="1"/>
    <col min="3" max="14" width="8.00390625" style="108" customWidth="1"/>
    <col min="15" max="15" width="3.75390625" style="108" customWidth="1"/>
    <col min="16" max="16" width="12.25390625" style="108" customWidth="1"/>
    <col min="17" max="28" width="8.00390625" style="108" customWidth="1"/>
    <col min="29" max="16384" width="10.625" style="108" customWidth="1"/>
  </cols>
  <sheetData>
    <row r="1" spans="1:28" s="111" customFormat="1" ht="17.25">
      <c r="A1" s="329" t="s">
        <v>77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 t="s">
        <v>78</v>
      </c>
      <c r="P1" s="329"/>
      <c r="Q1" s="329"/>
      <c r="R1" s="329"/>
      <c r="S1" s="329"/>
      <c r="T1" s="329"/>
      <c r="U1" s="329"/>
      <c r="V1" s="329"/>
      <c r="W1" s="329"/>
      <c r="X1" s="329"/>
      <c r="Y1" s="329"/>
      <c r="Z1" s="329"/>
      <c r="AA1" s="329"/>
      <c r="AB1" s="329"/>
    </row>
    <row r="2" spans="14:28" s="112" customFormat="1" ht="12.75" thickBot="1">
      <c r="N2" s="113" t="s">
        <v>79</v>
      </c>
      <c r="T2" s="114"/>
      <c r="X2" s="114"/>
      <c r="AA2" s="330" t="s">
        <v>79</v>
      </c>
      <c r="AB2" s="330"/>
    </row>
    <row r="3" spans="1:29" ht="19.5" customHeight="1">
      <c r="A3" s="116"/>
      <c r="B3" s="117" t="s">
        <v>80</v>
      </c>
      <c r="C3" s="331" t="s">
        <v>81</v>
      </c>
      <c r="D3" s="331"/>
      <c r="E3" s="331"/>
      <c r="F3" s="331"/>
      <c r="G3" s="331">
        <v>32908</v>
      </c>
      <c r="H3" s="331"/>
      <c r="I3" s="331"/>
      <c r="J3" s="331"/>
      <c r="K3" s="331" t="s">
        <v>82</v>
      </c>
      <c r="L3" s="331"/>
      <c r="M3" s="331"/>
      <c r="N3" s="332"/>
      <c r="O3" s="116"/>
      <c r="P3" s="117" t="s">
        <v>80</v>
      </c>
      <c r="Q3" s="332" t="s">
        <v>83</v>
      </c>
      <c r="R3" s="333"/>
      <c r="S3" s="333"/>
      <c r="T3" s="334"/>
      <c r="U3" s="331" t="s">
        <v>84</v>
      </c>
      <c r="V3" s="331"/>
      <c r="W3" s="331"/>
      <c r="X3" s="332"/>
      <c r="Y3" s="335" t="s">
        <v>85</v>
      </c>
      <c r="Z3" s="335"/>
      <c r="AA3" s="335"/>
      <c r="AB3" s="336"/>
      <c r="AC3" s="118"/>
    </row>
    <row r="4" spans="1:29" ht="21" customHeight="1">
      <c r="A4" s="327" t="s">
        <v>39</v>
      </c>
      <c r="B4" s="328"/>
      <c r="C4" s="119" t="s">
        <v>86</v>
      </c>
      <c r="D4" s="120" t="s">
        <v>87</v>
      </c>
      <c r="E4" s="120" t="s">
        <v>88</v>
      </c>
      <c r="F4" s="120" t="s">
        <v>45</v>
      </c>
      <c r="G4" s="120" t="s">
        <v>86</v>
      </c>
      <c r="H4" s="120" t="s">
        <v>87</v>
      </c>
      <c r="I4" s="120" t="s">
        <v>88</v>
      </c>
      <c r="J4" s="120" t="s">
        <v>45</v>
      </c>
      <c r="K4" s="120" t="s">
        <v>86</v>
      </c>
      <c r="L4" s="120" t="s">
        <v>87</v>
      </c>
      <c r="M4" s="120" t="s">
        <v>88</v>
      </c>
      <c r="N4" s="121" t="s">
        <v>45</v>
      </c>
      <c r="O4" s="327" t="s">
        <v>39</v>
      </c>
      <c r="P4" s="328"/>
      <c r="Q4" s="119" t="s">
        <v>86</v>
      </c>
      <c r="R4" s="120" t="s">
        <v>87</v>
      </c>
      <c r="S4" s="120" t="s">
        <v>88</v>
      </c>
      <c r="T4" s="120" t="s">
        <v>45</v>
      </c>
      <c r="U4" s="120" t="s">
        <v>86</v>
      </c>
      <c r="V4" s="120" t="s">
        <v>87</v>
      </c>
      <c r="W4" s="120" t="s">
        <v>88</v>
      </c>
      <c r="X4" s="120" t="s">
        <v>45</v>
      </c>
      <c r="Y4" s="122" t="s">
        <v>86</v>
      </c>
      <c r="Z4" s="122" t="s">
        <v>87</v>
      </c>
      <c r="AA4" s="122" t="s">
        <v>88</v>
      </c>
      <c r="AB4" s="123" t="s">
        <v>45</v>
      </c>
      <c r="AC4" s="118"/>
    </row>
    <row r="5" spans="1:28" ht="6" customHeight="1">
      <c r="A5" s="124"/>
      <c r="B5" s="125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4"/>
      <c r="P5" s="125"/>
      <c r="Q5" s="126"/>
      <c r="R5" s="126"/>
      <c r="S5" s="126"/>
      <c r="T5" s="126"/>
      <c r="U5" s="126"/>
      <c r="V5" s="126"/>
      <c r="W5" s="126"/>
      <c r="X5" s="126"/>
      <c r="Y5" s="127"/>
      <c r="Z5" s="127"/>
      <c r="AA5" s="127"/>
      <c r="AB5" s="127"/>
    </row>
    <row r="6" spans="1:28" ht="16.5" customHeight="1">
      <c r="A6" s="313" t="s">
        <v>89</v>
      </c>
      <c r="B6" s="125" t="s">
        <v>48</v>
      </c>
      <c r="C6" s="223">
        <v>791</v>
      </c>
      <c r="D6" s="223">
        <v>32</v>
      </c>
      <c r="E6" s="223">
        <v>6</v>
      </c>
      <c r="F6" s="223">
        <v>829</v>
      </c>
      <c r="G6" s="223">
        <v>719</v>
      </c>
      <c r="H6" s="223">
        <v>26</v>
      </c>
      <c r="I6" s="223">
        <v>6</v>
      </c>
      <c r="J6" s="223">
        <v>750</v>
      </c>
      <c r="K6" s="223">
        <v>626</v>
      </c>
      <c r="L6" s="223">
        <v>29</v>
      </c>
      <c r="M6" s="223">
        <v>6</v>
      </c>
      <c r="N6" s="223">
        <v>661</v>
      </c>
      <c r="O6" s="313" t="s">
        <v>89</v>
      </c>
      <c r="P6" s="125" t="s">
        <v>48</v>
      </c>
      <c r="Q6" s="208">
        <v>559</v>
      </c>
      <c r="R6" s="208">
        <v>23</v>
      </c>
      <c r="S6" s="208">
        <v>5</v>
      </c>
      <c r="T6" s="208">
        <v>587</v>
      </c>
      <c r="U6" s="208">
        <v>449</v>
      </c>
      <c r="V6" s="208">
        <v>14</v>
      </c>
      <c r="W6" s="208">
        <v>6</v>
      </c>
      <c r="X6" s="208">
        <v>468</v>
      </c>
      <c r="Y6" s="211">
        <v>360</v>
      </c>
      <c r="Z6" s="211">
        <v>20</v>
      </c>
      <c r="AA6" s="211">
        <v>6</v>
      </c>
      <c r="AB6" s="211">
        <v>386</v>
      </c>
    </row>
    <row r="7" spans="1:28" ht="16.5" customHeight="1">
      <c r="A7" s="314"/>
      <c r="B7" s="125" t="s">
        <v>90</v>
      </c>
      <c r="C7" s="223">
        <v>367</v>
      </c>
      <c r="D7" s="223">
        <v>12</v>
      </c>
      <c r="E7" s="223">
        <v>3</v>
      </c>
      <c r="F7" s="223">
        <v>382</v>
      </c>
      <c r="G7" s="223">
        <v>339</v>
      </c>
      <c r="H7" s="223">
        <v>9</v>
      </c>
      <c r="I7" s="223">
        <v>4</v>
      </c>
      <c r="J7" s="223">
        <v>352</v>
      </c>
      <c r="K7" s="223">
        <v>314</v>
      </c>
      <c r="L7" s="223">
        <v>10</v>
      </c>
      <c r="M7" s="223">
        <v>3</v>
      </c>
      <c r="N7" s="223">
        <v>327</v>
      </c>
      <c r="O7" s="314"/>
      <c r="P7" s="125" t="s">
        <v>90</v>
      </c>
      <c r="Q7" s="208">
        <v>298</v>
      </c>
      <c r="R7" s="208">
        <v>9</v>
      </c>
      <c r="S7" s="208">
        <v>1</v>
      </c>
      <c r="T7" s="208">
        <v>308</v>
      </c>
      <c r="U7" s="208">
        <v>256</v>
      </c>
      <c r="V7" s="208">
        <v>8</v>
      </c>
      <c r="W7" s="208">
        <v>2</v>
      </c>
      <c r="X7" s="208">
        <v>266</v>
      </c>
      <c r="Y7" s="211">
        <v>195</v>
      </c>
      <c r="Z7" s="211">
        <v>11</v>
      </c>
      <c r="AA7" s="211">
        <v>2</v>
      </c>
      <c r="AB7" s="211">
        <v>207</v>
      </c>
    </row>
    <row r="8" spans="1:28" ht="24">
      <c r="A8" s="314"/>
      <c r="B8" s="128" t="s">
        <v>91</v>
      </c>
      <c r="C8" s="223">
        <v>252</v>
      </c>
      <c r="D8" s="223">
        <v>10</v>
      </c>
      <c r="E8" s="223">
        <v>1</v>
      </c>
      <c r="F8" s="223">
        <v>264</v>
      </c>
      <c r="G8" s="223">
        <v>238</v>
      </c>
      <c r="H8" s="223">
        <v>8</v>
      </c>
      <c r="I8" s="223">
        <v>1</v>
      </c>
      <c r="J8" s="223">
        <v>247</v>
      </c>
      <c r="K8" s="223">
        <v>207</v>
      </c>
      <c r="L8" s="223">
        <v>8</v>
      </c>
      <c r="M8" s="223">
        <v>2</v>
      </c>
      <c r="N8" s="223">
        <v>217</v>
      </c>
      <c r="O8" s="314"/>
      <c r="P8" s="128" t="s">
        <v>91</v>
      </c>
      <c r="Q8" s="208">
        <v>189</v>
      </c>
      <c r="R8" s="208">
        <v>7</v>
      </c>
      <c r="S8" s="208">
        <v>0</v>
      </c>
      <c r="T8" s="208">
        <v>196</v>
      </c>
      <c r="U8" s="208">
        <v>179</v>
      </c>
      <c r="V8" s="208">
        <v>5</v>
      </c>
      <c r="W8" s="208">
        <v>0</v>
      </c>
      <c r="X8" s="208">
        <v>186</v>
      </c>
      <c r="Y8" s="211">
        <v>124</v>
      </c>
      <c r="Z8" s="211">
        <v>7</v>
      </c>
      <c r="AA8" s="211">
        <v>2</v>
      </c>
      <c r="AB8" s="211">
        <v>133</v>
      </c>
    </row>
    <row r="9" spans="1:28" ht="16.5" customHeight="1">
      <c r="A9" s="314"/>
      <c r="B9" s="125" t="s">
        <v>92</v>
      </c>
      <c r="C9" s="224">
        <v>207</v>
      </c>
      <c r="D9" s="224">
        <v>5</v>
      </c>
      <c r="E9" s="224">
        <v>1</v>
      </c>
      <c r="F9" s="223">
        <v>213</v>
      </c>
      <c r="G9" s="224">
        <v>211</v>
      </c>
      <c r="H9" s="224">
        <v>4</v>
      </c>
      <c r="I9" s="224">
        <v>1</v>
      </c>
      <c r="J9" s="224">
        <v>216</v>
      </c>
      <c r="K9" s="224">
        <v>196</v>
      </c>
      <c r="L9" s="224">
        <v>6</v>
      </c>
      <c r="M9" s="224">
        <v>1</v>
      </c>
      <c r="N9" s="224">
        <v>203</v>
      </c>
      <c r="O9" s="314"/>
      <c r="P9" s="125" t="s">
        <v>92</v>
      </c>
      <c r="Q9" s="134">
        <v>176</v>
      </c>
      <c r="R9" s="134">
        <v>5</v>
      </c>
      <c r="S9" s="134">
        <v>2</v>
      </c>
      <c r="T9" s="134">
        <v>182</v>
      </c>
      <c r="U9" s="134">
        <v>147</v>
      </c>
      <c r="V9" s="134">
        <v>2</v>
      </c>
      <c r="W9" s="134">
        <v>0</v>
      </c>
      <c r="X9" s="134">
        <v>150</v>
      </c>
      <c r="Y9" s="212">
        <v>130</v>
      </c>
      <c r="Z9" s="212">
        <v>5</v>
      </c>
      <c r="AA9" s="212">
        <v>2</v>
      </c>
      <c r="AB9" s="211">
        <v>137</v>
      </c>
    </row>
    <row r="10" spans="1:28" ht="16.5" customHeight="1">
      <c r="A10" s="314"/>
      <c r="B10" s="125" t="s">
        <v>45</v>
      </c>
      <c r="C10" s="134">
        <v>1617</v>
      </c>
      <c r="D10" s="134">
        <v>59</v>
      </c>
      <c r="E10" s="134">
        <v>11</v>
      </c>
      <c r="F10" s="134">
        <v>1688</v>
      </c>
      <c r="G10" s="134">
        <v>1507</v>
      </c>
      <c r="H10" s="134">
        <v>47</v>
      </c>
      <c r="I10" s="134">
        <v>12</v>
      </c>
      <c r="J10" s="134">
        <v>1565</v>
      </c>
      <c r="K10" s="134">
        <v>1342</v>
      </c>
      <c r="L10" s="134">
        <v>53</v>
      </c>
      <c r="M10" s="134">
        <v>12</v>
      </c>
      <c r="N10" s="134">
        <v>1408</v>
      </c>
      <c r="O10" s="314"/>
      <c r="P10" s="125" t="s">
        <v>45</v>
      </c>
      <c r="Q10" s="134">
        <v>1222</v>
      </c>
      <c r="R10" s="134">
        <v>44</v>
      </c>
      <c r="S10" s="134">
        <v>8</v>
      </c>
      <c r="T10" s="134">
        <v>1273</v>
      </c>
      <c r="U10" s="134">
        <v>1032</v>
      </c>
      <c r="V10" s="134">
        <v>30</v>
      </c>
      <c r="W10" s="134">
        <v>9</v>
      </c>
      <c r="X10" s="134">
        <v>1070</v>
      </c>
      <c r="Y10" s="212">
        <f>SUM(Y6:Y9)</f>
        <v>809</v>
      </c>
      <c r="Z10" s="212">
        <f>SUM(Z6:Z9)</f>
        <v>43</v>
      </c>
      <c r="AA10" s="212">
        <f>SUM(AA6:AA9)</f>
        <v>12</v>
      </c>
      <c r="AB10" s="212">
        <f>SUM(AB6:AB9)</f>
        <v>863</v>
      </c>
    </row>
    <row r="11" spans="1:28" ht="6" customHeight="1">
      <c r="A11" s="314"/>
      <c r="B11" s="125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314"/>
      <c r="P11" s="125"/>
      <c r="Q11" s="134"/>
      <c r="R11" s="134"/>
      <c r="S11" s="134"/>
      <c r="T11" s="134"/>
      <c r="U11" s="134"/>
      <c r="V11" s="134"/>
      <c r="W11" s="134"/>
      <c r="X11" s="134"/>
      <c r="Y11" s="212"/>
      <c r="Z11" s="212"/>
      <c r="AA11" s="212"/>
      <c r="AB11" s="212"/>
    </row>
    <row r="12" spans="1:28" s="118" customFormat="1" ht="6" customHeight="1">
      <c r="A12" s="319" t="s">
        <v>49</v>
      </c>
      <c r="B12" s="130"/>
      <c r="C12" s="206"/>
      <c r="D12" s="206"/>
      <c r="E12" s="206"/>
      <c r="F12" s="206"/>
      <c r="G12" s="206"/>
      <c r="H12" s="206"/>
      <c r="I12" s="206"/>
      <c r="J12" s="206"/>
      <c r="K12" s="206"/>
      <c r="L12" s="206"/>
      <c r="M12" s="206"/>
      <c r="N12" s="206"/>
      <c r="O12" s="319" t="s">
        <v>49</v>
      </c>
      <c r="P12" s="130"/>
      <c r="Q12" s="206"/>
      <c r="R12" s="206"/>
      <c r="S12" s="206"/>
      <c r="T12" s="206"/>
      <c r="U12" s="206"/>
      <c r="V12" s="206"/>
      <c r="W12" s="206"/>
      <c r="X12" s="206"/>
      <c r="Y12" s="209"/>
      <c r="Z12" s="209"/>
      <c r="AA12" s="209"/>
      <c r="AB12" s="209"/>
    </row>
    <row r="13" spans="1:28" ht="16.5" customHeight="1">
      <c r="A13" s="314"/>
      <c r="B13" s="125" t="s">
        <v>93</v>
      </c>
      <c r="C13" s="134">
        <v>221</v>
      </c>
      <c r="D13" s="134">
        <v>15</v>
      </c>
      <c r="E13" s="134">
        <v>7</v>
      </c>
      <c r="F13" s="134">
        <v>243</v>
      </c>
      <c r="G13" s="134">
        <v>197</v>
      </c>
      <c r="H13" s="134">
        <v>12</v>
      </c>
      <c r="I13" s="134">
        <v>6</v>
      </c>
      <c r="J13" s="134">
        <v>215</v>
      </c>
      <c r="K13" s="134">
        <v>171</v>
      </c>
      <c r="L13" s="134">
        <v>10</v>
      </c>
      <c r="M13" s="134">
        <v>4</v>
      </c>
      <c r="N13" s="134">
        <v>185</v>
      </c>
      <c r="O13" s="314"/>
      <c r="P13" s="125" t="s">
        <v>93</v>
      </c>
      <c r="Q13" s="134">
        <v>168</v>
      </c>
      <c r="R13" s="134">
        <v>11</v>
      </c>
      <c r="S13" s="134">
        <v>1</v>
      </c>
      <c r="T13" s="134">
        <v>181</v>
      </c>
      <c r="U13" s="134">
        <v>117</v>
      </c>
      <c r="V13" s="134">
        <v>5</v>
      </c>
      <c r="W13" s="134">
        <v>0</v>
      </c>
      <c r="X13" s="134">
        <v>122</v>
      </c>
      <c r="Y13" s="212">
        <v>104</v>
      </c>
      <c r="Z13" s="212">
        <v>8</v>
      </c>
      <c r="AA13" s="212">
        <v>2</v>
      </c>
      <c r="AB13" s="212">
        <v>114</v>
      </c>
    </row>
    <row r="14" spans="1:28" ht="16.5" customHeight="1">
      <c r="A14" s="314"/>
      <c r="B14" s="128" t="s">
        <v>94</v>
      </c>
      <c r="C14" s="134">
        <v>338</v>
      </c>
      <c r="D14" s="134">
        <v>21</v>
      </c>
      <c r="E14" s="134">
        <v>1</v>
      </c>
      <c r="F14" s="134">
        <v>361</v>
      </c>
      <c r="G14" s="134">
        <v>320</v>
      </c>
      <c r="H14" s="134">
        <v>15</v>
      </c>
      <c r="I14" s="134">
        <v>2</v>
      </c>
      <c r="J14" s="134">
        <v>338</v>
      </c>
      <c r="K14" s="134">
        <v>313</v>
      </c>
      <c r="L14" s="134">
        <v>16</v>
      </c>
      <c r="M14" s="134">
        <v>2</v>
      </c>
      <c r="N14" s="134">
        <v>331</v>
      </c>
      <c r="O14" s="314"/>
      <c r="P14" s="128" t="s">
        <v>94</v>
      </c>
      <c r="Q14" s="134">
        <v>313</v>
      </c>
      <c r="R14" s="134">
        <v>14</v>
      </c>
      <c r="S14" s="134">
        <v>1</v>
      </c>
      <c r="T14" s="134">
        <v>328</v>
      </c>
      <c r="U14" s="134">
        <v>288</v>
      </c>
      <c r="V14" s="134">
        <v>12</v>
      </c>
      <c r="W14" s="134">
        <v>1</v>
      </c>
      <c r="X14" s="134">
        <v>301</v>
      </c>
      <c r="Y14" s="212">
        <v>218</v>
      </c>
      <c r="Z14" s="212">
        <v>14</v>
      </c>
      <c r="AA14" s="212">
        <v>0</v>
      </c>
      <c r="AB14" s="212">
        <v>232</v>
      </c>
    </row>
    <row r="15" spans="1:28" ht="16.5" customHeight="1">
      <c r="A15" s="314"/>
      <c r="B15" s="125" t="s">
        <v>95</v>
      </c>
      <c r="C15" s="134">
        <v>147</v>
      </c>
      <c r="D15" s="134">
        <v>10</v>
      </c>
      <c r="E15" s="134">
        <v>1</v>
      </c>
      <c r="F15" s="134">
        <v>158</v>
      </c>
      <c r="G15" s="134">
        <v>145</v>
      </c>
      <c r="H15" s="134">
        <v>9</v>
      </c>
      <c r="I15" s="134">
        <v>1</v>
      </c>
      <c r="J15" s="134">
        <v>155</v>
      </c>
      <c r="K15" s="134">
        <v>135</v>
      </c>
      <c r="L15" s="134">
        <v>7</v>
      </c>
      <c r="M15" s="134">
        <v>2</v>
      </c>
      <c r="N15" s="134">
        <v>144</v>
      </c>
      <c r="O15" s="314"/>
      <c r="P15" s="125" t="s">
        <v>95</v>
      </c>
      <c r="Q15" s="134">
        <v>126</v>
      </c>
      <c r="R15" s="134">
        <v>7</v>
      </c>
      <c r="S15" s="134">
        <v>1</v>
      </c>
      <c r="T15" s="134">
        <v>134</v>
      </c>
      <c r="U15" s="134">
        <v>122</v>
      </c>
      <c r="V15" s="134">
        <v>4</v>
      </c>
      <c r="W15" s="134">
        <v>1</v>
      </c>
      <c r="X15" s="134">
        <v>128</v>
      </c>
      <c r="Y15" s="212">
        <v>95</v>
      </c>
      <c r="Z15" s="212">
        <v>7</v>
      </c>
      <c r="AA15" s="212">
        <v>1</v>
      </c>
      <c r="AB15" s="212">
        <v>103</v>
      </c>
    </row>
    <row r="16" spans="1:28" ht="16.5" customHeight="1">
      <c r="A16" s="314"/>
      <c r="B16" s="125" t="s">
        <v>45</v>
      </c>
      <c r="C16" s="134">
        <v>706</v>
      </c>
      <c r="D16" s="134">
        <v>46</v>
      </c>
      <c r="E16" s="134">
        <v>9</v>
      </c>
      <c r="F16" s="134">
        <v>762</v>
      </c>
      <c r="G16" s="134">
        <v>662</v>
      </c>
      <c r="H16" s="134">
        <v>36</v>
      </c>
      <c r="I16" s="134">
        <v>9</v>
      </c>
      <c r="J16" s="134">
        <v>708</v>
      </c>
      <c r="K16" s="134">
        <v>619</v>
      </c>
      <c r="L16" s="134">
        <v>33</v>
      </c>
      <c r="M16" s="134">
        <v>8</v>
      </c>
      <c r="N16" s="134">
        <v>660</v>
      </c>
      <c r="O16" s="314"/>
      <c r="P16" s="125" t="s">
        <v>45</v>
      </c>
      <c r="Q16" s="134">
        <v>607</v>
      </c>
      <c r="R16" s="134">
        <v>32</v>
      </c>
      <c r="S16" s="134">
        <v>3</v>
      </c>
      <c r="T16" s="134">
        <v>643</v>
      </c>
      <c r="U16" s="134">
        <v>527</v>
      </c>
      <c r="V16" s="134">
        <v>21</v>
      </c>
      <c r="W16" s="134">
        <v>3</v>
      </c>
      <c r="X16" s="134">
        <v>551</v>
      </c>
      <c r="Y16" s="212">
        <f>SUM(Y13:Y15)</f>
        <v>417</v>
      </c>
      <c r="Z16" s="212">
        <f>SUM(Z13:Z15)</f>
        <v>29</v>
      </c>
      <c r="AA16" s="212">
        <f>SUM(AA13:AA15)</f>
        <v>3</v>
      </c>
      <c r="AB16" s="212">
        <f>SUM(AB13:AB15)</f>
        <v>449</v>
      </c>
    </row>
    <row r="17" spans="1:28" ht="6" customHeight="1">
      <c r="A17" s="320"/>
      <c r="B17" s="131"/>
      <c r="C17" s="207"/>
      <c r="D17" s="207"/>
      <c r="E17" s="207"/>
      <c r="F17" s="207"/>
      <c r="G17" s="207"/>
      <c r="H17" s="207"/>
      <c r="I17" s="207"/>
      <c r="J17" s="207"/>
      <c r="K17" s="207"/>
      <c r="L17" s="207"/>
      <c r="M17" s="207"/>
      <c r="N17" s="207"/>
      <c r="O17" s="320"/>
      <c r="P17" s="131"/>
      <c r="Q17" s="207"/>
      <c r="R17" s="207"/>
      <c r="S17" s="207"/>
      <c r="T17" s="207"/>
      <c r="U17" s="207"/>
      <c r="V17" s="207"/>
      <c r="W17" s="207"/>
      <c r="X17" s="207"/>
      <c r="Y17" s="213"/>
      <c r="Z17" s="213"/>
      <c r="AA17" s="213"/>
      <c r="AB17" s="213"/>
    </row>
    <row r="18" spans="1:28" s="118" customFormat="1" ht="6" customHeight="1">
      <c r="A18" s="313" t="s">
        <v>96</v>
      </c>
      <c r="B18" s="125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313" t="s">
        <v>96</v>
      </c>
      <c r="P18" s="125"/>
      <c r="Q18" s="134"/>
      <c r="R18" s="134"/>
      <c r="S18" s="134"/>
      <c r="T18" s="134"/>
      <c r="U18" s="134"/>
      <c r="V18" s="134"/>
      <c r="W18" s="134"/>
      <c r="X18" s="134"/>
      <c r="Y18" s="212"/>
      <c r="Z18" s="212"/>
      <c r="AA18" s="212"/>
      <c r="AB18" s="212"/>
    </row>
    <row r="19" spans="1:28" ht="16.5" customHeight="1">
      <c r="A19" s="314"/>
      <c r="B19" s="125" t="s">
        <v>97</v>
      </c>
      <c r="C19" s="208">
        <v>250</v>
      </c>
      <c r="D19" s="208">
        <v>13</v>
      </c>
      <c r="E19" s="208">
        <v>5</v>
      </c>
      <c r="F19" s="208">
        <v>268</v>
      </c>
      <c r="G19" s="208">
        <v>220</v>
      </c>
      <c r="H19" s="208">
        <v>12</v>
      </c>
      <c r="I19" s="208">
        <v>5</v>
      </c>
      <c r="J19" s="208">
        <v>236</v>
      </c>
      <c r="K19" s="208">
        <v>189</v>
      </c>
      <c r="L19" s="208">
        <v>10</v>
      </c>
      <c r="M19" s="208">
        <v>4</v>
      </c>
      <c r="N19" s="208">
        <v>203</v>
      </c>
      <c r="O19" s="314"/>
      <c r="P19" s="125" t="s">
        <v>97</v>
      </c>
      <c r="Q19" s="208">
        <v>142</v>
      </c>
      <c r="R19" s="208">
        <v>9</v>
      </c>
      <c r="S19" s="208">
        <v>1</v>
      </c>
      <c r="T19" s="208">
        <v>152</v>
      </c>
      <c r="U19" s="208">
        <v>151</v>
      </c>
      <c r="V19" s="208">
        <v>5</v>
      </c>
      <c r="W19" s="208">
        <v>1</v>
      </c>
      <c r="X19" s="208">
        <v>157</v>
      </c>
      <c r="Y19" s="211">
        <v>85</v>
      </c>
      <c r="Z19" s="211">
        <v>6</v>
      </c>
      <c r="AA19" s="211">
        <v>2</v>
      </c>
      <c r="AB19" s="211">
        <v>93</v>
      </c>
    </row>
    <row r="20" spans="1:28" ht="16.5" customHeight="1">
      <c r="A20" s="314"/>
      <c r="B20" s="125" t="s">
        <v>98</v>
      </c>
      <c r="C20" s="208">
        <v>191</v>
      </c>
      <c r="D20" s="208">
        <v>18</v>
      </c>
      <c r="E20" s="208">
        <v>3</v>
      </c>
      <c r="F20" s="208">
        <v>213</v>
      </c>
      <c r="G20" s="208">
        <v>170</v>
      </c>
      <c r="H20" s="208">
        <v>17</v>
      </c>
      <c r="I20" s="208">
        <v>3</v>
      </c>
      <c r="J20" s="208">
        <v>190</v>
      </c>
      <c r="K20" s="208">
        <v>149</v>
      </c>
      <c r="L20" s="208">
        <v>14</v>
      </c>
      <c r="M20" s="208">
        <v>3</v>
      </c>
      <c r="N20" s="208">
        <v>167</v>
      </c>
      <c r="O20" s="314"/>
      <c r="P20" s="125" t="s">
        <v>98</v>
      </c>
      <c r="Q20" s="208">
        <v>140</v>
      </c>
      <c r="R20" s="208">
        <v>15</v>
      </c>
      <c r="S20" s="208">
        <v>1</v>
      </c>
      <c r="T20" s="208">
        <v>156</v>
      </c>
      <c r="U20" s="208">
        <v>104</v>
      </c>
      <c r="V20" s="208">
        <v>11</v>
      </c>
      <c r="W20" s="208">
        <v>2</v>
      </c>
      <c r="X20" s="208">
        <v>117</v>
      </c>
      <c r="Y20" s="211">
        <v>89</v>
      </c>
      <c r="Z20" s="211">
        <v>12</v>
      </c>
      <c r="AA20" s="211">
        <v>1</v>
      </c>
      <c r="AB20" s="211">
        <v>102</v>
      </c>
    </row>
    <row r="21" spans="1:28" ht="16.5" customHeight="1">
      <c r="A21" s="314"/>
      <c r="B21" s="125" t="s">
        <v>99</v>
      </c>
      <c r="C21" s="208">
        <v>497</v>
      </c>
      <c r="D21" s="208">
        <v>35</v>
      </c>
      <c r="E21" s="208">
        <v>8</v>
      </c>
      <c r="F21" s="208">
        <v>540</v>
      </c>
      <c r="G21" s="208">
        <v>449</v>
      </c>
      <c r="H21" s="208">
        <v>24</v>
      </c>
      <c r="I21" s="208">
        <v>5</v>
      </c>
      <c r="J21" s="208">
        <v>478</v>
      </c>
      <c r="K21" s="208">
        <v>398</v>
      </c>
      <c r="L21" s="208">
        <v>28</v>
      </c>
      <c r="M21" s="208">
        <v>5</v>
      </c>
      <c r="N21" s="208">
        <v>431</v>
      </c>
      <c r="O21" s="314"/>
      <c r="P21" s="125" t="s">
        <v>99</v>
      </c>
      <c r="Q21" s="208">
        <v>374</v>
      </c>
      <c r="R21" s="208">
        <v>22</v>
      </c>
      <c r="S21" s="208">
        <v>1</v>
      </c>
      <c r="T21" s="208">
        <v>396</v>
      </c>
      <c r="U21" s="208">
        <v>332</v>
      </c>
      <c r="V21" s="208">
        <v>18</v>
      </c>
      <c r="W21" s="208">
        <v>3</v>
      </c>
      <c r="X21" s="208">
        <v>353</v>
      </c>
      <c r="Y21" s="211">
        <v>249</v>
      </c>
      <c r="Z21" s="211">
        <v>17</v>
      </c>
      <c r="AA21" s="211">
        <v>3</v>
      </c>
      <c r="AB21" s="211">
        <v>269</v>
      </c>
    </row>
    <row r="22" spans="1:28" ht="18" customHeight="1">
      <c r="A22" s="314"/>
      <c r="B22" s="125" t="s">
        <v>45</v>
      </c>
      <c r="C22" s="208">
        <v>938</v>
      </c>
      <c r="D22" s="208">
        <v>66</v>
      </c>
      <c r="E22" s="208">
        <v>16</v>
      </c>
      <c r="F22" s="208">
        <v>1021</v>
      </c>
      <c r="G22" s="208">
        <v>839</v>
      </c>
      <c r="H22" s="208">
        <v>53</v>
      </c>
      <c r="I22" s="208">
        <v>13</v>
      </c>
      <c r="J22" s="208">
        <v>904</v>
      </c>
      <c r="K22" s="208">
        <v>736</v>
      </c>
      <c r="L22" s="208">
        <v>52</v>
      </c>
      <c r="M22" s="208">
        <v>12</v>
      </c>
      <c r="N22" s="208">
        <v>801</v>
      </c>
      <c r="O22" s="314"/>
      <c r="P22" s="125" t="s">
        <v>45</v>
      </c>
      <c r="Q22" s="208">
        <v>656</v>
      </c>
      <c r="R22" s="208">
        <v>46</v>
      </c>
      <c r="S22" s="208">
        <v>3</v>
      </c>
      <c r="T22" s="208">
        <v>704</v>
      </c>
      <c r="U22" s="208">
        <v>588</v>
      </c>
      <c r="V22" s="208">
        <v>34</v>
      </c>
      <c r="W22" s="208">
        <v>5</v>
      </c>
      <c r="X22" s="208">
        <v>627</v>
      </c>
      <c r="Y22" s="211">
        <f>SUM(Y19:Y21)</f>
        <v>423</v>
      </c>
      <c r="Z22" s="211">
        <f>SUM(Z19:Z21)</f>
        <v>35</v>
      </c>
      <c r="AA22" s="211">
        <f>SUM(AA19:AA21)</f>
        <v>6</v>
      </c>
      <c r="AB22" s="211">
        <f>SUM(AB19:AB21)</f>
        <v>464</v>
      </c>
    </row>
    <row r="23" spans="1:28" ht="6" customHeight="1">
      <c r="A23" s="314"/>
      <c r="B23" s="125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314"/>
      <c r="P23" s="125"/>
      <c r="Q23" s="134"/>
      <c r="R23" s="134"/>
      <c r="S23" s="134"/>
      <c r="T23" s="134"/>
      <c r="U23" s="134"/>
      <c r="V23" s="134"/>
      <c r="W23" s="134"/>
      <c r="X23" s="134"/>
      <c r="Y23" s="212"/>
      <c r="Z23" s="212"/>
      <c r="AA23" s="212"/>
      <c r="AB23" s="212"/>
    </row>
    <row r="24" spans="1:28" s="118" customFormat="1" ht="6" customHeight="1">
      <c r="A24" s="319" t="s">
        <v>100</v>
      </c>
      <c r="B24" s="130"/>
      <c r="C24" s="206"/>
      <c r="D24" s="206"/>
      <c r="E24" s="206"/>
      <c r="F24" s="206"/>
      <c r="G24" s="206"/>
      <c r="H24" s="206"/>
      <c r="I24" s="206"/>
      <c r="J24" s="206"/>
      <c r="K24" s="206"/>
      <c r="L24" s="206"/>
      <c r="M24" s="206"/>
      <c r="N24" s="206"/>
      <c r="O24" s="319" t="s">
        <v>100</v>
      </c>
      <c r="P24" s="130"/>
      <c r="Q24" s="206"/>
      <c r="R24" s="206"/>
      <c r="S24" s="206"/>
      <c r="T24" s="206"/>
      <c r="U24" s="206"/>
      <c r="V24" s="206"/>
      <c r="W24" s="206"/>
      <c r="X24" s="206"/>
      <c r="Y24" s="209"/>
      <c r="Z24" s="209"/>
      <c r="AA24" s="209"/>
      <c r="AB24" s="209"/>
    </row>
    <row r="25" spans="1:28" ht="16.5" customHeight="1">
      <c r="A25" s="314"/>
      <c r="B25" s="125" t="s">
        <v>101</v>
      </c>
      <c r="C25" s="134">
        <v>391</v>
      </c>
      <c r="D25" s="134">
        <v>29</v>
      </c>
      <c r="E25" s="134">
        <v>3</v>
      </c>
      <c r="F25" s="134">
        <v>423</v>
      </c>
      <c r="G25" s="134">
        <v>338</v>
      </c>
      <c r="H25" s="134">
        <v>24</v>
      </c>
      <c r="I25" s="134">
        <v>3</v>
      </c>
      <c r="J25" s="134">
        <v>365</v>
      </c>
      <c r="K25" s="134">
        <v>319</v>
      </c>
      <c r="L25" s="134">
        <v>23</v>
      </c>
      <c r="M25" s="134">
        <v>3</v>
      </c>
      <c r="N25" s="134">
        <v>345</v>
      </c>
      <c r="O25" s="314"/>
      <c r="P25" s="125" t="s">
        <v>101</v>
      </c>
      <c r="Q25" s="134">
        <v>290</v>
      </c>
      <c r="R25" s="134">
        <v>21</v>
      </c>
      <c r="S25" s="134">
        <v>1</v>
      </c>
      <c r="T25" s="134">
        <v>312</v>
      </c>
      <c r="U25" s="134">
        <v>253</v>
      </c>
      <c r="V25" s="134">
        <v>13</v>
      </c>
      <c r="W25" s="134">
        <v>2</v>
      </c>
      <c r="X25" s="134">
        <v>268</v>
      </c>
      <c r="Y25" s="212">
        <v>167</v>
      </c>
      <c r="Z25" s="212">
        <v>15</v>
      </c>
      <c r="AA25" s="212">
        <v>1</v>
      </c>
      <c r="AB25" s="212">
        <v>184</v>
      </c>
    </row>
    <row r="26" spans="1:28" ht="16.5" customHeight="1">
      <c r="A26" s="314"/>
      <c r="B26" s="125" t="s">
        <v>102</v>
      </c>
      <c r="C26" s="134">
        <v>323</v>
      </c>
      <c r="D26" s="134">
        <v>33</v>
      </c>
      <c r="E26" s="134">
        <v>9</v>
      </c>
      <c r="F26" s="134">
        <v>365</v>
      </c>
      <c r="G26" s="134">
        <v>290</v>
      </c>
      <c r="H26" s="134">
        <v>29</v>
      </c>
      <c r="I26" s="134">
        <v>11</v>
      </c>
      <c r="J26" s="134">
        <v>329</v>
      </c>
      <c r="K26" s="134">
        <v>275</v>
      </c>
      <c r="L26" s="134">
        <v>20</v>
      </c>
      <c r="M26" s="134">
        <v>8</v>
      </c>
      <c r="N26" s="134">
        <v>303</v>
      </c>
      <c r="O26" s="314"/>
      <c r="P26" s="125" t="s">
        <v>102</v>
      </c>
      <c r="Q26" s="134">
        <v>243</v>
      </c>
      <c r="R26" s="134">
        <v>19</v>
      </c>
      <c r="S26" s="134">
        <v>5</v>
      </c>
      <c r="T26" s="134">
        <v>267</v>
      </c>
      <c r="U26" s="134">
        <v>295</v>
      </c>
      <c r="V26" s="134">
        <v>15</v>
      </c>
      <c r="W26" s="134">
        <v>6</v>
      </c>
      <c r="X26" s="134">
        <v>316</v>
      </c>
      <c r="Y26" s="212">
        <v>169</v>
      </c>
      <c r="Z26" s="212">
        <v>22</v>
      </c>
      <c r="AA26" s="212">
        <v>4</v>
      </c>
      <c r="AB26" s="212">
        <v>195</v>
      </c>
    </row>
    <row r="27" spans="1:28" ht="16.5" customHeight="1">
      <c r="A27" s="314"/>
      <c r="B27" s="125" t="s">
        <v>103</v>
      </c>
      <c r="C27" s="134">
        <v>338</v>
      </c>
      <c r="D27" s="134">
        <v>29</v>
      </c>
      <c r="E27" s="134">
        <v>6</v>
      </c>
      <c r="F27" s="134">
        <v>373</v>
      </c>
      <c r="G27" s="134">
        <v>309</v>
      </c>
      <c r="H27" s="134">
        <v>25</v>
      </c>
      <c r="I27" s="134">
        <v>8</v>
      </c>
      <c r="J27" s="134">
        <v>343</v>
      </c>
      <c r="K27" s="134">
        <v>287</v>
      </c>
      <c r="L27" s="134">
        <v>24</v>
      </c>
      <c r="M27" s="134">
        <v>7</v>
      </c>
      <c r="N27" s="134">
        <v>319</v>
      </c>
      <c r="O27" s="314"/>
      <c r="P27" s="125" t="s">
        <v>103</v>
      </c>
      <c r="Q27" s="134">
        <v>267</v>
      </c>
      <c r="R27" s="134">
        <v>20</v>
      </c>
      <c r="S27" s="134">
        <v>4</v>
      </c>
      <c r="T27" s="134">
        <v>290</v>
      </c>
      <c r="U27" s="134">
        <v>250</v>
      </c>
      <c r="V27" s="134">
        <v>12</v>
      </c>
      <c r="W27" s="134">
        <v>2</v>
      </c>
      <c r="X27" s="134">
        <v>264</v>
      </c>
      <c r="Y27" s="212">
        <v>161</v>
      </c>
      <c r="Z27" s="212">
        <v>16</v>
      </c>
      <c r="AA27" s="212">
        <v>4</v>
      </c>
      <c r="AB27" s="212">
        <v>182</v>
      </c>
    </row>
    <row r="28" spans="1:28" ht="16.5" customHeight="1">
      <c r="A28" s="314"/>
      <c r="B28" s="125" t="s">
        <v>104</v>
      </c>
      <c r="C28" s="134">
        <v>123</v>
      </c>
      <c r="D28" s="134">
        <v>12</v>
      </c>
      <c r="E28" s="134">
        <v>2</v>
      </c>
      <c r="F28" s="134">
        <v>137</v>
      </c>
      <c r="G28" s="134">
        <v>111</v>
      </c>
      <c r="H28" s="134">
        <v>10</v>
      </c>
      <c r="I28" s="134">
        <v>2</v>
      </c>
      <c r="J28" s="134">
        <v>123</v>
      </c>
      <c r="K28" s="134">
        <v>100</v>
      </c>
      <c r="L28" s="134">
        <v>8</v>
      </c>
      <c r="M28" s="134">
        <v>2</v>
      </c>
      <c r="N28" s="134">
        <v>110</v>
      </c>
      <c r="O28" s="314"/>
      <c r="P28" s="125" t="s">
        <v>104</v>
      </c>
      <c r="Q28" s="134">
        <v>92</v>
      </c>
      <c r="R28" s="134">
        <v>7</v>
      </c>
      <c r="S28" s="134">
        <v>1</v>
      </c>
      <c r="T28" s="134">
        <v>100</v>
      </c>
      <c r="U28" s="134">
        <v>68</v>
      </c>
      <c r="V28" s="134">
        <v>6</v>
      </c>
      <c r="W28" s="134">
        <v>0</v>
      </c>
      <c r="X28" s="134">
        <v>74</v>
      </c>
      <c r="Y28" s="212">
        <v>71</v>
      </c>
      <c r="Z28" s="212">
        <v>7</v>
      </c>
      <c r="AA28" s="212">
        <v>4</v>
      </c>
      <c r="AB28" s="212">
        <v>82</v>
      </c>
    </row>
    <row r="29" spans="1:28" ht="16.5" customHeight="1">
      <c r="A29" s="314"/>
      <c r="B29" s="125" t="s">
        <v>105</v>
      </c>
      <c r="C29" s="134">
        <v>68</v>
      </c>
      <c r="D29" s="134">
        <v>3</v>
      </c>
      <c r="E29" s="134">
        <v>1</v>
      </c>
      <c r="F29" s="134">
        <v>72</v>
      </c>
      <c r="G29" s="134">
        <v>59</v>
      </c>
      <c r="H29" s="134">
        <v>4</v>
      </c>
      <c r="I29" s="134">
        <v>1</v>
      </c>
      <c r="J29" s="134">
        <v>63</v>
      </c>
      <c r="K29" s="134">
        <v>60</v>
      </c>
      <c r="L29" s="134">
        <v>3</v>
      </c>
      <c r="M29" s="134">
        <v>0</v>
      </c>
      <c r="N29" s="134">
        <v>63</v>
      </c>
      <c r="O29" s="314"/>
      <c r="P29" s="125" t="s">
        <v>105</v>
      </c>
      <c r="Q29" s="134">
        <v>53</v>
      </c>
      <c r="R29" s="134">
        <v>3</v>
      </c>
      <c r="S29" s="134">
        <v>0</v>
      </c>
      <c r="T29" s="134">
        <v>56</v>
      </c>
      <c r="U29" s="134">
        <v>47</v>
      </c>
      <c r="V29" s="134">
        <v>1</v>
      </c>
      <c r="W29" s="214" t="s">
        <v>106</v>
      </c>
      <c r="X29" s="134">
        <v>49</v>
      </c>
      <c r="Y29" s="212">
        <v>6</v>
      </c>
      <c r="Z29" s="215">
        <v>0</v>
      </c>
      <c r="AA29" s="215" t="s">
        <v>107</v>
      </c>
      <c r="AB29" s="212">
        <v>7</v>
      </c>
    </row>
    <row r="30" spans="1:28" ht="16.5" customHeight="1">
      <c r="A30" s="314"/>
      <c r="B30" s="125" t="s">
        <v>45</v>
      </c>
      <c r="C30" s="134">
        <v>1243</v>
      </c>
      <c r="D30" s="134">
        <v>106</v>
      </c>
      <c r="E30" s="134">
        <v>21</v>
      </c>
      <c r="F30" s="134">
        <v>1370</v>
      </c>
      <c r="G30" s="134">
        <v>1107</v>
      </c>
      <c r="H30" s="134">
        <v>92</v>
      </c>
      <c r="I30" s="134">
        <v>25</v>
      </c>
      <c r="J30" s="134">
        <v>1223</v>
      </c>
      <c r="K30" s="134">
        <v>1041</v>
      </c>
      <c r="L30" s="134">
        <v>78</v>
      </c>
      <c r="M30" s="134">
        <v>20</v>
      </c>
      <c r="N30" s="134">
        <v>1140</v>
      </c>
      <c r="O30" s="314"/>
      <c r="P30" s="125" t="s">
        <v>45</v>
      </c>
      <c r="Q30" s="134">
        <v>945</v>
      </c>
      <c r="R30" s="134">
        <v>70</v>
      </c>
      <c r="S30" s="134">
        <v>11</v>
      </c>
      <c r="T30" s="134">
        <v>1025</v>
      </c>
      <c r="U30" s="134">
        <v>913</v>
      </c>
      <c r="V30" s="134">
        <v>48</v>
      </c>
      <c r="W30" s="134">
        <v>10</v>
      </c>
      <c r="X30" s="134">
        <v>970</v>
      </c>
      <c r="Y30" s="212">
        <f>SUM(Y25:Y29)</f>
        <v>574</v>
      </c>
      <c r="Z30" s="212">
        <f>SUM(Z25:Z29)</f>
        <v>60</v>
      </c>
      <c r="AA30" s="212">
        <f>SUM(AA25:AA29)</f>
        <v>13</v>
      </c>
      <c r="AB30" s="212">
        <f>SUM(AB25:AB29)</f>
        <v>650</v>
      </c>
    </row>
    <row r="31" spans="1:28" ht="6" customHeight="1">
      <c r="A31" s="320"/>
      <c r="B31" s="131"/>
      <c r="C31" s="207"/>
      <c r="D31" s="207"/>
      <c r="E31" s="207"/>
      <c r="F31" s="207"/>
      <c r="G31" s="207"/>
      <c r="H31" s="207"/>
      <c r="I31" s="207"/>
      <c r="J31" s="207"/>
      <c r="K31" s="207"/>
      <c r="L31" s="207"/>
      <c r="M31" s="207"/>
      <c r="N31" s="207"/>
      <c r="O31" s="320"/>
      <c r="P31" s="131"/>
      <c r="Q31" s="207"/>
      <c r="R31" s="207"/>
      <c r="S31" s="207"/>
      <c r="T31" s="207"/>
      <c r="U31" s="207"/>
      <c r="V31" s="207"/>
      <c r="W31" s="207"/>
      <c r="X31" s="207"/>
      <c r="Y31" s="213"/>
      <c r="Z31" s="213"/>
      <c r="AA31" s="213"/>
      <c r="AB31" s="213"/>
    </row>
    <row r="32" spans="1:28" s="132" customFormat="1" ht="6" customHeight="1">
      <c r="A32" s="321" t="s">
        <v>108</v>
      </c>
      <c r="B32" s="322"/>
      <c r="C32" s="209"/>
      <c r="D32" s="209"/>
      <c r="E32" s="209"/>
      <c r="F32" s="209"/>
      <c r="G32" s="209"/>
      <c r="H32" s="209"/>
      <c r="I32" s="209"/>
      <c r="J32" s="209"/>
      <c r="K32" s="209"/>
      <c r="L32" s="209"/>
      <c r="M32" s="209"/>
      <c r="N32" s="209"/>
      <c r="O32" s="321" t="s">
        <v>108</v>
      </c>
      <c r="P32" s="322"/>
      <c r="Q32" s="209"/>
      <c r="R32" s="209"/>
      <c r="S32" s="209"/>
      <c r="T32" s="209"/>
      <c r="U32" s="209"/>
      <c r="V32" s="209"/>
      <c r="W32" s="209"/>
      <c r="X32" s="209"/>
      <c r="Y32" s="209"/>
      <c r="Z32" s="209"/>
      <c r="AA32" s="209"/>
      <c r="AB32" s="209"/>
    </row>
    <row r="33" spans="1:28" s="118" customFormat="1" ht="12">
      <c r="A33" s="323"/>
      <c r="B33" s="324"/>
      <c r="C33" s="134">
        <v>4506</v>
      </c>
      <c r="D33" s="134">
        <v>276</v>
      </c>
      <c r="E33" s="134">
        <v>57</v>
      </c>
      <c r="F33" s="134">
        <v>4840</v>
      </c>
      <c r="G33" s="134">
        <v>4117</v>
      </c>
      <c r="H33" s="134">
        <v>227</v>
      </c>
      <c r="I33" s="134">
        <v>56</v>
      </c>
      <c r="J33" s="134">
        <v>4401</v>
      </c>
      <c r="K33" s="134">
        <v>3738</v>
      </c>
      <c r="L33" s="134">
        <v>216</v>
      </c>
      <c r="M33" s="134">
        <v>54</v>
      </c>
      <c r="N33" s="134">
        <v>4009</v>
      </c>
      <c r="O33" s="323"/>
      <c r="P33" s="324"/>
      <c r="Q33" s="134">
        <v>3429</v>
      </c>
      <c r="R33" s="134">
        <v>191</v>
      </c>
      <c r="S33" s="134">
        <v>24</v>
      </c>
      <c r="T33" s="134">
        <v>3644</v>
      </c>
      <c r="U33" s="134">
        <v>3060</v>
      </c>
      <c r="V33" s="134">
        <v>132</v>
      </c>
      <c r="W33" s="134">
        <v>26</v>
      </c>
      <c r="X33" s="134">
        <v>3218</v>
      </c>
      <c r="Y33" s="212">
        <f>SUM(Y30,Y22,Y16,Y10)</f>
        <v>2223</v>
      </c>
      <c r="Z33" s="212">
        <f>SUM(Z30,Z22,Z16,Z10)</f>
        <v>167</v>
      </c>
      <c r="AA33" s="212">
        <f>SUM(AA30,AA22,AA16,AA10)</f>
        <v>34</v>
      </c>
      <c r="AB33" s="212">
        <f>AB30+AB22+AB16+AB10</f>
        <v>2426</v>
      </c>
    </row>
    <row r="34" spans="1:28" s="118" customFormat="1" ht="6" customHeight="1">
      <c r="A34" s="325"/>
      <c r="B34" s="326"/>
      <c r="C34" s="207"/>
      <c r="D34" s="207"/>
      <c r="E34" s="207"/>
      <c r="F34" s="207"/>
      <c r="G34" s="207"/>
      <c r="H34" s="207"/>
      <c r="I34" s="207"/>
      <c r="J34" s="207"/>
      <c r="K34" s="207"/>
      <c r="L34" s="207"/>
      <c r="M34" s="207"/>
      <c r="N34" s="207"/>
      <c r="O34" s="325"/>
      <c r="P34" s="326"/>
      <c r="Q34" s="207"/>
      <c r="R34" s="207"/>
      <c r="S34" s="207"/>
      <c r="T34" s="207"/>
      <c r="U34" s="207"/>
      <c r="V34" s="207"/>
      <c r="W34" s="207"/>
      <c r="X34" s="207"/>
      <c r="Y34" s="213"/>
      <c r="Z34" s="213"/>
      <c r="AA34" s="213"/>
      <c r="AB34" s="213"/>
    </row>
    <row r="35" spans="1:28" s="118" customFormat="1" ht="6" customHeight="1">
      <c r="A35" s="313" t="s">
        <v>109</v>
      </c>
      <c r="B35" s="125"/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313" t="s">
        <v>109</v>
      </c>
      <c r="P35" s="125"/>
      <c r="Q35" s="134"/>
      <c r="R35" s="134"/>
      <c r="S35" s="134"/>
      <c r="T35" s="134"/>
      <c r="U35" s="134"/>
      <c r="V35" s="134"/>
      <c r="W35" s="134"/>
      <c r="X35" s="134"/>
      <c r="Y35" s="212"/>
      <c r="Z35" s="212"/>
      <c r="AA35" s="212"/>
      <c r="AB35" s="212"/>
    </row>
    <row r="36" spans="1:28" ht="16.5" customHeight="1">
      <c r="A36" s="314"/>
      <c r="B36" s="125" t="s">
        <v>110</v>
      </c>
      <c r="C36" s="208">
        <v>102</v>
      </c>
      <c r="D36" s="208">
        <v>6</v>
      </c>
      <c r="E36" s="208">
        <v>0</v>
      </c>
      <c r="F36" s="208">
        <v>108</v>
      </c>
      <c r="G36" s="208">
        <v>94</v>
      </c>
      <c r="H36" s="208">
        <v>8</v>
      </c>
      <c r="I36" s="208">
        <v>0</v>
      </c>
      <c r="J36" s="208">
        <v>102</v>
      </c>
      <c r="K36" s="208">
        <v>82</v>
      </c>
      <c r="L36" s="208">
        <v>7</v>
      </c>
      <c r="M36" s="208">
        <v>0</v>
      </c>
      <c r="N36" s="208">
        <v>89</v>
      </c>
      <c r="O36" s="314"/>
      <c r="P36" s="125" t="s">
        <v>110</v>
      </c>
      <c r="Q36" s="208">
        <v>79</v>
      </c>
      <c r="R36" s="208">
        <v>5</v>
      </c>
      <c r="S36" s="208">
        <v>0</v>
      </c>
      <c r="T36" s="208">
        <v>83</v>
      </c>
      <c r="U36" s="208">
        <v>61</v>
      </c>
      <c r="V36" s="208">
        <v>3</v>
      </c>
      <c r="W36" s="210">
        <v>0</v>
      </c>
      <c r="X36" s="208">
        <v>65</v>
      </c>
      <c r="Y36" s="211">
        <v>59</v>
      </c>
      <c r="Z36" s="211">
        <v>6</v>
      </c>
      <c r="AA36" s="211">
        <v>0</v>
      </c>
      <c r="AB36" s="211">
        <f>SUM(Y36:AA36)</f>
        <v>65</v>
      </c>
    </row>
    <row r="37" spans="1:28" ht="16.5" customHeight="1">
      <c r="A37" s="314"/>
      <c r="B37" s="125" t="s">
        <v>111</v>
      </c>
      <c r="C37" s="208">
        <v>145</v>
      </c>
      <c r="D37" s="208">
        <v>20</v>
      </c>
      <c r="E37" s="208">
        <v>2</v>
      </c>
      <c r="F37" s="210">
        <v>167</v>
      </c>
      <c r="G37" s="208">
        <v>131</v>
      </c>
      <c r="H37" s="208">
        <v>18</v>
      </c>
      <c r="I37" s="208">
        <v>1</v>
      </c>
      <c r="J37" s="208">
        <v>150</v>
      </c>
      <c r="K37" s="208">
        <v>110</v>
      </c>
      <c r="L37" s="208">
        <v>9</v>
      </c>
      <c r="M37" s="208">
        <v>1</v>
      </c>
      <c r="N37" s="208">
        <v>120</v>
      </c>
      <c r="O37" s="314"/>
      <c r="P37" s="125" t="s">
        <v>111</v>
      </c>
      <c r="Q37" s="208">
        <v>97</v>
      </c>
      <c r="R37" s="208">
        <v>7</v>
      </c>
      <c r="S37" s="208">
        <v>1</v>
      </c>
      <c r="T37" s="208">
        <v>105</v>
      </c>
      <c r="U37" s="208">
        <v>81</v>
      </c>
      <c r="V37" s="208">
        <v>5</v>
      </c>
      <c r="W37" s="208">
        <v>1</v>
      </c>
      <c r="X37" s="208">
        <v>87</v>
      </c>
      <c r="Y37" s="211">
        <v>74</v>
      </c>
      <c r="Z37" s="211">
        <v>8</v>
      </c>
      <c r="AA37" s="211">
        <v>2</v>
      </c>
      <c r="AB37" s="211">
        <f>SUM(Y37:AA37)</f>
        <v>84</v>
      </c>
    </row>
    <row r="38" spans="1:28" ht="16.5" customHeight="1">
      <c r="A38" s="314"/>
      <c r="B38" s="125" t="s">
        <v>112</v>
      </c>
      <c r="C38" s="208">
        <v>160</v>
      </c>
      <c r="D38" s="208">
        <v>9</v>
      </c>
      <c r="E38" s="208">
        <v>0</v>
      </c>
      <c r="F38" s="208">
        <v>170</v>
      </c>
      <c r="G38" s="208">
        <v>156</v>
      </c>
      <c r="H38" s="208">
        <v>5</v>
      </c>
      <c r="I38" s="208">
        <v>0</v>
      </c>
      <c r="J38" s="208">
        <v>162</v>
      </c>
      <c r="K38" s="208">
        <v>132</v>
      </c>
      <c r="L38" s="208">
        <v>7</v>
      </c>
      <c r="M38" s="208">
        <v>0</v>
      </c>
      <c r="N38" s="208">
        <v>139</v>
      </c>
      <c r="O38" s="314"/>
      <c r="P38" s="125" t="s">
        <v>112</v>
      </c>
      <c r="Q38" s="208">
        <v>110</v>
      </c>
      <c r="R38" s="208">
        <v>5</v>
      </c>
      <c r="S38" s="208">
        <v>0</v>
      </c>
      <c r="T38" s="208">
        <v>115</v>
      </c>
      <c r="U38" s="208">
        <v>89</v>
      </c>
      <c r="V38" s="208">
        <v>6</v>
      </c>
      <c r="W38" s="208">
        <v>0</v>
      </c>
      <c r="X38" s="208">
        <v>95</v>
      </c>
      <c r="Y38" s="211">
        <v>79</v>
      </c>
      <c r="Z38" s="211">
        <v>2</v>
      </c>
      <c r="AA38" s="211">
        <v>0</v>
      </c>
      <c r="AB38" s="211">
        <v>82</v>
      </c>
    </row>
    <row r="39" spans="1:28" ht="16.5" customHeight="1">
      <c r="A39" s="314"/>
      <c r="B39" s="125" t="s">
        <v>113</v>
      </c>
      <c r="C39" s="134">
        <v>281</v>
      </c>
      <c r="D39" s="134">
        <v>30</v>
      </c>
      <c r="E39" s="134">
        <v>1</v>
      </c>
      <c r="F39" s="134">
        <v>312</v>
      </c>
      <c r="G39" s="134">
        <v>256</v>
      </c>
      <c r="H39" s="134">
        <v>20</v>
      </c>
      <c r="I39" s="134">
        <v>0</v>
      </c>
      <c r="J39" s="134">
        <v>277</v>
      </c>
      <c r="K39" s="134">
        <v>213</v>
      </c>
      <c r="L39" s="134">
        <v>17</v>
      </c>
      <c r="M39" s="134">
        <v>1</v>
      </c>
      <c r="N39" s="134">
        <v>231</v>
      </c>
      <c r="O39" s="314"/>
      <c r="P39" s="125" t="s">
        <v>113</v>
      </c>
      <c r="Q39" s="134">
        <v>196</v>
      </c>
      <c r="R39" s="134">
        <v>13</v>
      </c>
      <c r="S39" s="134">
        <v>1</v>
      </c>
      <c r="T39" s="134">
        <v>211</v>
      </c>
      <c r="U39" s="134">
        <v>136</v>
      </c>
      <c r="V39" s="134">
        <v>7</v>
      </c>
      <c r="W39" s="134">
        <v>1</v>
      </c>
      <c r="X39" s="134">
        <v>144</v>
      </c>
      <c r="Y39" s="212">
        <v>118</v>
      </c>
      <c r="Z39" s="212">
        <v>8</v>
      </c>
      <c r="AA39" s="212">
        <v>1</v>
      </c>
      <c r="AB39" s="211">
        <v>127</v>
      </c>
    </row>
    <row r="40" spans="1:28" ht="16.5" customHeight="1">
      <c r="A40" s="314"/>
      <c r="B40" s="125" t="s">
        <v>114</v>
      </c>
      <c r="C40" s="134">
        <v>195</v>
      </c>
      <c r="D40" s="134">
        <v>16</v>
      </c>
      <c r="E40" s="134">
        <v>1</v>
      </c>
      <c r="F40" s="134">
        <v>212</v>
      </c>
      <c r="G40" s="134">
        <v>188</v>
      </c>
      <c r="H40" s="134">
        <v>15</v>
      </c>
      <c r="I40" s="134">
        <v>0</v>
      </c>
      <c r="J40" s="134">
        <v>204</v>
      </c>
      <c r="K40" s="134">
        <v>155</v>
      </c>
      <c r="L40" s="134">
        <v>13</v>
      </c>
      <c r="M40" s="134">
        <v>1</v>
      </c>
      <c r="N40" s="134">
        <v>169</v>
      </c>
      <c r="O40" s="314"/>
      <c r="P40" s="125" t="s">
        <v>114</v>
      </c>
      <c r="Q40" s="134">
        <v>154</v>
      </c>
      <c r="R40" s="134">
        <v>11</v>
      </c>
      <c r="S40" s="134">
        <v>1</v>
      </c>
      <c r="T40" s="134">
        <v>165</v>
      </c>
      <c r="U40" s="134">
        <v>111</v>
      </c>
      <c r="V40" s="134">
        <v>5</v>
      </c>
      <c r="W40" s="134">
        <v>0</v>
      </c>
      <c r="X40" s="134">
        <v>116</v>
      </c>
      <c r="Y40" s="212">
        <v>98</v>
      </c>
      <c r="Z40" s="212">
        <v>9</v>
      </c>
      <c r="AA40" s="212">
        <v>1</v>
      </c>
      <c r="AB40" s="211">
        <v>108</v>
      </c>
    </row>
    <row r="41" spans="1:28" ht="16.5" customHeight="1">
      <c r="A41" s="314"/>
      <c r="B41" s="125" t="s">
        <v>45</v>
      </c>
      <c r="C41" s="134">
        <v>882</v>
      </c>
      <c r="D41" s="134">
        <v>82</v>
      </c>
      <c r="E41" s="134">
        <v>4</v>
      </c>
      <c r="F41" s="134">
        <v>968</v>
      </c>
      <c r="G41" s="134">
        <v>826</v>
      </c>
      <c r="H41" s="134">
        <v>66</v>
      </c>
      <c r="I41" s="134">
        <v>2</v>
      </c>
      <c r="J41" s="134">
        <v>894</v>
      </c>
      <c r="K41" s="134">
        <v>691</v>
      </c>
      <c r="L41" s="134">
        <v>53</v>
      </c>
      <c r="M41" s="134">
        <v>3</v>
      </c>
      <c r="N41" s="134">
        <v>747</v>
      </c>
      <c r="O41" s="314"/>
      <c r="P41" s="125" t="s">
        <v>45</v>
      </c>
      <c r="Q41" s="134">
        <v>636</v>
      </c>
      <c r="R41" s="134">
        <v>40</v>
      </c>
      <c r="S41" s="134">
        <v>3</v>
      </c>
      <c r="T41" s="134">
        <v>679</v>
      </c>
      <c r="U41" s="134">
        <v>478</v>
      </c>
      <c r="V41" s="134">
        <v>26</v>
      </c>
      <c r="W41" s="134">
        <v>2</v>
      </c>
      <c r="X41" s="134">
        <v>507</v>
      </c>
      <c r="Y41" s="212">
        <f>SUM(Y36:Y40)</f>
        <v>428</v>
      </c>
      <c r="Z41" s="212">
        <f>SUM(Z36:Z40)</f>
        <v>33</v>
      </c>
      <c r="AA41" s="212">
        <f>SUM(AA36:AA40)</f>
        <v>4</v>
      </c>
      <c r="AB41" s="212">
        <f>SUM(AB36:AB40)</f>
        <v>466</v>
      </c>
    </row>
    <row r="42" spans="1:28" ht="6" customHeight="1">
      <c r="A42" s="314"/>
      <c r="B42" s="125"/>
      <c r="C42" s="134"/>
      <c r="D42" s="134"/>
      <c r="E42" s="134"/>
      <c r="F42" s="134"/>
      <c r="G42" s="134"/>
      <c r="H42" s="134"/>
      <c r="I42" s="134"/>
      <c r="J42" s="134"/>
      <c r="K42" s="134"/>
      <c r="L42" s="134"/>
      <c r="M42" s="134"/>
      <c r="N42" s="134"/>
      <c r="O42" s="314"/>
      <c r="P42" s="125"/>
      <c r="Q42" s="134"/>
      <c r="R42" s="134"/>
      <c r="S42" s="134"/>
      <c r="T42" s="134"/>
      <c r="U42" s="134"/>
      <c r="V42" s="134"/>
      <c r="W42" s="134"/>
      <c r="X42" s="134"/>
      <c r="Y42" s="212"/>
      <c r="Z42" s="212"/>
      <c r="AA42" s="212"/>
      <c r="AB42" s="212"/>
    </row>
    <row r="43" spans="1:28" s="118" customFormat="1" ht="6" customHeight="1">
      <c r="A43" s="315" t="s">
        <v>115</v>
      </c>
      <c r="B43" s="130"/>
      <c r="C43" s="206"/>
      <c r="D43" s="206"/>
      <c r="E43" s="206"/>
      <c r="F43" s="206"/>
      <c r="G43" s="206"/>
      <c r="H43" s="206"/>
      <c r="I43" s="206"/>
      <c r="J43" s="206"/>
      <c r="K43" s="206"/>
      <c r="L43" s="206"/>
      <c r="M43" s="206"/>
      <c r="N43" s="206"/>
      <c r="O43" s="315" t="s">
        <v>115</v>
      </c>
      <c r="P43" s="130"/>
      <c r="Q43" s="206"/>
      <c r="R43" s="206"/>
      <c r="S43" s="206"/>
      <c r="T43" s="206"/>
      <c r="U43" s="206"/>
      <c r="V43" s="206"/>
      <c r="W43" s="206"/>
      <c r="X43" s="206"/>
      <c r="Y43" s="209"/>
      <c r="Z43" s="209"/>
      <c r="AA43" s="209"/>
      <c r="AB43" s="209"/>
    </row>
    <row r="44" spans="1:28" s="118" customFormat="1" ht="16.5" customHeight="1">
      <c r="A44" s="316"/>
      <c r="B44" s="125" t="s">
        <v>116</v>
      </c>
      <c r="C44" s="134">
        <v>98</v>
      </c>
      <c r="D44" s="134">
        <v>10</v>
      </c>
      <c r="E44" s="134">
        <v>0</v>
      </c>
      <c r="F44" s="134">
        <v>108</v>
      </c>
      <c r="G44" s="134">
        <v>99</v>
      </c>
      <c r="H44" s="134">
        <v>6</v>
      </c>
      <c r="I44" s="134">
        <v>0</v>
      </c>
      <c r="J44" s="134">
        <v>105</v>
      </c>
      <c r="K44" s="134">
        <v>94</v>
      </c>
      <c r="L44" s="134">
        <v>5</v>
      </c>
      <c r="M44" s="134">
        <v>1</v>
      </c>
      <c r="N44" s="134">
        <v>100</v>
      </c>
      <c r="O44" s="316"/>
      <c r="P44" s="125" t="s">
        <v>116</v>
      </c>
      <c r="Q44" s="134">
        <v>86</v>
      </c>
      <c r="R44" s="134">
        <v>4</v>
      </c>
      <c r="S44" s="134">
        <v>0</v>
      </c>
      <c r="T44" s="134">
        <v>91</v>
      </c>
      <c r="U44" s="134">
        <v>85</v>
      </c>
      <c r="V44" s="134">
        <v>3</v>
      </c>
      <c r="W44" s="134">
        <v>1</v>
      </c>
      <c r="X44" s="134">
        <v>89</v>
      </c>
      <c r="Y44" s="212">
        <v>52</v>
      </c>
      <c r="Z44" s="212">
        <v>3</v>
      </c>
      <c r="AA44" s="212">
        <v>0</v>
      </c>
      <c r="AB44" s="212">
        <f>SUM(Y44:AA44)</f>
        <v>55</v>
      </c>
    </row>
    <row r="45" spans="1:28" ht="16.5" customHeight="1">
      <c r="A45" s="317"/>
      <c r="B45" s="125" t="s">
        <v>117</v>
      </c>
      <c r="C45" s="134">
        <v>215</v>
      </c>
      <c r="D45" s="134">
        <v>33</v>
      </c>
      <c r="E45" s="134">
        <v>1</v>
      </c>
      <c r="F45" s="134">
        <v>249</v>
      </c>
      <c r="G45" s="134">
        <v>214</v>
      </c>
      <c r="H45" s="134">
        <v>36</v>
      </c>
      <c r="I45" s="134">
        <v>2</v>
      </c>
      <c r="J45" s="134">
        <v>252</v>
      </c>
      <c r="K45" s="134">
        <v>199</v>
      </c>
      <c r="L45" s="134">
        <v>34</v>
      </c>
      <c r="M45" s="134">
        <v>3</v>
      </c>
      <c r="N45" s="134">
        <v>237</v>
      </c>
      <c r="O45" s="317"/>
      <c r="P45" s="125" t="s">
        <v>117</v>
      </c>
      <c r="Q45" s="134">
        <v>188</v>
      </c>
      <c r="R45" s="134">
        <v>29</v>
      </c>
      <c r="S45" s="134">
        <v>1</v>
      </c>
      <c r="T45" s="134">
        <v>218</v>
      </c>
      <c r="U45" s="134">
        <v>184</v>
      </c>
      <c r="V45" s="134">
        <v>25</v>
      </c>
      <c r="W45" s="134">
        <v>2</v>
      </c>
      <c r="X45" s="134">
        <v>210</v>
      </c>
      <c r="Y45" s="212">
        <v>115</v>
      </c>
      <c r="Z45" s="212">
        <v>21</v>
      </c>
      <c r="AA45" s="212">
        <v>1</v>
      </c>
      <c r="AB45" s="212">
        <f>SUM(Y45:AA45)</f>
        <v>137</v>
      </c>
    </row>
    <row r="46" spans="1:28" ht="16.5" customHeight="1">
      <c r="A46" s="317"/>
      <c r="B46" s="125" t="s">
        <v>118</v>
      </c>
      <c r="C46" s="134">
        <v>231</v>
      </c>
      <c r="D46" s="134">
        <v>19</v>
      </c>
      <c r="E46" s="134">
        <v>4</v>
      </c>
      <c r="F46" s="134">
        <v>254</v>
      </c>
      <c r="G46" s="134">
        <v>216</v>
      </c>
      <c r="H46" s="134">
        <v>16</v>
      </c>
      <c r="I46" s="134">
        <v>4</v>
      </c>
      <c r="J46" s="134">
        <v>235</v>
      </c>
      <c r="K46" s="134">
        <v>202</v>
      </c>
      <c r="L46" s="134">
        <v>16</v>
      </c>
      <c r="M46" s="134">
        <v>2</v>
      </c>
      <c r="N46" s="134">
        <v>220</v>
      </c>
      <c r="O46" s="317"/>
      <c r="P46" s="125" t="s">
        <v>118</v>
      </c>
      <c r="Q46" s="134">
        <v>167</v>
      </c>
      <c r="R46" s="134">
        <v>11</v>
      </c>
      <c r="S46" s="134">
        <v>1</v>
      </c>
      <c r="T46" s="134">
        <v>179</v>
      </c>
      <c r="U46" s="134">
        <v>167</v>
      </c>
      <c r="V46" s="134">
        <v>9</v>
      </c>
      <c r="W46" s="134">
        <v>2</v>
      </c>
      <c r="X46" s="134">
        <v>177</v>
      </c>
      <c r="Y46" s="212">
        <v>122</v>
      </c>
      <c r="Z46" s="212">
        <v>10</v>
      </c>
      <c r="AA46" s="212">
        <v>3</v>
      </c>
      <c r="AB46" s="212">
        <f>SUM(Y46:AA46)</f>
        <v>135</v>
      </c>
    </row>
    <row r="47" spans="1:28" ht="16.5" customHeight="1">
      <c r="A47" s="317"/>
      <c r="B47" s="125" t="s">
        <v>45</v>
      </c>
      <c r="C47" s="134">
        <v>544</v>
      </c>
      <c r="D47" s="134">
        <v>61</v>
      </c>
      <c r="E47" s="134">
        <v>5</v>
      </c>
      <c r="F47" s="134">
        <v>611</v>
      </c>
      <c r="G47" s="134">
        <v>529</v>
      </c>
      <c r="H47" s="134">
        <v>57</v>
      </c>
      <c r="I47" s="134">
        <v>6</v>
      </c>
      <c r="J47" s="134">
        <v>592</v>
      </c>
      <c r="K47" s="134">
        <v>495</v>
      </c>
      <c r="L47" s="134">
        <v>55</v>
      </c>
      <c r="M47" s="134">
        <v>6</v>
      </c>
      <c r="N47" s="134">
        <v>557</v>
      </c>
      <c r="O47" s="317"/>
      <c r="P47" s="125" t="s">
        <v>45</v>
      </c>
      <c r="Q47" s="134">
        <v>441</v>
      </c>
      <c r="R47" s="134">
        <v>44</v>
      </c>
      <c r="S47" s="134">
        <v>2</v>
      </c>
      <c r="T47" s="134">
        <v>488</v>
      </c>
      <c r="U47" s="134">
        <v>436</v>
      </c>
      <c r="V47" s="134">
        <v>36</v>
      </c>
      <c r="W47" s="134">
        <v>4</v>
      </c>
      <c r="X47" s="134">
        <v>476</v>
      </c>
      <c r="Y47" s="212">
        <f>SUM(Y44:Y46)</f>
        <v>289</v>
      </c>
      <c r="Z47" s="212">
        <f>SUM(Z44:Z46)</f>
        <v>34</v>
      </c>
      <c r="AA47" s="212">
        <f>SUM(AA44:AA46)</f>
        <v>4</v>
      </c>
      <c r="AB47" s="212">
        <f>SUM(AB44:AB46)</f>
        <v>327</v>
      </c>
    </row>
    <row r="48" spans="1:28" s="118" customFormat="1" ht="6" customHeight="1">
      <c r="A48" s="318"/>
      <c r="B48" s="131"/>
      <c r="C48" s="207"/>
      <c r="D48" s="207"/>
      <c r="E48" s="207"/>
      <c r="F48" s="207"/>
      <c r="G48" s="207"/>
      <c r="H48" s="207"/>
      <c r="I48" s="207"/>
      <c r="J48" s="207"/>
      <c r="K48" s="207"/>
      <c r="L48" s="207"/>
      <c r="M48" s="207"/>
      <c r="N48" s="207"/>
      <c r="O48" s="318"/>
      <c r="P48" s="131"/>
      <c r="Q48" s="207"/>
      <c r="R48" s="207"/>
      <c r="S48" s="207"/>
      <c r="T48" s="207"/>
      <c r="U48" s="207"/>
      <c r="V48" s="207"/>
      <c r="W48" s="207"/>
      <c r="X48" s="207"/>
      <c r="Y48" s="213"/>
      <c r="Z48" s="213"/>
      <c r="AA48" s="213"/>
      <c r="AB48" s="213"/>
    </row>
    <row r="49" spans="1:28" s="118" customFormat="1" ht="6" customHeight="1">
      <c r="A49" s="307" t="s">
        <v>119</v>
      </c>
      <c r="B49" s="125"/>
      <c r="C49" s="134"/>
      <c r="D49" s="134"/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307" t="s">
        <v>119</v>
      </c>
      <c r="P49" s="125"/>
      <c r="Q49" s="134"/>
      <c r="R49" s="134"/>
      <c r="S49" s="134"/>
      <c r="T49" s="134"/>
      <c r="U49" s="134"/>
      <c r="V49" s="134"/>
      <c r="W49" s="134"/>
      <c r="X49" s="134"/>
      <c r="Y49" s="212"/>
      <c r="Z49" s="212"/>
      <c r="AA49" s="212"/>
      <c r="AB49" s="212"/>
    </row>
    <row r="50" spans="1:28" s="118" customFormat="1" ht="16.5" customHeight="1">
      <c r="A50" s="305"/>
      <c r="B50" s="125" t="s">
        <v>120</v>
      </c>
      <c r="C50" s="134">
        <v>703</v>
      </c>
      <c r="D50" s="134">
        <v>70</v>
      </c>
      <c r="E50" s="134">
        <v>12</v>
      </c>
      <c r="F50" s="134">
        <v>785</v>
      </c>
      <c r="G50" s="134">
        <v>653</v>
      </c>
      <c r="H50" s="134">
        <v>62</v>
      </c>
      <c r="I50" s="134">
        <v>13</v>
      </c>
      <c r="J50" s="134">
        <v>727</v>
      </c>
      <c r="K50" s="134">
        <v>601</v>
      </c>
      <c r="L50" s="134">
        <v>56</v>
      </c>
      <c r="M50" s="134">
        <v>12</v>
      </c>
      <c r="N50" s="134">
        <v>670</v>
      </c>
      <c r="O50" s="305"/>
      <c r="P50" s="125" t="s">
        <v>120</v>
      </c>
      <c r="Q50" s="134">
        <v>556</v>
      </c>
      <c r="R50" s="134">
        <v>44</v>
      </c>
      <c r="S50" s="134">
        <v>8</v>
      </c>
      <c r="T50" s="134">
        <v>609</v>
      </c>
      <c r="U50" s="134">
        <v>532</v>
      </c>
      <c r="V50" s="134">
        <v>30</v>
      </c>
      <c r="W50" s="134">
        <v>6</v>
      </c>
      <c r="X50" s="134">
        <v>567</v>
      </c>
      <c r="Y50" s="212">
        <v>391</v>
      </c>
      <c r="Z50" s="212">
        <v>36</v>
      </c>
      <c r="AA50" s="212">
        <v>4</v>
      </c>
      <c r="AB50" s="212">
        <v>432</v>
      </c>
    </row>
    <row r="51" spans="1:28" s="118" customFormat="1" ht="16.5" customHeight="1">
      <c r="A51" s="305"/>
      <c r="B51" s="125" t="s">
        <v>121</v>
      </c>
      <c r="C51" s="134">
        <v>24</v>
      </c>
      <c r="D51" s="134">
        <v>1</v>
      </c>
      <c r="E51" s="134">
        <v>0</v>
      </c>
      <c r="F51" s="134">
        <v>26</v>
      </c>
      <c r="G51" s="134">
        <v>22</v>
      </c>
      <c r="H51" s="134">
        <v>1</v>
      </c>
      <c r="I51" s="134">
        <v>0</v>
      </c>
      <c r="J51" s="134">
        <v>24</v>
      </c>
      <c r="K51" s="134">
        <v>22</v>
      </c>
      <c r="L51" s="134">
        <v>1</v>
      </c>
      <c r="M51" s="134">
        <v>0</v>
      </c>
      <c r="N51" s="134">
        <v>23</v>
      </c>
      <c r="O51" s="305"/>
      <c r="P51" s="125" t="s">
        <v>121</v>
      </c>
      <c r="Q51" s="134">
        <v>22</v>
      </c>
      <c r="R51" s="134">
        <v>1</v>
      </c>
      <c r="S51" s="134" t="s">
        <v>106</v>
      </c>
      <c r="T51" s="134">
        <v>23</v>
      </c>
      <c r="U51" s="134">
        <v>30</v>
      </c>
      <c r="V51" s="134">
        <v>1</v>
      </c>
      <c r="W51" s="214" t="s">
        <v>106</v>
      </c>
      <c r="X51" s="134">
        <v>31</v>
      </c>
      <c r="Y51" s="212">
        <v>19</v>
      </c>
      <c r="Z51" s="212">
        <v>1</v>
      </c>
      <c r="AA51" s="215" t="s">
        <v>122</v>
      </c>
      <c r="AB51" s="212">
        <f>SUM(Y51:AA51)</f>
        <v>20</v>
      </c>
    </row>
    <row r="52" spans="1:28" s="118" customFormat="1" ht="16.5" customHeight="1">
      <c r="A52" s="305"/>
      <c r="B52" s="125" t="s">
        <v>123</v>
      </c>
      <c r="C52" s="134">
        <v>182</v>
      </c>
      <c r="D52" s="134">
        <v>16</v>
      </c>
      <c r="E52" s="134">
        <v>1</v>
      </c>
      <c r="F52" s="134">
        <v>199</v>
      </c>
      <c r="G52" s="134">
        <v>161</v>
      </c>
      <c r="H52" s="134">
        <v>13</v>
      </c>
      <c r="I52" s="134">
        <v>1</v>
      </c>
      <c r="J52" s="134">
        <v>175</v>
      </c>
      <c r="K52" s="134">
        <v>142</v>
      </c>
      <c r="L52" s="134">
        <v>10</v>
      </c>
      <c r="M52" s="134">
        <v>1</v>
      </c>
      <c r="N52" s="134">
        <v>153</v>
      </c>
      <c r="O52" s="305"/>
      <c r="P52" s="125" t="s">
        <v>123</v>
      </c>
      <c r="Q52" s="134">
        <v>137</v>
      </c>
      <c r="R52" s="134">
        <v>9</v>
      </c>
      <c r="S52" s="134">
        <v>0</v>
      </c>
      <c r="T52" s="134">
        <v>146</v>
      </c>
      <c r="U52" s="134">
        <v>130</v>
      </c>
      <c r="V52" s="134">
        <v>6</v>
      </c>
      <c r="W52" s="134">
        <v>0</v>
      </c>
      <c r="X52" s="134">
        <v>136</v>
      </c>
      <c r="Y52" s="212">
        <v>66</v>
      </c>
      <c r="Z52" s="212">
        <v>8</v>
      </c>
      <c r="AA52" s="212">
        <v>0</v>
      </c>
      <c r="AB52" s="212">
        <f>SUM(Y52:AA52)</f>
        <v>74</v>
      </c>
    </row>
    <row r="53" spans="1:28" s="118" customFormat="1" ht="16.5" customHeight="1">
      <c r="A53" s="305"/>
      <c r="B53" s="125" t="s">
        <v>45</v>
      </c>
      <c r="C53" s="134">
        <v>910</v>
      </c>
      <c r="D53" s="134">
        <v>87</v>
      </c>
      <c r="E53" s="134">
        <v>12</v>
      </c>
      <c r="F53" s="134">
        <v>1009</v>
      </c>
      <c r="G53" s="134">
        <v>836</v>
      </c>
      <c r="H53" s="134">
        <v>77</v>
      </c>
      <c r="I53" s="134">
        <v>14</v>
      </c>
      <c r="J53" s="134">
        <v>926</v>
      </c>
      <c r="K53" s="134">
        <v>766</v>
      </c>
      <c r="L53" s="134">
        <v>67</v>
      </c>
      <c r="M53" s="134">
        <v>13</v>
      </c>
      <c r="N53" s="134">
        <v>845</v>
      </c>
      <c r="O53" s="305"/>
      <c r="P53" s="125" t="s">
        <v>45</v>
      </c>
      <c r="Q53" s="134">
        <v>715</v>
      </c>
      <c r="R53" s="134">
        <v>54</v>
      </c>
      <c r="S53" s="134">
        <v>9</v>
      </c>
      <c r="T53" s="134">
        <v>778</v>
      </c>
      <c r="U53" s="134">
        <v>691</v>
      </c>
      <c r="V53" s="134">
        <v>37</v>
      </c>
      <c r="W53" s="134">
        <v>6</v>
      </c>
      <c r="X53" s="134">
        <v>734</v>
      </c>
      <c r="Y53" s="212">
        <f>SUM(Y50:Y52)</f>
        <v>476</v>
      </c>
      <c r="Z53" s="212">
        <f>SUM(Z50:Z52)</f>
        <v>45</v>
      </c>
      <c r="AA53" s="212">
        <f>SUM(AA50:AA52)</f>
        <v>4</v>
      </c>
      <c r="AB53" s="212">
        <f>SUM(AB50:AB52)</f>
        <v>526</v>
      </c>
    </row>
    <row r="54" spans="1:28" s="118" customFormat="1" ht="6" customHeight="1">
      <c r="A54" s="305"/>
      <c r="B54" s="125"/>
      <c r="C54" s="134"/>
      <c r="D54" s="134"/>
      <c r="E54" s="134"/>
      <c r="F54" s="134"/>
      <c r="G54" s="134"/>
      <c r="H54" s="134"/>
      <c r="I54" s="134"/>
      <c r="J54" s="134"/>
      <c r="K54" s="134"/>
      <c r="L54" s="134"/>
      <c r="M54" s="134"/>
      <c r="N54" s="134"/>
      <c r="O54" s="305"/>
      <c r="P54" s="125"/>
      <c r="Q54" s="134"/>
      <c r="R54" s="134"/>
      <c r="S54" s="134"/>
      <c r="T54" s="134"/>
      <c r="U54" s="134"/>
      <c r="V54" s="134"/>
      <c r="W54" s="134"/>
      <c r="X54" s="134"/>
      <c r="Y54" s="212"/>
      <c r="Z54" s="212"/>
      <c r="AA54" s="212"/>
      <c r="AB54" s="212"/>
    </row>
    <row r="55" spans="1:28" s="118" customFormat="1" ht="6" customHeight="1">
      <c r="A55" s="304" t="s">
        <v>124</v>
      </c>
      <c r="B55" s="130"/>
      <c r="C55" s="206"/>
      <c r="D55" s="206"/>
      <c r="E55" s="206"/>
      <c r="F55" s="206"/>
      <c r="G55" s="206"/>
      <c r="H55" s="206"/>
      <c r="I55" s="206"/>
      <c r="J55" s="206"/>
      <c r="K55" s="206"/>
      <c r="L55" s="206"/>
      <c r="M55" s="206"/>
      <c r="N55" s="206"/>
      <c r="O55" s="304" t="s">
        <v>124</v>
      </c>
      <c r="P55" s="130"/>
      <c r="Q55" s="206"/>
      <c r="R55" s="206"/>
      <c r="S55" s="206"/>
      <c r="T55" s="206"/>
      <c r="U55" s="206"/>
      <c r="V55" s="206"/>
      <c r="W55" s="206"/>
      <c r="X55" s="206"/>
      <c r="Y55" s="209"/>
      <c r="Z55" s="209"/>
      <c r="AA55" s="209"/>
      <c r="AB55" s="209"/>
    </row>
    <row r="56" spans="1:28" s="118" customFormat="1" ht="16.5" customHeight="1">
      <c r="A56" s="305"/>
      <c r="B56" s="125" t="s">
        <v>125</v>
      </c>
      <c r="C56" s="134">
        <v>335</v>
      </c>
      <c r="D56" s="134">
        <v>34</v>
      </c>
      <c r="E56" s="134">
        <v>1</v>
      </c>
      <c r="F56" s="134">
        <v>370</v>
      </c>
      <c r="G56" s="134">
        <v>280</v>
      </c>
      <c r="H56" s="134">
        <v>25</v>
      </c>
      <c r="I56" s="134">
        <v>0</v>
      </c>
      <c r="J56" s="134">
        <v>305</v>
      </c>
      <c r="K56" s="134">
        <v>226</v>
      </c>
      <c r="L56" s="134">
        <v>20</v>
      </c>
      <c r="M56" s="134">
        <v>2</v>
      </c>
      <c r="N56" s="134">
        <v>248</v>
      </c>
      <c r="O56" s="305"/>
      <c r="P56" s="125" t="s">
        <v>125</v>
      </c>
      <c r="Q56" s="134">
        <v>228</v>
      </c>
      <c r="R56" s="134">
        <v>16</v>
      </c>
      <c r="S56" s="134">
        <v>1</v>
      </c>
      <c r="T56" s="134">
        <v>245</v>
      </c>
      <c r="U56" s="134">
        <v>169</v>
      </c>
      <c r="V56" s="134">
        <v>10</v>
      </c>
      <c r="W56" s="134">
        <v>1</v>
      </c>
      <c r="X56" s="134">
        <v>179</v>
      </c>
      <c r="Y56" s="212">
        <v>144</v>
      </c>
      <c r="Z56" s="212">
        <v>12</v>
      </c>
      <c r="AA56" s="212">
        <v>1</v>
      </c>
      <c r="AB56" s="212">
        <f>SUM(Y56:AA56)</f>
        <v>157</v>
      </c>
    </row>
    <row r="57" spans="1:28" s="118" customFormat="1" ht="16.5" customHeight="1">
      <c r="A57" s="305"/>
      <c r="B57" s="125" t="s">
        <v>126</v>
      </c>
      <c r="C57" s="134">
        <v>158</v>
      </c>
      <c r="D57" s="134">
        <v>19</v>
      </c>
      <c r="E57" s="134">
        <v>3</v>
      </c>
      <c r="F57" s="134">
        <v>180</v>
      </c>
      <c r="G57" s="134">
        <v>140</v>
      </c>
      <c r="H57" s="134">
        <v>15</v>
      </c>
      <c r="I57" s="134">
        <v>1</v>
      </c>
      <c r="J57" s="134">
        <v>156</v>
      </c>
      <c r="K57" s="134">
        <v>126</v>
      </c>
      <c r="L57" s="134">
        <v>12</v>
      </c>
      <c r="M57" s="134">
        <v>2</v>
      </c>
      <c r="N57" s="134">
        <v>140</v>
      </c>
      <c r="O57" s="305"/>
      <c r="P57" s="125" t="s">
        <v>126</v>
      </c>
      <c r="Q57" s="134">
        <v>118</v>
      </c>
      <c r="R57" s="134">
        <v>11</v>
      </c>
      <c r="S57" s="134">
        <v>1</v>
      </c>
      <c r="T57" s="134">
        <v>130</v>
      </c>
      <c r="U57" s="134">
        <v>80</v>
      </c>
      <c r="V57" s="134">
        <v>7</v>
      </c>
      <c r="W57" s="134">
        <v>1</v>
      </c>
      <c r="X57" s="134">
        <v>88</v>
      </c>
      <c r="Y57" s="212">
        <v>72</v>
      </c>
      <c r="Z57" s="212">
        <v>9</v>
      </c>
      <c r="AA57" s="212">
        <v>1</v>
      </c>
      <c r="AB57" s="212">
        <v>81</v>
      </c>
    </row>
    <row r="58" spans="1:28" s="118" customFormat="1" ht="16.5" customHeight="1">
      <c r="A58" s="305"/>
      <c r="B58" s="125" t="s">
        <v>127</v>
      </c>
      <c r="C58" s="134">
        <v>173</v>
      </c>
      <c r="D58" s="134">
        <v>22</v>
      </c>
      <c r="E58" s="134">
        <v>2</v>
      </c>
      <c r="F58" s="134">
        <v>196</v>
      </c>
      <c r="G58" s="134">
        <v>162</v>
      </c>
      <c r="H58" s="134">
        <v>16</v>
      </c>
      <c r="I58" s="134">
        <v>1</v>
      </c>
      <c r="J58" s="134">
        <v>179</v>
      </c>
      <c r="K58" s="134">
        <v>139</v>
      </c>
      <c r="L58" s="134">
        <v>12</v>
      </c>
      <c r="M58" s="134">
        <v>3</v>
      </c>
      <c r="N58" s="134">
        <v>154</v>
      </c>
      <c r="O58" s="305"/>
      <c r="P58" s="125" t="s">
        <v>127</v>
      </c>
      <c r="Q58" s="134">
        <v>127</v>
      </c>
      <c r="R58" s="134">
        <v>10</v>
      </c>
      <c r="S58" s="134">
        <v>2</v>
      </c>
      <c r="T58" s="134">
        <v>139</v>
      </c>
      <c r="U58" s="134">
        <v>114</v>
      </c>
      <c r="V58" s="134">
        <v>7</v>
      </c>
      <c r="W58" s="134">
        <v>3</v>
      </c>
      <c r="X58" s="134">
        <v>124</v>
      </c>
      <c r="Y58" s="212">
        <v>88</v>
      </c>
      <c r="Z58" s="212">
        <v>11</v>
      </c>
      <c r="AA58" s="212">
        <v>1</v>
      </c>
      <c r="AB58" s="212">
        <v>101</v>
      </c>
    </row>
    <row r="59" spans="1:28" s="118" customFormat="1" ht="16.5" customHeight="1">
      <c r="A59" s="305"/>
      <c r="B59" s="125" t="s">
        <v>128</v>
      </c>
      <c r="C59" s="134">
        <v>136</v>
      </c>
      <c r="D59" s="134">
        <v>11</v>
      </c>
      <c r="E59" s="134">
        <v>0</v>
      </c>
      <c r="F59" s="134">
        <v>147</v>
      </c>
      <c r="G59" s="134">
        <v>123</v>
      </c>
      <c r="H59" s="134">
        <v>9</v>
      </c>
      <c r="I59" s="134">
        <v>0</v>
      </c>
      <c r="J59" s="134">
        <v>132</v>
      </c>
      <c r="K59" s="134">
        <v>122</v>
      </c>
      <c r="L59" s="134">
        <v>8</v>
      </c>
      <c r="M59" s="134">
        <v>1</v>
      </c>
      <c r="N59" s="134">
        <v>132</v>
      </c>
      <c r="O59" s="305"/>
      <c r="P59" s="125" t="s">
        <v>128</v>
      </c>
      <c r="Q59" s="134">
        <v>118</v>
      </c>
      <c r="R59" s="134">
        <v>7</v>
      </c>
      <c r="S59" s="134">
        <v>2</v>
      </c>
      <c r="T59" s="134">
        <v>127</v>
      </c>
      <c r="U59" s="134">
        <v>106</v>
      </c>
      <c r="V59" s="134">
        <v>6</v>
      </c>
      <c r="W59" s="134">
        <v>1</v>
      </c>
      <c r="X59" s="134">
        <v>112</v>
      </c>
      <c r="Y59" s="212">
        <v>39</v>
      </c>
      <c r="Z59" s="212">
        <v>3</v>
      </c>
      <c r="AA59" s="212">
        <v>1</v>
      </c>
      <c r="AB59" s="212">
        <f>SUM(Y59:AA59)</f>
        <v>43</v>
      </c>
    </row>
    <row r="60" spans="1:28" s="118" customFormat="1" ht="16.5" customHeight="1">
      <c r="A60" s="305"/>
      <c r="B60" s="125" t="s">
        <v>45</v>
      </c>
      <c r="C60" s="134">
        <v>802</v>
      </c>
      <c r="D60" s="134">
        <v>85</v>
      </c>
      <c r="E60" s="134">
        <v>6</v>
      </c>
      <c r="F60" s="134">
        <v>893</v>
      </c>
      <c r="G60" s="134">
        <v>704</v>
      </c>
      <c r="H60" s="134">
        <v>64</v>
      </c>
      <c r="I60" s="134">
        <v>3</v>
      </c>
      <c r="J60" s="134">
        <v>772</v>
      </c>
      <c r="K60" s="134">
        <v>613</v>
      </c>
      <c r="L60" s="134">
        <v>52</v>
      </c>
      <c r="M60" s="134">
        <v>8</v>
      </c>
      <c r="N60" s="134">
        <v>673</v>
      </c>
      <c r="O60" s="305"/>
      <c r="P60" s="125" t="s">
        <v>45</v>
      </c>
      <c r="Q60" s="134">
        <v>592</v>
      </c>
      <c r="R60" s="134">
        <v>45</v>
      </c>
      <c r="S60" s="134">
        <v>6</v>
      </c>
      <c r="T60" s="134">
        <v>643</v>
      </c>
      <c r="U60" s="134">
        <v>468</v>
      </c>
      <c r="V60" s="134">
        <v>30</v>
      </c>
      <c r="W60" s="134">
        <v>6</v>
      </c>
      <c r="X60" s="134">
        <v>504</v>
      </c>
      <c r="Y60" s="212">
        <f>SUM(Y56:Y59)</f>
        <v>343</v>
      </c>
      <c r="Z60" s="212">
        <f>SUM(Z56:Z59)</f>
        <v>35</v>
      </c>
      <c r="AA60" s="212">
        <f>SUM(AA56:AA59)</f>
        <v>4</v>
      </c>
      <c r="AB60" s="212">
        <f>SUM(AB56:AB59)</f>
        <v>382</v>
      </c>
    </row>
    <row r="61" spans="1:28" s="118" customFormat="1" ht="6" customHeight="1">
      <c r="A61" s="306"/>
      <c r="B61" s="131"/>
      <c r="C61" s="207"/>
      <c r="D61" s="207"/>
      <c r="E61" s="207"/>
      <c r="F61" s="207"/>
      <c r="G61" s="207"/>
      <c r="H61" s="207"/>
      <c r="I61" s="207"/>
      <c r="J61" s="207"/>
      <c r="K61" s="207"/>
      <c r="L61" s="207"/>
      <c r="M61" s="207"/>
      <c r="N61" s="207"/>
      <c r="O61" s="306"/>
      <c r="P61" s="131"/>
      <c r="Q61" s="207"/>
      <c r="R61" s="207"/>
      <c r="S61" s="207"/>
      <c r="T61" s="207"/>
      <c r="U61" s="207"/>
      <c r="V61" s="207"/>
      <c r="W61" s="207"/>
      <c r="X61" s="207"/>
      <c r="Y61" s="213"/>
      <c r="Z61" s="213"/>
      <c r="AA61" s="213"/>
      <c r="AB61" s="213"/>
    </row>
    <row r="62" spans="1:28" s="118" customFormat="1" ht="6" customHeight="1">
      <c r="A62" s="304" t="s">
        <v>129</v>
      </c>
      <c r="B62" s="135"/>
      <c r="C62" s="206"/>
      <c r="D62" s="206"/>
      <c r="E62" s="206"/>
      <c r="F62" s="206"/>
      <c r="G62" s="206"/>
      <c r="H62" s="206"/>
      <c r="I62" s="206"/>
      <c r="J62" s="206"/>
      <c r="K62" s="206"/>
      <c r="L62" s="206"/>
      <c r="M62" s="206"/>
      <c r="N62" s="206"/>
      <c r="O62" s="304" t="s">
        <v>129</v>
      </c>
      <c r="P62" s="130"/>
      <c r="Q62" s="206"/>
      <c r="R62" s="206"/>
      <c r="S62" s="206"/>
      <c r="T62" s="206"/>
      <c r="U62" s="206"/>
      <c r="V62" s="206"/>
      <c r="W62" s="206"/>
      <c r="X62" s="206"/>
      <c r="Y62" s="209"/>
      <c r="Z62" s="209"/>
      <c r="AA62" s="209"/>
      <c r="AB62" s="209"/>
    </row>
    <row r="63" spans="1:28" s="118" customFormat="1" ht="23.25" customHeight="1">
      <c r="A63" s="307"/>
      <c r="B63" s="136" t="s">
        <v>130</v>
      </c>
      <c r="C63" s="134">
        <v>277</v>
      </c>
      <c r="D63" s="134">
        <v>161</v>
      </c>
      <c r="E63" s="134">
        <v>168</v>
      </c>
      <c r="F63" s="134">
        <v>606</v>
      </c>
      <c r="G63" s="134">
        <v>241</v>
      </c>
      <c r="H63" s="134">
        <v>123</v>
      </c>
      <c r="I63" s="134">
        <v>126</v>
      </c>
      <c r="J63" s="134">
        <v>489</v>
      </c>
      <c r="K63" s="134">
        <v>212</v>
      </c>
      <c r="L63" s="134">
        <v>109</v>
      </c>
      <c r="M63" s="134">
        <v>111</v>
      </c>
      <c r="N63" s="134">
        <v>432</v>
      </c>
      <c r="O63" s="307"/>
      <c r="P63" s="125" t="s">
        <v>130</v>
      </c>
      <c r="Q63" s="134">
        <v>180</v>
      </c>
      <c r="R63" s="134">
        <v>88</v>
      </c>
      <c r="S63" s="134">
        <v>99</v>
      </c>
      <c r="T63" s="134">
        <v>368</v>
      </c>
      <c r="U63" s="134">
        <v>106</v>
      </c>
      <c r="V63" s="134">
        <v>58</v>
      </c>
      <c r="W63" s="134">
        <v>66</v>
      </c>
      <c r="X63" s="134">
        <v>231</v>
      </c>
      <c r="Y63" s="212">
        <v>98</v>
      </c>
      <c r="Z63" s="212">
        <v>66</v>
      </c>
      <c r="AA63" s="212">
        <v>77</v>
      </c>
      <c r="AB63" s="212">
        <f>SUM(Y63:AA63)</f>
        <v>241</v>
      </c>
    </row>
    <row r="64" spans="1:28" s="118" customFormat="1" ht="6" customHeight="1">
      <c r="A64" s="308"/>
      <c r="B64" s="137"/>
      <c r="C64" s="207"/>
      <c r="D64" s="207"/>
      <c r="E64" s="207"/>
      <c r="F64" s="207"/>
      <c r="G64" s="207"/>
      <c r="H64" s="207"/>
      <c r="I64" s="207"/>
      <c r="J64" s="207"/>
      <c r="K64" s="207"/>
      <c r="L64" s="207"/>
      <c r="M64" s="207"/>
      <c r="N64" s="207"/>
      <c r="O64" s="308"/>
      <c r="P64" s="131"/>
      <c r="Q64" s="207"/>
      <c r="R64" s="207"/>
      <c r="S64" s="207"/>
      <c r="T64" s="207"/>
      <c r="U64" s="207"/>
      <c r="V64" s="207"/>
      <c r="W64" s="207"/>
      <c r="X64" s="207"/>
      <c r="Y64" s="213"/>
      <c r="Z64" s="213"/>
      <c r="AA64" s="213"/>
      <c r="AB64" s="213"/>
    </row>
    <row r="65" spans="1:28" ht="25.5" customHeight="1">
      <c r="A65" s="309" t="s">
        <v>131</v>
      </c>
      <c r="B65" s="310"/>
      <c r="C65" s="208">
        <v>7921</v>
      </c>
      <c r="D65" s="208">
        <v>752</v>
      </c>
      <c r="E65" s="208">
        <v>252</v>
      </c>
      <c r="F65" s="208">
        <v>8927</v>
      </c>
      <c r="G65" s="208">
        <v>7253</v>
      </c>
      <c r="H65" s="208">
        <v>614</v>
      </c>
      <c r="I65" s="208">
        <v>207</v>
      </c>
      <c r="J65" s="208">
        <v>8074</v>
      </c>
      <c r="K65" s="208">
        <v>6515</v>
      </c>
      <c r="L65" s="208">
        <v>552</v>
      </c>
      <c r="M65" s="208">
        <v>195</v>
      </c>
      <c r="N65" s="208">
        <v>7263</v>
      </c>
      <c r="O65" s="309" t="s">
        <v>131</v>
      </c>
      <c r="P65" s="310"/>
      <c r="Q65" s="208">
        <v>5993</v>
      </c>
      <c r="R65" s="208">
        <v>462</v>
      </c>
      <c r="S65" s="208">
        <v>143</v>
      </c>
      <c r="T65" s="208">
        <v>6600</v>
      </c>
      <c r="U65" s="208">
        <v>5239</v>
      </c>
      <c r="V65" s="208">
        <v>319</v>
      </c>
      <c r="W65" s="208">
        <v>110</v>
      </c>
      <c r="X65" s="208">
        <v>5670</v>
      </c>
      <c r="Y65" s="211">
        <v>3857</v>
      </c>
      <c r="Z65" s="211">
        <v>382</v>
      </c>
      <c r="AA65" s="211">
        <v>127</v>
      </c>
      <c r="AB65" s="211">
        <v>4366</v>
      </c>
    </row>
    <row r="66" spans="1:28" s="60" customFormat="1" ht="6" customHeight="1" thickBot="1">
      <c r="A66" s="311"/>
      <c r="B66" s="312"/>
      <c r="C66" s="139"/>
      <c r="D66" s="139"/>
      <c r="E66" s="139"/>
      <c r="F66" s="139"/>
      <c r="G66" s="139"/>
      <c r="H66" s="139"/>
      <c r="I66" s="139"/>
      <c r="J66" s="139"/>
      <c r="K66" s="139"/>
      <c r="L66" s="139"/>
      <c r="M66" s="139"/>
      <c r="N66" s="139"/>
      <c r="O66" s="311"/>
      <c r="P66" s="312"/>
      <c r="Q66" s="139"/>
      <c r="R66" s="139"/>
      <c r="S66" s="139"/>
      <c r="T66" s="139"/>
      <c r="U66" s="139"/>
      <c r="V66" s="139"/>
      <c r="W66" s="139"/>
      <c r="X66" s="139"/>
      <c r="Y66" s="139"/>
      <c r="Z66" s="139"/>
      <c r="AA66" s="139"/>
      <c r="AB66" s="139"/>
    </row>
    <row r="67" spans="1:28" s="132" customFormat="1" ht="4.5" customHeight="1">
      <c r="A67" s="138"/>
      <c r="B67" s="138"/>
      <c r="C67" s="129"/>
      <c r="D67" s="129"/>
      <c r="E67" s="129"/>
      <c r="F67" s="129"/>
      <c r="G67" s="129"/>
      <c r="H67" s="129"/>
      <c r="I67" s="129"/>
      <c r="J67" s="129"/>
      <c r="K67" s="129"/>
      <c r="L67" s="129"/>
      <c r="M67" s="129"/>
      <c r="N67" s="129"/>
      <c r="O67" s="138"/>
      <c r="P67" s="138"/>
      <c r="Q67" s="129"/>
      <c r="R67" s="129"/>
      <c r="S67" s="129"/>
      <c r="T67" s="129"/>
      <c r="U67" s="129"/>
      <c r="V67" s="129"/>
      <c r="W67" s="129"/>
      <c r="X67" s="129"/>
      <c r="Y67" s="129"/>
      <c r="Z67" s="129"/>
      <c r="AA67" s="129"/>
      <c r="AB67" s="129"/>
    </row>
    <row r="68" spans="1:28" s="112" customFormat="1" ht="16.5" customHeight="1">
      <c r="A68" s="60" t="s">
        <v>132</v>
      </c>
      <c r="B68" s="104"/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40" t="s">
        <v>58</v>
      </c>
      <c r="O68" s="112" t="s">
        <v>132</v>
      </c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  <c r="AA68" s="104"/>
      <c r="AB68" s="140" t="s">
        <v>58</v>
      </c>
    </row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</sheetData>
  <sheetProtection/>
  <mergeCells count="33">
    <mergeCell ref="O1:AB1"/>
    <mergeCell ref="A1:N1"/>
    <mergeCell ref="AA2:AB2"/>
    <mergeCell ref="C3:F3"/>
    <mergeCell ref="G3:J3"/>
    <mergeCell ref="K3:N3"/>
    <mergeCell ref="Q3:T3"/>
    <mergeCell ref="U3:X3"/>
    <mergeCell ref="Y3:AB3"/>
    <mergeCell ref="A4:B4"/>
    <mergeCell ref="O4:P4"/>
    <mergeCell ref="A6:A11"/>
    <mergeCell ref="O6:O11"/>
    <mergeCell ref="A12:A17"/>
    <mergeCell ref="O12:O17"/>
    <mergeCell ref="A18:A23"/>
    <mergeCell ref="O18:O23"/>
    <mergeCell ref="A24:A31"/>
    <mergeCell ref="O24:O31"/>
    <mergeCell ref="A32:B34"/>
    <mergeCell ref="O32:P34"/>
    <mergeCell ref="A35:A42"/>
    <mergeCell ref="O35:O42"/>
    <mergeCell ref="A43:A48"/>
    <mergeCell ref="O43:O48"/>
    <mergeCell ref="A49:A54"/>
    <mergeCell ref="O49:O54"/>
    <mergeCell ref="A55:A61"/>
    <mergeCell ref="O55:O61"/>
    <mergeCell ref="A62:A64"/>
    <mergeCell ref="O62:O64"/>
    <mergeCell ref="A65:B66"/>
    <mergeCell ref="O65:P66"/>
  </mergeCells>
  <printOptions horizontalCentered="1"/>
  <pageMargins left="0.5905511811023623" right="0.5905511811023623" top="0.5905511811023623" bottom="0.5905511811023623" header="0.5118110236220472" footer="0.5118110236220472"/>
  <pageSetup firstPageNumber="46" useFirstPageNumber="1" horizontalDpi="600" verticalDpi="600" orientation="portrait" paperSize="9" scale="82" r:id="rId2"/>
  <colBreaks count="1" manualBreakCount="1">
    <brk id="14" max="67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M106"/>
  <sheetViews>
    <sheetView defaultGridColor="0" view="pageBreakPreview" zoomScaleNormal="87" zoomScaleSheetLayoutView="100" zoomScalePageLayoutView="0" colorId="22" workbookViewId="0" topLeftCell="A1">
      <selection activeCell="B12" sqref="B12"/>
    </sheetView>
  </sheetViews>
  <sheetFormatPr defaultColWidth="10.625" defaultRowHeight="12.75"/>
  <cols>
    <col min="1" max="1" width="4.25390625" style="108" customWidth="1"/>
    <col min="2" max="2" width="23.25390625" style="108" customWidth="1"/>
    <col min="3" max="3" width="9.75390625" style="144" bestFit="1" customWidth="1"/>
    <col min="4" max="12" width="7.75390625" style="108" customWidth="1"/>
    <col min="13" max="13" width="8.75390625" style="118" hidden="1" customWidth="1"/>
    <col min="14" max="16" width="8.75390625" style="108" customWidth="1"/>
    <col min="17" max="16384" width="10.625" style="108" customWidth="1"/>
  </cols>
  <sheetData>
    <row r="1" spans="1:13" s="111" customFormat="1" ht="17.25">
      <c r="A1" s="329" t="s">
        <v>133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110"/>
    </row>
    <row r="2" spans="3:13" s="112" customFormat="1" ht="12" thickBot="1">
      <c r="C2" s="141"/>
      <c r="L2" s="142" t="s">
        <v>134</v>
      </c>
      <c r="M2" s="142" t="s">
        <v>135</v>
      </c>
    </row>
    <row r="3" spans="1:12" s="144" customFormat="1" ht="28.5" customHeight="1">
      <c r="A3" s="116"/>
      <c r="B3" s="116"/>
      <c r="C3" s="143" t="s">
        <v>36</v>
      </c>
      <c r="D3" s="341" t="s">
        <v>136</v>
      </c>
      <c r="E3" s="342"/>
      <c r="F3" s="342"/>
      <c r="G3" s="342" t="s">
        <v>137</v>
      </c>
      <c r="H3" s="342"/>
      <c r="I3" s="342"/>
      <c r="J3" s="343" t="s">
        <v>138</v>
      </c>
      <c r="K3" s="343"/>
      <c r="L3" s="344"/>
    </row>
    <row r="4" spans="1:12" s="144" customFormat="1" ht="18" customHeight="1">
      <c r="A4" s="345" t="s">
        <v>139</v>
      </c>
      <c r="B4" s="345"/>
      <c r="C4" s="145"/>
      <c r="D4" s="146" t="s">
        <v>46</v>
      </c>
      <c r="E4" s="147" t="s">
        <v>140</v>
      </c>
      <c r="F4" s="147" t="s">
        <v>141</v>
      </c>
      <c r="G4" s="147" t="s">
        <v>46</v>
      </c>
      <c r="H4" s="147" t="s">
        <v>140</v>
      </c>
      <c r="I4" s="147" t="s">
        <v>141</v>
      </c>
      <c r="J4" s="148" t="s">
        <v>46</v>
      </c>
      <c r="K4" s="148" t="s">
        <v>140</v>
      </c>
      <c r="L4" s="149" t="s">
        <v>141</v>
      </c>
    </row>
    <row r="5" spans="1:12" s="144" customFormat="1" ht="6" customHeight="1">
      <c r="A5" s="144" t="s">
        <v>142</v>
      </c>
      <c r="B5" s="81"/>
      <c r="C5" s="136"/>
      <c r="D5" s="138"/>
      <c r="E5" s="138"/>
      <c r="F5" s="138"/>
      <c r="G5" s="138"/>
      <c r="H5" s="138"/>
      <c r="I5" s="138"/>
      <c r="J5" s="150"/>
      <c r="K5" s="150"/>
      <c r="L5" s="150"/>
    </row>
    <row r="6" spans="1:12" s="144" customFormat="1" ht="27.75" customHeight="1">
      <c r="A6" s="337" t="s">
        <v>143</v>
      </c>
      <c r="B6" s="346"/>
      <c r="C6" s="152" t="s">
        <v>144</v>
      </c>
      <c r="D6" s="153">
        <v>34402</v>
      </c>
      <c r="E6" s="153">
        <v>16251</v>
      </c>
      <c r="F6" s="153">
        <v>18151</v>
      </c>
      <c r="G6" s="153">
        <v>25345</v>
      </c>
      <c r="H6" s="153">
        <v>12023</v>
      </c>
      <c r="I6" s="153">
        <v>13322</v>
      </c>
      <c r="J6" s="154">
        <v>20923</v>
      </c>
      <c r="K6" s="155">
        <v>9994</v>
      </c>
      <c r="L6" s="155">
        <v>10929</v>
      </c>
    </row>
    <row r="7" spans="1:13" ht="15.75" customHeight="1">
      <c r="A7" s="337"/>
      <c r="B7" s="346"/>
      <c r="C7" s="136" t="s">
        <v>45</v>
      </c>
      <c r="D7" s="156">
        <v>19080</v>
      </c>
      <c r="E7" s="156">
        <v>9004</v>
      </c>
      <c r="F7" s="156">
        <v>10076</v>
      </c>
      <c r="G7" s="156">
        <v>14369</v>
      </c>
      <c r="H7" s="156">
        <v>6833</v>
      </c>
      <c r="I7" s="156">
        <v>7536</v>
      </c>
      <c r="J7" s="154">
        <v>11954</v>
      </c>
      <c r="K7" s="154">
        <v>5729</v>
      </c>
      <c r="L7" s="154">
        <v>6225</v>
      </c>
      <c r="M7" s="108"/>
    </row>
    <row r="8" spans="3:13" ht="15.75" customHeight="1">
      <c r="C8" s="136" t="s">
        <v>48</v>
      </c>
      <c r="D8" s="156">
        <v>6978</v>
      </c>
      <c r="E8" s="156">
        <v>3318</v>
      </c>
      <c r="F8" s="156">
        <v>3660</v>
      </c>
      <c r="G8" s="156">
        <v>5152</v>
      </c>
      <c r="H8" s="156">
        <v>2424</v>
      </c>
      <c r="I8" s="156">
        <v>2728</v>
      </c>
      <c r="J8" s="154">
        <v>4382</v>
      </c>
      <c r="K8" s="154">
        <v>2091</v>
      </c>
      <c r="L8" s="154">
        <v>2291</v>
      </c>
      <c r="M8" s="108"/>
    </row>
    <row r="9" spans="2:13" ht="15.75" customHeight="1">
      <c r="B9" s="157"/>
      <c r="C9" s="136" t="s">
        <v>49</v>
      </c>
      <c r="D9" s="156">
        <v>3430</v>
      </c>
      <c r="E9" s="156">
        <v>1607</v>
      </c>
      <c r="F9" s="156">
        <v>1823</v>
      </c>
      <c r="G9" s="156">
        <v>2575</v>
      </c>
      <c r="H9" s="156">
        <v>1235</v>
      </c>
      <c r="I9" s="156">
        <v>1340</v>
      </c>
      <c r="J9" s="154">
        <v>2231</v>
      </c>
      <c r="K9" s="154">
        <v>1068</v>
      </c>
      <c r="L9" s="154">
        <v>1163</v>
      </c>
      <c r="M9" s="108"/>
    </row>
    <row r="10" spans="1:12" s="159" customFormat="1" ht="15.75" customHeight="1">
      <c r="A10" s="158"/>
      <c r="B10" s="157"/>
      <c r="C10" s="136" t="s">
        <v>145</v>
      </c>
      <c r="D10" s="156">
        <v>3971</v>
      </c>
      <c r="E10" s="156">
        <v>1869</v>
      </c>
      <c r="F10" s="156">
        <v>2102</v>
      </c>
      <c r="G10" s="156">
        <v>2965</v>
      </c>
      <c r="H10" s="156">
        <v>1416</v>
      </c>
      <c r="I10" s="156">
        <v>1549</v>
      </c>
      <c r="J10" s="154">
        <v>2480</v>
      </c>
      <c r="K10" s="154">
        <v>1167</v>
      </c>
      <c r="L10" s="154">
        <v>1313</v>
      </c>
    </row>
    <row r="11" spans="2:13" ht="15.75" customHeight="1">
      <c r="B11" s="160"/>
      <c r="C11" s="161" t="s">
        <v>51</v>
      </c>
      <c r="D11" s="156">
        <v>4701</v>
      </c>
      <c r="E11" s="156">
        <v>2210</v>
      </c>
      <c r="F11" s="156">
        <v>2491</v>
      </c>
      <c r="G11" s="156">
        <v>3677</v>
      </c>
      <c r="H11" s="156">
        <v>1758</v>
      </c>
      <c r="I11" s="156">
        <v>1919</v>
      </c>
      <c r="J11" s="154">
        <v>2861</v>
      </c>
      <c r="K11" s="154">
        <v>1403</v>
      </c>
      <c r="L11" s="154">
        <v>1458</v>
      </c>
      <c r="M11" s="108"/>
    </row>
    <row r="12" spans="1:13" ht="6" customHeight="1">
      <c r="A12" s="162"/>
      <c r="B12" s="157"/>
      <c r="C12" s="136"/>
      <c r="D12" s="163"/>
      <c r="E12" s="163"/>
      <c r="F12" s="163"/>
      <c r="G12" s="163"/>
      <c r="H12" s="163"/>
      <c r="I12" s="163"/>
      <c r="J12" s="164"/>
      <c r="K12" s="164"/>
      <c r="L12" s="164"/>
      <c r="M12" s="108"/>
    </row>
    <row r="13" spans="2:13" ht="6" customHeight="1">
      <c r="B13" s="165"/>
      <c r="C13" s="135"/>
      <c r="D13" s="166"/>
      <c r="E13" s="166"/>
      <c r="F13" s="166"/>
      <c r="G13" s="166"/>
      <c r="H13" s="166"/>
      <c r="I13" s="166"/>
      <c r="J13" s="167"/>
      <c r="K13" s="167"/>
      <c r="L13" s="167"/>
      <c r="M13" s="108"/>
    </row>
    <row r="14" spans="1:13" ht="27.75" customHeight="1">
      <c r="A14" s="337" t="s">
        <v>146</v>
      </c>
      <c r="B14" s="346"/>
      <c r="C14" s="152" t="s">
        <v>144</v>
      </c>
      <c r="D14" s="153">
        <v>11727</v>
      </c>
      <c r="E14" s="153">
        <v>4141</v>
      </c>
      <c r="F14" s="153">
        <v>7586</v>
      </c>
      <c r="G14" s="153">
        <v>9680</v>
      </c>
      <c r="H14" s="153">
        <v>3712</v>
      </c>
      <c r="I14" s="153">
        <v>5968</v>
      </c>
      <c r="J14" s="155">
        <v>6860</v>
      </c>
      <c r="K14" s="155">
        <v>2495</v>
      </c>
      <c r="L14" s="155">
        <v>4365</v>
      </c>
      <c r="M14" s="108"/>
    </row>
    <row r="15" spans="3:13" ht="15.75" customHeight="1">
      <c r="C15" s="136" t="s">
        <v>45</v>
      </c>
      <c r="D15" s="168">
        <v>6150</v>
      </c>
      <c r="E15" s="168">
        <v>2148</v>
      </c>
      <c r="F15" s="168">
        <v>4002</v>
      </c>
      <c r="G15" s="168">
        <v>5258</v>
      </c>
      <c r="H15" s="168">
        <v>2033</v>
      </c>
      <c r="I15" s="168">
        <v>3225</v>
      </c>
      <c r="J15" s="155">
        <v>3856</v>
      </c>
      <c r="K15" s="155">
        <v>1417</v>
      </c>
      <c r="L15" s="155">
        <v>2439</v>
      </c>
      <c r="M15" s="108"/>
    </row>
    <row r="16" spans="1:13" ht="15.75" customHeight="1">
      <c r="A16" s="169"/>
      <c r="B16" s="170"/>
      <c r="C16" s="136" t="s">
        <v>48</v>
      </c>
      <c r="D16" s="168">
        <v>2179</v>
      </c>
      <c r="E16" s="168">
        <v>746</v>
      </c>
      <c r="F16" s="168">
        <v>1433</v>
      </c>
      <c r="G16" s="168">
        <v>1860</v>
      </c>
      <c r="H16" s="168">
        <v>707</v>
      </c>
      <c r="I16" s="168">
        <v>1153</v>
      </c>
      <c r="J16" s="171">
        <v>1429</v>
      </c>
      <c r="K16" s="155">
        <v>528</v>
      </c>
      <c r="L16" s="155">
        <v>901</v>
      </c>
      <c r="M16" s="108"/>
    </row>
    <row r="17" spans="2:13" ht="15.75" customHeight="1">
      <c r="B17" s="160"/>
      <c r="C17" s="136" t="s">
        <v>49</v>
      </c>
      <c r="D17" s="168">
        <v>1071</v>
      </c>
      <c r="E17" s="168">
        <v>364</v>
      </c>
      <c r="F17" s="168">
        <v>707</v>
      </c>
      <c r="G17" s="168">
        <v>931</v>
      </c>
      <c r="H17" s="168">
        <v>354</v>
      </c>
      <c r="I17" s="168">
        <v>577</v>
      </c>
      <c r="J17" s="171">
        <v>694</v>
      </c>
      <c r="K17" s="155">
        <v>257</v>
      </c>
      <c r="L17" s="155">
        <v>437</v>
      </c>
      <c r="M17" s="108"/>
    </row>
    <row r="18" spans="2:13" ht="15.75" customHeight="1">
      <c r="B18" s="157"/>
      <c r="C18" s="136" t="s">
        <v>145</v>
      </c>
      <c r="D18" s="168">
        <v>1340</v>
      </c>
      <c r="E18" s="168">
        <v>499</v>
      </c>
      <c r="F18" s="168">
        <v>841</v>
      </c>
      <c r="G18" s="168">
        <v>1109</v>
      </c>
      <c r="H18" s="168">
        <v>458</v>
      </c>
      <c r="I18" s="168">
        <v>651</v>
      </c>
      <c r="J18" s="171">
        <v>824</v>
      </c>
      <c r="K18" s="155">
        <v>318</v>
      </c>
      <c r="L18" s="155">
        <v>506</v>
      </c>
      <c r="M18" s="108"/>
    </row>
    <row r="19" spans="2:13" ht="15.75" customHeight="1">
      <c r="B19" s="157"/>
      <c r="C19" s="161" t="s">
        <v>51</v>
      </c>
      <c r="D19" s="168">
        <v>1560</v>
      </c>
      <c r="E19" s="168">
        <v>539</v>
      </c>
      <c r="F19" s="168">
        <v>1021</v>
      </c>
      <c r="G19" s="168">
        <v>1358</v>
      </c>
      <c r="H19" s="168">
        <v>514</v>
      </c>
      <c r="I19" s="168">
        <v>844</v>
      </c>
      <c r="J19" s="171">
        <v>909</v>
      </c>
      <c r="K19" s="155">
        <v>314</v>
      </c>
      <c r="L19" s="155">
        <v>595</v>
      </c>
      <c r="M19" s="108"/>
    </row>
    <row r="20" spans="1:13" ht="6" customHeight="1">
      <c r="A20" s="162"/>
      <c r="B20" s="172"/>
      <c r="C20" s="137"/>
      <c r="D20" s="173"/>
      <c r="E20" s="173"/>
      <c r="F20" s="173"/>
      <c r="G20" s="173"/>
      <c r="H20" s="173"/>
      <c r="I20" s="173"/>
      <c r="J20" s="174"/>
      <c r="K20" s="174"/>
      <c r="L20" s="174"/>
      <c r="M20" s="108"/>
    </row>
    <row r="21" spans="2:13" ht="6" customHeight="1">
      <c r="B21" s="157"/>
      <c r="C21" s="130"/>
      <c r="D21" s="156"/>
      <c r="E21" s="156"/>
      <c r="F21" s="156"/>
      <c r="G21" s="156"/>
      <c r="H21" s="156"/>
      <c r="I21" s="156"/>
      <c r="J21" s="164"/>
      <c r="K21" s="164"/>
      <c r="L21" s="164"/>
      <c r="M21" s="108"/>
    </row>
    <row r="22" spans="1:12" ht="17.25" customHeight="1">
      <c r="A22" s="337" t="s">
        <v>147</v>
      </c>
      <c r="B22" s="338"/>
      <c r="C22" s="339"/>
      <c r="D22" s="156"/>
      <c r="E22" s="156"/>
      <c r="F22" s="156"/>
      <c r="G22" s="156"/>
      <c r="H22" s="156"/>
      <c r="I22" s="156"/>
      <c r="J22" s="164"/>
      <c r="K22" s="164"/>
      <c r="L22" s="164"/>
    </row>
    <row r="23" spans="1:12" ht="27.75" customHeight="1">
      <c r="A23" s="151"/>
      <c r="B23" s="175" t="s">
        <v>148</v>
      </c>
      <c r="C23" s="152" t="s">
        <v>144</v>
      </c>
      <c r="D23" s="156">
        <v>756</v>
      </c>
      <c r="E23" s="156">
        <v>485</v>
      </c>
      <c r="F23" s="156">
        <v>271</v>
      </c>
      <c r="G23" s="156">
        <v>762</v>
      </c>
      <c r="H23" s="156">
        <v>460</v>
      </c>
      <c r="I23" s="156">
        <v>302</v>
      </c>
      <c r="J23" s="154">
        <v>1738</v>
      </c>
      <c r="K23" s="154">
        <v>1037</v>
      </c>
      <c r="L23" s="154">
        <v>701</v>
      </c>
    </row>
    <row r="24" spans="1:12" ht="15.75" customHeight="1">
      <c r="A24" s="133"/>
      <c r="B24" s="175"/>
      <c r="C24" s="136" t="s">
        <v>45</v>
      </c>
      <c r="D24" s="156">
        <v>314</v>
      </c>
      <c r="E24" s="156">
        <v>193</v>
      </c>
      <c r="F24" s="156">
        <v>121</v>
      </c>
      <c r="G24" s="156">
        <v>409</v>
      </c>
      <c r="H24" s="156">
        <v>226</v>
      </c>
      <c r="I24" s="156">
        <v>183</v>
      </c>
      <c r="J24" s="154">
        <v>804</v>
      </c>
      <c r="K24" s="154">
        <v>470</v>
      </c>
      <c r="L24" s="154">
        <v>334</v>
      </c>
    </row>
    <row r="25" spans="2:12" ht="15.75" customHeight="1">
      <c r="B25" s="176"/>
      <c r="C25" s="136" t="s">
        <v>48</v>
      </c>
      <c r="D25" s="156">
        <v>122</v>
      </c>
      <c r="E25" s="156">
        <v>80</v>
      </c>
      <c r="F25" s="156">
        <v>42</v>
      </c>
      <c r="G25" s="156">
        <v>150</v>
      </c>
      <c r="H25" s="156">
        <v>82</v>
      </c>
      <c r="I25" s="156">
        <v>68</v>
      </c>
      <c r="J25" s="154">
        <v>236</v>
      </c>
      <c r="K25" s="154">
        <v>137</v>
      </c>
      <c r="L25" s="154">
        <v>99</v>
      </c>
    </row>
    <row r="26" spans="2:12" ht="15.75" customHeight="1">
      <c r="B26" s="176"/>
      <c r="C26" s="136" t="s">
        <v>49</v>
      </c>
      <c r="D26" s="156">
        <v>30</v>
      </c>
      <c r="E26" s="156">
        <v>17</v>
      </c>
      <c r="F26" s="156">
        <v>13</v>
      </c>
      <c r="G26" s="156">
        <v>59</v>
      </c>
      <c r="H26" s="156">
        <v>33</v>
      </c>
      <c r="I26" s="156">
        <v>26</v>
      </c>
      <c r="J26" s="154">
        <v>124</v>
      </c>
      <c r="K26" s="154">
        <v>70</v>
      </c>
      <c r="L26" s="154">
        <v>54</v>
      </c>
    </row>
    <row r="27" spans="2:12" ht="15.75" customHeight="1">
      <c r="B27" s="176"/>
      <c r="C27" s="136" t="s">
        <v>145</v>
      </c>
      <c r="D27" s="156">
        <v>60</v>
      </c>
      <c r="E27" s="156">
        <v>38</v>
      </c>
      <c r="F27" s="156">
        <v>22</v>
      </c>
      <c r="G27" s="156">
        <v>88</v>
      </c>
      <c r="H27" s="156">
        <v>47</v>
      </c>
      <c r="I27" s="156">
        <v>41</v>
      </c>
      <c r="J27" s="154">
        <v>202</v>
      </c>
      <c r="K27" s="154">
        <v>127</v>
      </c>
      <c r="L27" s="154">
        <v>75</v>
      </c>
    </row>
    <row r="28" spans="2:12" ht="15.75" customHeight="1">
      <c r="B28" s="177"/>
      <c r="C28" s="161" t="s">
        <v>51</v>
      </c>
      <c r="D28" s="156">
        <v>102</v>
      </c>
      <c r="E28" s="156">
        <v>58</v>
      </c>
      <c r="F28" s="156">
        <v>44</v>
      </c>
      <c r="G28" s="156">
        <v>112</v>
      </c>
      <c r="H28" s="156">
        <v>64</v>
      </c>
      <c r="I28" s="156">
        <v>48</v>
      </c>
      <c r="J28" s="154">
        <v>242</v>
      </c>
      <c r="K28" s="154">
        <v>136</v>
      </c>
      <c r="L28" s="154">
        <v>106</v>
      </c>
    </row>
    <row r="29" spans="2:12" ht="6" customHeight="1">
      <c r="B29" s="178"/>
      <c r="C29" s="179"/>
      <c r="D29" s="156"/>
      <c r="E29" s="156"/>
      <c r="F29" s="156"/>
      <c r="G29" s="156"/>
      <c r="H29" s="156"/>
      <c r="I29" s="156"/>
      <c r="J29" s="154"/>
      <c r="K29" s="154"/>
      <c r="L29" s="154"/>
    </row>
    <row r="30" spans="2:12" ht="27.75" customHeight="1">
      <c r="B30" s="177" t="s">
        <v>149</v>
      </c>
      <c r="C30" s="152" t="s">
        <v>144</v>
      </c>
      <c r="D30" s="156">
        <v>13552</v>
      </c>
      <c r="E30" s="156">
        <v>8617</v>
      </c>
      <c r="F30" s="156">
        <v>4935</v>
      </c>
      <c r="G30" s="156">
        <v>10005</v>
      </c>
      <c r="H30" s="156">
        <v>6238</v>
      </c>
      <c r="I30" s="156">
        <v>3767</v>
      </c>
      <c r="J30" s="154">
        <v>7799</v>
      </c>
      <c r="K30" s="154">
        <v>4807</v>
      </c>
      <c r="L30" s="154">
        <v>2992</v>
      </c>
    </row>
    <row r="31" spans="2:12" ht="15.75" customHeight="1">
      <c r="B31" s="177"/>
      <c r="C31" s="136" t="s">
        <v>45</v>
      </c>
      <c r="D31" s="156">
        <v>7471</v>
      </c>
      <c r="E31" s="156">
        <v>4800</v>
      </c>
      <c r="F31" s="156">
        <v>2671</v>
      </c>
      <c r="G31" s="156">
        <v>5806</v>
      </c>
      <c r="H31" s="156">
        <v>3623</v>
      </c>
      <c r="I31" s="156">
        <v>2183</v>
      </c>
      <c r="J31" s="154">
        <v>4538</v>
      </c>
      <c r="K31" s="154">
        <v>2809</v>
      </c>
      <c r="L31" s="154">
        <v>1729</v>
      </c>
    </row>
    <row r="32" spans="2:12" ht="15.75" customHeight="1">
      <c r="B32" s="176"/>
      <c r="C32" s="136" t="s">
        <v>48</v>
      </c>
      <c r="D32" s="156">
        <v>2681</v>
      </c>
      <c r="E32" s="156">
        <v>1763</v>
      </c>
      <c r="F32" s="156">
        <v>918</v>
      </c>
      <c r="G32" s="156">
        <v>2048</v>
      </c>
      <c r="H32" s="156">
        <v>1285</v>
      </c>
      <c r="I32" s="156">
        <v>763</v>
      </c>
      <c r="J32" s="154">
        <v>1657</v>
      </c>
      <c r="K32" s="154">
        <v>1029</v>
      </c>
      <c r="L32" s="154">
        <v>628</v>
      </c>
    </row>
    <row r="33" spans="2:12" ht="15.75" customHeight="1">
      <c r="B33" s="176"/>
      <c r="C33" s="136" t="s">
        <v>49</v>
      </c>
      <c r="D33" s="156">
        <v>1321</v>
      </c>
      <c r="E33" s="156">
        <v>867</v>
      </c>
      <c r="F33" s="156">
        <v>454</v>
      </c>
      <c r="G33" s="156">
        <v>1115</v>
      </c>
      <c r="H33" s="156">
        <v>687</v>
      </c>
      <c r="I33" s="156">
        <v>428</v>
      </c>
      <c r="J33" s="154">
        <v>890</v>
      </c>
      <c r="K33" s="154">
        <v>542</v>
      </c>
      <c r="L33" s="154">
        <v>348</v>
      </c>
    </row>
    <row r="34" spans="2:12" ht="15.75" customHeight="1">
      <c r="B34" s="176"/>
      <c r="C34" s="136" t="s">
        <v>145</v>
      </c>
      <c r="D34" s="156">
        <v>1606</v>
      </c>
      <c r="E34" s="156">
        <v>980</v>
      </c>
      <c r="F34" s="156">
        <v>626</v>
      </c>
      <c r="G34" s="156">
        <v>1172</v>
      </c>
      <c r="H34" s="156">
        <v>715</v>
      </c>
      <c r="I34" s="156">
        <v>457</v>
      </c>
      <c r="J34" s="154">
        <v>922</v>
      </c>
      <c r="K34" s="154">
        <v>544</v>
      </c>
      <c r="L34" s="154">
        <v>378</v>
      </c>
    </row>
    <row r="35" spans="2:12" ht="15.75" customHeight="1">
      <c r="B35" s="180"/>
      <c r="C35" s="161" t="s">
        <v>51</v>
      </c>
      <c r="D35" s="156">
        <v>1863</v>
      </c>
      <c r="E35" s="156">
        <v>1190</v>
      </c>
      <c r="F35" s="156">
        <v>673</v>
      </c>
      <c r="G35" s="156">
        <v>1471</v>
      </c>
      <c r="H35" s="156">
        <v>936</v>
      </c>
      <c r="I35" s="156">
        <v>535</v>
      </c>
      <c r="J35" s="154">
        <v>1069</v>
      </c>
      <c r="K35" s="154">
        <v>694</v>
      </c>
      <c r="L35" s="154">
        <v>375</v>
      </c>
    </row>
    <row r="36" spans="1:12" ht="6" customHeight="1">
      <c r="A36" s="162"/>
      <c r="B36" s="181"/>
      <c r="C36" s="161"/>
      <c r="D36" s="156"/>
      <c r="E36" s="156"/>
      <c r="F36" s="156"/>
      <c r="G36" s="156"/>
      <c r="H36" s="156"/>
      <c r="I36" s="156"/>
      <c r="J36" s="154"/>
      <c r="K36" s="154"/>
      <c r="L36" s="154"/>
    </row>
    <row r="37" spans="2:12" ht="6" customHeight="1">
      <c r="B37" s="165"/>
      <c r="C37" s="135"/>
      <c r="D37" s="182"/>
      <c r="E37" s="182"/>
      <c r="F37" s="182"/>
      <c r="G37" s="182"/>
      <c r="H37" s="182"/>
      <c r="I37" s="182"/>
      <c r="J37" s="183"/>
      <c r="K37" s="183"/>
      <c r="L37" s="183"/>
    </row>
    <row r="38" spans="1:12" ht="27.75" customHeight="1">
      <c r="A38" s="184" t="s">
        <v>150</v>
      </c>
      <c r="B38" s="185"/>
      <c r="C38" s="152" t="s">
        <v>144</v>
      </c>
      <c r="D38" s="168">
        <v>2670</v>
      </c>
      <c r="E38" s="168">
        <v>1070</v>
      </c>
      <c r="F38" s="168">
        <v>1600</v>
      </c>
      <c r="G38" s="168">
        <v>1651</v>
      </c>
      <c r="H38" s="168">
        <v>578</v>
      </c>
      <c r="I38" s="168">
        <v>1073</v>
      </c>
      <c r="J38" s="171">
        <v>1689</v>
      </c>
      <c r="K38" s="171">
        <v>634</v>
      </c>
      <c r="L38" s="171">
        <v>1055</v>
      </c>
    </row>
    <row r="39" spans="1:12" ht="15.75" customHeight="1">
      <c r="A39" s="347" t="s">
        <v>151</v>
      </c>
      <c r="B39" s="348"/>
      <c r="C39" s="136" t="s">
        <v>45</v>
      </c>
      <c r="D39" s="168">
        <v>1689</v>
      </c>
      <c r="E39" s="168">
        <v>688</v>
      </c>
      <c r="F39" s="168">
        <v>1001</v>
      </c>
      <c r="G39" s="168">
        <v>1022</v>
      </c>
      <c r="H39" s="168">
        <v>345</v>
      </c>
      <c r="I39" s="168">
        <v>677</v>
      </c>
      <c r="J39" s="171">
        <v>1053</v>
      </c>
      <c r="K39" s="171">
        <v>404</v>
      </c>
      <c r="L39" s="171">
        <v>649</v>
      </c>
    </row>
    <row r="40" spans="3:12" ht="15.75" customHeight="1">
      <c r="C40" s="136" t="s">
        <v>48</v>
      </c>
      <c r="D40" s="168">
        <v>645</v>
      </c>
      <c r="E40" s="168">
        <v>256</v>
      </c>
      <c r="F40" s="168">
        <v>389</v>
      </c>
      <c r="G40" s="168">
        <v>377</v>
      </c>
      <c r="H40" s="168">
        <v>129</v>
      </c>
      <c r="I40" s="168">
        <v>248</v>
      </c>
      <c r="J40" s="171">
        <v>405</v>
      </c>
      <c r="K40" s="171">
        <v>158</v>
      </c>
      <c r="L40" s="171">
        <v>247</v>
      </c>
    </row>
    <row r="41" spans="2:12" ht="15.75" customHeight="1">
      <c r="B41" s="157"/>
      <c r="C41" s="136" t="s">
        <v>49</v>
      </c>
      <c r="D41" s="168">
        <v>340</v>
      </c>
      <c r="E41" s="168">
        <v>134</v>
      </c>
      <c r="F41" s="168">
        <v>206</v>
      </c>
      <c r="G41" s="168">
        <v>173</v>
      </c>
      <c r="H41" s="168">
        <v>62</v>
      </c>
      <c r="I41" s="168">
        <v>111</v>
      </c>
      <c r="J41" s="171">
        <v>206</v>
      </c>
      <c r="K41" s="171">
        <v>83</v>
      </c>
      <c r="L41" s="171">
        <v>123</v>
      </c>
    </row>
    <row r="42" spans="2:12" ht="15.75" customHeight="1">
      <c r="B42" s="157"/>
      <c r="C42" s="136" t="s">
        <v>145</v>
      </c>
      <c r="D42" s="168">
        <v>311</v>
      </c>
      <c r="E42" s="168">
        <v>128</v>
      </c>
      <c r="F42" s="168">
        <v>183</v>
      </c>
      <c r="G42" s="168">
        <v>209</v>
      </c>
      <c r="H42" s="168">
        <v>76</v>
      </c>
      <c r="I42" s="168">
        <v>133</v>
      </c>
      <c r="J42" s="171">
        <v>197</v>
      </c>
      <c r="K42" s="171">
        <v>63</v>
      </c>
      <c r="L42" s="171">
        <v>134</v>
      </c>
    </row>
    <row r="43" spans="2:12" ht="15.75" customHeight="1">
      <c r="B43" s="157"/>
      <c r="C43" s="161" t="s">
        <v>51</v>
      </c>
      <c r="D43" s="168">
        <v>393</v>
      </c>
      <c r="E43" s="168">
        <v>170</v>
      </c>
      <c r="F43" s="168">
        <v>223</v>
      </c>
      <c r="G43" s="168">
        <v>263</v>
      </c>
      <c r="H43" s="168">
        <v>78</v>
      </c>
      <c r="I43" s="168">
        <v>185</v>
      </c>
      <c r="J43" s="171">
        <v>245</v>
      </c>
      <c r="K43" s="171">
        <v>100</v>
      </c>
      <c r="L43" s="171">
        <v>145</v>
      </c>
    </row>
    <row r="44" spans="1:12" ht="6" customHeight="1">
      <c r="A44" s="162"/>
      <c r="B44" s="172"/>
      <c r="C44" s="179"/>
      <c r="D44" s="173"/>
      <c r="E44" s="173"/>
      <c r="F44" s="173"/>
      <c r="G44" s="173"/>
      <c r="H44" s="173"/>
      <c r="I44" s="173"/>
      <c r="J44" s="186"/>
      <c r="K44" s="186"/>
      <c r="L44" s="186"/>
    </row>
    <row r="45" spans="2:12" ht="6" customHeight="1">
      <c r="B45" s="157"/>
      <c r="C45" s="136"/>
      <c r="D45" s="156"/>
      <c r="E45" s="156"/>
      <c r="F45" s="156"/>
      <c r="G45" s="156"/>
      <c r="H45" s="156"/>
      <c r="I45" s="156"/>
      <c r="J45" s="154"/>
      <c r="K45" s="154"/>
      <c r="L45" s="154"/>
    </row>
    <row r="46" spans="1:12" ht="27.75" customHeight="1">
      <c r="A46" s="347" t="s">
        <v>152</v>
      </c>
      <c r="B46" s="348"/>
      <c r="C46" s="152" t="s">
        <v>144</v>
      </c>
      <c r="D46" s="156">
        <v>5697</v>
      </c>
      <c r="E46" s="156">
        <v>1938</v>
      </c>
      <c r="F46" s="156">
        <v>3759</v>
      </c>
      <c r="G46" s="156">
        <v>3247</v>
      </c>
      <c r="H46" s="156">
        <v>1035</v>
      </c>
      <c r="I46" s="156">
        <v>2212</v>
      </c>
      <c r="J46" s="154">
        <v>2837</v>
      </c>
      <c r="K46" s="154">
        <v>1021</v>
      </c>
      <c r="L46" s="154">
        <v>1816</v>
      </c>
    </row>
    <row r="47" spans="1:12" ht="15.75" customHeight="1">
      <c r="A47" s="347"/>
      <c r="B47" s="348"/>
      <c r="C47" s="136" t="s">
        <v>45</v>
      </c>
      <c r="D47" s="156">
        <v>3456</v>
      </c>
      <c r="E47" s="156">
        <v>1175</v>
      </c>
      <c r="F47" s="156">
        <v>2281</v>
      </c>
      <c r="G47" s="156">
        <v>1874</v>
      </c>
      <c r="H47" s="156">
        <v>606</v>
      </c>
      <c r="I47" s="156">
        <v>1268</v>
      </c>
      <c r="J47" s="154">
        <v>1703</v>
      </c>
      <c r="K47" s="154">
        <v>629</v>
      </c>
      <c r="L47" s="154">
        <v>1074</v>
      </c>
    </row>
    <row r="48" spans="2:12" ht="15.75" customHeight="1">
      <c r="B48" s="118"/>
      <c r="C48" s="136" t="s">
        <v>48</v>
      </c>
      <c r="D48" s="156">
        <v>1351</v>
      </c>
      <c r="E48" s="156">
        <v>473</v>
      </c>
      <c r="F48" s="156">
        <v>878</v>
      </c>
      <c r="G48" s="156">
        <v>717</v>
      </c>
      <c r="H48" s="156">
        <v>221</v>
      </c>
      <c r="I48" s="156">
        <v>496</v>
      </c>
      <c r="J48" s="154">
        <v>655</v>
      </c>
      <c r="K48" s="154">
        <v>239</v>
      </c>
      <c r="L48" s="154">
        <v>416</v>
      </c>
    </row>
    <row r="49" spans="2:12" ht="15.75" customHeight="1">
      <c r="B49" s="157"/>
      <c r="C49" s="136" t="s">
        <v>49</v>
      </c>
      <c r="D49" s="156">
        <v>668</v>
      </c>
      <c r="E49" s="156">
        <v>225</v>
      </c>
      <c r="F49" s="156">
        <v>443</v>
      </c>
      <c r="G49" s="156">
        <v>297</v>
      </c>
      <c r="H49" s="156">
        <v>99</v>
      </c>
      <c r="I49" s="156">
        <v>198</v>
      </c>
      <c r="J49" s="154">
        <v>317</v>
      </c>
      <c r="K49" s="154">
        <v>116</v>
      </c>
      <c r="L49" s="154">
        <v>201</v>
      </c>
    </row>
    <row r="50" spans="2:12" ht="15.75" customHeight="1">
      <c r="B50" s="157"/>
      <c r="C50" s="136" t="s">
        <v>145</v>
      </c>
      <c r="D50" s="156">
        <v>654</v>
      </c>
      <c r="E50" s="156">
        <v>224</v>
      </c>
      <c r="F50" s="156">
        <v>430</v>
      </c>
      <c r="G50" s="156">
        <v>387</v>
      </c>
      <c r="H50" s="156">
        <v>120</v>
      </c>
      <c r="I50" s="156">
        <v>267</v>
      </c>
      <c r="J50" s="154">
        <v>335</v>
      </c>
      <c r="K50" s="154">
        <v>115</v>
      </c>
      <c r="L50" s="154">
        <v>220</v>
      </c>
    </row>
    <row r="51" spans="2:12" ht="15.75" customHeight="1">
      <c r="B51" s="157"/>
      <c r="C51" s="161" t="s">
        <v>51</v>
      </c>
      <c r="D51" s="156">
        <v>783</v>
      </c>
      <c r="E51" s="156">
        <v>253</v>
      </c>
      <c r="F51" s="156">
        <v>530</v>
      </c>
      <c r="G51" s="156">
        <v>473</v>
      </c>
      <c r="H51" s="156">
        <v>166</v>
      </c>
      <c r="I51" s="156">
        <v>307</v>
      </c>
      <c r="J51" s="154">
        <v>396</v>
      </c>
      <c r="K51" s="154">
        <v>159</v>
      </c>
      <c r="L51" s="154">
        <v>237</v>
      </c>
    </row>
    <row r="52" spans="1:12" ht="6" customHeight="1" thickBot="1">
      <c r="A52" s="187"/>
      <c r="B52" s="115"/>
      <c r="C52" s="188"/>
      <c r="D52" s="187"/>
      <c r="E52" s="187"/>
      <c r="F52" s="187"/>
      <c r="G52" s="187"/>
      <c r="H52" s="187"/>
      <c r="I52" s="187"/>
      <c r="J52" s="187"/>
      <c r="K52" s="187"/>
      <c r="L52" s="187"/>
    </row>
    <row r="53" spans="1:13" s="60" customFormat="1" ht="18.75" customHeight="1">
      <c r="A53" s="340" t="s">
        <v>153</v>
      </c>
      <c r="B53" s="340"/>
      <c r="C53" s="340"/>
      <c r="D53" s="340"/>
      <c r="E53" s="340"/>
      <c r="F53" s="340"/>
      <c r="G53" s="340"/>
      <c r="L53" s="113" t="s">
        <v>58</v>
      </c>
      <c r="M53" s="132"/>
    </row>
    <row r="54" spans="1:13" s="111" customFormat="1" ht="17.25">
      <c r="A54" s="189" t="s">
        <v>154</v>
      </c>
      <c r="C54" s="189"/>
      <c r="D54" s="189"/>
      <c r="E54" s="189"/>
      <c r="F54" s="189"/>
      <c r="G54" s="109"/>
      <c r="H54" s="109"/>
      <c r="I54" s="109"/>
      <c r="M54" s="110"/>
    </row>
    <row r="55" spans="3:13" s="112" customFormat="1" ht="12" thickBot="1">
      <c r="C55" s="141"/>
      <c r="D55" s="141"/>
      <c r="E55" s="141"/>
      <c r="F55" s="141"/>
      <c r="L55" s="142" t="s">
        <v>134</v>
      </c>
      <c r="M55" s="142" t="s">
        <v>135</v>
      </c>
    </row>
    <row r="56" spans="1:12" s="144" customFormat="1" ht="28.5" customHeight="1">
      <c r="A56" s="116"/>
      <c r="B56" s="116"/>
      <c r="C56" s="143" t="s">
        <v>36</v>
      </c>
      <c r="D56" s="341" t="s">
        <v>136</v>
      </c>
      <c r="E56" s="342"/>
      <c r="F56" s="342"/>
      <c r="G56" s="342" t="s">
        <v>137</v>
      </c>
      <c r="H56" s="342"/>
      <c r="I56" s="342"/>
      <c r="J56" s="343" t="s">
        <v>138</v>
      </c>
      <c r="K56" s="343"/>
      <c r="L56" s="344"/>
    </row>
    <row r="57" spans="1:12" s="144" customFormat="1" ht="18" customHeight="1">
      <c r="A57" s="345" t="s">
        <v>139</v>
      </c>
      <c r="B57" s="345"/>
      <c r="C57" s="145"/>
      <c r="D57" s="146" t="s">
        <v>46</v>
      </c>
      <c r="E57" s="147" t="s">
        <v>140</v>
      </c>
      <c r="F57" s="147" t="s">
        <v>141</v>
      </c>
      <c r="G57" s="147" t="s">
        <v>46</v>
      </c>
      <c r="H57" s="147" t="s">
        <v>140</v>
      </c>
      <c r="I57" s="147" t="s">
        <v>141</v>
      </c>
      <c r="J57" s="148" t="s">
        <v>46</v>
      </c>
      <c r="K57" s="148" t="s">
        <v>140</v>
      </c>
      <c r="L57" s="149" t="s">
        <v>141</v>
      </c>
    </row>
    <row r="58" spans="2:12" s="144" customFormat="1" ht="6" customHeight="1">
      <c r="B58" s="81"/>
      <c r="C58" s="190"/>
      <c r="D58" s="81"/>
      <c r="E58" s="81"/>
      <c r="F58" s="81"/>
      <c r="G58" s="138"/>
      <c r="H58" s="138"/>
      <c r="I58" s="138"/>
      <c r="J58" s="150"/>
      <c r="K58" s="150"/>
      <c r="L58" s="150"/>
    </row>
    <row r="59" spans="1:12" s="144" customFormat="1" ht="17.25" customHeight="1">
      <c r="A59" s="337" t="s">
        <v>143</v>
      </c>
      <c r="B59" s="346"/>
      <c r="C59" s="136" t="s">
        <v>155</v>
      </c>
      <c r="D59" s="191">
        <v>15322</v>
      </c>
      <c r="E59" s="191">
        <v>7247</v>
      </c>
      <c r="F59" s="191">
        <v>8075</v>
      </c>
      <c r="G59" s="191">
        <v>10976</v>
      </c>
      <c r="H59" s="191">
        <v>5190</v>
      </c>
      <c r="I59" s="191">
        <v>5786</v>
      </c>
      <c r="J59" s="192">
        <v>8969</v>
      </c>
      <c r="K59" s="192">
        <v>4265</v>
      </c>
      <c r="L59" s="192">
        <v>4704</v>
      </c>
    </row>
    <row r="60" spans="1:13" ht="17.25" customHeight="1">
      <c r="A60" s="337"/>
      <c r="B60" s="346"/>
      <c r="C60" s="136" t="s">
        <v>52</v>
      </c>
      <c r="D60" s="193">
        <v>4274</v>
      </c>
      <c r="E60" s="193">
        <v>2025</v>
      </c>
      <c r="F60" s="193">
        <v>2249</v>
      </c>
      <c r="G60" s="156">
        <v>2994</v>
      </c>
      <c r="H60" s="156">
        <v>1400</v>
      </c>
      <c r="I60" s="156">
        <v>1594</v>
      </c>
      <c r="J60" s="154">
        <v>2377</v>
      </c>
      <c r="K60" s="154">
        <v>1117</v>
      </c>
      <c r="L60" s="154">
        <v>1260</v>
      </c>
      <c r="M60" s="108"/>
    </row>
    <row r="61" spans="3:13" ht="17.25" customHeight="1">
      <c r="C61" s="136" t="s">
        <v>53</v>
      </c>
      <c r="D61" s="193">
        <v>1902</v>
      </c>
      <c r="E61" s="193">
        <v>898</v>
      </c>
      <c r="F61" s="193">
        <v>1004</v>
      </c>
      <c r="G61" s="156">
        <v>1559</v>
      </c>
      <c r="H61" s="156">
        <v>713</v>
      </c>
      <c r="I61" s="156">
        <v>846</v>
      </c>
      <c r="J61" s="154">
        <v>1413</v>
      </c>
      <c r="K61" s="154">
        <v>646</v>
      </c>
      <c r="L61" s="154">
        <v>767</v>
      </c>
      <c r="M61" s="108"/>
    </row>
    <row r="62" spans="2:13" ht="17.25" customHeight="1">
      <c r="B62" s="157"/>
      <c r="C62" s="136" t="s">
        <v>156</v>
      </c>
      <c r="D62" s="193">
        <v>2984</v>
      </c>
      <c r="E62" s="193">
        <v>1429</v>
      </c>
      <c r="F62" s="193">
        <v>1555</v>
      </c>
      <c r="G62" s="156">
        <v>2405</v>
      </c>
      <c r="H62" s="156">
        <v>1158</v>
      </c>
      <c r="I62" s="156">
        <v>1247</v>
      </c>
      <c r="J62" s="154">
        <v>2058</v>
      </c>
      <c r="K62" s="154">
        <v>1011</v>
      </c>
      <c r="L62" s="154">
        <v>1047</v>
      </c>
      <c r="M62" s="108"/>
    </row>
    <row r="63" spans="1:12" s="159" customFormat="1" ht="17.25" customHeight="1">
      <c r="A63" s="158"/>
      <c r="B63" s="157"/>
      <c r="C63" s="136" t="s">
        <v>55</v>
      </c>
      <c r="D63" s="193">
        <v>3093</v>
      </c>
      <c r="E63" s="193">
        <v>1434</v>
      </c>
      <c r="F63" s="193">
        <v>1659</v>
      </c>
      <c r="G63" s="156">
        <v>2384</v>
      </c>
      <c r="H63" s="194">
        <v>1135</v>
      </c>
      <c r="I63" s="194">
        <v>1249</v>
      </c>
      <c r="J63" s="154">
        <v>1916</v>
      </c>
      <c r="K63" s="195">
        <v>917</v>
      </c>
      <c r="L63" s="195">
        <v>999</v>
      </c>
    </row>
    <row r="64" spans="1:12" s="159" customFormat="1" ht="17.25" customHeight="1">
      <c r="A64" s="108"/>
      <c r="B64" s="160"/>
      <c r="C64" s="136" t="s">
        <v>56</v>
      </c>
      <c r="D64" s="193">
        <v>3069</v>
      </c>
      <c r="E64" s="193">
        <v>1461</v>
      </c>
      <c r="F64" s="193">
        <v>1608</v>
      </c>
      <c r="G64" s="156">
        <v>1634</v>
      </c>
      <c r="H64" s="194">
        <v>784</v>
      </c>
      <c r="I64" s="194">
        <v>850</v>
      </c>
      <c r="J64" s="154">
        <v>1205</v>
      </c>
      <c r="K64" s="195">
        <v>574</v>
      </c>
      <c r="L64" s="195">
        <v>631</v>
      </c>
    </row>
    <row r="65" spans="1:13" ht="6" customHeight="1">
      <c r="A65" s="162"/>
      <c r="B65" s="157"/>
      <c r="C65" s="136"/>
      <c r="D65" s="193"/>
      <c r="E65" s="193"/>
      <c r="F65" s="193"/>
      <c r="G65" s="163"/>
      <c r="H65" s="163"/>
      <c r="I65" s="163"/>
      <c r="J65" s="164"/>
      <c r="K65" s="164"/>
      <c r="L65" s="164"/>
      <c r="M65" s="108"/>
    </row>
    <row r="66" spans="2:13" ht="6" customHeight="1">
      <c r="B66" s="165"/>
      <c r="C66" s="135"/>
      <c r="D66" s="196"/>
      <c r="E66" s="196"/>
      <c r="F66" s="196"/>
      <c r="G66" s="166"/>
      <c r="H66" s="166"/>
      <c r="I66" s="166"/>
      <c r="J66" s="167"/>
      <c r="K66" s="167"/>
      <c r="L66" s="167"/>
      <c r="M66" s="108"/>
    </row>
    <row r="67" spans="1:13" ht="17.25" customHeight="1">
      <c r="A67" s="337" t="s">
        <v>157</v>
      </c>
      <c r="B67" s="346"/>
      <c r="C67" s="136" t="s">
        <v>155</v>
      </c>
      <c r="D67" s="193">
        <v>5577</v>
      </c>
      <c r="E67" s="193">
        <v>1993</v>
      </c>
      <c r="F67" s="193">
        <v>3584</v>
      </c>
      <c r="G67" s="193">
        <v>4422</v>
      </c>
      <c r="H67" s="193">
        <v>1679</v>
      </c>
      <c r="I67" s="193">
        <v>2743</v>
      </c>
      <c r="J67" s="197">
        <v>3004</v>
      </c>
      <c r="K67" s="197">
        <v>1078</v>
      </c>
      <c r="L67" s="197">
        <v>1926</v>
      </c>
      <c r="M67" s="108"/>
    </row>
    <row r="68" spans="3:13" ht="17.25" customHeight="1">
      <c r="C68" s="136" t="s">
        <v>52</v>
      </c>
      <c r="D68" s="193">
        <v>1413</v>
      </c>
      <c r="E68" s="193">
        <v>482</v>
      </c>
      <c r="F68" s="193">
        <v>931</v>
      </c>
      <c r="G68" s="168">
        <v>1170</v>
      </c>
      <c r="H68" s="168">
        <v>431</v>
      </c>
      <c r="I68" s="168">
        <v>739</v>
      </c>
      <c r="J68" s="155">
        <v>842</v>
      </c>
      <c r="K68" s="155">
        <v>312</v>
      </c>
      <c r="L68" s="155">
        <v>530</v>
      </c>
      <c r="M68" s="108"/>
    </row>
    <row r="69" spans="1:13" ht="17.25" customHeight="1">
      <c r="A69" s="169"/>
      <c r="B69" s="170"/>
      <c r="C69" s="136" t="s">
        <v>53</v>
      </c>
      <c r="D69" s="193">
        <v>742</v>
      </c>
      <c r="E69" s="193">
        <v>287</v>
      </c>
      <c r="F69" s="193">
        <v>455</v>
      </c>
      <c r="G69" s="168">
        <v>603</v>
      </c>
      <c r="H69" s="168">
        <v>227</v>
      </c>
      <c r="I69" s="168">
        <v>376</v>
      </c>
      <c r="J69" s="155">
        <v>399</v>
      </c>
      <c r="K69" s="155">
        <v>134</v>
      </c>
      <c r="L69" s="155">
        <v>265</v>
      </c>
      <c r="M69" s="108"/>
    </row>
    <row r="70" spans="2:13" ht="17.25" customHeight="1">
      <c r="B70" s="160"/>
      <c r="C70" s="136" t="s">
        <v>156</v>
      </c>
      <c r="D70" s="193">
        <v>969</v>
      </c>
      <c r="E70" s="193">
        <v>362</v>
      </c>
      <c r="F70" s="193">
        <v>607</v>
      </c>
      <c r="G70" s="168">
        <v>895</v>
      </c>
      <c r="H70" s="168">
        <v>342</v>
      </c>
      <c r="I70" s="168">
        <v>553</v>
      </c>
      <c r="J70" s="155">
        <v>613</v>
      </c>
      <c r="K70" s="155">
        <v>218</v>
      </c>
      <c r="L70" s="155">
        <v>395</v>
      </c>
      <c r="M70" s="108"/>
    </row>
    <row r="71" spans="2:13" ht="17.25" customHeight="1">
      <c r="B71" s="157"/>
      <c r="C71" s="136" t="s">
        <v>55</v>
      </c>
      <c r="D71" s="193">
        <v>1136</v>
      </c>
      <c r="E71" s="193">
        <v>404</v>
      </c>
      <c r="F71" s="193">
        <v>732</v>
      </c>
      <c r="G71" s="168">
        <v>981</v>
      </c>
      <c r="H71" s="168">
        <v>376</v>
      </c>
      <c r="I71" s="168">
        <v>605</v>
      </c>
      <c r="J71" s="155">
        <v>604</v>
      </c>
      <c r="K71" s="155">
        <v>207</v>
      </c>
      <c r="L71" s="155">
        <v>397</v>
      </c>
      <c r="M71" s="108"/>
    </row>
    <row r="72" spans="2:13" ht="17.25" customHeight="1">
      <c r="B72" s="157"/>
      <c r="C72" s="136" t="s">
        <v>56</v>
      </c>
      <c r="D72" s="193">
        <v>1317</v>
      </c>
      <c r="E72" s="193">
        <v>458</v>
      </c>
      <c r="F72" s="193">
        <v>859</v>
      </c>
      <c r="G72" s="168">
        <v>773</v>
      </c>
      <c r="H72" s="168">
        <v>303</v>
      </c>
      <c r="I72" s="168">
        <v>470</v>
      </c>
      <c r="J72" s="155">
        <v>546</v>
      </c>
      <c r="K72" s="155">
        <v>207</v>
      </c>
      <c r="L72" s="155">
        <v>339</v>
      </c>
      <c r="M72" s="108"/>
    </row>
    <row r="73" spans="1:13" ht="6" customHeight="1">
      <c r="A73" s="162"/>
      <c r="B73" s="172"/>
      <c r="C73" s="137"/>
      <c r="D73" s="198"/>
      <c r="E73" s="198"/>
      <c r="F73" s="198"/>
      <c r="G73" s="173"/>
      <c r="H73" s="173"/>
      <c r="I73" s="173"/>
      <c r="J73" s="174"/>
      <c r="K73" s="174"/>
      <c r="L73" s="174"/>
      <c r="M73" s="108"/>
    </row>
    <row r="74" spans="2:13" ht="6" customHeight="1">
      <c r="B74" s="157"/>
      <c r="C74" s="130"/>
      <c r="D74" s="193"/>
      <c r="E74" s="193"/>
      <c r="F74" s="193"/>
      <c r="G74" s="156"/>
      <c r="H74" s="156"/>
      <c r="I74" s="156"/>
      <c r="J74" s="164"/>
      <c r="K74" s="164"/>
      <c r="L74" s="164"/>
      <c r="M74" s="108"/>
    </row>
    <row r="75" spans="1:12" ht="17.25" customHeight="1">
      <c r="A75" s="337" t="s">
        <v>147</v>
      </c>
      <c r="B75" s="338"/>
      <c r="C75" s="339"/>
      <c r="D75" s="193"/>
      <c r="E75" s="193"/>
      <c r="F75" s="193"/>
      <c r="G75" s="156"/>
      <c r="H75" s="156"/>
      <c r="I75" s="156"/>
      <c r="J75" s="164"/>
      <c r="K75" s="164"/>
      <c r="L75" s="164"/>
    </row>
    <row r="76" spans="1:12" ht="17.25" customHeight="1">
      <c r="A76" s="151"/>
      <c r="B76" s="175" t="s">
        <v>148</v>
      </c>
      <c r="C76" s="136" t="s">
        <v>155</v>
      </c>
      <c r="D76" s="193">
        <v>442</v>
      </c>
      <c r="E76" s="193">
        <v>292</v>
      </c>
      <c r="F76" s="193">
        <v>150</v>
      </c>
      <c r="G76" s="193">
        <v>353</v>
      </c>
      <c r="H76" s="193">
        <v>234</v>
      </c>
      <c r="I76" s="193">
        <v>119</v>
      </c>
      <c r="J76" s="197">
        <v>934</v>
      </c>
      <c r="K76" s="197">
        <v>567</v>
      </c>
      <c r="L76" s="197">
        <v>367</v>
      </c>
    </row>
    <row r="77" spans="2:12" ht="17.25" customHeight="1">
      <c r="B77" s="175"/>
      <c r="C77" s="136" t="s">
        <v>52</v>
      </c>
      <c r="D77" s="193">
        <v>72</v>
      </c>
      <c r="E77" s="193">
        <v>50</v>
      </c>
      <c r="F77" s="193">
        <v>22</v>
      </c>
      <c r="G77" s="156">
        <v>54</v>
      </c>
      <c r="H77" s="156">
        <v>34</v>
      </c>
      <c r="I77" s="156">
        <v>20</v>
      </c>
      <c r="J77" s="154">
        <v>142</v>
      </c>
      <c r="K77" s="154">
        <v>86</v>
      </c>
      <c r="L77" s="154">
        <v>56</v>
      </c>
    </row>
    <row r="78" spans="1:12" ht="17.25" customHeight="1">
      <c r="A78" s="133"/>
      <c r="B78" s="176"/>
      <c r="C78" s="136" t="s">
        <v>53</v>
      </c>
      <c r="D78" s="193">
        <v>35</v>
      </c>
      <c r="E78" s="193">
        <v>24</v>
      </c>
      <c r="F78" s="193">
        <v>11</v>
      </c>
      <c r="G78" s="156">
        <v>57</v>
      </c>
      <c r="H78" s="156">
        <v>38</v>
      </c>
      <c r="I78" s="156">
        <v>19</v>
      </c>
      <c r="J78" s="154">
        <v>215</v>
      </c>
      <c r="K78" s="154">
        <v>122</v>
      </c>
      <c r="L78" s="154">
        <v>93</v>
      </c>
    </row>
    <row r="79" spans="2:12" ht="17.25" customHeight="1">
      <c r="B79" s="176"/>
      <c r="C79" s="136" t="s">
        <v>156</v>
      </c>
      <c r="D79" s="193">
        <v>137</v>
      </c>
      <c r="E79" s="193">
        <v>82</v>
      </c>
      <c r="F79" s="193">
        <v>55</v>
      </c>
      <c r="G79" s="156">
        <v>102</v>
      </c>
      <c r="H79" s="156">
        <v>68</v>
      </c>
      <c r="I79" s="156">
        <v>34</v>
      </c>
      <c r="J79" s="154">
        <v>262</v>
      </c>
      <c r="K79" s="154">
        <v>154</v>
      </c>
      <c r="L79" s="154">
        <v>108</v>
      </c>
    </row>
    <row r="80" spans="2:12" ht="17.25" customHeight="1">
      <c r="B80" s="176"/>
      <c r="C80" s="136" t="s">
        <v>55</v>
      </c>
      <c r="D80" s="193">
        <v>87</v>
      </c>
      <c r="E80" s="193">
        <v>58</v>
      </c>
      <c r="F80" s="193">
        <v>29</v>
      </c>
      <c r="G80" s="156">
        <v>64</v>
      </c>
      <c r="H80" s="156">
        <v>39</v>
      </c>
      <c r="I80" s="156">
        <v>25</v>
      </c>
      <c r="J80" s="154">
        <v>219</v>
      </c>
      <c r="K80" s="154">
        <v>141</v>
      </c>
      <c r="L80" s="154">
        <v>78</v>
      </c>
    </row>
    <row r="81" spans="2:12" ht="17.25" customHeight="1">
      <c r="B81" s="177"/>
      <c r="C81" s="136" t="s">
        <v>56</v>
      </c>
      <c r="D81" s="193">
        <v>111</v>
      </c>
      <c r="E81" s="193">
        <v>78</v>
      </c>
      <c r="F81" s="193">
        <v>33</v>
      </c>
      <c r="G81" s="156">
        <v>76</v>
      </c>
      <c r="H81" s="156">
        <v>55</v>
      </c>
      <c r="I81" s="156">
        <v>21</v>
      </c>
      <c r="J81" s="154">
        <v>96</v>
      </c>
      <c r="K81" s="154">
        <v>64</v>
      </c>
      <c r="L81" s="154">
        <v>32</v>
      </c>
    </row>
    <row r="82" spans="2:12" ht="6" customHeight="1">
      <c r="B82" s="178"/>
      <c r="C82" s="179"/>
      <c r="D82" s="193"/>
      <c r="E82" s="193"/>
      <c r="F82" s="193"/>
      <c r="G82" s="156"/>
      <c r="H82" s="156"/>
      <c r="I82" s="156"/>
      <c r="J82" s="154"/>
      <c r="K82" s="154"/>
      <c r="L82" s="154"/>
    </row>
    <row r="83" spans="2:12" ht="17.25" customHeight="1">
      <c r="B83" s="177" t="s">
        <v>149</v>
      </c>
      <c r="C83" s="136" t="s">
        <v>155</v>
      </c>
      <c r="D83" s="193">
        <v>6081</v>
      </c>
      <c r="E83" s="193">
        <v>3817</v>
      </c>
      <c r="F83" s="193">
        <v>2264</v>
      </c>
      <c r="G83" s="193">
        <v>4199</v>
      </c>
      <c r="H83" s="193">
        <v>2615</v>
      </c>
      <c r="I83" s="193">
        <v>1584</v>
      </c>
      <c r="J83" s="197">
        <v>3261</v>
      </c>
      <c r="K83" s="197">
        <v>1998</v>
      </c>
      <c r="L83" s="197">
        <v>1263</v>
      </c>
    </row>
    <row r="84" spans="2:12" ht="17.25" customHeight="1">
      <c r="B84" s="177"/>
      <c r="C84" s="136" t="s">
        <v>52</v>
      </c>
      <c r="D84" s="193">
        <v>1705</v>
      </c>
      <c r="E84" s="193">
        <v>1088</v>
      </c>
      <c r="F84" s="193">
        <v>617</v>
      </c>
      <c r="G84" s="168">
        <v>1139</v>
      </c>
      <c r="H84" s="168">
        <v>712</v>
      </c>
      <c r="I84" s="168">
        <v>427</v>
      </c>
      <c r="J84" s="171">
        <v>871</v>
      </c>
      <c r="K84" s="171">
        <v>538</v>
      </c>
      <c r="L84" s="171">
        <v>333</v>
      </c>
    </row>
    <row r="85" spans="2:12" ht="17.25" customHeight="1">
      <c r="B85" s="176"/>
      <c r="C85" s="136" t="s">
        <v>53</v>
      </c>
      <c r="D85" s="193">
        <v>843</v>
      </c>
      <c r="E85" s="193">
        <v>504</v>
      </c>
      <c r="F85" s="193">
        <v>339</v>
      </c>
      <c r="G85" s="168">
        <v>596</v>
      </c>
      <c r="H85" s="156">
        <v>360</v>
      </c>
      <c r="I85" s="156">
        <v>236</v>
      </c>
      <c r="J85" s="154">
        <v>512</v>
      </c>
      <c r="K85" s="154">
        <v>304</v>
      </c>
      <c r="L85" s="154">
        <v>208</v>
      </c>
    </row>
    <row r="86" spans="2:12" ht="17.25" customHeight="1">
      <c r="B86" s="176"/>
      <c r="C86" s="136" t="s">
        <v>156</v>
      </c>
      <c r="D86" s="193">
        <v>1291</v>
      </c>
      <c r="E86" s="193">
        <v>795</v>
      </c>
      <c r="F86" s="193">
        <v>496</v>
      </c>
      <c r="G86" s="168">
        <v>1022</v>
      </c>
      <c r="H86" s="156">
        <v>627</v>
      </c>
      <c r="I86" s="156">
        <v>395</v>
      </c>
      <c r="J86" s="154">
        <v>821</v>
      </c>
      <c r="K86" s="154">
        <v>502</v>
      </c>
      <c r="L86" s="154">
        <v>319</v>
      </c>
    </row>
    <row r="87" spans="2:12" ht="17.25" customHeight="1">
      <c r="B87" s="176"/>
      <c r="C87" s="136" t="s">
        <v>55</v>
      </c>
      <c r="D87" s="193">
        <v>1215</v>
      </c>
      <c r="E87" s="193">
        <v>755</v>
      </c>
      <c r="F87" s="193">
        <v>460</v>
      </c>
      <c r="G87" s="168">
        <v>942</v>
      </c>
      <c r="H87" s="156">
        <v>594</v>
      </c>
      <c r="I87" s="156">
        <v>348</v>
      </c>
      <c r="J87" s="154">
        <v>719</v>
      </c>
      <c r="K87" s="154">
        <v>447</v>
      </c>
      <c r="L87" s="154">
        <v>272</v>
      </c>
    </row>
    <row r="88" spans="2:12" ht="17.25" customHeight="1">
      <c r="B88" s="180"/>
      <c r="C88" s="136" t="s">
        <v>56</v>
      </c>
      <c r="D88" s="193">
        <v>1027</v>
      </c>
      <c r="E88" s="193">
        <v>675</v>
      </c>
      <c r="F88" s="193">
        <v>352</v>
      </c>
      <c r="G88" s="168">
        <v>500</v>
      </c>
      <c r="H88" s="156">
        <v>322</v>
      </c>
      <c r="I88" s="156">
        <v>178</v>
      </c>
      <c r="J88" s="154">
        <v>338</v>
      </c>
      <c r="K88" s="154">
        <v>207</v>
      </c>
      <c r="L88" s="154">
        <v>131</v>
      </c>
    </row>
    <row r="89" spans="1:12" ht="6" customHeight="1">
      <c r="A89" s="162"/>
      <c r="B89" s="181"/>
      <c r="C89" s="161"/>
      <c r="D89" s="193"/>
      <c r="E89" s="193"/>
      <c r="F89" s="193"/>
      <c r="G89" s="156"/>
      <c r="H89" s="156"/>
      <c r="I89" s="156"/>
      <c r="J89" s="154"/>
      <c r="K89" s="154"/>
      <c r="L89" s="154"/>
    </row>
    <row r="90" spans="2:12" ht="6" customHeight="1">
      <c r="B90" s="165"/>
      <c r="C90" s="135"/>
      <c r="D90" s="196"/>
      <c r="E90" s="196"/>
      <c r="F90" s="196"/>
      <c r="G90" s="182"/>
      <c r="H90" s="182"/>
      <c r="I90" s="182"/>
      <c r="J90" s="183"/>
      <c r="K90" s="183"/>
      <c r="L90" s="183"/>
    </row>
    <row r="91" spans="1:13" ht="17.25" customHeight="1">
      <c r="A91" s="184" t="s">
        <v>150</v>
      </c>
      <c r="B91" s="157"/>
      <c r="C91" s="136" t="s">
        <v>155</v>
      </c>
      <c r="D91" s="193">
        <v>981</v>
      </c>
      <c r="E91" s="193">
        <v>382</v>
      </c>
      <c r="F91" s="193">
        <v>599</v>
      </c>
      <c r="G91" s="193">
        <v>629</v>
      </c>
      <c r="H91" s="193">
        <v>233</v>
      </c>
      <c r="I91" s="193">
        <v>396</v>
      </c>
      <c r="J91" s="197">
        <v>636</v>
      </c>
      <c r="K91" s="197">
        <v>230</v>
      </c>
      <c r="L91" s="197">
        <v>406</v>
      </c>
      <c r="M91" s="199">
        <v>0</v>
      </c>
    </row>
    <row r="92" spans="1:12" ht="17.25" customHeight="1">
      <c r="A92" s="184" t="s">
        <v>151</v>
      </c>
      <c r="B92" s="185"/>
      <c r="C92" s="136" t="s">
        <v>52</v>
      </c>
      <c r="D92" s="193">
        <v>382</v>
      </c>
      <c r="E92" s="193">
        <v>139</v>
      </c>
      <c r="F92" s="193">
        <v>243</v>
      </c>
      <c r="G92" s="168">
        <v>230</v>
      </c>
      <c r="H92" s="168">
        <v>93</v>
      </c>
      <c r="I92" s="168">
        <v>137</v>
      </c>
      <c r="J92" s="171">
        <v>205</v>
      </c>
      <c r="K92" s="171">
        <v>75</v>
      </c>
      <c r="L92" s="171">
        <v>130</v>
      </c>
    </row>
    <row r="93" spans="1:12" ht="17.25" customHeight="1">
      <c r="A93" s="184"/>
      <c r="B93" s="185"/>
      <c r="C93" s="136" t="s">
        <v>53</v>
      </c>
      <c r="D93" s="193">
        <v>61</v>
      </c>
      <c r="E93" s="193">
        <v>24</v>
      </c>
      <c r="F93" s="193">
        <v>37</v>
      </c>
      <c r="G93" s="168">
        <v>87</v>
      </c>
      <c r="H93" s="168">
        <v>31</v>
      </c>
      <c r="I93" s="168">
        <v>56</v>
      </c>
      <c r="J93" s="171">
        <v>91</v>
      </c>
      <c r="K93" s="171">
        <v>31</v>
      </c>
      <c r="L93" s="171">
        <v>60</v>
      </c>
    </row>
    <row r="94" spans="2:12" ht="17.25" customHeight="1">
      <c r="B94" s="157"/>
      <c r="C94" s="136" t="s">
        <v>156</v>
      </c>
      <c r="D94" s="193">
        <v>138</v>
      </c>
      <c r="E94" s="193">
        <v>44</v>
      </c>
      <c r="F94" s="193">
        <v>94</v>
      </c>
      <c r="G94" s="168">
        <v>90</v>
      </c>
      <c r="H94" s="168">
        <v>31</v>
      </c>
      <c r="I94" s="168">
        <v>59</v>
      </c>
      <c r="J94" s="171">
        <v>116</v>
      </c>
      <c r="K94" s="171">
        <v>41</v>
      </c>
      <c r="L94" s="171">
        <v>75</v>
      </c>
    </row>
    <row r="95" spans="2:12" ht="17.25" customHeight="1">
      <c r="B95" s="157"/>
      <c r="C95" s="136" t="s">
        <v>55</v>
      </c>
      <c r="D95" s="193">
        <v>196</v>
      </c>
      <c r="E95" s="193">
        <v>83</v>
      </c>
      <c r="F95" s="193">
        <v>113</v>
      </c>
      <c r="G95" s="168">
        <v>132</v>
      </c>
      <c r="H95" s="168">
        <v>41</v>
      </c>
      <c r="I95" s="168">
        <v>91</v>
      </c>
      <c r="J95" s="171">
        <v>136</v>
      </c>
      <c r="K95" s="171">
        <v>45</v>
      </c>
      <c r="L95" s="171">
        <v>91</v>
      </c>
    </row>
    <row r="96" spans="2:12" ht="17.25" customHeight="1">
      <c r="B96" s="157"/>
      <c r="C96" s="136" t="s">
        <v>56</v>
      </c>
      <c r="D96" s="193">
        <v>204</v>
      </c>
      <c r="E96" s="193">
        <v>92</v>
      </c>
      <c r="F96" s="193">
        <v>112</v>
      </c>
      <c r="G96" s="168">
        <v>90</v>
      </c>
      <c r="H96" s="168">
        <v>37</v>
      </c>
      <c r="I96" s="168">
        <v>53</v>
      </c>
      <c r="J96" s="171">
        <v>88</v>
      </c>
      <c r="K96" s="171">
        <v>38</v>
      </c>
      <c r="L96" s="171">
        <v>50</v>
      </c>
    </row>
    <row r="97" spans="1:12" ht="6" customHeight="1">
      <c r="A97" s="162"/>
      <c r="B97" s="172"/>
      <c r="C97" s="179"/>
      <c r="D97" s="198"/>
      <c r="E97" s="198"/>
      <c r="F97" s="198"/>
      <c r="G97" s="173"/>
      <c r="H97" s="173"/>
      <c r="I97" s="173"/>
      <c r="J97" s="186"/>
      <c r="K97" s="186"/>
      <c r="L97" s="186"/>
    </row>
    <row r="98" spans="2:12" ht="5.25" customHeight="1">
      <c r="B98" s="157"/>
      <c r="C98" s="136"/>
      <c r="D98" s="193"/>
      <c r="E98" s="193"/>
      <c r="F98" s="193"/>
      <c r="G98" s="156"/>
      <c r="H98" s="156"/>
      <c r="I98" s="156"/>
      <c r="J98" s="154"/>
      <c r="K98" s="154"/>
      <c r="L98" s="154"/>
    </row>
    <row r="99" spans="1:12" ht="17.25" customHeight="1">
      <c r="A99" s="184" t="s">
        <v>152</v>
      </c>
      <c r="B99" s="157"/>
      <c r="C99" s="136" t="s">
        <v>155</v>
      </c>
      <c r="D99" s="193">
        <v>2241</v>
      </c>
      <c r="E99" s="193">
        <v>763</v>
      </c>
      <c r="F99" s="193">
        <v>1478</v>
      </c>
      <c r="G99" s="193">
        <v>1373</v>
      </c>
      <c r="H99" s="193">
        <v>429</v>
      </c>
      <c r="I99" s="193">
        <v>944</v>
      </c>
      <c r="J99" s="197">
        <v>1134</v>
      </c>
      <c r="K99" s="197">
        <v>392</v>
      </c>
      <c r="L99" s="197">
        <v>742</v>
      </c>
    </row>
    <row r="100" spans="2:12" ht="17.25" customHeight="1">
      <c r="B100" s="185"/>
      <c r="C100" s="136" t="s">
        <v>52</v>
      </c>
      <c r="D100" s="193">
        <v>702</v>
      </c>
      <c r="E100" s="193">
        <v>266</v>
      </c>
      <c r="F100" s="193">
        <v>436</v>
      </c>
      <c r="G100" s="156">
        <v>401</v>
      </c>
      <c r="H100" s="156">
        <v>130</v>
      </c>
      <c r="I100" s="156">
        <v>271</v>
      </c>
      <c r="J100" s="154">
        <v>317</v>
      </c>
      <c r="K100" s="154">
        <v>106</v>
      </c>
      <c r="L100" s="154">
        <v>211</v>
      </c>
    </row>
    <row r="101" spans="2:12" ht="17.25" customHeight="1">
      <c r="B101" s="118"/>
      <c r="C101" s="136" t="s">
        <v>53</v>
      </c>
      <c r="D101" s="193">
        <v>221</v>
      </c>
      <c r="E101" s="193">
        <v>59</v>
      </c>
      <c r="F101" s="193">
        <v>162</v>
      </c>
      <c r="G101" s="156">
        <v>216</v>
      </c>
      <c r="H101" s="156">
        <v>57</v>
      </c>
      <c r="I101" s="156">
        <v>159</v>
      </c>
      <c r="J101" s="154">
        <v>196</v>
      </c>
      <c r="K101" s="154">
        <v>55</v>
      </c>
      <c r="L101" s="154">
        <v>141</v>
      </c>
    </row>
    <row r="102" spans="2:12" ht="17.25" customHeight="1">
      <c r="B102" s="157"/>
      <c r="C102" s="136" t="s">
        <v>156</v>
      </c>
      <c r="D102" s="193">
        <v>449</v>
      </c>
      <c r="E102" s="193">
        <v>146</v>
      </c>
      <c r="F102" s="193">
        <v>303</v>
      </c>
      <c r="G102" s="156">
        <v>296</v>
      </c>
      <c r="H102" s="156">
        <v>90</v>
      </c>
      <c r="I102" s="156">
        <v>206</v>
      </c>
      <c r="J102" s="154">
        <v>246</v>
      </c>
      <c r="K102" s="154">
        <v>96</v>
      </c>
      <c r="L102" s="154">
        <v>150</v>
      </c>
    </row>
    <row r="103" spans="2:12" ht="17.25" customHeight="1">
      <c r="B103" s="157"/>
      <c r="C103" s="136" t="s">
        <v>55</v>
      </c>
      <c r="D103" s="193">
        <v>459</v>
      </c>
      <c r="E103" s="193">
        <v>134</v>
      </c>
      <c r="F103" s="193">
        <v>325</v>
      </c>
      <c r="G103" s="156">
        <v>265</v>
      </c>
      <c r="H103" s="156">
        <v>85</v>
      </c>
      <c r="I103" s="156">
        <v>180</v>
      </c>
      <c r="J103" s="154">
        <v>238</v>
      </c>
      <c r="K103" s="154">
        <v>77</v>
      </c>
      <c r="L103" s="154">
        <v>161</v>
      </c>
    </row>
    <row r="104" spans="2:12" ht="17.25" customHeight="1">
      <c r="B104" s="157"/>
      <c r="C104" s="136" t="s">
        <v>56</v>
      </c>
      <c r="D104" s="193">
        <v>410</v>
      </c>
      <c r="E104" s="193">
        <v>158</v>
      </c>
      <c r="F104" s="193">
        <v>252</v>
      </c>
      <c r="G104" s="156">
        <v>195</v>
      </c>
      <c r="H104" s="156">
        <v>67</v>
      </c>
      <c r="I104" s="156">
        <v>128</v>
      </c>
      <c r="J104" s="154">
        <v>137</v>
      </c>
      <c r="K104" s="154">
        <v>58</v>
      </c>
      <c r="L104" s="154">
        <v>79</v>
      </c>
    </row>
    <row r="105" spans="1:12" ht="6" customHeight="1" thickBot="1">
      <c r="A105" s="187"/>
      <c r="B105" s="115"/>
      <c r="C105" s="188"/>
      <c r="D105" s="200"/>
      <c r="E105" s="200"/>
      <c r="F105" s="200"/>
      <c r="G105" s="187"/>
      <c r="H105" s="187"/>
      <c r="I105" s="187"/>
      <c r="J105" s="201"/>
      <c r="K105" s="201"/>
      <c r="L105" s="201"/>
    </row>
    <row r="106" spans="1:13" s="60" customFormat="1" ht="18" customHeight="1">
      <c r="A106" s="340" t="s">
        <v>158</v>
      </c>
      <c r="B106" s="340"/>
      <c r="C106" s="340"/>
      <c r="D106" s="340"/>
      <c r="E106" s="340"/>
      <c r="F106" s="340"/>
      <c r="G106" s="340"/>
      <c r="L106" s="113" t="s">
        <v>58</v>
      </c>
      <c r="M106" s="132"/>
    </row>
  </sheetData>
  <sheetProtection/>
  <mergeCells count="20">
    <mergeCell ref="D3:F3"/>
    <mergeCell ref="G3:I3"/>
    <mergeCell ref="J3:L3"/>
    <mergeCell ref="A4:B4"/>
    <mergeCell ref="A6:B7"/>
    <mergeCell ref="A1:L1"/>
    <mergeCell ref="A14:B14"/>
    <mergeCell ref="A22:C22"/>
    <mergeCell ref="A39:B39"/>
    <mergeCell ref="A46:B46"/>
    <mergeCell ref="A47:B47"/>
    <mergeCell ref="A53:G53"/>
    <mergeCell ref="A75:C75"/>
    <mergeCell ref="A106:G106"/>
    <mergeCell ref="D56:F56"/>
    <mergeCell ref="G56:I56"/>
    <mergeCell ref="J56:L56"/>
    <mergeCell ref="A57:B57"/>
    <mergeCell ref="A59:B60"/>
    <mergeCell ref="A67:B67"/>
  </mergeCells>
  <printOptions horizontalCentered="1"/>
  <pageMargins left="0.5511811023622047" right="0.5511811023622047" top="0.5905511811023623" bottom="0.5905511811023623" header="0.5118110236220472" footer="0.5118110236220472"/>
  <pageSetup firstPageNumber="48" useFirstPageNumber="1" horizontalDpi="600" verticalDpi="600" orientation="portrait" paperSize="9" scale="95" r:id="rId2"/>
  <rowBreaks count="1" manualBreakCount="1">
    <brk id="5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東広島市</dc:creator>
  <cp:keywords/>
  <dc:description/>
  <cp:lastModifiedBy>HGH</cp:lastModifiedBy>
  <cp:lastPrinted>2014-05-20T12:14:45Z</cp:lastPrinted>
  <dcterms:created xsi:type="dcterms:W3CDTF">1997-06-27T15:51:58Z</dcterms:created>
  <dcterms:modified xsi:type="dcterms:W3CDTF">2014-08-29T01:32:58Z</dcterms:modified>
  <cp:category/>
  <cp:version/>
  <cp:contentType/>
  <cp:contentStatus/>
</cp:coreProperties>
</file>