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75" tabRatio="661" firstSheet="1" activeTab="3"/>
  </bookViews>
  <sheets>
    <sheet name="2-1世帯人口（国）" sheetId="1" r:id="rId1"/>
    <sheet name="2-2世帯人口（住）" sheetId="2" r:id="rId2"/>
    <sheet name="2-3大字（国）" sheetId="3" r:id="rId3"/>
    <sheet name="2-4大字（住）" sheetId="4" r:id="rId4"/>
    <sheet name="2-5年齢（国）" sheetId="5" r:id="rId5"/>
    <sheet name="2-6年齢（住）" sheetId="6" r:id="rId6"/>
    <sheet name="2-7大字年齢（国）" sheetId="7" r:id="rId7"/>
    <sheet name="2-8大字年齢（住）" sheetId="8" r:id="rId8"/>
  </sheets>
  <definedNames>
    <definedName name="_xlnm.Print_Area" localSheetId="0">'2-1世帯人口（国）'!$A$1:$W$65</definedName>
    <definedName name="_xlnm.Print_Area" localSheetId="1">'2-2世帯人口（住）'!$A$1:$T$67</definedName>
    <definedName name="_xlnm.Print_Area" localSheetId="2">'2-3大字（国）'!$A$1:$AJ$37</definedName>
    <definedName name="_xlnm.Print_Area" localSheetId="3">'2-4大字（住）'!$A$1:$V$67</definedName>
    <definedName name="_xlnm.Print_Area" localSheetId="4">'2-5年齢（国）'!$A$1:$L$48</definedName>
    <definedName name="_xlnm.Print_Area" localSheetId="6">'2-7大字年齢（国）'!$A$1:$DM$50</definedName>
    <definedName name="_xlnm.Print_Area" localSheetId="7">'2-8大字年齢（住）'!$A$1:$DZ$48</definedName>
  </definedNames>
  <calcPr fullCalcOnLoad="1"/>
</workbook>
</file>

<file path=xl/comments1.xml><?xml version="1.0" encoding="utf-8"?>
<comments xmlns="http://schemas.openxmlformats.org/spreadsheetml/2006/main">
  <authors>
    <author>HGH</author>
  </authors>
  <commentList>
    <comment ref="H3" authorId="0">
      <text>
        <r>
          <rPr>
            <sz val="9"/>
            <rFont val="ＭＳ Ｐゴシック"/>
            <family val="3"/>
          </rPr>
          <t xml:space="preserve">戦後の調査のため
1945年は実施せず、
1947年に実施。
</t>
        </r>
      </text>
    </comment>
  </commentList>
</comments>
</file>

<file path=xl/sharedStrings.xml><?xml version="1.0" encoding="utf-8"?>
<sst xmlns="http://schemas.openxmlformats.org/spreadsheetml/2006/main" count="2365" uniqueCount="822">
  <si>
    <t>世帯数</t>
  </si>
  <si>
    <t>総数</t>
  </si>
  <si>
    <t>男</t>
  </si>
  <si>
    <t>女</t>
  </si>
  <si>
    <t>西
条</t>
  </si>
  <si>
    <t>八
本
松</t>
  </si>
  <si>
    <t>志
和</t>
  </si>
  <si>
    <t>高
屋</t>
  </si>
  <si>
    <t>黒
瀬</t>
  </si>
  <si>
    <t>福
富</t>
  </si>
  <si>
    <t>豊
栄</t>
  </si>
  <si>
    <t>河
内</t>
  </si>
  <si>
    <t>安
芸
津</t>
  </si>
  <si>
    <t>区分</t>
  </si>
  <si>
    <t>年次</t>
  </si>
  <si>
    <t>各年10月１日現在　国勢調査</t>
  </si>
  <si>
    <t>各年10月1日現在　国勢調査</t>
  </si>
  <si>
    <t>１.世帯及び人口の推移(国勢調査）①</t>
  </si>
  <si>
    <t>１.世帯及び人口の推移(国勢調査）②</t>
  </si>
  <si>
    <t>単位：人</t>
  </si>
  <si>
    <t>…</t>
  </si>
  <si>
    <t>2.世帯及び人口の推移(住民基本台帳）A</t>
  </si>
  <si>
    <t>2.世帯及び人口の推移(住民基本台帳）B</t>
  </si>
  <si>
    <t>総計</t>
  </si>
  <si>
    <t>各年3月末現在　住民基本台帳</t>
  </si>
  <si>
    <t>3.町丁・大字別世帯数及び人口（国勢調査）①</t>
  </si>
  <si>
    <t>3.町丁・大字別世帯数及び人口(国勢調査）②</t>
  </si>
  <si>
    <t>3.町丁・大字別世帯数及び人口(国勢調査）③</t>
  </si>
  <si>
    <t>単位：人</t>
  </si>
  <si>
    <t>区分</t>
  </si>
  <si>
    <t>世帯数</t>
  </si>
  <si>
    <t>人口</t>
  </si>
  <si>
    <t>町丁・大字名</t>
  </si>
  <si>
    <t>総数</t>
  </si>
  <si>
    <t>男</t>
  </si>
  <si>
    <t>女</t>
  </si>
  <si>
    <t>西条朝日町</t>
  </si>
  <si>
    <t>八本松南一丁目</t>
  </si>
  <si>
    <t>志和町志和堀</t>
  </si>
  <si>
    <t>黒瀬学園台</t>
  </si>
  <si>
    <t>豊栄町鍛冶屋</t>
  </si>
  <si>
    <t>西条大坪町</t>
  </si>
  <si>
    <t>八本松南二丁目</t>
  </si>
  <si>
    <t>志和町別府</t>
  </si>
  <si>
    <t>黒瀬春日野一丁目</t>
  </si>
  <si>
    <t>豊栄町清武</t>
  </si>
  <si>
    <t>西条岡町</t>
  </si>
  <si>
    <t>八本松南三丁目</t>
  </si>
  <si>
    <t>志和流通</t>
  </si>
  <si>
    <t>黒瀬春日野二丁目</t>
  </si>
  <si>
    <t>豊栄町能良</t>
  </si>
  <si>
    <t>西条上市町</t>
  </si>
  <si>
    <t>西条中央六丁目</t>
  </si>
  <si>
    <t>八本松南四丁目</t>
  </si>
  <si>
    <t>志和地区計</t>
  </si>
  <si>
    <t>黒瀬切田が丘一丁目</t>
  </si>
  <si>
    <t>豊栄町乃美</t>
  </si>
  <si>
    <t>西条御条町</t>
  </si>
  <si>
    <t>西条中央七丁目</t>
  </si>
  <si>
    <t>八本松南五丁目</t>
  </si>
  <si>
    <t>高屋町稲木</t>
  </si>
  <si>
    <t>黒瀬切田が丘二丁目</t>
  </si>
  <si>
    <t>豊栄町別府</t>
  </si>
  <si>
    <t>西条栄町</t>
  </si>
  <si>
    <t>西条中央八丁目</t>
  </si>
  <si>
    <t>八本松南六丁目</t>
  </si>
  <si>
    <t>高屋町大畠</t>
  </si>
  <si>
    <t>黒瀬切田が丘三丁目</t>
  </si>
  <si>
    <t>豊栄町吉原</t>
  </si>
  <si>
    <t>西条昭和町</t>
  </si>
  <si>
    <t>西大沢一丁目</t>
  </si>
  <si>
    <t>八本松南七丁目</t>
  </si>
  <si>
    <t>高屋町杵原</t>
  </si>
  <si>
    <t>黒瀬桜が丘一丁目</t>
  </si>
  <si>
    <t>豊栄地区計</t>
  </si>
  <si>
    <t>西条末広町</t>
  </si>
  <si>
    <t>西大沢二丁目</t>
  </si>
  <si>
    <t>八本松南八丁目</t>
  </si>
  <si>
    <t>高屋町小谷</t>
  </si>
  <si>
    <t>黒瀬松ケ丘</t>
  </si>
  <si>
    <t>河内町宇山</t>
  </si>
  <si>
    <t>西条西本町</t>
  </si>
  <si>
    <t>西条下見五丁目</t>
  </si>
  <si>
    <t>八本松東一丁目</t>
  </si>
  <si>
    <t>高屋町郷</t>
  </si>
  <si>
    <t>黒瀬町市飯田</t>
  </si>
  <si>
    <t>河内町小田</t>
  </si>
  <si>
    <t>西条本町</t>
  </si>
  <si>
    <t>西条下見六丁目</t>
  </si>
  <si>
    <t>八本松東二丁目</t>
  </si>
  <si>
    <t>高屋町貞重</t>
  </si>
  <si>
    <t>黒瀬町大多田</t>
  </si>
  <si>
    <t>河内町上河内</t>
  </si>
  <si>
    <t>西条町馬木</t>
  </si>
  <si>
    <t>西条下見七丁目</t>
  </si>
  <si>
    <t>八本松東三丁目</t>
  </si>
  <si>
    <t>高屋町重兼</t>
  </si>
  <si>
    <t>黒瀬町小多田</t>
  </si>
  <si>
    <t>河内町河戸</t>
  </si>
  <si>
    <t>三永一丁目</t>
  </si>
  <si>
    <t>八本松東四丁目</t>
  </si>
  <si>
    <t>高屋町白市</t>
  </si>
  <si>
    <t>黒瀬町兼沢</t>
  </si>
  <si>
    <t>河内町下河内</t>
  </si>
  <si>
    <t>三永二丁目</t>
  </si>
  <si>
    <t>八本松東五丁目</t>
  </si>
  <si>
    <t>高屋町造賀</t>
  </si>
  <si>
    <t>黒瀬町兼広</t>
  </si>
  <si>
    <t>河内町戸野</t>
  </si>
  <si>
    <t>三永三丁目</t>
  </si>
  <si>
    <t>八本松東六丁目</t>
  </si>
  <si>
    <t>高屋町高屋東</t>
  </si>
  <si>
    <t>黒瀬町上保田</t>
  </si>
  <si>
    <t>河内町中河内</t>
  </si>
  <si>
    <t>田口研究団地</t>
  </si>
  <si>
    <t>八本松東七丁目</t>
  </si>
  <si>
    <t>高屋町高屋堀</t>
  </si>
  <si>
    <t>黒瀬町川角</t>
  </si>
  <si>
    <t>河内町入野</t>
  </si>
  <si>
    <t>西条東北町</t>
  </si>
  <si>
    <t>八本松飯田一丁目</t>
  </si>
  <si>
    <t>高屋町中島</t>
  </si>
  <si>
    <t>黒瀬町切田</t>
  </si>
  <si>
    <t>河内地区計</t>
  </si>
  <si>
    <t>西条土与丸一丁目</t>
  </si>
  <si>
    <t>八本松飯田二丁目</t>
  </si>
  <si>
    <t>高屋町桧山</t>
  </si>
  <si>
    <t>黒瀬町国近</t>
  </si>
  <si>
    <t>安芸津町大田</t>
  </si>
  <si>
    <t>西条土与丸二丁目</t>
  </si>
  <si>
    <t>八本松飯田三丁目</t>
  </si>
  <si>
    <t>高屋町溝口</t>
  </si>
  <si>
    <t>黒瀬町菅田</t>
  </si>
  <si>
    <t>安芸津町風早</t>
  </si>
  <si>
    <t>西条土与丸三丁目</t>
  </si>
  <si>
    <t>八本松飯田四丁目</t>
  </si>
  <si>
    <t>高屋町宮領</t>
  </si>
  <si>
    <t>黒瀬町津江</t>
  </si>
  <si>
    <t>安芸津町木谷</t>
  </si>
  <si>
    <t>西条土与丸四丁目</t>
  </si>
  <si>
    <t>八本松飯田五丁目</t>
  </si>
  <si>
    <t>高屋高美が丘一丁目</t>
  </si>
  <si>
    <t>黒瀬町楢原</t>
  </si>
  <si>
    <t>安芸津町小松原</t>
  </si>
  <si>
    <t>西条土与丸五丁目</t>
  </si>
  <si>
    <t>八本松飯田六丁目</t>
  </si>
  <si>
    <t>高屋高美が丘二丁目</t>
  </si>
  <si>
    <t>黒瀬町乃美尾</t>
  </si>
  <si>
    <t>安芸津町三津</t>
  </si>
  <si>
    <t>西条土与丸六丁目</t>
  </si>
  <si>
    <t>八本松飯田七丁目</t>
  </si>
  <si>
    <t>高屋高美が丘三丁目</t>
  </si>
  <si>
    <t>黒瀬町丸山</t>
  </si>
  <si>
    <t>安芸津地区計</t>
  </si>
  <si>
    <t>西条吉行東一丁目</t>
  </si>
  <si>
    <t>八本松飯田八丁目</t>
  </si>
  <si>
    <t>高屋高美が丘四丁目</t>
  </si>
  <si>
    <t>黒瀬町南方</t>
  </si>
  <si>
    <t>西条地区</t>
  </si>
  <si>
    <t>西条吉行東二丁目</t>
  </si>
  <si>
    <t>八本松飯田九丁目</t>
  </si>
  <si>
    <t>高屋高美が丘五丁目</t>
  </si>
  <si>
    <t>黒瀬町宗近柳国</t>
  </si>
  <si>
    <t>八本松地区</t>
  </si>
  <si>
    <t>西条地区計</t>
  </si>
  <si>
    <t>吉川工業団地</t>
  </si>
  <si>
    <t>高屋高美が丘六丁目</t>
  </si>
  <si>
    <t>黒瀬地区計</t>
  </si>
  <si>
    <t>志和地区</t>
  </si>
  <si>
    <t>八本松町飯田</t>
  </si>
  <si>
    <t>八本松地区計</t>
  </si>
  <si>
    <t>高屋高美が丘七丁目</t>
  </si>
  <si>
    <t>福富町上竹仁</t>
  </si>
  <si>
    <t>高屋地区</t>
  </si>
  <si>
    <t>八本松町篠</t>
  </si>
  <si>
    <t>志和町内</t>
  </si>
  <si>
    <t>高屋高美が丘八丁目</t>
  </si>
  <si>
    <t>福富町上戸野</t>
  </si>
  <si>
    <t>黒瀬地区</t>
  </si>
  <si>
    <t>八本松町正力</t>
  </si>
  <si>
    <t>志和町奥屋</t>
  </si>
  <si>
    <t>高屋高美が丘九丁目</t>
  </si>
  <si>
    <t>福富町久芳</t>
  </si>
  <si>
    <t>福富地区</t>
  </si>
  <si>
    <t>八本松町原</t>
  </si>
  <si>
    <t>志和町冠</t>
  </si>
  <si>
    <t>高屋うめの辺</t>
  </si>
  <si>
    <t>福富町下竹仁</t>
  </si>
  <si>
    <t>豊栄地区</t>
  </si>
  <si>
    <t>八本松町宗吉</t>
  </si>
  <si>
    <t>志和町七条椛坂</t>
  </si>
  <si>
    <t>高屋台一丁目</t>
  </si>
  <si>
    <t>福富地区計</t>
  </si>
  <si>
    <t>河内地区</t>
  </si>
  <si>
    <t>八本松町吉川</t>
  </si>
  <si>
    <t>志和町志和西</t>
  </si>
  <si>
    <t>高屋台二丁目</t>
  </si>
  <si>
    <t>豊栄町安宿</t>
  </si>
  <si>
    <t>安芸津地区</t>
  </si>
  <si>
    <t>八本松町米満</t>
  </si>
  <si>
    <t>志和町志和東</t>
  </si>
  <si>
    <t>高屋地区計</t>
  </si>
  <si>
    <t>豊栄町飯田</t>
  </si>
  <si>
    <t>総　　計</t>
  </si>
  <si>
    <t>区分</t>
  </si>
  <si>
    <t>世帯数</t>
  </si>
  <si>
    <t>人　　　口</t>
  </si>
  <si>
    <t>世帯数</t>
  </si>
  <si>
    <t>総　数</t>
  </si>
  <si>
    <t>町丁・大字名　　　</t>
  </si>
  <si>
    <t>　男　</t>
  </si>
  <si>
    <t>　女　</t>
  </si>
  <si>
    <t>西条朝日町　</t>
  </si>
  <si>
    <t>八本松町飯田　　</t>
  </si>
  <si>
    <t>高屋町稲木　　　</t>
  </si>
  <si>
    <t>福富町上竹仁　　　　</t>
  </si>
  <si>
    <t>西条大坪町　</t>
  </si>
  <si>
    <t>八本松町篠　　　</t>
  </si>
  <si>
    <t>高屋町大畠　　　</t>
  </si>
  <si>
    <t>福富町上戸野　　　　</t>
  </si>
  <si>
    <t>西条岡町</t>
  </si>
  <si>
    <t>八本松町正力　　</t>
  </si>
  <si>
    <t>高屋町杵原　　　</t>
  </si>
  <si>
    <t>福富町久芳　　　　　</t>
  </si>
  <si>
    <t>西条上市町　</t>
  </si>
  <si>
    <t>八本松町原　　　</t>
  </si>
  <si>
    <t>高屋町小谷　　　</t>
  </si>
  <si>
    <t>福富町下竹仁　　　　</t>
  </si>
  <si>
    <t>西条御条町　</t>
  </si>
  <si>
    <t>八本松町宗吉　　</t>
  </si>
  <si>
    <t>高屋町郷　　　　</t>
  </si>
  <si>
    <t>福富地区計</t>
  </si>
  <si>
    <t>西条栄町</t>
  </si>
  <si>
    <t>八本松町吉川　　</t>
  </si>
  <si>
    <t>高屋町貞重　　　</t>
  </si>
  <si>
    <t>西条昭和町　</t>
  </si>
  <si>
    <t>八本松町米満　　</t>
  </si>
  <si>
    <t>高屋町重兼　　　</t>
  </si>
  <si>
    <t>豊栄町安宿　　　　　</t>
  </si>
  <si>
    <t>西条末広町　</t>
  </si>
  <si>
    <t>八本松南一丁目　　　</t>
  </si>
  <si>
    <t>高屋町白市　　　</t>
  </si>
  <si>
    <t>豊栄町飯田　　　　　</t>
  </si>
  <si>
    <t>西条西本町　</t>
  </si>
  <si>
    <t>八本松南二丁目　　　</t>
  </si>
  <si>
    <t>高屋町造賀　　　</t>
  </si>
  <si>
    <t>豊栄町鍛冶屋　　　　</t>
  </si>
  <si>
    <t>西条本町</t>
  </si>
  <si>
    <t>八本松南三丁目　　　</t>
  </si>
  <si>
    <t>高屋町高屋東　　</t>
  </si>
  <si>
    <t>豊栄町清武　　　　　</t>
  </si>
  <si>
    <t>西条町馬木　</t>
  </si>
  <si>
    <t>八本松南四丁目　　　</t>
  </si>
  <si>
    <t>高屋町高屋堀　　</t>
  </si>
  <si>
    <t>豊栄町能良　　　　　</t>
  </si>
  <si>
    <t>西条町大沢　</t>
  </si>
  <si>
    <t>八本松南五丁目　　　</t>
  </si>
  <si>
    <t>高屋町中島　　　</t>
  </si>
  <si>
    <t>豊栄町乃美　　　　　</t>
  </si>
  <si>
    <t>西条町上三永</t>
  </si>
  <si>
    <t>八本松南六丁目　　　</t>
  </si>
  <si>
    <t>高屋町桧山　　　</t>
  </si>
  <si>
    <t>豊栄町別府　　　　　</t>
  </si>
  <si>
    <t>西条町郷曽　</t>
  </si>
  <si>
    <t>八本松南七丁目　　　</t>
  </si>
  <si>
    <t>高屋町溝口　　</t>
  </si>
  <si>
    <t>豊栄町吉原　　　　　</t>
  </si>
  <si>
    <t>西条町西条　</t>
  </si>
  <si>
    <t>八本松南八丁目　　　</t>
  </si>
  <si>
    <t>高屋町宮領　　　</t>
  </si>
  <si>
    <t>豊栄地区計</t>
  </si>
  <si>
    <t>西条町西条東</t>
  </si>
  <si>
    <t>八本松東一丁目　　　</t>
  </si>
  <si>
    <t>西条町下見　</t>
  </si>
  <si>
    <t>八本松東二丁目　　　</t>
  </si>
  <si>
    <t>河内町宇山</t>
  </si>
  <si>
    <t>西条町下三永</t>
  </si>
  <si>
    <t>八本松東三丁目　　　</t>
  </si>
  <si>
    <t>河内町小田</t>
  </si>
  <si>
    <t>西条町寺家　</t>
  </si>
  <si>
    <t>八本松東四丁目　　　</t>
  </si>
  <si>
    <t>河内町上河内</t>
  </si>
  <si>
    <t>西条町助実　</t>
  </si>
  <si>
    <t>八本松東五丁目　　　</t>
  </si>
  <si>
    <t>河内町河戸</t>
  </si>
  <si>
    <t>西条町田口　</t>
  </si>
  <si>
    <t>八本松東六丁目　　　</t>
  </si>
  <si>
    <t>河内町下河内</t>
  </si>
  <si>
    <t>西条町土与丸</t>
  </si>
  <si>
    <t>八本松東七丁目　　　</t>
  </si>
  <si>
    <t>河内町戸野</t>
  </si>
  <si>
    <t>西条町福本　</t>
  </si>
  <si>
    <t>八本松飯田一丁目　　</t>
  </si>
  <si>
    <t>河内町中河内</t>
  </si>
  <si>
    <t>西条町御薗宇</t>
  </si>
  <si>
    <t>八本松飯田二丁目　　</t>
  </si>
  <si>
    <t>河内町入野</t>
  </si>
  <si>
    <t>西条町森近　</t>
  </si>
  <si>
    <t>八本松飯田三丁目　　</t>
  </si>
  <si>
    <t>高屋うめの辺</t>
  </si>
  <si>
    <t>入野中山台一丁目</t>
  </si>
  <si>
    <t>西条町吉行　</t>
  </si>
  <si>
    <t>八本松飯田四丁目　　</t>
  </si>
  <si>
    <t>高屋台一丁目　　　　</t>
  </si>
  <si>
    <t>入野中山台二丁目</t>
  </si>
  <si>
    <t>鏡山一丁目　</t>
  </si>
  <si>
    <t>八本松飯田五丁目　　</t>
  </si>
  <si>
    <t>高屋台二丁目　　　　</t>
  </si>
  <si>
    <t>入野中山台三丁目</t>
  </si>
  <si>
    <t>鏡山二丁目　</t>
  </si>
  <si>
    <t>八本松飯田六丁目　　</t>
  </si>
  <si>
    <t>高屋地区計</t>
  </si>
  <si>
    <t>入野中山台四丁目</t>
  </si>
  <si>
    <t>鏡山三丁目　</t>
  </si>
  <si>
    <t>八本松飯田七丁目　　</t>
  </si>
  <si>
    <t>入野中山台五丁目</t>
  </si>
  <si>
    <t>鏡山北　</t>
  </si>
  <si>
    <t>八本松飯田八丁目　　</t>
  </si>
  <si>
    <t>黒瀬学園台　　　　　</t>
  </si>
  <si>
    <t>河内臨空団地</t>
  </si>
  <si>
    <t>西条中央一丁目　</t>
  </si>
  <si>
    <t>八本松飯田九丁目　　</t>
  </si>
  <si>
    <t>黒瀬春日野一丁目　　</t>
  </si>
  <si>
    <t>河内地区計</t>
  </si>
  <si>
    <t>西条中央二丁目　</t>
  </si>
  <si>
    <t>吉川工業団地　　　　</t>
  </si>
  <si>
    <t>黒瀬春日野二丁目　　</t>
  </si>
  <si>
    <t>西条中央三丁目　</t>
  </si>
  <si>
    <t>八本松西一丁目</t>
  </si>
  <si>
    <t>黒瀬切田が丘一丁目　</t>
  </si>
  <si>
    <t>安芸津町大田</t>
  </si>
  <si>
    <t>西条中央四丁目　</t>
  </si>
  <si>
    <t>八本松西二丁目</t>
  </si>
  <si>
    <t>黒瀬切田が丘二丁目　</t>
  </si>
  <si>
    <t>安芸津町風早</t>
  </si>
  <si>
    <t>西条中央五丁目　</t>
  </si>
  <si>
    <t>八本松西三丁目</t>
  </si>
  <si>
    <t>黒瀬切田が丘三丁目　</t>
  </si>
  <si>
    <t>安芸津町木谷</t>
  </si>
  <si>
    <t>西条中央六丁目　</t>
  </si>
  <si>
    <t>八本松西四丁目</t>
  </si>
  <si>
    <t>黒瀬桜が丘一丁目　　</t>
  </si>
  <si>
    <t>安芸津町小松原</t>
  </si>
  <si>
    <t>西条中央七丁目　</t>
  </si>
  <si>
    <t>八本松西五丁目</t>
  </si>
  <si>
    <t>黒瀬松ケ丘　　　　　</t>
  </si>
  <si>
    <t>安芸津町三津</t>
  </si>
  <si>
    <t>西条中央八丁目　</t>
  </si>
  <si>
    <t>八本松西六丁目</t>
  </si>
  <si>
    <t>黒瀬町市飯田　　　　</t>
  </si>
  <si>
    <t>安芸津地区計</t>
  </si>
  <si>
    <t>西大沢一丁目</t>
  </si>
  <si>
    <t>八本松西七丁目</t>
  </si>
  <si>
    <t>黒瀬町大多田　　　　</t>
  </si>
  <si>
    <t>西大沢二丁目</t>
  </si>
  <si>
    <t>八本松地区計</t>
  </si>
  <si>
    <t>黒瀬町小多田　　　　</t>
  </si>
  <si>
    <t>西条下見五丁目　</t>
  </si>
  <si>
    <t>黒瀬町兼沢　　　　　</t>
  </si>
  <si>
    <t>西条地区計</t>
  </si>
  <si>
    <t>西条下見六丁目　</t>
  </si>
  <si>
    <t>志和町内　　　　</t>
  </si>
  <si>
    <t>黒瀬町兼広　　　　　</t>
  </si>
  <si>
    <t>西条下見七丁目　</t>
  </si>
  <si>
    <t>志和町奥屋　　　</t>
  </si>
  <si>
    <t>黒瀬町上保田　　　　</t>
  </si>
  <si>
    <t>志和地区計</t>
  </si>
  <si>
    <t>三永一丁目　</t>
  </si>
  <si>
    <t>志和町冠　　　　</t>
  </si>
  <si>
    <t>黒瀬町川角　　　　　</t>
  </si>
  <si>
    <t>三永二丁目　</t>
  </si>
  <si>
    <t>志和町七条椛坂　</t>
  </si>
  <si>
    <t>黒瀬町切田　　　　　</t>
  </si>
  <si>
    <t>黒瀬地区計</t>
  </si>
  <si>
    <t>三永三丁目　</t>
  </si>
  <si>
    <t>志和町志和西　　</t>
  </si>
  <si>
    <t>黒瀬町国近　　　　　</t>
  </si>
  <si>
    <t>田口研究団地</t>
  </si>
  <si>
    <t>志和町志和東　　</t>
  </si>
  <si>
    <t>黒瀬町菅田　　　　　</t>
  </si>
  <si>
    <t>西条東北町　</t>
  </si>
  <si>
    <t>志和町志和堀　　</t>
  </si>
  <si>
    <t>黒瀬町津江　　　　　</t>
  </si>
  <si>
    <t>西条土与丸一丁目</t>
  </si>
  <si>
    <t>志和町別府　　　</t>
  </si>
  <si>
    <t>黒瀬町楢原　　　</t>
  </si>
  <si>
    <t>西条土与丸二丁目</t>
  </si>
  <si>
    <t>志和流通　　　　　　</t>
  </si>
  <si>
    <t>黒瀬町乃美尾　　　　</t>
  </si>
  <si>
    <t>西条土与丸三丁目</t>
  </si>
  <si>
    <t>黒瀬町丸山　　　　　</t>
  </si>
  <si>
    <t>東広島市計</t>
  </si>
  <si>
    <t>黒瀬町南方　　　　　</t>
  </si>
  <si>
    <t>西条土与丸四丁目</t>
  </si>
  <si>
    <t>西条土与丸五丁目</t>
  </si>
  <si>
    <t>黒瀬町宗近柳国　　　</t>
  </si>
  <si>
    <t>西条土与丸六丁目</t>
  </si>
  <si>
    <t>黒瀬楢原北一丁目</t>
  </si>
  <si>
    <t>西条吉行東一丁目</t>
  </si>
  <si>
    <t>黒瀬楢原北二丁目</t>
  </si>
  <si>
    <t>西条吉行東二丁目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</si>
  <si>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</si>
  <si>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</si>
  <si>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</si>
  <si>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</si>
  <si>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</si>
  <si>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</si>
  <si>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5．年齢別人口(国勢調査）</t>
  </si>
  <si>
    <t>単位：人</t>
  </si>
  <si>
    <t>年　齢</t>
  </si>
  <si>
    <t>男</t>
  </si>
  <si>
    <t>女</t>
  </si>
  <si>
    <t>6.年齢別人口（住民基本台帳）</t>
  </si>
  <si>
    <t>町丁・大字名</t>
  </si>
  <si>
    <t>西条
朝日町　　　　　</t>
  </si>
  <si>
    <t>西条
大坪町　　　　　</t>
  </si>
  <si>
    <t>西条
岡町　　　　　　</t>
  </si>
  <si>
    <t>西条
上市町　　　　　</t>
  </si>
  <si>
    <t>西条
御条町　　　　　</t>
  </si>
  <si>
    <t>西条
栄町　　　　　　</t>
  </si>
  <si>
    <t>西条
昭和町　　　　　</t>
  </si>
  <si>
    <t>西条
末広町　　　　　</t>
  </si>
  <si>
    <t>西条
西本町　　　　　</t>
  </si>
  <si>
    <t>西条
本町　　　　　　</t>
  </si>
  <si>
    <t>西条町
馬木　　　</t>
  </si>
  <si>
    <t>年齢</t>
  </si>
  <si>
    <t>西条町
西条　　　</t>
  </si>
  <si>
    <t>西条町
福本　　</t>
  </si>
  <si>
    <t>西条町
吉行　　　</t>
  </si>
  <si>
    <t>鏡山</t>
  </si>
  <si>
    <t>鏡山北</t>
  </si>
  <si>
    <t>西条中央　　</t>
  </si>
  <si>
    <t>一丁目</t>
  </si>
  <si>
    <t>二丁目　　　　　</t>
  </si>
  <si>
    <t>三丁目　　　　　</t>
  </si>
  <si>
    <t>一丁目</t>
  </si>
  <si>
    <t>二丁目</t>
  </si>
  <si>
    <t>四丁目　</t>
  </si>
  <si>
    <t>五丁目</t>
  </si>
  <si>
    <t>西条中央</t>
  </si>
  <si>
    <t>西大沢</t>
  </si>
  <si>
    <t>西条下見</t>
  </si>
  <si>
    <t>三永</t>
  </si>
  <si>
    <t>田口
研究団地</t>
  </si>
  <si>
    <t>七丁目</t>
  </si>
  <si>
    <t>八丁目</t>
  </si>
  <si>
    <t>二丁目</t>
  </si>
  <si>
    <t>六丁目</t>
  </si>
  <si>
    <t>三丁目</t>
  </si>
  <si>
    <t>西条土与丸</t>
  </si>
  <si>
    <t>西条吉行東</t>
  </si>
  <si>
    <t>西条
地区</t>
  </si>
  <si>
    <t>三丁目</t>
  </si>
  <si>
    <t>四丁目</t>
  </si>
  <si>
    <t>五丁目</t>
  </si>
  <si>
    <t>六丁目</t>
  </si>
  <si>
    <t>二丁目</t>
  </si>
  <si>
    <t>四丁目</t>
  </si>
  <si>
    <t>八本松飯田</t>
  </si>
  <si>
    <t>八丁目</t>
  </si>
  <si>
    <t>吉川
工業団地</t>
  </si>
  <si>
    <t>八本松
地区</t>
  </si>
  <si>
    <t>三丁目</t>
  </si>
  <si>
    <t>四丁目</t>
  </si>
  <si>
    <t>五丁目</t>
  </si>
  <si>
    <t>六丁目</t>
  </si>
  <si>
    <t>七丁目</t>
  </si>
  <si>
    <t>八丁目</t>
  </si>
  <si>
    <t>九丁目</t>
  </si>
  <si>
    <t>志和町
奥屋　　　</t>
  </si>
  <si>
    <t>志和町
冠　　　　</t>
  </si>
  <si>
    <t>志和町
七条椛坂　</t>
  </si>
  <si>
    <t>志和町
志和西　　</t>
  </si>
  <si>
    <t>志和流通</t>
  </si>
  <si>
    <t>志和
地区</t>
  </si>
  <si>
    <t>高屋町
桧山　　　</t>
  </si>
  <si>
    <t>高屋町
溝口　　</t>
  </si>
  <si>
    <t>高屋町
宮領　　　</t>
  </si>
  <si>
    <t>高屋高美が丘</t>
  </si>
  <si>
    <t>高屋
うめの辺</t>
  </si>
  <si>
    <t>高屋
地区</t>
  </si>
  <si>
    <t>黒瀬
学園台</t>
  </si>
  <si>
    <t>黒瀬春日野</t>
  </si>
  <si>
    <t>黒瀬切田が丘</t>
  </si>
  <si>
    <t>黒瀬桜ヶ丘</t>
  </si>
  <si>
    <t>黒瀬
松ケ丘</t>
  </si>
  <si>
    <t>一丁目</t>
  </si>
  <si>
    <t>二丁目</t>
  </si>
  <si>
    <t>二丁目</t>
  </si>
  <si>
    <t>三丁目</t>
  </si>
  <si>
    <t>黒瀬町
市飯田</t>
  </si>
  <si>
    <t>黒瀬町
大多田</t>
  </si>
  <si>
    <t>黒瀬町
小多田</t>
  </si>
  <si>
    <t>黒瀬町
兼沢</t>
  </si>
  <si>
    <t>黒瀬町
兼広</t>
  </si>
  <si>
    <t>黒瀬町
上保田</t>
  </si>
  <si>
    <t>黒瀬町
川角</t>
  </si>
  <si>
    <t>黒瀬町
切田</t>
  </si>
  <si>
    <t>黒瀬町
国近</t>
  </si>
  <si>
    <t>黒瀬町
菅田</t>
  </si>
  <si>
    <t>黒瀬町
津江</t>
  </si>
  <si>
    <t>黒瀬町
楢原</t>
  </si>
  <si>
    <t>黒瀬町
乃美尾</t>
  </si>
  <si>
    <t>黒瀬町
丸山</t>
  </si>
  <si>
    <t>黒瀬町
南方</t>
  </si>
  <si>
    <t>黒瀬町
宗近柳国</t>
  </si>
  <si>
    <t>黒瀬
地区</t>
  </si>
  <si>
    <t>福富町
上竹仁</t>
  </si>
  <si>
    <t>福富町
上戸野</t>
  </si>
  <si>
    <t>福富町
久芳</t>
  </si>
  <si>
    <t>福富町
下竹仁</t>
  </si>
  <si>
    <t>福富
地区</t>
  </si>
  <si>
    <t>豊栄町
安宿</t>
  </si>
  <si>
    <t>豊栄町
飯田</t>
  </si>
  <si>
    <t>豊栄町
鍛冶屋</t>
  </si>
  <si>
    <t>豊栄町
清武</t>
  </si>
  <si>
    <t>豊栄町
能良</t>
  </si>
  <si>
    <t>豊栄町
乃美</t>
  </si>
  <si>
    <t>豊栄町
別府</t>
  </si>
  <si>
    <t>豊栄町
吉原</t>
  </si>
  <si>
    <t>豊栄
地区</t>
  </si>
  <si>
    <t>河内町
宇山</t>
  </si>
  <si>
    <t>河内町
小田</t>
  </si>
  <si>
    <t>河内町
上河内</t>
  </si>
  <si>
    <t>河内町
河戸</t>
  </si>
  <si>
    <t>河内町
下河内</t>
  </si>
  <si>
    <t>河内町
戸野</t>
  </si>
  <si>
    <t>河内町
中河内</t>
  </si>
  <si>
    <t>河内町
入野</t>
  </si>
  <si>
    <t>河内
地区</t>
  </si>
  <si>
    <t>安芸津町
大田</t>
  </si>
  <si>
    <t>安芸津町
風早</t>
  </si>
  <si>
    <t>安芸津町
木谷</t>
  </si>
  <si>
    <t>安芸津町
小松原</t>
  </si>
  <si>
    <t>安芸津町
三津</t>
  </si>
  <si>
    <t>安芸津
地区</t>
  </si>
  <si>
    <t>西条
地区</t>
  </si>
  <si>
    <t>八本松
地区</t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</si>
  <si>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</si>
  <si>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</si>
  <si>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－西条地区③、八本松地区①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</si>
  <si>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</si>
  <si>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－八本松地区③、志和地区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</si>
  <si>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－高屋地区①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</si>
  <si>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－高屋地区②、黒瀬地区①</t>
    </r>
  </si>
  <si>
    <t>単位：人</t>
  </si>
  <si>
    <t>西条
大坪町　　　　　</t>
  </si>
  <si>
    <t>西条
御条町　　　　　</t>
  </si>
  <si>
    <t>西条
末広町　　　　　</t>
  </si>
  <si>
    <t>西条町
大沢　　　</t>
  </si>
  <si>
    <t>西条町
森近　　　</t>
  </si>
  <si>
    <t>西条町
吉行　　　</t>
  </si>
  <si>
    <t>鏡山北</t>
  </si>
  <si>
    <t>西条中央　　</t>
  </si>
  <si>
    <t>西条吉行東</t>
  </si>
  <si>
    <t>八本松南</t>
  </si>
  <si>
    <t>八本松東　</t>
  </si>
  <si>
    <t>八本松西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</si>
  <si>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</si>
  <si>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</si>
  <si>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</si>
  <si>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</si>
  <si>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</si>
  <si>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</si>
  <si>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</si>
  <si>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</si>
  <si>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</si>
  <si>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</si>
  <si>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</si>
  <si>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</si>
  <si>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t>高屋台</t>
  </si>
  <si>
    <t>黒瀬楢原北</t>
  </si>
  <si>
    <t>黒瀬楢原西</t>
  </si>
  <si>
    <t>黒瀬楢原東</t>
  </si>
  <si>
    <t>入野中山台</t>
  </si>
  <si>
    <t>河内臨空団地</t>
  </si>
  <si>
    <t>河内
地区</t>
  </si>
  <si>
    <t>安芸津
地区</t>
  </si>
  <si>
    <t>二丁目　　　　　</t>
  </si>
  <si>
    <t>三丁目　　　　　</t>
  </si>
  <si>
    <t>一丁目</t>
  </si>
  <si>
    <t>二丁目</t>
  </si>
  <si>
    <t>三丁目　</t>
  </si>
  <si>
    <t>五丁目</t>
  </si>
  <si>
    <t>六丁目</t>
  </si>
  <si>
    <t>七丁目</t>
  </si>
  <si>
    <t>八丁目</t>
  </si>
  <si>
    <t>三丁目</t>
  </si>
  <si>
    <t>四丁目</t>
  </si>
  <si>
    <t>五丁目</t>
  </si>
  <si>
    <t>西条町
上三永　　</t>
  </si>
  <si>
    <t>西条町
郷曽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</si>
  <si>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</si>
  <si>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</si>
  <si>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</si>
  <si>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</si>
  <si>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</si>
  <si>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</si>
  <si>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</si>
  <si>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</si>
  <si>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</si>
  <si>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</si>
  <si>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</si>
  <si>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</si>
  <si>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</si>
  <si>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</si>
  <si>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</si>
  <si>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</si>
  <si>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</si>
  <si>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</si>
  <si>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</si>
  <si>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</si>
  <si>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</si>
  <si>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</si>
  <si>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</si>
  <si>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</si>
  <si>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</si>
  <si>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高屋町
宮領　　　</t>
  </si>
  <si>
    <t>高屋高美が丘</t>
  </si>
  <si>
    <t>志和
地区</t>
  </si>
  <si>
    <t>総計</t>
  </si>
  <si>
    <t>一丁目　</t>
  </si>
  <si>
    <t>四丁目</t>
  </si>
  <si>
    <t>一丁目</t>
  </si>
  <si>
    <t>二丁目</t>
  </si>
  <si>
    <t>三丁目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</si>
  <si>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</si>
  <si>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</si>
  <si>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</si>
  <si>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</si>
  <si>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</si>
  <si>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</si>
  <si>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</si>
  <si>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</si>
  <si>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</si>
  <si>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－黒瀬地区②、福富地区</t>
    </r>
  </si>
  <si>
    <t>（平21）</t>
  </si>
  <si>
    <t>（平21）</t>
  </si>
  <si>
    <t>4.町丁・大字別世帯数及び人口 (住民基本台帳）①</t>
  </si>
  <si>
    <t>4.町丁・大字別世帯数及び人口(住民基本台帳）②</t>
  </si>
  <si>
    <t>五丁目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</si>
  <si>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－豊栄地区、河内地区①</t>
    </r>
  </si>
  <si>
    <t>2016（平成28）年3月末現在　住民基本台帳</t>
  </si>
  <si>
    <t>平成28年3月末現在　住民基本台帳</t>
  </si>
  <si>
    <t>平成28年3月末現在　住民基本台帳</t>
  </si>
  <si>
    <t>2016（平成28)年</t>
  </si>
  <si>
    <t>2016（平成28）年3月末現在　住民基本台帳</t>
  </si>
  <si>
    <t>8．町丁・大字別年齢（5歳階級）別人口（住民基本台帳）－河内地区②、安芸津地区、全市</t>
  </si>
  <si>
    <t xml:space="preserve">    </t>
  </si>
  <si>
    <t>西条中央三丁目</t>
  </si>
  <si>
    <t>西条中央四丁目</t>
  </si>
  <si>
    <t>西条中央五丁目</t>
  </si>
  <si>
    <t>西条町大沢</t>
  </si>
  <si>
    <t>西条町上三永</t>
  </si>
  <si>
    <t>西条町下三永</t>
  </si>
  <si>
    <t>西条町郷曽</t>
  </si>
  <si>
    <t>西条町西条</t>
  </si>
  <si>
    <t>西条町西条東</t>
  </si>
  <si>
    <t>西条町下見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</si>
  <si>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</si>
  <si>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</si>
  <si>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</si>
  <si>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</si>
  <si>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</si>
  <si>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</si>
  <si>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</si>
  <si>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</si>
  <si>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鏡山一丁目</t>
  </si>
  <si>
    <t>鏡山二丁目</t>
  </si>
  <si>
    <t>鏡山三丁目</t>
  </si>
  <si>
    <t>鏡山北</t>
  </si>
  <si>
    <t>西条中央一丁目</t>
  </si>
  <si>
    <t>西条中央二丁目</t>
  </si>
  <si>
    <t>2010(平成22）年10月1日現在　国勢調査</t>
  </si>
  <si>
    <t>単位：人</t>
  </si>
  <si>
    <t>2010（平成 22）年10月1日現在　国勢調査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</si>
  <si>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</si>
  <si>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－西条地区②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</si>
  <si>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－西条地区③、八本松地区①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</si>
  <si>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－八本松地区②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</si>
  <si>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－志和地区、高屋地区①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</si>
  <si>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－高屋地区②、黒瀬地区①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</si>
  <si>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－黒瀬地区②、福富地区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</si>
  <si>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－豊栄地区、河内地区</t>
    </r>
  </si>
  <si>
    <r>
      <t>7．町丁・大字別年齢（5歳階級）別人口(国勢調査）</t>
    </r>
    <r>
      <rPr>
        <b/>
        <sz val="11"/>
        <rFont val="ＭＳ Ｐゴシック"/>
        <family val="3"/>
      </rPr>
      <t>－安芸津地区、全市</t>
    </r>
  </si>
  <si>
    <t>西条
岡町　　　　　　</t>
  </si>
  <si>
    <t>西条
西本町　　　　　</t>
  </si>
  <si>
    <t>西条
本町　　　　　　</t>
  </si>
  <si>
    <t>西条町
大沢　　　</t>
  </si>
  <si>
    <t>西条町
森近　　　</t>
  </si>
  <si>
    <t>八本松南</t>
  </si>
  <si>
    <t>八本松東　</t>
  </si>
  <si>
    <t>志和町
内　　　　</t>
  </si>
  <si>
    <t>志和町
志和東　　</t>
  </si>
  <si>
    <t>志和町
志和堀　　</t>
  </si>
  <si>
    <t>志和町
別府　　　</t>
  </si>
  <si>
    <t>一丁目</t>
  </si>
  <si>
    <t>二丁目</t>
  </si>
  <si>
    <t>三丁目　</t>
  </si>
  <si>
    <t>五丁目</t>
  </si>
  <si>
    <t>六丁目</t>
  </si>
  <si>
    <t>一丁目</t>
  </si>
  <si>
    <t>一・二丁目</t>
  </si>
  <si>
    <t>三丁目</t>
  </si>
  <si>
    <t>四丁目</t>
  </si>
  <si>
    <t>五丁目</t>
  </si>
  <si>
    <t>-</t>
  </si>
  <si>
    <t>-</t>
  </si>
  <si>
    <t>-</t>
  </si>
  <si>
    <t>西条町
上三永　　</t>
  </si>
  <si>
    <t>西条町
郷曽　　　</t>
  </si>
  <si>
    <t>西条町
西条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</si>
  <si>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</si>
  <si>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</si>
  <si>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</si>
  <si>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</si>
  <si>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</si>
  <si>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</si>
  <si>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</si>
  <si>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</si>
  <si>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</si>
  <si>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</si>
  <si>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</si>
  <si>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</si>
  <si>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</si>
  <si>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</si>
  <si>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</si>
  <si>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</si>
  <si>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八本松南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</si>
  <si>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</si>
  <si>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</si>
  <si>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</si>
  <si>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</si>
  <si>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</si>
  <si>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</si>
  <si>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</si>
  <si>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</si>
  <si>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</si>
  <si>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</si>
  <si>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</si>
  <si>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</si>
  <si>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t>高屋台</t>
  </si>
  <si>
    <t>七丁目</t>
  </si>
  <si>
    <t>一丁目　</t>
  </si>
  <si>
    <t>五丁目</t>
  </si>
  <si>
    <t>六丁目</t>
  </si>
  <si>
    <t>一丁目</t>
  </si>
  <si>
    <t>二丁目</t>
  </si>
  <si>
    <t>三丁目</t>
  </si>
  <si>
    <t>四丁目</t>
  </si>
  <si>
    <t>-</t>
  </si>
  <si>
    <t>2010（平成22）年10月1日現在　国勢調査</t>
  </si>
  <si>
    <t>2016（平成28）年3月末現在　住民基本台帳</t>
  </si>
  <si>
    <t>（大9）</t>
  </si>
  <si>
    <t>(大14)</t>
  </si>
  <si>
    <t>（昭5）</t>
  </si>
  <si>
    <t>(昭10)</t>
  </si>
  <si>
    <t>（昭15）</t>
  </si>
  <si>
    <t>（昭22）</t>
  </si>
  <si>
    <t>（昭25）</t>
  </si>
  <si>
    <t>（昭30）</t>
  </si>
  <si>
    <t>（昭35）</t>
  </si>
  <si>
    <t>（昭40）</t>
  </si>
  <si>
    <t xml:space="preserve"> (昭45)</t>
  </si>
  <si>
    <t>（昭50）</t>
  </si>
  <si>
    <t>（昭55）</t>
  </si>
  <si>
    <t>（昭60）</t>
  </si>
  <si>
    <t>（平2）</t>
  </si>
  <si>
    <t>(平7)</t>
  </si>
  <si>
    <t>（平12）</t>
  </si>
  <si>
    <t>（平17）</t>
  </si>
  <si>
    <t>（平22）</t>
  </si>
  <si>
    <t>（平23）</t>
  </si>
  <si>
    <t>（平24）</t>
  </si>
  <si>
    <t>（平25）</t>
  </si>
  <si>
    <t>（平26）</t>
  </si>
  <si>
    <t>（平27）</t>
  </si>
  <si>
    <t>（平28）</t>
  </si>
  <si>
    <t>（平27）</t>
  </si>
  <si>
    <t>（平28）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</si>
  <si>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</si>
  <si>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</si>
  <si>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</si>
  <si>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</si>
  <si>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</si>
  <si>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</si>
  <si>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</si>
  <si>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</si>
  <si>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</si>
  <si>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</si>
  <si>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</si>
  <si>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</si>
  <si>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</si>
  <si>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</si>
  <si>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</si>
  <si>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</si>
  <si>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</si>
  <si>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</si>
  <si>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90以上</t>
  </si>
  <si>
    <t>0～4</t>
  </si>
  <si>
    <t>5～9</t>
  </si>
  <si>
    <t>不詳</t>
  </si>
  <si>
    <t>総  数</t>
  </si>
  <si>
    <t xml:space="preserve">0～4 </t>
  </si>
  <si>
    <t xml:space="preserve">5～9 </t>
  </si>
  <si>
    <t>90以上</t>
  </si>
  <si>
    <t>　(％)</t>
  </si>
  <si>
    <t>15歳未満</t>
  </si>
  <si>
    <t>15～64歳</t>
  </si>
  <si>
    <t>65歳以上</t>
  </si>
  <si>
    <t>15歳未満</t>
  </si>
  <si>
    <t>90～94</t>
  </si>
  <si>
    <t>95～99</t>
  </si>
  <si>
    <t>100～　</t>
  </si>
  <si>
    <t>不詳</t>
  </si>
  <si>
    <t>不詳</t>
  </si>
  <si>
    <t>100～ 　</t>
  </si>
  <si>
    <t xml:space="preserve">       たため、平成25年からは外国人数が含まれています。</t>
  </si>
  <si>
    <t xml:space="preserve">        ここでは、同一要件で比較するため、平成24年までは外国人登録者数を加算した数値</t>
  </si>
  <si>
    <t xml:space="preserve">        を、平成25年からは住民基本台帳の外国人数を含んだ数値を表記しています。</t>
  </si>
  <si>
    <t>注  　平成24年7月の住民基本台帳法の改正により、外国人登録制度が廃止され</t>
  </si>
  <si>
    <t>注  　平成24年7月の住民基本台帳法の改正により、外国人登録制度が廃止されました。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</si>
</sst>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[$-411]yyyy\(gge\)"/>
    <numFmt numFmtId="179" formatCode="[$-411]yyyy\ \ \ \(gge\)"/>
    <numFmt numFmtId="180" formatCode="[$-411]yyyy\ \ \ \ \ \(gge\)"/>
    <numFmt numFmtId="181" formatCode="[$-411]yyyy\(\ \ e\)"/>
    <numFmt numFmtId="182" formatCode="[$-411]yyyy\(\ \ \ e\)"/>
    <numFmt numFmtId="183" formatCode="[$-411]yyyy\(gg&quot;元&quot;\)"/>
    <numFmt numFmtId="184" formatCode="[$-411]yyyy\(e\)"/>
    <numFmt numFmtId="185" formatCode="[$-411]yyyy\(\ e\)"/>
    <numFmt numFmtId="186" formatCode="[$-411]yyyy\(gg\ e\)"/>
    <numFmt numFmtId="187" formatCode="0;&quot;△ &quot;0"/>
    <numFmt numFmtId="188" formatCode="0.0;&quot;△ &quot;0.0"/>
    <numFmt numFmtId="189" formatCode="mmm\-yyyy"/>
    <numFmt numFmtId="190" formatCode="[$-411]yyyy\(\ \ \ \ e\)"/>
    <numFmt numFmtId="191" formatCode="#,##0;&quot;△ &quot;#,##0"/>
    <numFmt numFmtId="192" formatCode="[$-411]yyyy\(ggge\)&quot;年&quot;"/>
    <numFmt numFmtId="193" formatCode="#,##0_ "/>
    <numFmt numFmtId="194" formatCode="#,###;;\-"/>
    <numFmt numFmtId="195" formatCode="#,##0;\-#,##0;\-"/>
    <numFmt numFmtId="196" formatCode="0_ "/>
    <numFmt numFmtId="197" formatCode="#,##0.0_ "/>
    <numFmt numFmtId="198" formatCode="0.0_ "/>
    <numFmt numFmtId="199" formatCode="#,##0_ ;[Red]\-#,##0\ "/>
    <numFmt numFmtId="200" formatCode="#,###"/>
    <numFmt numFmtId="201" formatCode="[$-411]\(gge\)"/>
    <numFmt numFmtId="202" formatCode="[$-411]\(\ \ e\)"/>
    <numFmt numFmtId="203" formatCode="[$-411]\(gg\ e\)"/>
    <numFmt numFmtId="204" formatCode="[$-411]\(\ \ \ e\)"/>
    <numFmt numFmtId="205" formatCode="#,##0.0;&quot;△ &quot;#,##0.0"/>
    <numFmt numFmtId="206" formatCode="[$-411]yyyy\(gggee\)&quot;年&quot;\ m&quot;月&quot;&quot;末&quot;&quot;現&quot;&quot;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1\ "/>
    <numFmt numFmtId="212" formatCode="0__\1\ "/>
    <numFmt numFmtId="213" formatCode="0_5\ "/>
    <numFmt numFmtId="214" formatCode="0_10"/>
    <numFmt numFmtId="215" formatCode="_!@"/>
    <numFmt numFmtId="216" formatCode="_0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標準明朝"/>
      <family val="1"/>
    </font>
    <font>
      <sz val="6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ＦＡ Ｐ 明朝"/>
      <family val="1"/>
    </font>
    <font>
      <sz val="14"/>
      <name val="標準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ＭＳ Ｐ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0" fillId="3" borderId="0" applyNumberFormat="0" applyBorder="0" applyAlignment="0" applyProtection="0"/>
    <xf numFmtId="0" fontId="54" fillId="4" borderId="0" applyNumberFormat="0" applyBorder="0" applyAlignment="0" applyProtection="0"/>
    <xf numFmtId="0" fontId="10" fillId="5" borderId="0" applyNumberFormat="0" applyBorder="0" applyAlignment="0" applyProtection="0"/>
    <xf numFmtId="0" fontId="54" fillId="6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0" fillId="9" borderId="0" applyNumberFormat="0" applyBorder="0" applyAlignment="0" applyProtection="0"/>
    <xf numFmtId="0" fontId="54" fillId="10" borderId="0" applyNumberFormat="0" applyBorder="0" applyAlignment="0" applyProtection="0"/>
    <xf numFmtId="0" fontId="10" fillId="11" borderId="0" applyNumberFormat="0" applyBorder="0" applyAlignment="0" applyProtection="0"/>
    <xf numFmtId="0" fontId="54" fillId="12" borderId="0" applyNumberFormat="0" applyBorder="0" applyAlignment="0" applyProtection="0"/>
    <xf numFmtId="0" fontId="10" fillId="13" borderId="0" applyNumberFormat="0" applyBorder="0" applyAlignment="0" applyProtection="0"/>
    <xf numFmtId="0" fontId="54" fillId="14" borderId="0" applyNumberFormat="0" applyBorder="0" applyAlignment="0" applyProtection="0"/>
    <xf numFmtId="0" fontId="10" fillId="15" borderId="0" applyNumberFormat="0" applyBorder="0" applyAlignment="0" applyProtection="0"/>
    <xf numFmtId="0" fontId="54" fillId="16" borderId="0" applyNumberFormat="0" applyBorder="0" applyAlignment="0" applyProtection="0"/>
    <xf numFmtId="0" fontId="10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54" fillId="20" borderId="0" applyNumberFormat="0" applyBorder="0" applyAlignment="0" applyProtection="0"/>
    <xf numFmtId="0" fontId="10" fillId="9" borderId="0" applyNumberFormat="0" applyBorder="0" applyAlignment="0" applyProtection="0"/>
    <xf numFmtId="0" fontId="54" fillId="21" borderId="0" applyNumberFormat="0" applyBorder="0" applyAlignment="0" applyProtection="0"/>
    <xf numFmtId="0" fontId="10" fillId="15" borderId="0" applyNumberFormat="0" applyBorder="0" applyAlignment="0" applyProtection="0"/>
    <xf numFmtId="0" fontId="54" fillId="22" borderId="0" applyNumberFormat="0" applyBorder="0" applyAlignment="0" applyProtection="0"/>
    <xf numFmtId="0" fontId="10" fillId="23" borderId="0" applyNumberFormat="0" applyBorder="0" applyAlignment="0" applyProtection="0"/>
    <xf numFmtId="0" fontId="55" fillId="24" borderId="0" applyNumberFormat="0" applyBorder="0" applyAlignment="0" applyProtection="0"/>
    <xf numFmtId="0" fontId="11" fillId="25" borderId="0" applyNumberFormat="0" applyBorder="0" applyAlignment="0" applyProtection="0"/>
    <xf numFmtId="0" fontId="55" fillId="26" borderId="0" applyNumberFormat="0" applyBorder="0" applyAlignment="0" applyProtection="0"/>
    <xf numFmtId="0" fontId="11" fillId="17" borderId="0" applyNumberFormat="0" applyBorder="0" applyAlignment="0" applyProtection="0"/>
    <xf numFmtId="0" fontId="55" fillId="27" borderId="0" applyNumberFormat="0" applyBorder="0" applyAlignment="0" applyProtection="0"/>
    <xf numFmtId="0" fontId="11" fillId="19" borderId="0" applyNumberFormat="0" applyBorder="0" applyAlignment="0" applyProtection="0"/>
    <xf numFmtId="0" fontId="55" fillId="28" borderId="0" applyNumberFormat="0" applyBorder="0" applyAlignment="0" applyProtection="0"/>
    <xf numFmtId="0" fontId="11" fillId="29" borderId="0" applyNumberFormat="0" applyBorder="0" applyAlignment="0" applyProtection="0"/>
    <xf numFmtId="0" fontId="55" fillId="30" borderId="0" applyNumberFormat="0" applyBorder="0" applyAlignment="0" applyProtection="0"/>
    <xf numFmtId="0" fontId="11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33" borderId="0" applyNumberFormat="0" applyBorder="0" applyAlignment="0" applyProtection="0"/>
    <xf numFmtId="0" fontId="55" fillId="34" borderId="0" applyNumberFormat="0" applyBorder="0" applyAlignment="0" applyProtection="0"/>
    <xf numFmtId="0" fontId="11" fillId="35" borderId="0" applyNumberFormat="0" applyBorder="0" applyAlignment="0" applyProtection="0"/>
    <xf numFmtId="0" fontId="55" fillId="36" borderId="0" applyNumberFormat="0" applyBorder="0" applyAlignment="0" applyProtection="0"/>
    <xf numFmtId="0" fontId="11" fillId="37" borderId="0" applyNumberFormat="0" applyBorder="0" applyAlignment="0" applyProtection="0"/>
    <xf numFmtId="0" fontId="55" fillId="38" borderId="0" applyNumberFormat="0" applyBorder="0" applyAlignment="0" applyProtection="0"/>
    <xf numFmtId="0" fontId="11" fillId="39" borderId="0" applyNumberFormat="0" applyBorder="0" applyAlignment="0" applyProtection="0"/>
    <xf numFmtId="0" fontId="55" fillId="40" borderId="0" applyNumberFormat="0" applyBorder="0" applyAlignment="0" applyProtection="0"/>
    <xf numFmtId="0" fontId="11" fillId="29" borderId="0" applyNumberFormat="0" applyBorder="0" applyAlignment="0" applyProtection="0"/>
    <xf numFmtId="0" fontId="55" fillId="41" borderId="0" applyNumberFormat="0" applyBorder="0" applyAlignment="0" applyProtection="0"/>
    <xf numFmtId="0" fontId="11" fillId="31" borderId="0" applyNumberFormat="0" applyBorder="0" applyAlignment="0" applyProtection="0"/>
    <xf numFmtId="0" fontId="55" fillId="42" borderId="0" applyNumberFormat="0" applyBorder="0" applyAlignment="0" applyProtection="0"/>
    <xf numFmtId="0" fontId="11" fillId="43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44" borderId="1" applyNumberFormat="0" applyAlignment="0" applyProtection="0"/>
    <xf numFmtId="0" fontId="13" fillId="45" borderId="2" applyNumberFormat="0" applyAlignment="0" applyProtection="0"/>
    <xf numFmtId="0" fontId="58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50" borderId="0" applyNumberFormat="0" applyBorder="0" applyAlignment="0" applyProtection="0"/>
    <xf numFmtId="0" fontId="16" fillId="5" borderId="0" applyNumberFormat="0" applyBorder="0" applyAlignment="0" applyProtection="0"/>
    <xf numFmtId="0" fontId="62" fillId="51" borderId="7" applyNumberFormat="0" applyAlignment="0" applyProtection="0"/>
    <xf numFmtId="0" fontId="17" fillId="52" borderId="8" applyNumberFormat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9" fillId="0" borderId="10" applyNumberFormat="0" applyFill="0" applyAlignment="0" applyProtection="0"/>
    <xf numFmtId="0" fontId="65" fillId="0" borderId="11" applyNumberFormat="0" applyFill="0" applyAlignment="0" applyProtection="0"/>
    <xf numFmtId="0" fontId="20" fillId="0" borderId="12" applyNumberFormat="0" applyFill="0" applyAlignment="0" applyProtection="0"/>
    <xf numFmtId="0" fontId="66" fillId="0" borderId="13" applyNumberFormat="0" applyFill="0" applyAlignment="0" applyProtection="0"/>
    <xf numFmtId="0" fontId="21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22" fillId="0" borderId="16" applyNumberFormat="0" applyFill="0" applyAlignment="0" applyProtection="0"/>
    <xf numFmtId="0" fontId="68" fillId="51" borderId="17" applyNumberFormat="0" applyAlignment="0" applyProtection="0"/>
    <xf numFmtId="0" fontId="23" fillId="52" borderId="18" applyNumberFormat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53" borderId="7" applyNumberFormat="0" applyAlignment="0" applyProtection="0"/>
    <xf numFmtId="0" fontId="25" fillId="13" borderId="8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31" fillId="0" borderId="0">
      <alignment/>
      <protection/>
    </xf>
    <xf numFmtId="0" fontId="72" fillId="54" borderId="0" applyNumberFormat="0" applyBorder="0" applyAlignment="0" applyProtection="0"/>
    <xf numFmtId="0" fontId="26" fillId="7" borderId="0" applyNumberFormat="0" applyBorder="0" applyAlignment="0" applyProtection="0"/>
  </cellStyleXfs>
  <cellXfs count="70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2" fillId="0" borderId="0" xfId="8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8" fontId="2" fillId="0" borderId="0" xfId="8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83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38" fontId="4" fillId="0" borderId="31" xfId="83" applyFont="1" applyBorder="1" applyAlignment="1">
      <alignment/>
    </xf>
    <xf numFmtId="38" fontId="4" fillId="0" borderId="0" xfId="83" applyFont="1" applyBorder="1" applyAlignment="1">
      <alignment/>
    </xf>
    <xf numFmtId="3" fontId="9" fillId="0" borderId="31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38" fontId="4" fillId="0" borderId="32" xfId="83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3" fontId="9" fillId="0" borderId="35" xfId="0" applyNumberFormat="1" applyFont="1" applyBorder="1" applyAlignment="1">
      <alignment/>
    </xf>
    <xf numFmtId="0" fontId="0" fillId="0" borderId="21" xfId="0" applyFont="1" applyBorder="1" applyAlignment="1">
      <alignment/>
    </xf>
    <xf numFmtId="38" fontId="9" fillId="0" borderId="36" xfId="83" applyFont="1" applyBorder="1" applyAlignment="1">
      <alignment/>
    </xf>
    <xf numFmtId="38" fontId="9" fillId="0" borderId="0" xfId="83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24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38" fontId="4" fillId="0" borderId="25" xfId="83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8" fontId="2" fillId="0" borderId="0" xfId="83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83" applyFont="1" applyAlignment="1">
      <alignment/>
    </xf>
    <xf numFmtId="38" fontId="0" fillId="0" borderId="0" xfId="83" applyFont="1" applyAlignment="1">
      <alignment/>
    </xf>
    <xf numFmtId="41" fontId="27" fillId="0" borderId="0" xfId="109" applyNumberFormat="1" applyFont="1">
      <alignment/>
      <protection/>
    </xf>
    <xf numFmtId="41" fontId="27" fillId="0" borderId="0" xfId="109" applyNumberFormat="1" applyFont="1" applyBorder="1">
      <alignment/>
      <protection/>
    </xf>
    <xf numFmtId="41" fontId="4" fillId="0" borderId="0" xfId="109" applyNumberFormat="1" applyFont="1" applyAlignment="1">
      <alignment horizontal="center"/>
      <protection/>
    </xf>
    <xf numFmtId="41" fontId="4" fillId="0" borderId="0" xfId="109" applyNumberFormat="1" applyFont="1">
      <alignment/>
      <protection/>
    </xf>
    <xf numFmtId="41" fontId="2" fillId="0" borderId="0" xfId="109" applyNumberFormat="1" applyFont="1" applyBorder="1" applyAlignment="1">
      <alignment horizontal="right"/>
      <protection/>
    </xf>
    <xf numFmtId="41" fontId="4" fillId="0" borderId="0" xfId="109" applyNumberFormat="1" applyFont="1" applyBorder="1" applyAlignment="1">
      <alignment horizontal="center"/>
      <protection/>
    </xf>
    <xf numFmtId="41" fontId="4" fillId="0" borderId="19" xfId="109" applyNumberFormat="1" applyFont="1" applyBorder="1" applyAlignment="1">
      <alignment horizontal="left" vertical="center" wrapText="1"/>
      <protection/>
    </xf>
    <xf numFmtId="41" fontId="4" fillId="0" borderId="0" xfId="109" applyNumberFormat="1" applyFont="1" applyBorder="1">
      <alignment/>
      <protection/>
    </xf>
    <xf numFmtId="41" fontId="4" fillId="0" borderId="38" xfId="109" applyNumberFormat="1" applyFont="1" applyBorder="1" applyAlignment="1">
      <alignment horizontal="left" vertical="center"/>
      <protection/>
    </xf>
    <xf numFmtId="41" fontId="4" fillId="0" borderId="39" xfId="109" applyNumberFormat="1" applyFont="1" applyBorder="1" applyAlignment="1">
      <alignment horizontal="center" vertical="center"/>
      <protection/>
    </xf>
    <xf numFmtId="41" fontId="4" fillId="0" borderId="40" xfId="109" applyNumberFormat="1" applyFont="1" applyBorder="1" applyAlignment="1">
      <alignment horizontal="center" vertical="center"/>
      <protection/>
    </xf>
    <xf numFmtId="41" fontId="4" fillId="0" borderId="41" xfId="109" applyNumberFormat="1" applyFont="1" applyBorder="1" applyAlignment="1">
      <alignment horizontal="center" vertical="center"/>
      <protection/>
    </xf>
    <xf numFmtId="41" fontId="4" fillId="0" borderId="0" xfId="109" applyNumberFormat="1" applyFont="1" applyBorder="1" applyAlignment="1">
      <alignment vertical="center"/>
      <protection/>
    </xf>
    <xf numFmtId="41" fontId="7" fillId="0" borderId="0" xfId="109" applyNumberFormat="1" applyFont="1" applyBorder="1" applyAlignment="1">
      <alignment horizontal="center"/>
      <protection/>
    </xf>
    <xf numFmtId="41" fontId="7" fillId="0" borderId="0" xfId="109" applyNumberFormat="1" applyFont="1" applyBorder="1">
      <alignment/>
      <protection/>
    </xf>
    <xf numFmtId="41" fontId="7" fillId="0" borderId="0" xfId="109" applyNumberFormat="1" applyFont="1" applyBorder="1" applyAlignment="1">
      <alignment vertical="center"/>
      <protection/>
    </xf>
    <xf numFmtId="41" fontId="4" fillId="0" borderId="0" xfId="109" applyNumberFormat="1" applyFont="1" applyAlignment="1">
      <alignment vertical="center"/>
      <protection/>
    </xf>
    <xf numFmtId="0" fontId="6" fillId="0" borderId="0" xfId="109" applyFont="1" applyBorder="1">
      <alignment/>
      <protection/>
    </xf>
    <xf numFmtId="0" fontId="2" fillId="0" borderId="0" xfId="109" applyFont="1" applyBorder="1">
      <alignment/>
      <protection/>
    </xf>
    <xf numFmtId="0" fontId="4" fillId="0" borderId="0" xfId="109" applyFont="1">
      <alignment/>
      <protection/>
    </xf>
    <xf numFmtId="0" fontId="4" fillId="0" borderId="42" xfId="109" applyFont="1" applyBorder="1" applyAlignment="1">
      <alignment horizontal="centerContinuous" vertical="center"/>
      <protection/>
    </xf>
    <xf numFmtId="0" fontId="4" fillId="0" borderId="43" xfId="109" applyFont="1" applyBorder="1" applyAlignment="1">
      <alignment horizontal="centerContinuous" vertical="center"/>
      <protection/>
    </xf>
    <xf numFmtId="0" fontId="4" fillId="0" borderId="0" xfId="109" applyFont="1" applyBorder="1">
      <alignment/>
      <protection/>
    </xf>
    <xf numFmtId="0" fontId="4" fillId="0" borderId="44" xfId="109" applyFont="1" applyBorder="1">
      <alignment/>
      <protection/>
    </xf>
    <xf numFmtId="0" fontId="4" fillId="0" borderId="45" xfId="109" applyFont="1" applyBorder="1" applyAlignment="1">
      <alignment horizontal="center" vertical="center"/>
      <protection/>
    </xf>
    <xf numFmtId="0" fontId="4" fillId="0" borderId="46" xfId="109" applyFont="1" applyBorder="1" applyAlignment="1">
      <alignment horizontal="center" vertical="center"/>
      <protection/>
    </xf>
    <xf numFmtId="0" fontId="4" fillId="0" borderId="47" xfId="109" applyFont="1" applyBorder="1" applyAlignment="1">
      <alignment horizontal="center" vertical="center"/>
      <protection/>
    </xf>
    <xf numFmtId="0" fontId="4" fillId="0" borderId="48" xfId="109" applyFont="1" applyBorder="1" applyAlignment="1">
      <alignment horizontal="center" vertical="center"/>
      <protection/>
    </xf>
    <xf numFmtId="38" fontId="4" fillId="0" borderId="0" xfId="83" applyFont="1" applyBorder="1" applyAlignment="1">
      <alignment horizontal="right"/>
    </xf>
    <xf numFmtId="0" fontId="4" fillId="52" borderId="44" xfId="109" applyFont="1" applyFill="1" applyBorder="1" applyAlignment="1">
      <alignment horizontal="distributed"/>
      <protection/>
    </xf>
    <xf numFmtId="0" fontId="4" fillId="52" borderId="0" xfId="109" applyFont="1" applyFill="1" applyBorder="1" applyAlignment="1">
      <alignment horizontal="distributed"/>
      <protection/>
    </xf>
    <xf numFmtId="0" fontId="4" fillId="52" borderId="34" xfId="109" applyFont="1" applyFill="1" applyBorder="1" applyAlignment="1">
      <alignment horizontal="distributed"/>
      <protection/>
    </xf>
    <xf numFmtId="0" fontId="4" fillId="0" borderId="0" xfId="109" applyFont="1" applyBorder="1" applyAlignment="1">
      <alignment horizontal="distributed"/>
      <protection/>
    </xf>
    <xf numFmtId="0" fontId="27" fillId="0" borderId="0" xfId="110" applyFont="1" applyAlignment="1">
      <alignment vertical="center"/>
      <protection/>
    </xf>
    <xf numFmtId="0" fontId="2" fillId="0" borderId="0" xfId="110" applyFont="1" applyAlignment="1">
      <alignment vertical="center"/>
      <protection/>
    </xf>
    <xf numFmtId="0" fontId="7" fillId="0" borderId="0" xfId="110" applyFont="1" applyAlignment="1">
      <alignment horizontal="right" vertical="center"/>
      <protection/>
    </xf>
    <xf numFmtId="0" fontId="4" fillId="0" borderId="49" xfId="110" applyFont="1" applyBorder="1" applyAlignment="1">
      <alignment horizontal="center" vertical="center"/>
      <protection/>
    </xf>
    <xf numFmtId="0" fontId="4" fillId="0" borderId="50" xfId="110" applyFont="1" applyBorder="1" applyAlignment="1">
      <alignment horizontal="center" vertical="center"/>
      <protection/>
    </xf>
    <xf numFmtId="0" fontId="4" fillId="0" borderId="51" xfId="110" applyFont="1" applyBorder="1" applyAlignment="1">
      <alignment horizontal="center" vertical="center"/>
      <protection/>
    </xf>
    <xf numFmtId="0" fontId="4" fillId="0" borderId="52" xfId="110" applyFont="1" applyBorder="1" applyAlignment="1">
      <alignment horizontal="center" vertical="center"/>
      <protection/>
    </xf>
    <xf numFmtId="0" fontId="4" fillId="0" borderId="53" xfId="110" applyFont="1" applyBorder="1" applyAlignment="1">
      <alignment horizontal="center" vertical="center"/>
      <protection/>
    </xf>
    <xf numFmtId="0" fontId="4" fillId="0" borderId="0" xfId="110" applyFont="1" applyAlignment="1">
      <alignment vertical="center"/>
      <protection/>
    </xf>
    <xf numFmtId="0" fontId="4" fillId="0" borderId="44" xfId="110" applyFont="1" applyBorder="1" applyAlignment="1">
      <alignment horizontal="center" vertical="center"/>
      <protection/>
    </xf>
    <xf numFmtId="0" fontId="4" fillId="0" borderId="0" xfId="110" applyFont="1" applyBorder="1" applyAlignment="1">
      <alignment horizontal="center" vertical="center"/>
      <protection/>
    </xf>
    <xf numFmtId="0" fontId="4" fillId="0" borderId="54" xfId="110" applyFont="1" applyBorder="1" applyAlignment="1">
      <alignment horizontal="center" vertical="center"/>
      <protection/>
    </xf>
    <xf numFmtId="0" fontId="9" fillId="0" borderId="0" xfId="110" applyFont="1" applyAlignment="1">
      <alignment vertical="center"/>
      <protection/>
    </xf>
    <xf numFmtId="0" fontId="38" fillId="0" borderId="0" xfId="110" applyFont="1" applyAlignment="1">
      <alignment vertical="center"/>
      <protection/>
    </xf>
    <xf numFmtId="0" fontId="4" fillId="0" borderId="55" xfId="110" applyFont="1" applyBorder="1" applyAlignment="1">
      <alignment vertical="center"/>
      <protection/>
    </xf>
    <xf numFmtId="0" fontId="27" fillId="0" borderId="0" xfId="110" applyFont="1" applyAlignment="1">
      <alignment/>
      <protection/>
    </xf>
    <xf numFmtId="0" fontId="2" fillId="0" borderId="0" xfId="110" applyFont="1" applyAlignment="1">
      <alignment/>
      <protection/>
    </xf>
    <xf numFmtId="0" fontId="4" fillId="0" borderId="0" xfId="110" applyFont="1" applyAlignment="1">
      <alignment horizontal="left" vertical="center"/>
      <protection/>
    </xf>
    <xf numFmtId="0" fontId="4" fillId="0" borderId="0" xfId="110" applyFont="1" applyAlignment="1">
      <alignment horizontal="right" vertical="center"/>
      <protection/>
    </xf>
    <xf numFmtId="0" fontId="4" fillId="0" borderId="0" xfId="110" applyFont="1" applyAlignment="1">
      <alignment horizontal="center" vertical="center"/>
      <protection/>
    </xf>
    <xf numFmtId="0" fontId="2" fillId="0" borderId="0" xfId="110" applyFont="1" applyAlignment="1">
      <alignment horizontal="right" vertical="center"/>
      <protection/>
    </xf>
    <xf numFmtId="0" fontId="4" fillId="0" borderId="56" xfId="110" applyFont="1" applyBorder="1" applyAlignment="1">
      <alignment horizontal="center" vertical="center"/>
      <protection/>
    </xf>
    <xf numFmtId="0" fontId="4" fillId="0" borderId="57" xfId="110" applyFont="1" applyBorder="1" applyAlignment="1">
      <alignment horizontal="center" vertical="center"/>
      <protection/>
    </xf>
    <xf numFmtId="0" fontId="4" fillId="0" borderId="58" xfId="110" applyFont="1" applyBorder="1" applyAlignment="1">
      <alignment horizontal="center" vertical="center"/>
      <protection/>
    </xf>
    <xf numFmtId="0" fontId="4" fillId="0" borderId="59" xfId="110" applyFont="1" applyBorder="1" applyAlignment="1">
      <alignment horizontal="center" vertical="center"/>
      <protection/>
    </xf>
    <xf numFmtId="0" fontId="4" fillId="0" borderId="60" xfId="110" applyFont="1" applyBorder="1" applyAlignment="1">
      <alignment horizontal="center" vertical="center"/>
      <protection/>
    </xf>
    <xf numFmtId="0" fontId="4" fillId="0" borderId="61" xfId="110" applyFont="1" applyBorder="1" applyAlignment="1">
      <alignment horizontal="center" vertical="center"/>
      <protection/>
    </xf>
    <xf numFmtId="0" fontId="28" fillId="0" borderId="0" xfId="110" applyFont="1" applyAlignment="1">
      <alignment vertical="center"/>
      <protection/>
    </xf>
    <xf numFmtId="0" fontId="4" fillId="0" borderId="55" xfId="110" applyFont="1" applyBorder="1" applyAlignment="1">
      <alignment horizontal="center" vertical="center"/>
      <protection/>
    </xf>
    <xf numFmtId="0" fontId="4" fillId="0" borderId="62" xfId="110" applyFont="1" applyBorder="1" applyAlignment="1">
      <alignment vertical="center"/>
      <protection/>
    </xf>
    <xf numFmtId="0" fontId="4" fillId="0" borderId="63" xfId="110" applyFont="1" applyBorder="1" applyAlignment="1">
      <alignment horizontal="center" vertical="center"/>
      <protection/>
    </xf>
    <xf numFmtId="0" fontId="4" fillId="0" borderId="64" xfId="110" applyFont="1" applyBorder="1" applyAlignment="1">
      <alignment vertical="center"/>
      <protection/>
    </xf>
    <xf numFmtId="0" fontId="4" fillId="0" borderId="65" xfId="110" applyFont="1" applyBorder="1" applyAlignment="1">
      <alignment horizontal="center" vertical="center"/>
      <protection/>
    </xf>
    <xf numFmtId="176" fontId="4" fillId="0" borderId="25" xfId="110" applyNumberFormat="1" applyFont="1" applyBorder="1" applyAlignment="1" applyProtection="1">
      <alignment vertical="center"/>
      <protection/>
    </xf>
    <xf numFmtId="38" fontId="6" fillId="0" borderId="0" xfId="83" applyFont="1" applyAlignment="1">
      <alignment horizontal="left"/>
    </xf>
    <xf numFmtId="38" fontId="2" fillId="0" borderId="0" xfId="83" applyFont="1" applyBorder="1" applyAlignment="1">
      <alignment horizontal="right"/>
    </xf>
    <xf numFmtId="38" fontId="5" fillId="0" borderId="0" xfId="83" applyFont="1" applyAlignment="1">
      <alignment horizontal="left"/>
    </xf>
    <xf numFmtId="38" fontId="2" fillId="0" borderId="0" xfId="83" applyFont="1" applyAlignment="1">
      <alignment horizontal="left"/>
    </xf>
    <xf numFmtId="38" fontId="2" fillId="0" borderId="0" xfId="83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6" fillId="0" borderId="0" xfId="83" applyFont="1" applyAlignment="1">
      <alignment/>
    </xf>
    <xf numFmtId="38" fontId="5" fillId="0" borderId="0" xfId="83" applyFont="1" applyAlignment="1">
      <alignment/>
    </xf>
    <xf numFmtId="38" fontId="39" fillId="0" borderId="26" xfId="83" applyFont="1" applyBorder="1" applyAlignment="1">
      <alignment horizontal="right" vertical="top"/>
    </xf>
    <xf numFmtId="38" fontId="2" fillId="0" borderId="0" xfId="83" applyFont="1" applyAlignment="1">
      <alignment horizontal="center" vertical="center"/>
    </xf>
    <xf numFmtId="38" fontId="2" fillId="0" borderId="0" xfId="83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39" fillId="0" borderId="66" xfId="83" applyFont="1" applyBorder="1" applyAlignment="1">
      <alignment horizontal="center" vertical="center"/>
    </xf>
    <xf numFmtId="38" fontId="40" fillId="0" borderId="67" xfId="83" applyFont="1" applyBorder="1" applyAlignment="1">
      <alignment horizontal="center" vertical="center" shrinkToFit="1"/>
    </xf>
    <xf numFmtId="38" fontId="4" fillId="0" borderId="0" xfId="83" applyFont="1" applyAlignment="1">
      <alignment horizontal="center" vertical="center"/>
    </xf>
    <xf numFmtId="38" fontId="4" fillId="0" borderId="0" xfId="83" applyFont="1" applyBorder="1" applyAlignment="1">
      <alignment horizontal="center" vertical="center"/>
    </xf>
    <xf numFmtId="38" fontId="39" fillId="0" borderId="38" xfId="83" applyFont="1" applyBorder="1" applyAlignment="1">
      <alignment horizontal="left"/>
    </xf>
    <xf numFmtId="38" fontId="40" fillId="0" borderId="39" xfId="83" applyFont="1" applyBorder="1" applyAlignment="1">
      <alignment horizontal="center" vertical="center" wrapText="1"/>
    </xf>
    <xf numFmtId="38" fontId="40" fillId="0" borderId="39" xfId="83" applyFont="1" applyBorder="1" applyAlignment="1">
      <alignment horizontal="center" vertical="center"/>
    </xf>
    <xf numFmtId="38" fontId="40" fillId="0" borderId="41" xfId="83" applyFont="1" applyBorder="1" applyAlignment="1">
      <alignment horizontal="center" vertical="center"/>
    </xf>
    <xf numFmtId="38" fontId="40" fillId="0" borderId="68" xfId="83" applyFont="1" applyBorder="1" applyAlignment="1">
      <alignment horizontal="center" vertical="center"/>
    </xf>
    <xf numFmtId="38" fontId="40" fillId="0" borderId="0" xfId="83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38" fontId="4" fillId="0" borderId="19" xfId="83" applyFont="1" applyBorder="1" applyAlignment="1">
      <alignment horizontal="center" vertical="center"/>
    </xf>
    <xf numFmtId="200" fontId="4" fillId="0" borderId="19" xfId="0" applyNumberFormat="1" applyFont="1" applyBorder="1" applyAlignment="1">
      <alignment/>
    </xf>
    <xf numFmtId="38" fontId="33" fillId="0" borderId="0" xfId="83" applyFont="1" applyBorder="1" applyAlignment="1">
      <alignment horizontal="center" vertical="center" wrapText="1"/>
    </xf>
    <xf numFmtId="38" fontId="40" fillId="0" borderId="41" xfId="83" applyFont="1" applyBorder="1" applyAlignment="1">
      <alignment horizontal="center" vertical="center" wrapText="1"/>
    </xf>
    <xf numFmtId="38" fontId="42" fillId="0" borderId="25" xfId="83" applyFont="1" applyBorder="1" applyAlignment="1">
      <alignment/>
    </xf>
    <xf numFmtId="0" fontId="7" fillId="0" borderId="0" xfId="107" applyFont="1" applyAlignment="1">
      <alignment horizontal="left"/>
      <protection/>
    </xf>
    <xf numFmtId="0" fontId="7" fillId="0" borderId="0" xfId="106" applyFont="1" applyBorder="1" applyAlignment="1">
      <alignment horizontal="left"/>
      <protection/>
    </xf>
    <xf numFmtId="0" fontId="7" fillId="0" borderId="0" xfId="109" applyFont="1" applyAlignment="1">
      <alignment/>
      <protection/>
    </xf>
    <xf numFmtId="0" fontId="7" fillId="0" borderId="0" xfId="109" applyFont="1" applyBorder="1" applyAlignment="1">
      <alignment/>
      <protection/>
    </xf>
    <xf numFmtId="38" fontId="2" fillId="0" borderId="25" xfId="83" applyFont="1" applyBorder="1" applyAlignment="1">
      <alignment/>
    </xf>
    <xf numFmtId="0" fontId="4" fillId="0" borderId="69" xfId="109" applyFont="1" applyBorder="1" applyAlignment="1">
      <alignment horizontal="right" vertical="center"/>
      <protection/>
    </xf>
    <xf numFmtId="0" fontId="4" fillId="0" borderId="0" xfId="109" applyFont="1" applyAlignment="1">
      <alignment vertical="center"/>
      <protection/>
    </xf>
    <xf numFmtId="0" fontId="7" fillId="0" borderId="0" xfId="109" applyFont="1" applyBorder="1" applyAlignment="1">
      <alignment vertical="center"/>
      <protection/>
    </xf>
    <xf numFmtId="0" fontId="4" fillId="0" borderId="70" xfId="109" applyFont="1" applyBorder="1" applyAlignment="1">
      <alignment horizontal="right" vertical="center"/>
      <protection/>
    </xf>
    <xf numFmtId="0" fontId="4" fillId="0" borderId="71" xfId="109" applyFont="1" applyBorder="1" applyAlignment="1">
      <alignment vertical="center"/>
      <protection/>
    </xf>
    <xf numFmtId="0" fontId="4" fillId="0" borderId="72" xfId="109" applyFont="1" applyBorder="1" applyAlignment="1">
      <alignment vertical="center"/>
      <protection/>
    </xf>
    <xf numFmtId="0" fontId="4" fillId="0" borderId="73" xfId="109" applyFont="1" applyBorder="1" applyAlignment="1">
      <alignment vertical="center"/>
      <protection/>
    </xf>
    <xf numFmtId="41" fontId="4" fillId="0" borderId="0" xfId="115" applyNumberFormat="1" applyFont="1" applyFill="1" applyBorder="1" applyAlignment="1">
      <alignment vertical="center" shrinkToFit="1"/>
      <protection/>
    </xf>
    <xf numFmtId="41" fontId="4" fillId="0" borderId="0" xfId="113" applyNumberFormat="1" applyFont="1" applyBorder="1" applyAlignment="1">
      <alignment vertical="center" shrinkToFit="1"/>
      <protection/>
    </xf>
    <xf numFmtId="41" fontId="3" fillId="0" borderId="0" xfId="0" applyNumberFormat="1" applyFont="1" applyAlignment="1">
      <alignment vertical="center" shrinkToFit="1"/>
    </xf>
    <xf numFmtId="41" fontId="4" fillId="0" borderId="0" xfId="83" applyNumberFormat="1" applyFont="1" applyAlignment="1">
      <alignment vertical="center" shrinkToFit="1"/>
    </xf>
    <xf numFmtId="41" fontId="4" fillId="0" borderId="0" xfId="83" applyNumberFormat="1" applyFont="1" applyBorder="1" applyAlignment="1">
      <alignment vertical="center" shrinkToFit="1"/>
    </xf>
    <xf numFmtId="41" fontId="4" fillId="0" borderId="0" xfId="116" applyNumberFormat="1" applyFont="1" applyFill="1" applyBorder="1" applyAlignment="1">
      <alignment vertical="center" shrinkToFit="1"/>
      <protection/>
    </xf>
    <xf numFmtId="41" fontId="0" fillId="0" borderId="0" xfId="83" applyNumberFormat="1" applyFont="1" applyAlignment="1">
      <alignment vertical="center" shrinkToFit="1"/>
    </xf>
    <xf numFmtId="41" fontId="4" fillId="0" borderId="0" xfId="83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shrinkToFit="1"/>
    </xf>
    <xf numFmtId="41" fontId="4" fillId="0" borderId="0" xfId="83" applyNumberFormat="1" applyFont="1" applyFill="1" applyAlignment="1">
      <alignment vertical="center" shrinkToFit="1"/>
    </xf>
    <xf numFmtId="38" fontId="40" fillId="0" borderId="0" xfId="83" applyFont="1" applyAlignment="1">
      <alignment/>
    </xf>
    <xf numFmtId="38" fontId="40" fillId="0" borderId="0" xfId="83" applyFont="1" applyBorder="1" applyAlignment="1">
      <alignment horizontal="right"/>
    </xf>
    <xf numFmtId="38" fontId="40" fillId="0" borderId="0" xfId="83" applyFont="1" applyBorder="1" applyAlignment="1">
      <alignment/>
    </xf>
    <xf numFmtId="0" fontId="40" fillId="0" borderId="0" xfId="0" applyFont="1" applyBorder="1" applyAlignment="1">
      <alignment horizontal="left"/>
    </xf>
    <xf numFmtId="38" fontId="40" fillId="0" borderId="0" xfId="83" applyFont="1" applyAlignment="1">
      <alignment horizontal="right"/>
    </xf>
    <xf numFmtId="38" fontId="40" fillId="0" borderId="19" xfId="83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109" applyFont="1" applyAlignment="1">
      <alignment horizontal="right"/>
      <protection/>
    </xf>
    <xf numFmtId="0" fontId="2" fillId="0" borderId="0" xfId="109" applyFont="1" applyAlignment="1">
      <alignment/>
      <protection/>
    </xf>
    <xf numFmtId="38" fontId="7" fillId="0" borderId="0" xfId="83" applyFont="1" applyAlignment="1">
      <alignment vertical="center"/>
    </xf>
    <xf numFmtId="38" fontId="7" fillId="0" borderId="19" xfId="83" applyFont="1" applyBorder="1" applyAlignment="1">
      <alignment vertical="center"/>
    </xf>
    <xf numFmtId="41" fontId="4" fillId="0" borderId="26" xfId="109" applyNumberFormat="1" applyFont="1" applyBorder="1" applyAlignment="1">
      <alignment horizontal="right" vertical="top"/>
      <protection/>
    </xf>
    <xf numFmtId="41" fontId="4" fillId="0" borderId="72" xfId="109" applyNumberFormat="1" applyFont="1" applyBorder="1" applyAlignment="1">
      <alignment horizontal="left"/>
      <protection/>
    </xf>
    <xf numFmtId="0" fontId="38" fillId="0" borderId="0" xfId="111" applyFont="1" applyBorder="1">
      <alignment vertical="center"/>
      <protection/>
    </xf>
    <xf numFmtId="0" fontId="38" fillId="0" borderId="0" xfId="111" applyFont="1">
      <alignment vertical="center"/>
      <protection/>
    </xf>
    <xf numFmtId="0" fontId="3" fillId="0" borderId="25" xfId="111" applyFont="1" applyBorder="1">
      <alignment vertical="center"/>
      <protection/>
    </xf>
    <xf numFmtId="0" fontId="3" fillId="0" borderId="25" xfId="111" applyFont="1" applyBorder="1" applyAlignment="1">
      <alignment horizontal="left" vertical="center"/>
      <protection/>
    </xf>
    <xf numFmtId="0" fontId="2" fillId="0" borderId="25" xfId="111" applyFont="1" applyBorder="1" applyAlignment="1">
      <alignment horizontal="right" vertical="center"/>
      <protection/>
    </xf>
    <xf numFmtId="38" fontId="43" fillId="0" borderId="25" xfId="86" applyFont="1" applyBorder="1" applyAlignment="1">
      <alignment horizontal="left"/>
    </xf>
    <xf numFmtId="0" fontId="3" fillId="0" borderId="0" xfId="111" applyFont="1" applyBorder="1" applyAlignment="1">
      <alignment horizontal="left" vertical="center"/>
      <protection/>
    </xf>
    <xf numFmtId="38" fontId="43" fillId="0" borderId="0" xfId="86" applyFont="1" applyAlignment="1">
      <alignment horizontal="left"/>
    </xf>
    <xf numFmtId="38" fontId="43" fillId="0" borderId="0" xfId="86" applyFont="1" applyBorder="1" applyAlignment="1">
      <alignment horizontal="left"/>
    </xf>
    <xf numFmtId="0" fontId="2" fillId="0" borderId="0" xfId="111" applyFont="1" applyBorder="1" applyAlignment="1">
      <alignment horizontal="right" vertical="center"/>
      <protection/>
    </xf>
    <xf numFmtId="0" fontId="3" fillId="0" borderId="0" xfId="111" applyFont="1" applyBorder="1">
      <alignment vertical="center"/>
      <protection/>
    </xf>
    <xf numFmtId="0" fontId="3" fillId="0" borderId="0" xfId="111" applyFont="1">
      <alignment vertical="center"/>
      <protection/>
    </xf>
    <xf numFmtId="0" fontId="39" fillId="0" borderId="26" xfId="111" applyFont="1" applyBorder="1" applyAlignment="1">
      <alignment horizontal="right" vertical="center"/>
      <protection/>
    </xf>
    <xf numFmtId="0" fontId="9" fillId="0" borderId="0" xfId="111" applyFont="1" applyBorder="1" applyAlignment="1">
      <alignment horizontal="center" vertical="center"/>
      <protection/>
    </xf>
    <xf numFmtId="38" fontId="33" fillId="0" borderId="0" xfId="86" applyFont="1" applyBorder="1" applyAlignment="1">
      <alignment wrapText="1"/>
    </xf>
    <xf numFmtId="38" fontId="9" fillId="0" borderId="0" xfId="86" applyFont="1" applyBorder="1" applyAlignment="1">
      <alignment horizontal="center" vertical="center"/>
    </xf>
    <xf numFmtId="38" fontId="4" fillId="0" borderId="0" xfId="86" applyFont="1" applyBorder="1" applyAlignment="1">
      <alignment horizontal="center"/>
    </xf>
    <xf numFmtId="38" fontId="39" fillId="0" borderId="0" xfId="86" applyFont="1" applyBorder="1" applyAlignment="1">
      <alignment horizontal="left" wrapText="1"/>
    </xf>
    <xf numFmtId="38" fontId="4" fillId="0" borderId="0" xfId="86" applyFont="1" applyBorder="1" applyAlignment="1">
      <alignment wrapText="1"/>
    </xf>
    <xf numFmtId="0" fontId="39" fillId="0" borderId="0" xfId="111" applyFont="1" applyBorder="1" applyAlignment="1">
      <alignment horizontal="right" vertical="center"/>
      <protection/>
    </xf>
    <xf numFmtId="38" fontId="4" fillId="0" borderId="0" xfId="86" applyFont="1" applyBorder="1" applyAlignment="1">
      <alignment horizontal="center" vertical="center" wrapText="1"/>
    </xf>
    <xf numFmtId="38" fontId="4" fillId="0" borderId="0" xfId="86" applyFont="1" applyBorder="1" applyAlignment="1">
      <alignment horizontal="center" vertical="center"/>
    </xf>
    <xf numFmtId="0" fontId="39" fillId="0" borderId="38" xfId="111" applyFont="1" applyBorder="1" applyAlignment="1">
      <alignment horizontal="left" vertical="center"/>
      <protection/>
    </xf>
    <xf numFmtId="38" fontId="40" fillId="0" borderId="39" xfId="86" applyFont="1" applyBorder="1" applyAlignment="1">
      <alignment horizontal="center" vertical="center" wrapText="1"/>
    </xf>
    <xf numFmtId="38" fontId="40" fillId="0" borderId="39" xfId="86" applyFont="1" applyBorder="1" applyAlignment="1">
      <alignment horizontal="center" vertical="center"/>
    </xf>
    <xf numFmtId="38" fontId="40" fillId="0" borderId="41" xfId="86" applyFont="1" applyBorder="1" applyAlignment="1">
      <alignment horizontal="center" vertical="center"/>
    </xf>
    <xf numFmtId="38" fontId="40" fillId="0" borderId="68" xfId="86" applyFont="1" applyBorder="1" applyAlignment="1">
      <alignment horizontal="center" vertical="center"/>
    </xf>
    <xf numFmtId="38" fontId="39" fillId="0" borderId="39" xfId="86" applyFont="1" applyBorder="1" applyAlignment="1">
      <alignment horizontal="center" vertical="center" shrinkToFit="1"/>
    </xf>
    <xf numFmtId="38" fontId="4" fillId="0" borderId="39" xfId="86" applyFont="1" applyBorder="1" applyAlignment="1">
      <alignment horizontal="center" vertical="center"/>
    </xf>
    <xf numFmtId="0" fontId="4" fillId="0" borderId="39" xfId="111" applyFont="1" applyBorder="1" applyAlignment="1">
      <alignment horizontal="center" vertical="center"/>
      <protection/>
    </xf>
    <xf numFmtId="38" fontId="4" fillId="0" borderId="41" xfId="86" applyFont="1" applyBorder="1" applyAlignment="1">
      <alignment horizontal="center" vertical="center" wrapText="1"/>
    </xf>
    <xf numFmtId="38" fontId="4" fillId="0" borderId="0" xfId="86" applyFont="1" applyBorder="1" applyAlignment="1">
      <alignment/>
    </xf>
    <xf numFmtId="0" fontId="39" fillId="0" borderId="0" xfId="111" applyFont="1" applyBorder="1" applyAlignment="1">
      <alignment horizontal="left" vertical="center"/>
      <protection/>
    </xf>
    <xf numFmtId="0" fontId="4" fillId="0" borderId="0" xfId="111" applyFont="1" applyBorder="1" applyAlignment="1">
      <alignment horizontal="center" vertical="center"/>
      <protection/>
    </xf>
    <xf numFmtId="196" fontId="28" fillId="0" borderId="0" xfId="86" applyNumberFormat="1" applyFont="1" applyBorder="1" applyAlignment="1">
      <alignment/>
    </xf>
    <xf numFmtId="199" fontId="4" fillId="0" borderId="0" xfId="86" applyNumberFormat="1" applyFont="1" applyBorder="1" applyAlignment="1">
      <alignment vertical="center"/>
    </xf>
    <xf numFmtId="199" fontId="4" fillId="0" borderId="0" xfId="86" applyNumberFormat="1" applyFont="1" applyBorder="1" applyAlignment="1">
      <alignment horizontal="right" vertical="center"/>
    </xf>
    <xf numFmtId="41" fontId="4" fillId="0" borderId="0" xfId="86" applyNumberFormat="1" applyFont="1" applyBorder="1" applyAlignment="1">
      <alignment horizontal="right" vertical="center"/>
    </xf>
    <xf numFmtId="193" fontId="9" fillId="0" borderId="0" xfId="86" applyNumberFormat="1" applyFont="1" applyBorder="1" applyAlignment="1">
      <alignment horizontal="right"/>
    </xf>
    <xf numFmtId="0" fontId="3" fillId="0" borderId="74" xfId="111" applyFont="1" applyBorder="1">
      <alignment vertical="center"/>
      <protection/>
    </xf>
    <xf numFmtId="0" fontId="3" fillId="0" borderId="74" xfId="111" applyFont="1" applyBorder="1" applyAlignment="1">
      <alignment horizontal="left" vertical="center"/>
      <protection/>
    </xf>
    <xf numFmtId="0" fontId="3" fillId="0" borderId="19" xfId="111" applyFont="1" applyBorder="1" applyAlignment="1">
      <alignment horizontal="left" vertical="center"/>
      <protection/>
    </xf>
    <xf numFmtId="38" fontId="39" fillId="0" borderId="66" xfId="86" applyFont="1" applyBorder="1" applyAlignment="1">
      <alignment horizontal="center" vertical="center"/>
    </xf>
    <xf numFmtId="38" fontId="40" fillId="0" borderId="0" xfId="86" applyFont="1" applyBorder="1" applyAlignment="1">
      <alignment horizontal="center" vertical="center"/>
    </xf>
    <xf numFmtId="38" fontId="39" fillId="0" borderId="0" xfId="86" applyFont="1" applyBorder="1" applyAlignment="1">
      <alignment horizontal="center" vertical="center"/>
    </xf>
    <xf numFmtId="0" fontId="39" fillId="0" borderId="65" xfId="111" applyFont="1" applyBorder="1" applyAlignment="1">
      <alignment horizontal="left" vertical="center"/>
      <protection/>
    </xf>
    <xf numFmtId="38" fontId="40" fillId="0" borderId="75" xfId="86" applyFont="1" applyBorder="1" applyAlignment="1">
      <alignment horizontal="center" vertical="center"/>
    </xf>
    <xf numFmtId="38" fontId="40" fillId="0" borderId="76" xfId="86" applyFont="1" applyBorder="1" applyAlignment="1">
      <alignment horizontal="center" vertical="center"/>
    </xf>
    <xf numFmtId="0" fontId="40" fillId="0" borderId="39" xfId="111" applyFont="1" applyBorder="1" applyAlignment="1">
      <alignment horizontal="center" vertical="center"/>
      <protection/>
    </xf>
    <xf numFmtId="0" fontId="40" fillId="0" borderId="0" xfId="111" applyFont="1" applyBorder="1" applyAlignment="1">
      <alignment horizontal="center" vertical="center"/>
      <protection/>
    </xf>
    <xf numFmtId="199" fontId="28" fillId="0" borderId="0" xfId="86" applyNumberFormat="1" applyFont="1" applyBorder="1" applyAlignment="1">
      <alignment horizontal="right" vertical="center"/>
    </xf>
    <xf numFmtId="0" fontId="7" fillId="0" borderId="0" xfId="111" applyFont="1" applyBorder="1" applyAlignment="1">
      <alignment/>
      <protection/>
    </xf>
    <xf numFmtId="0" fontId="7" fillId="0" borderId="0" xfId="111" applyFont="1" applyBorder="1" applyAlignment="1">
      <alignment horizontal="left"/>
      <protection/>
    </xf>
    <xf numFmtId="38" fontId="7" fillId="0" borderId="0" xfId="86" applyFont="1" applyBorder="1" applyAlignment="1">
      <alignment horizontal="right"/>
    </xf>
    <xf numFmtId="0" fontId="7" fillId="0" borderId="0" xfId="111" applyFont="1" applyAlignment="1">
      <alignment/>
      <protection/>
    </xf>
    <xf numFmtId="38" fontId="2" fillId="0" borderId="19" xfId="83" applyFont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8" fontId="44" fillId="0" borderId="0" xfId="81" applyFont="1" applyFill="1" applyBorder="1" applyAlignment="1">
      <alignment horizontal="right"/>
    </xf>
    <xf numFmtId="38" fontId="44" fillId="0" borderId="31" xfId="8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38" fontId="44" fillId="0" borderId="0" xfId="83" applyFont="1" applyAlignment="1">
      <alignment/>
    </xf>
    <xf numFmtId="191" fontId="44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Alignment="1">
      <alignment/>
    </xf>
    <xf numFmtId="38" fontId="44" fillId="0" borderId="31" xfId="83" applyFont="1" applyBorder="1" applyAlignment="1">
      <alignment/>
    </xf>
    <xf numFmtId="38" fontId="44" fillId="0" borderId="0" xfId="83" applyFont="1" applyBorder="1" applyAlignment="1">
      <alignment/>
    </xf>
    <xf numFmtId="3" fontId="44" fillId="0" borderId="31" xfId="0" applyNumberFormat="1" applyFont="1" applyBorder="1" applyAlignment="1">
      <alignment/>
    </xf>
    <xf numFmtId="38" fontId="44" fillId="0" borderId="32" xfId="83" applyFont="1" applyBorder="1" applyAlignment="1">
      <alignment/>
    </xf>
    <xf numFmtId="3" fontId="45" fillId="0" borderId="31" xfId="0" applyNumberFormat="1" applyFont="1" applyBorder="1" applyAlignment="1">
      <alignment/>
    </xf>
    <xf numFmtId="38" fontId="45" fillId="0" borderId="0" xfId="83" applyFont="1" applyBorder="1" applyAlignment="1">
      <alignment/>
    </xf>
    <xf numFmtId="38" fontId="44" fillId="0" borderId="0" xfId="0" applyNumberFormat="1" applyFont="1" applyBorder="1" applyAlignment="1">
      <alignment/>
    </xf>
    <xf numFmtId="41" fontId="44" fillId="0" borderId="0" xfId="109" applyNumberFormat="1" applyFont="1" applyBorder="1" applyAlignment="1">
      <alignment vertical="center"/>
      <protection/>
    </xf>
    <xf numFmtId="41" fontId="44" fillId="0" borderId="77" xfId="109" applyNumberFormat="1" applyFont="1" applyBorder="1" applyAlignment="1">
      <alignment vertical="center"/>
      <protection/>
    </xf>
    <xf numFmtId="41" fontId="44" fillId="0" borderId="25" xfId="109" applyNumberFormat="1" applyFont="1" applyBorder="1" applyAlignment="1">
      <alignment vertical="center"/>
      <protection/>
    </xf>
    <xf numFmtId="41" fontId="44" fillId="0" borderId="0" xfId="109" applyNumberFormat="1" applyFont="1" applyBorder="1" applyAlignment="1">
      <alignment horizontal="right" vertical="center"/>
      <protection/>
    </xf>
    <xf numFmtId="41" fontId="45" fillId="0" borderId="78" xfId="109" applyNumberFormat="1" applyFont="1" applyBorder="1" applyAlignment="1">
      <alignment vertical="center"/>
      <protection/>
    </xf>
    <xf numFmtId="41" fontId="45" fillId="0" borderId="79" xfId="109" applyNumberFormat="1" applyFont="1" applyBorder="1" applyAlignment="1">
      <alignment vertical="center"/>
      <protection/>
    </xf>
    <xf numFmtId="41" fontId="44" fillId="0" borderId="80" xfId="109" applyNumberFormat="1" applyFont="1" applyBorder="1" applyAlignment="1">
      <alignment vertical="center"/>
      <protection/>
    </xf>
    <xf numFmtId="41" fontId="45" fillId="0" borderId="81" xfId="109" applyNumberFormat="1" applyFont="1" applyBorder="1" applyAlignment="1">
      <alignment vertical="center"/>
      <protection/>
    </xf>
    <xf numFmtId="41" fontId="44" fillId="0" borderId="19" xfId="109" applyNumberFormat="1" applyFont="1" applyBorder="1" applyAlignment="1">
      <alignment vertical="center"/>
      <protection/>
    </xf>
    <xf numFmtId="41" fontId="44" fillId="0" borderId="82" xfId="83" applyNumberFormat="1" applyFont="1" applyBorder="1" applyAlignment="1">
      <alignment/>
    </xf>
    <xf numFmtId="41" fontId="44" fillId="0" borderId="0" xfId="114" applyNumberFormat="1" applyFont="1" applyFill="1" applyBorder="1" applyAlignment="1">
      <alignment/>
      <protection/>
    </xf>
    <xf numFmtId="41" fontId="44" fillId="0" borderId="0" xfId="83" applyNumberFormat="1" applyFont="1" applyBorder="1" applyAlignment="1">
      <alignment/>
    </xf>
    <xf numFmtId="41" fontId="44" fillId="0" borderId="0" xfId="83" applyNumberFormat="1" applyFont="1" applyFill="1" applyBorder="1" applyAlignment="1" applyProtection="1">
      <alignment/>
      <protection locked="0"/>
    </xf>
    <xf numFmtId="41" fontId="44" fillId="0" borderId="0" xfId="109" applyNumberFormat="1" applyFont="1" applyBorder="1" applyAlignment="1">
      <alignment/>
      <protection/>
    </xf>
    <xf numFmtId="41" fontId="44" fillId="0" borderId="82" xfId="109" applyNumberFormat="1" applyFont="1" applyBorder="1" applyAlignment="1">
      <alignment/>
      <protection/>
    </xf>
    <xf numFmtId="41" fontId="44" fillId="52" borderId="82" xfId="109" applyNumberFormat="1" applyFont="1" applyFill="1" applyBorder="1" applyAlignment="1" applyProtection="1">
      <alignment/>
      <protection locked="0"/>
    </xf>
    <xf numFmtId="41" fontId="44" fillId="52" borderId="0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>
      <alignment/>
      <protection/>
    </xf>
    <xf numFmtId="41" fontId="44" fillId="52" borderId="82" xfId="109" applyNumberFormat="1" applyFont="1" applyFill="1" applyBorder="1" applyAlignment="1" applyProtection="1">
      <alignment/>
      <protection/>
    </xf>
    <xf numFmtId="41" fontId="44" fillId="52" borderId="0" xfId="109" applyNumberFormat="1" applyFont="1" applyFill="1" applyBorder="1" applyAlignment="1" applyProtection="1">
      <alignment/>
      <protection/>
    </xf>
    <xf numFmtId="41" fontId="44" fillId="0" borderId="82" xfId="83" applyNumberFormat="1" applyFont="1" applyFill="1" applyBorder="1" applyAlignment="1" applyProtection="1">
      <alignment/>
      <protection locked="0"/>
    </xf>
    <xf numFmtId="41" fontId="44" fillId="0" borderId="83" xfId="109" applyNumberFormat="1" applyFont="1" applyBorder="1" applyAlignment="1">
      <alignment/>
      <protection/>
    </xf>
    <xf numFmtId="41" fontId="44" fillId="52" borderId="83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 applyBorder="1">
      <alignment/>
      <protection/>
    </xf>
    <xf numFmtId="41" fontId="44" fillId="52" borderId="83" xfId="109" applyNumberFormat="1" applyFont="1" applyFill="1" applyBorder="1" applyAlignment="1" applyProtection="1">
      <alignment/>
      <protection/>
    </xf>
    <xf numFmtId="41" fontId="44" fillId="0" borderId="82" xfId="109" applyNumberFormat="1" applyFont="1" applyBorder="1" applyAlignment="1" applyProtection="1">
      <alignment/>
      <protection/>
    </xf>
    <xf numFmtId="41" fontId="44" fillId="0" borderId="0" xfId="109" applyNumberFormat="1" applyFont="1" applyBorder="1" applyAlignment="1" applyProtection="1">
      <alignment/>
      <protection/>
    </xf>
    <xf numFmtId="41" fontId="44" fillId="0" borderId="0" xfId="109" applyNumberFormat="1" applyFont="1" applyFill="1" applyBorder="1" applyAlignment="1" applyProtection="1">
      <alignment/>
      <protection locked="0"/>
    </xf>
    <xf numFmtId="41" fontId="44" fillId="0" borderId="0" xfId="109" applyNumberFormat="1" applyFont="1" applyFill="1" applyBorder="1" applyAlignment="1" applyProtection="1">
      <alignment horizontal="right"/>
      <protection/>
    </xf>
    <xf numFmtId="41" fontId="44" fillId="0" borderId="0" xfId="109" applyNumberFormat="1" applyFont="1" applyFill="1" applyBorder="1" applyAlignment="1" applyProtection="1">
      <alignment horizontal="right"/>
      <protection locked="0"/>
    </xf>
    <xf numFmtId="41" fontId="44" fillId="52" borderId="82" xfId="109" applyNumberFormat="1" applyFont="1" applyFill="1" applyBorder="1" applyProtection="1">
      <alignment/>
      <protection locked="0"/>
    </xf>
    <xf numFmtId="41" fontId="44" fillId="52" borderId="0" xfId="109" applyNumberFormat="1" applyFont="1" applyFill="1" applyBorder="1" applyProtection="1">
      <alignment/>
      <protection locked="0"/>
    </xf>
    <xf numFmtId="193" fontId="45" fillId="0" borderId="0" xfId="110" applyNumberFormat="1" applyFont="1" applyBorder="1" applyAlignment="1" applyProtection="1">
      <alignment vertical="center"/>
      <protection/>
    </xf>
    <xf numFmtId="193" fontId="45" fillId="0" borderId="0" xfId="110" applyNumberFormat="1" applyFont="1" applyAlignment="1" applyProtection="1">
      <alignment vertical="center"/>
      <protection/>
    </xf>
    <xf numFmtId="177" fontId="45" fillId="0" borderId="0" xfId="110" applyNumberFormat="1" applyFont="1" applyAlignment="1" applyProtection="1">
      <alignment vertical="center"/>
      <protection/>
    </xf>
    <xf numFmtId="193" fontId="44" fillId="0" borderId="0" xfId="110" applyNumberFormat="1" applyFont="1" applyBorder="1" applyAlignment="1" applyProtection="1">
      <alignment vertical="center"/>
      <protection/>
    </xf>
    <xf numFmtId="193" fontId="44" fillId="0" borderId="0" xfId="110" applyNumberFormat="1" applyFont="1" applyAlignment="1" applyProtection="1">
      <alignment vertical="center"/>
      <protection/>
    </xf>
    <xf numFmtId="177" fontId="44" fillId="0" borderId="0" xfId="110" applyNumberFormat="1" applyFont="1" applyAlignment="1" applyProtection="1">
      <alignment vertical="center"/>
      <protection/>
    </xf>
    <xf numFmtId="37" fontId="44" fillId="0" borderId="0" xfId="110" applyNumberFormat="1" applyFont="1" applyBorder="1" applyAlignment="1" applyProtection="1">
      <alignment vertical="center"/>
      <protection/>
    </xf>
    <xf numFmtId="176" fontId="44" fillId="0" borderId="0" xfId="110" applyNumberFormat="1" applyFont="1" applyBorder="1" applyAlignment="1" applyProtection="1">
      <alignment vertical="center"/>
      <protection/>
    </xf>
    <xf numFmtId="193" fontId="45" fillId="0" borderId="0" xfId="115" applyNumberFormat="1" applyFont="1" applyBorder="1" applyAlignment="1">
      <alignment vertical="center"/>
      <protection/>
    </xf>
    <xf numFmtId="193" fontId="45" fillId="0" borderId="0" xfId="115" applyNumberFormat="1" applyFont="1" applyFill="1" applyBorder="1" applyAlignment="1">
      <alignment vertical="center"/>
      <protection/>
    </xf>
    <xf numFmtId="193" fontId="44" fillId="0" borderId="0" xfId="115" applyNumberFormat="1" applyFont="1" applyBorder="1" applyAlignment="1">
      <alignment vertical="center"/>
      <protection/>
    </xf>
    <xf numFmtId="196" fontId="45" fillId="0" borderId="0" xfId="115" applyNumberFormat="1" applyFont="1" applyBorder="1" applyAlignment="1">
      <alignment vertical="center"/>
      <protection/>
    </xf>
    <xf numFmtId="193" fontId="45" fillId="0" borderId="34" xfId="115" applyNumberFormat="1" applyFont="1" applyBorder="1" applyAlignment="1">
      <alignment vertical="center"/>
      <protection/>
    </xf>
    <xf numFmtId="193" fontId="45" fillId="0" borderId="34" xfId="115" applyNumberFormat="1" applyFont="1" applyFill="1" applyBorder="1" applyAlignment="1">
      <alignment vertical="center"/>
      <protection/>
    </xf>
    <xf numFmtId="193" fontId="45" fillId="0" borderId="0" xfId="110" applyNumberFormat="1" applyFont="1" applyFill="1" applyBorder="1" applyAlignment="1" applyProtection="1">
      <alignment vertical="center"/>
      <protection/>
    </xf>
    <xf numFmtId="37" fontId="45" fillId="0" borderId="31" xfId="110" applyNumberFormat="1" applyFont="1" applyBorder="1" applyAlignment="1" applyProtection="1">
      <alignment vertical="center"/>
      <protection/>
    </xf>
    <xf numFmtId="193" fontId="45" fillId="0" borderId="84" xfId="110" applyNumberFormat="1" applyFont="1" applyBorder="1" applyAlignment="1" applyProtection="1">
      <alignment vertical="center"/>
      <protection/>
    </xf>
    <xf numFmtId="37" fontId="45" fillId="0" borderId="0" xfId="110" applyNumberFormat="1" applyFont="1" applyBorder="1" applyAlignment="1" applyProtection="1">
      <alignment vertical="center"/>
      <protection/>
    </xf>
    <xf numFmtId="199" fontId="44" fillId="0" borderId="0" xfId="86" applyNumberFormat="1" applyFont="1" applyAlignment="1">
      <alignment horizontal="right" vertical="center"/>
    </xf>
    <xf numFmtId="199" fontId="44" fillId="0" borderId="0" xfId="86" applyNumberFormat="1" applyFont="1" applyBorder="1" applyAlignment="1">
      <alignment horizontal="right" vertical="center"/>
    </xf>
    <xf numFmtId="41" fontId="44" fillId="0" borderId="0" xfId="86" applyNumberFormat="1" applyFont="1" applyAlignment="1">
      <alignment horizontal="right" vertical="center"/>
    </xf>
    <xf numFmtId="199" fontId="44" fillId="0" borderId="25" xfId="86" applyNumberFormat="1" applyFont="1" applyBorder="1" applyAlignment="1">
      <alignment horizontal="right" vertical="center"/>
    </xf>
    <xf numFmtId="193" fontId="44" fillId="0" borderId="0" xfId="86" applyNumberFormat="1" applyFont="1" applyBorder="1" applyAlignment="1">
      <alignment horizontal="right" vertical="center"/>
    </xf>
    <xf numFmtId="193" fontId="44" fillId="0" borderId="0" xfId="86" applyNumberFormat="1" applyFont="1" applyAlignment="1">
      <alignment horizontal="right" vertical="center"/>
    </xf>
    <xf numFmtId="193" fontId="44" fillId="0" borderId="25" xfId="86" applyNumberFormat="1" applyFont="1" applyBorder="1" applyAlignment="1">
      <alignment horizontal="right" vertical="center"/>
    </xf>
    <xf numFmtId="38" fontId="45" fillId="0" borderId="0" xfId="86" applyFont="1" applyAlignment="1">
      <alignment vertical="center"/>
    </xf>
    <xf numFmtId="38" fontId="45" fillId="0" borderId="25" xfId="86" applyFont="1" applyBorder="1" applyAlignment="1">
      <alignment vertical="center"/>
    </xf>
    <xf numFmtId="199" fontId="44" fillId="0" borderId="0" xfId="86" applyNumberFormat="1" applyFont="1" applyAlignment="1">
      <alignment vertical="center"/>
    </xf>
    <xf numFmtId="199" fontId="44" fillId="0" borderId="0" xfId="86" applyNumberFormat="1" applyFont="1" applyBorder="1" applyAlignment="1">
      <alignment vertical="center"/>
    </xf>
    <xf numFmtId="199" fontId="44" fillId="0" borderId="25" xfId="86" applyNumberFormat="1" applyFont="1" applyBorder="1" applyAlignment="1">
      <alignment vertical="center"/>
    </xf>
    <xf numFmtId="199" fontId="45" fillId="0" borderId="0" xfId="86" applyNumberFormat="1" applyFont="1" applyBorder="1" applyAlignment="1">
      <alignment vertical="center"/>
    </xf>
    <xf numFmtId="199" fontId="45" fillId="0" borderId="25" xfId="86" applyNumberFormat="1" applyFont="1" applyBorder="1" applyAlignment="1">
      <alignment horizontal="right" vertical="center"/>
    </xf>
    <xf numFmtId="193" fontId="45" fillId="0" borderId="0" xfId="86" applyNumberFormat="1" applyFont="1" applyBorder="1" applyAlignment="1">
      <alignment vertical="center"/>
    </xf>
    <xf numFmtId="193" fontId="44" fillId="0" borderId="0" xfId="86" applyNumberFormat="1" applyFont="1" applyBorder="1" applyAlignment="1">
      <alignment vertical="center"/>
    </xf>
    <xf numFmtId="193" fontId="44" fillId="0" borderId="0" xfId="86" applyNumberFormat="1" applyFont="1" applyAlignment="1">
      <alignment vertical="center"/>
    </xf>
    <xf numFmtId="193" fontId="44" fillId="0" borderId="25" xfId="111" applyNumberFormat="1" applyFont="1" applyBorder="1" applyAlignment="1">
      <alignment vertical="center"/>
      <protection/>
    </xf>
    <xf numFmtId="193" fontId="45" fillId="0" borderId="25" xfId="111" applyNumberFormat="1" applyFont="1" applyBorder="1" applyAlignment="1">
      <alignment vertical="center"/>
      <protection/>
    </xf>
    <xf numFmtId="199" fontId="45" fillId="0" borderId="25" xfId="86" applyNumberFormat="1" applyFont="1" applyBorder="1" applyAlignment="1">
      <alignment vertical="center"/>
    </xf>
    <xf numFmtId="193" fontId="45" fillId="0" borderId="0" xfId="86" applyNumberFormat="1" applyFont="1" applyAlignment="1">
      <alignment vertical="center"/>
    </xf>
    <xf numFmtId="193" fontId="44" fillId="0" borderId="0" xfId="111" applyNumberFormat="1" applyFont="1" applyBorder="1" applyAlignment="1">
      <alignment vertical="center"/>
      <protection/>
    </xf>
    <xf numFmtId="193" fontId="45" fillId="0" borderId="0" xfId="111" applyNumberFormat="1" applyFont="1" applyBorder="1" applyAlignment="1">
      <alignment vertical="center"/>
      <protection/>
    </xf>
    <xf numFmtId="0" fontId="46" fillId="0" borderId="25" xfId="111" applyFont="1" applyBorder="1">
      <alignment vertical="center"/>
      <protection/>
    </xf>
    <xf numFmtId="0" fontId="46" fillId="0" borderId="25" xfId="111" applyFont="1" applyBorder="1" applyAlignment="1">
      <alignment horizontal="left" vertical="center"/>
      <protection/>
    </xf>
    <xf numFmtId="0" fontId="46" fillId="0" borderId="0" xfId="111" applyFont="1" applyBorder="1" applyAlignment="1">
      <alignment horizontal="left" vertical="center"/>
      <protection/>
    </xf>
    <xf numFmtId="199" fontId="44" fillId="0" borderId="85" xfId="86" applyNumberFormat="1" applyFont="1" applyBorder="1" applyAlignment="1">
      <alignment vertical="center"/>
    </xf>
    <xf numFmtId="41" fontId="73" fillId="0" borderId="0" xfId="112" applyNumberFormat="1" applyFont="1">
      <alignment vertical="center"/>
      <protection/>
    </xf>
    <xf numFmtId="41" fontId="45" fillId="52" borderId="81" xfId="83" applyNumberFormat="1" applyFont="1" applyFill="1" applyBorder="1" applyAlignment="1">
      <alignment vertical="center" shrinkToFit="1"/>
    </xf>
    <xf numFmtId="41" fontId="45" fillId="52" borderId="0" xfId="83" applyNumberFormat="1" applyFont="1" applyFill="1" applyBorder="1" applyAlignment="1">
      <alignment vertical="center" shrinkToFit="1"/>
    </xf>
    <xf numFmtId="41" fontId="44" fillId="0" borderId="86" xfId="115" applyNumberFormat="1" applyFont="1" applyFill="1" applyBorder="1" applyAlignment="1">
      <alignment vertical="center" shrinkToFit="1"/>
      <protection/>
    </xf>
    <xf numFmtId="41" fontId="44" fillId="0" borderId="87" xfId="115" applyNumberFormat="1" applyFont="1" applyFill="1" applyBorder="1" applyAlignment="1">
      <alignment vertical="center" shrinkToFit="1"/>
      <protection/>
    </xf>
    <xf numFmtId="41" fontId="45" fillId="52" borderId="87" xfId="83" applyNumberFormat="1" applyFont="1" applyFill="1" applyBorder="1" applyAlignment="1">
      <alignment vertical="center" shrinkToFit="1"/>
    </xf>
    <xf numFmtId="41" fontId="44" fillId="0" borderId="86" xfId="117" applyNumberFormat="1" applyFont="1" applyFill="1" applyBorder="1" applyAlignment="1">
      <alignment vertical="center" shrinkToFit="1"/>
      <protection/>
    </xf>
    <xf numFmtId="41" fontId="44" fillId="0" borderId="87" xfId="117" applyNumberFormat="1" applyFont="1" applyFill="1" applyBorder="1" applyAlignment="1">
      <alignment vertical="center" shrinkToFit="1"/>
      <protection/>
    </xf>
    <xf numFmtId="41" fontId="44" fillId="0" borderId="86" xfId="116" applyNumberFormat="1" applyFont="1" applyFill="1" applyBorder="1" applyAlignment="1">
      <alignment vertical="center" shrinkToFit="1"/>
      <protection/>
    </xf>
    <xf numFmtId="41" fontId="44" fillId="0" borderId="87" xfId="116" applyNumberFormat="1" applyFont="1" applyFill="1" applyBorder="1" applyAlignment="1">
      <alignment vertical="center" shrinkToFit="1"/>
      <protection/>
    </xf>
    <xf numFmtId="41" fontId="44" fillId="0" borderId="0" xfId="115" applyNumberFormat="1" applyFont="1" applyFill="1" applyBorder="1" applyAlignment="1">
      <alignment vertical="center" shrinkToFit="1"/>
      <protection/>
    </xf>
    <xf numFmtId="41" fontId="46" fillId="0" borderId="0" xfId="0" applyNumberFormat="1" applyFont="1" applyAlignment="1">
      <alignment vertical="center" shrinkToFit="1"/>
    </xf>
    <xf numFmtId="41" fontId="44" fillId="0" borderId="86" xfId="113" applyNumberFormat="1" applyFont="1" applyBorder="1" applyAlignment="1">
      <alignment vertical="center" shrinkToFit="1"/>
      <protection/>
    </xf>
    <xf numFmtId="41" fontId="44" fillId="0" borderId="87" xfId="113" applyNumberFormat="1" applyFont="1" applyBorder="1" applyAlignment="1">
      <alignment vertical="center" shrinkToFit="1"/>
      <protection/>
    </xf>
    <xf numFmtId="41" fontId="44" fillId="0" borderId="0" xfId="113" applyNumberFormat="1" applyFont="1" applyBorder="1" applyAlignment="1">
      <alignment vertical="center" shrinkToFit="1"/>
      <protection/>
    </xf>
    <xf numFmtId="3" fontId="45" fillId="0" borderId="0" xfId="0" applyNumberFormat="1" applyFont="1" applyAlignment="1">
      <alignment/>
    </xf>
    <xf numFmtId="38" fontId="45" fillId="0" borderId="0" xfId="0" applyNumberFormat="1" applyFont="1" applyBorder="1" applyAlignment="1">
      <alignment/>
    </xf>
    <xf numFmtId="41" fontId="45" fillId="52" borderId="0" xfId="83" applyNumberFormat="1" applyFont="1" applyFill="1" applyBorder="1" applyAlignment="1">
      <alignment horizontal="right" vertical="center" shrinkToFit="1"/>
    </xf>
    <xf numFmtId="41" fontId="45" fillId="52" borderId="31" xfId="83" applyNumberFormat="1" applyFont="1" applyFill="1" applyBorder="1" applyAlignment="1">
      <alignment horizontal="right" vertical="center" shrinkToFit="1"/>
    </xf>
    <xf numFmtId="41" fontId="45" fillId="52" borderId="87" xfId="83" applyNumberFormat="1" applyFont="1" applyFill="1" applyBorder="1" applyAlignment="1">
      <alignment horizontal="right" vertical="center" shrinkToFit="1"/>
    </xf>
    <xf numFmtId="38" fontId="39" fillId="0" borderId="19" xfId="83" applyFont="1" applyBorder="1" applyAlignment="1">
      <alignment horizontal="right" vertical="top"/>
    </xf>
    <xf numFmtId="38" fontId="39" fillId="0" borderId="72" xfId="83" applyFont="1" applyBorder="1" applyAlignment="1">
      <alignment horizontal="left"/>
    </xf>
    <xf numFmtId="38" fontId="7" fillId="0" borderId="0" xfId="83" applyFont="1" applyBorder="1" applyAlignment="1">
      <alignment vertical="center"/>
    </xf>
    <xf numFmtId="38" fontId="2" fillId="0" borderId="0" xfId="83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 shrinkToFit="1"/>
    </xf>
    <xf numFmtId="38" fontId="7" fillId="0" borderId="0" xfId="83" applyFont="1" applyAlignment="1">
      <alignment horizontal="right" vertical="center"/>
    </xf>
    <xf numFmtId="38" fontId="7" fillId="0" borderId="19" xfId="83" applyFont="1" applyBorder="1" applyAlignment="1">
      <alignment horizontal="right" vertical="center"/>
    </xf>
    <xf numFmtId="0" fontId="4" fillId="0" borderId="88" xfId="109" applyFont="1" applyBorder="1" applyAlignment="1">
      <alignment horizontal="distributed" vertical="center" indent="1"/>
      <protection/>
    </xf>
    <xf numFmtId="0" fontId="4" fillId="0" borderId="34" xfId="109" applyFont="1" applyBorder="1" applyAlignment="1">
      <alignment horizontal="distributed" vertical="center" indent="1"/>
      <protection/>
    </xf>
    <xf numFmtId="0" fontId="4" fillId="0" borderId="34" xfId="109" applyFont="1" applyBorder="1" applyAlignment="1">
      <alignment horizontal="left" vertical="center" indent="1"/>
      <protection/>
    </xf>
    <xf numFmtId="0" fontId="4" fillId="0" borderId="0" xfId="109" applyFont="1" applyBorder="1" applyAlignment="1">
      <alignment horizontal="distributed" vertical="center" indent="1"/>
      <protection/>
    </xf>
    <xf numFmtId="0" fontId="4" fillId="0" borderId="0" xfId="109" applyFont="1" applyAlignment="1">
      <alignment horizontal="distributed" vertical="center" indent="1"/>
      <protection/>
    </xf>
    <xf numFmtId="0" fontId="4" fillId="0" borderId="0" xfId="109" applyFont="1" applyBorder="1" applyAlignment="1">
      <alignment horizontal="left" vertical="center" indent="1"/>
      <protection/>
    </xf>
    <xf numFmtId="0" fontId="4" fillId="0" borderId="0" xfId="109" applyFont="1" applyBorder="1" applyAlignment="1">
      <alignment horizontal="distributed" vertical="center" indent="1" shrinkToFit="1"/>
      <protection/>
    </xf>
    <xf numFmtId="0" fontId="40" fillId="0" borderId="0" xfId="109" applyFont="1" applyBorder="1" applyAlignment="1">
      <alignment horizontal="left" vertical="center" indent="1" shrinkToFit="1"/>
      <protection/>
    </xf>
    <xf numFmtId="0" fontId="4" fillId="0" borderId="44" xfId="109" applyFont="1" applyBorder="1" applyAlignment="1">
      <alignment horizontal="distributed" vertical="center" indent="1"/>
      <protection/>
    </xf>
    <xf numFmtId="0" fontId="4" fillId="0" borderId="44" xfId="109" applyFont="1" applyBorder="1" applyAlignment="1">
      <alignment horizontal="left" vertical="center" indent="1"/>
      <protection/>
    </xf>
    <xf numFmtId="0" fontId="40" fillId="0" borderId="44" xfId="109" applyFont="1" applyBorder="1" applyAlignment="1">
      <alignment horizontal="left" vertical="center" indent="1"/>
      <protection/>
    </xf>
    <xf numFmtId="41" fontId="48" fillId="0" borderId="0" xfId="0" applyNumberFormat="1" applyFont="1" applyAlignment="1">
      <alignment vertical="center" shrinkToFit="1"/>
    </xf>
    <xf numFmtId="41" fontId="44" fillId="0" borderId="0" xfId="83" applyNumberFormat="1" applyFont="1" applyAlignment="1">
      <alignment vertical="center" shrinkToFit="1"/>
    </xf>
    <xf numFmtId="41" fontId="44" fillId="0" borderId="81" xfId="83" applyNumberFormat="1" applyFont="1" applyFill="1" applyBorder="1" applyAlignment="1">
      <alignment vertical="center" shrinkToFit="1"/>
    </xf>
    <xf numFmtId="41" fontId="44" fillId="0" borderId="0" xfId="83" applyNumberFormat="1" applyFont="1" applyFill="1" applyBorder="1" applyAlignment="1">
      <alignment vertical="center" shrinkToFit="1"/>
    </xf>
    <xf numFmtId="41" fontId="44" fillId="0" borderId="87" xfId="83" applyNumberFormat="1" applyFont="1" applyFill="1" applyBorder="1" applyAlignment="1">
      <alignment vertical="center" shrinkToFit="1"/>
    </xf>
    <xf numFmtId="41" fontId="74" fillId="0" borderId="0" xfId="112" applyNumberFormat="1" applyFont="1">
      <alignment vertical="center"/>
      <protection/>
    </xf>
    <xf numFmtId="41" fontId="74" fillId="0" borderId="0" xfId="112" applyNumberFormat="1" applyFont="1" applyAlignment="1">
      <alignment vertical="center" shrinkToFit="1"/>
      <protection/>
    </xf>
    <xf numFmtId="0" fontId="45" fillId="0" borderId="0" xfId="0" applyFont="1" applyFill="1" applyBorder="1" applyAlignment="1">
      <alignment horizontal="center"/>
    </xf>
    <xf numFmtId="38" fontId="45" fillId="0" borderId="0" xfId="81" applyFont="1" applyFill="1" applyBorder="1" applyAlignment="1">
      <alignment horizontal="right"/>
    </xf>
    <xf numFmtId="38" fontId="45" fillId="0" borderId="31" xfId="81" applyFont="1" applyFill="1" applyBorder="1" applyAlignment="1">
      <alignment horizontal="right"/>
    </xf>
    <xf numFmtId="177" fontId="45" fillId="0" borderId="89" xfId="110" applyNumberFormat="1" applyFont="1" applyBorder="1" applyAlignment="1" applyProtection="1">
      <alignment vertical="center"/>
      <protection/>
    </xf>
    <xf numFmtId="197" fontId="44" fillId="0" borderId="0" xfId="110" applyNumberFormat="1" applyFont="1" applyBorder="1" applyAlignment="1" applyProtection="1">
      <alignment vertical="center"/>
      <protection/>
    </xf>
    <xf numFmtId="0" fontId="44" fillId="0" borderId="90" xfId="110" applyFont="1" applyBorder="1" applyAlignment="1">
      <alignment vertical="center"/>
      <protection/>
    </xf>
    <xf numFmtId="193" fontId="45" fillId="0" borderId="62" xfId="110" applyNumberFormat="1" applyFont="1" applyBorder="1" applyAlignment="1" applyProtection="1">
      <alignment vertical="center"/>
      <protection/>
    </xf>
    <xf numFmtId="0" fontId="44" fillId="0" borderId="55" xfId="110" applyFont="1" applyBorder="1" applyAlignment="1">
      <alignment vertical="center"/>
      <protection/>
    </xf>
    <xf numFmtId="0" fontId="44" fillId="0" borderId="63" xfId="110" applyFont="1" applyBorder="1" applyAlignment="1">
      <alignment vertical="center"/>
      <protection/>
    </xf>
    <xf numFmtId="0" fontId="44" fillId="0" borderId="63" xfId="110" applyFont="1" applyBorder="1" applyAlignment="1">
      <alignment horizontal="right" vertical="center"/>
      <protection/>
    </xf>
    <xf numFmtId="176" fontId="44" fillId="0" borderId="55" xfId="110" applyNumberFormat="1" applyFont="1" applyBorder="1" applyAlignment="1" applyProtection="1">
      <alignment vertical="center"/>
      <protection/>
    </xf>
    <xf numFmtId="177" fontId="45" fillId="0" borderId="89" xfId="110" applyNumberFormat="1" applyFont="1" applyBorder="1" applyAlignment="1" applyProtection="1">
      <alignment vertical="center" shrinkToFit="1"/>
      <protection/>
    </xf>
    <xf numFmtId="199" fontId="45" fillId="0" borderId="91" xfId="86" applyNumberFormat="1" applyFont="1" applyBorder="1" applyAlignment="1">
      <alignment horizontal="right" vertical="center"/>
    </xf>
    <xf numFmtId="199" fontId="45" fillId="0" borderId="20" xfId="86" applyNumberFormat="1" applyFont="1" applyBorder="1" applyAlignment="1">
      <alignment horizontal="right" vertical="center"/>
    </xf>
    <xf numFmtId="199" fontId="45" fillId="0" borderId="24" xfId="86" applyNumberFormat="1" applyFont="1" applyBorder="1" applyAlignment="1">
      <alignment horizontal="right" vertical="center"/>
    </xf>
    <xf numFmtId="199" fontId="45" fillId="0" borderId="20" xfId="86" applyNumberFormat="1" applyFont="1" applyBorder="1" applyAlignment="1">
      <alignment vertical="center"/>
    </xf>
    <xf numFmtId="199" fontId="45" fillId="0" borderId="24" xfId="86" applyNumberFormat="1" applyFont="1" applyBorder="1" applyAlignment="1">
      <alignment vertical="center"/>
    </xf>
    <xf numFmtId="38" fontId="44" fillId="0" borderId="92" xfId="81" applyFont="1" applyFill="1" applyBorder="1" applyAlignment="1">
      <alignment horizontal="right"/>
    </xf>
    <xf numFmtId="0" fontId="46" fillId="0" borderId="25" xfId="0" applyFont="1" applyFill="1" applyBorder="1" applyAlignment="1">
      <alignment horizontal="center"/>
    </xf>
    <xf numFmtId="41" fontId="45" fillId="0" borderId="78" xfId="109" applyNumberFormat="1" applyFont="1" applyBorder="1" applyAlignment="1">
      <alignment vertical="center" shrinkToFit="1"/>
      <protection/>
    </xf>
    <xf numFmtId="0" fontId="4" fillId="0" borderId="9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94" xfId="0" applyNumberFormat="1" applyFont="1" applyFill="1" applyBorder="1" applyAlignment="1">
      <alignment horizontal="center"/>
    </xf>
    <xf numFmtId="0" fontId="4" fillId="0" borderId="94" xfId="0" applyNumberFormat="1" applyFont="1" applyFill="1" applyBorder="1" applyAlignment="1" quotePrefix="1">
      <alignment horizontal="center"/>
    </xf>
    <xf numFmtId="49" fontId="4" fillId="0" borderId="9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49" fontId="4" fillId="0" borderId="92" xfId="0" applyNumberFormat="1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49" fontId="28" fillId="0" borderId="92" xfId="0" applyNumberFormat="1" applyFont="1" applyFill="1" applyBorder="1" applyAlignment="1">
      <alignment horizontal="center"/>
    </xf>
    <xf numFmtId="49" fontId="4" fillId="0" borderId="95" xfId="0" applyNumberFormat="1" applyFont="1" applyBorder="1" applyAlignment="1">
      <alignment horizontal="center" vertical="center"/>
    </xf>
    <xf numFmtId="41" fontId="44" fillId="0" borderId="96" xfId="83" applyNumberFormat="1" applyFont="1" applyBorder="1" applyAlignment="1">
      <alignment/>
    </xf>
    <xf numFmtId="41" fontId="44" fillId="0" borderId="0" xfId="83" applyNumberFormat="1" applyFont="1" applyFill="1" applyBorder="1" applyAlignment="1" applyProtection="1">
      <alignment/>
      <protection/>
    </xf>
    <xf numFmtId="41" fontId="44" fillId="0" borderId="97" xfId="83" applyNumberFormat="1" applyFont="1" applyBorder="1" applyAlignment="1">
      <alignment/>
    </xf>
    <xf numFmtId="41" fontId="44" fillId="0" borderId="83" xfId="83" applyNumberFormat="1" applyFont="1" applyBorder="1" applyAlignment="1">
      <alignment/>
    </xf>
    <xf numFmtId="0" fontId="28" fillId="0" borderId="44" xfId="110" applyFont="1" applyBorder="1" applyAlignment="1">
      <alignment horizontal="center" vertical="center"/>
      <protection/>
    </xf>
    <xf numFmtId="0" fontId="4" fillId="0" borderId="34" xfId="110" applyFont="1" applyBorder="1" applyAlignment="1">
      <alignment horizontal="center" vertical="center"/>
      <protection/>
    </xf>
    <xf numFmtId="0" fontId="28" fillId="0" borderId="34" xfId="110" applyFont="1" applyBorder="1" applyAlignment="1">
      <alignment horizontal="center" vertical="center"/>
      <protection/>
    </xf>
    <xf numFmtId="38" fontId="4" fillId="0" borderId="34" xfId="86" applyFont="1" applyBorder="1" applyAlignment="1">
      <alignment horizontal="distributed" vertical="center" indent="1"/>
    </xf>
    <xf numFmtId="38" fontId="4" fillId="0" borderId="65" xfId="86" applyFont="1" applyBorder="1" applyAlignment="1">
      <alignment horizontal="distributed" vertical="center" indent="1"/>
    </xf>
    <xf numFmtId="41" fontId="4" fillId="0" borderId="34" xfId="83" applyNumberFormat="1" applyFont="1" applyBorder="1" applyAlignment="1">
      <alignment horizontal="distributed" vertical="center" indent="1" shrinkToFit="1"/>
    </xf>
    <xf numFmtId="41" fontId="4" fillId="0" borderId="98" xfId="83" applyNumberFormat="1" applyFont="1" applyBorder="1" applyAlignment="1">
      <alignment horizontal="distributed" vertical="center" indent="1" shrinkToFit="1"/>
    </xf>
    <xf numFmtId="41" fontId="40" fillId="0" borderId="34" xfId="83" applyNumberFormat="1" applyFont="1" applyBorder="1" applyAlignment="1">
      <alignment horizontal="distributed" vertical="center" indent="1" shrinkToFit="1"/>
    </xf>
    <xf numFmtId="41" fontId="4" fillId="0" borderId="0" xfId="83" applyNumberFormat="1" applyFont="1" applyBorder="1" applyAlignment="1">
      <alignment horizontal="distributed" vertical="center" indent="1" shrinkToFit="1"/>
    </xf>
    <xf numFmtId="41" fontId="4" fillId="0" borderId="87" xfId="83" applyNumberFormat="1" applyFont="1" applyBorder="1" applyAlignment="1">
      <alignment horizontal="distributed" vertical="center" indent="1" shrinkToFit="1"/>
    </xf>
    <xf numFmtId="0" fontId="2" fillId="0" borderId="27" xfId="0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49" fontId="28" fillId="0" borderId="95" xfId="0" applyNumberFormat="1" applyFont="1" applyBorder="1" applyAlignment="1">
      <alignment horizontal="center" vertical="center"/>
    </xf>
    <xf numFmtId="0" fontId="4" fillId="0" borderId="54" xfId="110" applyFont="1" applyBorder="1" applyAlignment="1">
      <alignment horizontal="right" vertical="center"/>
      <protection/>
    </xf>
    <xf numFmtId="0" fontId="4" fillId="0" borderId="54" xfId="110" applyFont="1" applyBorder="1" applyAlignment="1">
      <alignment horizontal="center" vertical="center" shrinkToFit="1"/>
      <protection/>
    </xf>
    <xf numFmtId="0" fontId="9" fillId="0" borderId="99" xfId="110" applyFont="1" applyBorder="1" applyAlignment="1">
      <alignment horizontal="center" vertical="center"/>
      <protection/>
    </xf>
    <xf numFmtId="0" fontId="4" fillId="0" borderId="99" xfId="110" applyFont="1" applyBorder="1" applyAlignment="1">
      <alignment horizontal="center" vertical="center"/>
      <protection/>
    </xf>
    <xf numFmtId="0" fontId="4" fillId="0" borderId="99" xfId="110" applyFont="1" applyBorder="1" applyAlignment="1">
      <alignment horizontal="center" vertical="center" shrinkToFit="1"/>
      <protection/>
    </xf>
    <xf numFmtId="38" fontId="7" fillId="0" borderId="0" xfId="83" applyFont="1" applyBorder="1" applyAlignment="1">
      <alignment horizontal="right" vertical="center"/>
    </xf>
    <xf numFmtId="193" fontId="28" fillId="0" borderId="54" xfId="110" applyNumberFormat="1" applyFont="1" applyBorder="1" applyAlignment="1">
      <alignment horizontal="center" vertical="center"/>
      <protection/>
    </xf>
    <xf numFmtId="193" fontId="4" fillId="0" borderId="54" xfId="110" applyNumberFormat="1" applyFont="1" applyBorder="1" applyAlignment="1">
      <alignment horizontal="center" vertical="center"/>
      <protection/>
    </xf>
    <xf numFmtId="0" fontId="28" fillId="0" borderId="54" xfId="110" applyFont="1" applyBorder="1" applyAlignment="1">
      <alignment horizontal="center" vertical="center"/>
      <protection/>
    </xf>
    <xf numFmtId="215" fontId="28" fillId="0" borderId="54" xfId="110" applyNumberFormat="1" applyFont="1" applyBorder="1" applyAlignment="1">
      <alignment horizontal="left" vertical="center"/>
      <protection/>
    </xf>
    <xf numFmtId="0" fontId="2" fillId="0" borderId="54" xfId="110" applyFont="1" applyBorder="1" applyAlignment="1">
      <alignment horizontal="center" vertical="center"/>
      <protection/>
    </xf>
    <xf numFmtId="0" fontId="28" fillId="0" borderId="100" xfId="110" applyFont="1" applyBorder="1" applyAlignment="1">
      <alignment horizontal="center" vertical="center"/>
      <protection/>
    </xf>
    <xf numFmtId="193" fontId="4" fillId="0" borderId="99" xfId="110" applyNumberFormat="1" applyFont="1" applyBorder="1" applyAlignment="1">
      <alignment horizontal="center" vertical="center"/>
      <protection/>
    </xf>
    <xf numFmtId="193" fontId="28" fillId="0" borderId="99" xfId="110" applyNumberFormat="1" applyFont="1" applyBorder="1" applyAlignment="1">
      <alignment horizontal="center" vertical="center"/>
      <protection/>
    </xf>
    <xf numFmtId="0" fontId="28" fillId="0" borderId="99" xfId="110" applyFont="1" applyBorder="1" applyAlignment="1">
      <alignment horizontal="center" vertical="center"/>
      <protection/>
    </xf>
    <xf numFmtId="196" fontId="28" fillId="0" borderId="54" xfId="110" applyNumberFormat="1" applyFont="1" applyBorder="1" applyAlignment="1">
      <alignment horizontal="left" vertical="center"/>
      <protection/>
    </xf>
    <xf numFmtId="0" fontId="28" fillId="0" borderId="101" xfId="110" applyFont="1" applyBorder="1" applyAlignment="1">
      <alignment horizontal="center" vertical="center"/>
      <protection/>
    </xf>
    <xf numFmtId="0" fontId="28" fillId="0" borderId="102" xfId="110" applyFont="1" applyBorder="1" applyAlignment="1">
      <alignment horizontal="center" vertical="center"/>
      <protection/>
    </xf>
    <xf numFmtId="38" fontId="7" fillId="0" borderId="19" xfId="83" applyFont="1" applyBorder="1" applyAlignment="1">
      <alignment horizontal="right"/>
    </xf>
    <xf numFmtId="38" fontId="7" fillId="0" borderId="19" xfId="83" applyFont="1" applyBorder="1" applyAlignment="1">
      <alignment/>
    </xf>
    <xf numFmtId="0" fontId="49" fillId="0" borderId="0" xfId="105" applyFont="1" applyAlignment="1">
      <alignment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105" applyFont="1" applyAlignment="1">
      <alignment horizontal="left"/>
      <protection/>
    </xf>
    <xf numFmtId="0" fontId="4" fillId="0" borderId="0" xfId="0" applyFont="1" applyAlignment="1">
      <alignment horizontal="left" vertical="center"/>
    </xf>
    <xf numFmtId="38" fontId="7" fillId="0" borderId="19" xfId="83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49" fillId="0" borderId="0" xfId="105" applyFont="1" applyAlignment="1">
      <alignment horizontal="left"/>
      <protection/>
    </xf>
    <xf numFmtId="0" fontId="49" fillId="0" borderId="19" xfId="0" applyFont="1" applyBorder="1" applyAlignment="1">
      <alignment horizontal="left"/>
    </xf>
    <xf numFmtId="41" fontId="6" fillId="0" borderId="0" xfId="109" applyNumberFormat="1" applyFont="1" applyAlignment="1">
      <alignment horizontal="left"/>
      <protection/>
    </xf>
    <xf numFmtId="41" fontId="6" fillId="0" borderId="0" xfId="109" applyNumberFormat="1" applyFont="1" applyBorder="1" applyAlignment="1">
      <alignment horizontal="left"/>
      <protection/>
    </xf>
    <xf numFmtId="41" fontId="4" fillId="0" borderId="103" xfId="109" applyNumberFormat="1" applyFont="1" applyBorder="1" applyAlignment="1">
      <alignment horizontal="center" vertical="center"/>
      <protection/>
    </xf>
    <xf numFmtId="41" fontId="4" fillId="0" borderId="104" xfId="109" applyNumberFormat="1" applyFont="1" applyBorder="1" applyAlignment="1">
      <alignment horizontal="center" vertical="center"/>
      <protection/>
    </xf>
    <xf numFmtId="41" fontId="4" fillId="0" borderId="66" xfId="109" applyNumberFormat="1" applyFont="1" applyBorder="1" applyAlignment="1">
      <alignment horizontal="center" vertical="center"/>
      <protection/>
    </xf>
    <xf numFmtId="41" fontId="4" fillId="0" borderId="105" xfId="109" applyNumberFormat="1" applyFont="1" applyBorder="1" applyAlignment="1">
      <alignment horizontal="center" vertical="center"/>
      <protection/>
    </xf>
    <xf numFmtId="41" fontId="4" fillId="0" borderId="106" xfId="109" applyNumberFormat="1" applyFont="1" applyBorder="1" applyAlignment="1">
      <alignment horizontal="center" vertical="center"/>
      <protection/>
    </xf>
    <xf numFmtId="41" fontId="4" fillId="0" borderId="107" xfId="109" applyNumberFormat="1" applyFont="1" applyBorder="1" applyAlignment="1">
      <alignment horizontal="center" vertical="center"/>
      <protection/>
    </xf>
    <xf numFmtId="0" fontId="4" fillId="0" borderId="0" xfId="109" applyNumberFormat="1" applyFont="1" applyBorder="1" applyAlignment="1">
      <alignment horizontal="distributed" vertical="center" indent="1"/>
      <protection/>
    </xf>
    <xf numFmtId="0" fontId="4" fillId="0" borderId="34" xfId="109" applyNumberFormat="1" applyFont="1" applyBorder="1" applyAlignment="1">
      <alignment horizontal="distributed" vertical="center" indent="1"/>
      <protection/>
    </xf>
    <xf numFmtId="0" fontId="4" fillId="0" borderId="108" xfId="109" applyNumberFormat="1" applyFont="1" applyBorder="1" applyAlignment="1">
      <alignment horizontal="distributed" vertical="center" indent="1"/>
      <protection/>
    </xf>
    <xf numFmtId="0" fontId="4" fillId="0" borderId="109" xfId="109" applyNumberFormat="1" applyFont="1" applyBorder="1" applyAlignment="1">
      <alignment horizontal="distributed" vertical="center" indent="1"/>
      <protection/>
    </xf>
    <xf numFmtId="0" fontId="4" fillId="0" borderId="110" xfId="109" applyNumberFormat="1" applyFont="1" applyBorder="1" applyAlignment="1">
      <alignment horizontal="distributed" vertical="center" indent="1"/>
      <protection/>
    </xf>
    <xf numFmtId="0" fontId="4" fillId="0" borderId="0" xfId="109" applyNumberFormat="1" applyFont="1" applyBorder="1" applyAlignment="1">
      <alignment horizontal="left" vertical="center" indent="1"/>
      <protection/>
    </xf>
    <xf numFmtId="0" fontId="4" fillId="0" borderId="34" xfId="109" applyNumberFormat="1" applyFont="1" applyBorder="1" applyAlignment="1">
      <alignment horizontal="left" vertical="center" indent="1"/>
      <protection/>
    </xf>
    <xf numFmtId="0" fontId="28" fillId="0" borderId="111" xfId="109" applyNumberFormat="1" applyFont="1" applyBorder="1" applyAlignment="1">
      <alignment horizontal="distributed" vertical="center"/>
      <protection/>
    </xf>
    <xf numFmtId="0" fontId="28" fillId="0" borderId="112" xfId="109" applyNumberFormat="1" applyFont="1" applyBorder="1" applyAlignment="1">
      <alignment horizontal="distributed" vertical="center"/>
      <protection/>
    </xf>
    <xf numFmtId="0" fontId="40" fillId="0" borderId="0" xfId="109" applyNumberFormat="1" applyFont="1" applyBorder="1" applyAlignment="1">
      <alignment horizontal="left" vertical="center" indent="1"/>
      <protection/>
    </xf>
    <xf numFmtId="0" fontId="40" fillId="0" borderId="34" xfId="109" applyNumberFormat="1" applyFont="1" applyBorder="1" applyAlignment="1">
      <alignment horizontal="left" vertical="center" indent="1"/>
      <protection/>
    </xf>
    <xf numFmtId="0" fontId="4" fillId="0" borderId="110" xfId="109" applyNumberFormat="1" applyFont="1" applyBorder="1" applyAlignment="1">
      <alignment horizontal="left" vertical="center" indent="1"/>
      <protection/>
    </xf>
    <xf numFmtId="0" fontId="4" fillId="0" borderId="110" xfId="109" applyNumberFormat="1" applyFont="1" applyBorder="1" applyAlignment="1">
      <alignment horizontal="left" vertical="center" indent="1" shrinkToFit="1"/>
      <protection/>
    </xf>
    <xf numFmtId="0" fontId="4" fillId="0" borderId="34" xfId="109" applyNumberFormat="1" applyFont="1" applyBorder="1" applyAlignment="1">
      <alignment horizontal="left" vertical="center" indent="1" shrinkToFit="1"/>
      <protection/>
    </xf>
    <xf numFmtId="0" fontId="28" fillId="0" borderId="108" xfId="109" applyNumberFormat="1" applyFont="1" applyBorder="1" applyAlignment="1">
      <alignment horizontal="distributed" vertical="center"/>
      <protection/>
    </xf>
    <xf numFmtId="0" fontId="28" fillId="0" borderId="109" xfId="109" applyNumberFormat="1" applyFont="1" applyBorder="1" applyAlignment="1">
      <alignment horizontal="distributed" vertical="center"/>
      <protection/>
    </xf>
    <xf numFmtId="0" fontId="4" fillId="0" borderId="113" xfId="109" applyNumberFormat="1" applyFont="1" applyBorder="1" applyAlignment="1">
      <alignment horizontal="distributed" vertical="center" indent="1"/>
      <protection/>
    </xf>
    <xf numFmtId="0" fontId="4" fillId="0" borderId="26" xfId="109" applyNumberFormat="1" applyFont="1" applyBorder="1" applyAlignment="1">
      <alignment horizontal="distributed" vertical="center" indent="1"/>
      <protection/>
    </xf>
    <xf numFmtId="0" fontId="28" fillId="0" borderId="78" xfId="109" applyNumberFormat="1" applyFont="1" applyBorder="1" applyAlignment="1">
      <alignment horizontal="distributed" vertical="center"/>
      <protection/>
    </xf>
    <xf numFmtId="41" fontId="7" fillId="0" borderId="0" xfId="109" applyNumberFormat="1" applyFont="1" applyBorder="1" applyAlignment="1">
      <alignment horizontal="center"/>
      <protection/>
    </xf>
    <xf numFmtId="41" fontId="4" fillId="0" borderId="110" xfId="109" applyNumberFormat="1" applyFont="1" applyBorder="1" applyAlignment="1">
      <alignment horizontal="center"/>
      <protection/>
    </xf>
    <xf numFmtId="41" fontId="4" fillId="0" borderId="0" xfId="109" applyNumberFormat="1" applyFont="1" applyBorder="1" applyAlignment="1">
      <alignment horizontal="center"/>
      <protection/>
    </xf>
    <xf numFmtId="0" fontId="4" fillId="0" borderId="25" xfId="109" applyNumberFormat="1" applyFont="1" applyBorder="1" applyAlignment="1">
      <alignment horizontal="distributed" vertical="center" indent="1"/>
      <protection/>
    </xf>
    <xf numFmtId="0" fontId="4" fillId="0" borderId="65" xfId="109" applyNumberFormat="1" applyFont="1" applyBorder="1" applyAlignment="1">
      <alignment horizontal="distributed" vertical="center" indent="1"/>
      <protection/>
    </xf>
    <xf numFmtId="0" fontId="4" fillId="0" borderId="114" xfId="109" applyNumberFormat="1" applyFont="1" applyBorder="1" applyAlignment="1">
      <alignment horizontal="distributed" vertical="center" indent="1"/>
      <protection/>
    </xf>
    <xf numFmtId="0" fontId="28" fillId="0" borderId="115" xfId="109" applyNumberFormat="1" applyFont="1" applyBorder="1" applyAlignment="1">
      <alignment horizontal="distributed" vertical="center"/>
      <protection/>
    </xf>
    <xf numFmtId="0" fontId="28" fillId="0" borderId="116" xfId="109" applyNumberFormat="1" applyFont="1" applyBorder="1" applyAlignment="1">
      <alignment horizontal="distributed" vertical="center"/>
      <protection/>
    </xf>
    <xf numFmtId="0" fontId="34" fillId="0" borderId="115" xfId="109" applyNumberFormat="1" applyFont="1" applyBorder="1" applyAlignment="1">
      <alignment horizontal="distributed" vertical="center" indent="1"/>
      <protection/>
    </xf>
    <xf numFmtId="0" fontId="34" fillId="0" borderId="116" xfId="109" applyNumberFormat="1" applyFont="1" applyBorder="1" applyAlignment="1">
      <alignment horizontal="distributed" vertical="center" indent="1"/>
      <protection/>
    </xf>
    <xf numFmtId="0" fontId="4" fillId="0" borderId="42" xfId="109" applyFont="1" applyBorder="1" applyAlignment="1">
      <alignment horizontal="center" vertical="center"/>
      <protection/>
    </xf>
    <xf numFmtId="0" fontId="4" fillId="0" borderId="47" xfId="109" applyFont="1" applyBorder="1" applyAlignment="1">
      <alignment horizontal="center" vertical="center"/>
      <protection/>
    </xf>
    <xf numFmtId="192" fontId="4" fillId="0" borderId="117" xfId="109" applyNumberFormat="1" applyFont="1" applyBorder="1" applyAlignment="1">
      <alignment horizontal="center" vertical="center"/>
      <protection/>
    </xf>
    <xf numFmtId="192" fontId="4" fillId="0" borderId="118" xfId="109" applyNumberFormat="1" applyFont="1" applyBorder="1" applyAlignment="1">
      <alignment horizontal="center" vertical="center"/>
      <protection/>
    </xf>
    <xf numFmtId="192" fontId="4" fillId="0" borderId="119" xfId="109" applyNumberFormat="1" applyFont="1" applyBorder="1" applyAlignment="1">
      <alignment horizontal="center" vertical="center"/>
      <protection/>
    </xf>
    <xf numFmtId="0" fontId="6" fillId="0" borderId="0" xfId="109" applyFont="1" applyBorder="1" applyAlignment="1">
      <alignment horizontal="left"/>
      <protection/>
    </xf>
    <xf numFmtId="0" fontId="2" fillId="0" borderId="0" xfId="109" applyFont="1" applyAlignment="1">
      <alignment horizontal="right"/>
      <protection/>
    </xf>
    <xf numFmtId="0" fontId="4" fillId="0" borderId="120" xfId="109" applyFont="1" applyBorder="1" applyAlignment="1">
      <alignment horizontal="center" vertical="center"/>
      <protection/>
    </xf>
    <xf numFmtId="0" fontId="4" fillId="0" borderId="121" xfId="109" applyFont="1" applyBorder="1" applyAlignment="1">
      <alignment horizontal="center" vertical="center"/>
      <protection/>
    </xf>
    <xf numFmtId="0" fontId="4" fillId="0" borderId="122" xfId="109" applyFont="1" applyBorder="1" applyAlignment="1">
      <alignment horizontal="center" vertical="center"/>
      <protection/>
    </xf>
    <xf numFmtId="0" fontId="4" fillId="0" borderId="123" xfId="109" applyFont="1" applyBorder="1" applyAlignment="1">
      <alignment horizontal="center" vertical="center"/>
      <protection/>
    </xf>
    <xf numFmtId="0" fontId="4" fillId="0" borderId="124" xfId="109" applyFont="1" applyBorder="1" applyAlignment="1">
      <alignment horizontal="center" vertical="center"/>
      <protection/>
    </xf>
    <xf numFmtId="0" fontId="6" fillId="0" borderId="0" xfId="110" applyFont="1" applyAlignment="1">
      <alignment horizontal="left" vertical="center"/>
      <protection/>
    </xf>
    <xf numFmtId="0" fontId="7" fillId="0" borderId="69" xfId="110" applyFont="1" applyBorder="1" applyAlignment="1">
      <alignment horizontal="right"/>
      <protection/>
    </xf>
    <xf numFmtId="0" fontId="7" fillId="0" borderId="0" xfId="110" applyFont="1" applyAlignment="1">
      <alignment horizontal="right" vertical="center"/>
      <protection/>
    </xf>
    <xf numFmtId="0" fontId="6" fillId="0" borderId="0" xfId="110" applyFont="1" applyBorder="1" applyAlignment="1">
      <alignment horizontal="left" vertical="center"/>
      <protection/>
    </xf>
    <xf numFmtId="38" fontId="6" fillId="0" borderId="0" xfId="86" applyFont="1" applyAlignment="1">
      <alignment horizontal="left"/>
    </xf>
    <xf numFmtId="38" fontId="6" fillId="0" borderId="0" xfId="86" applyFont="1" applyBorder="1" applyAlignment="1">
      <alignment horizontal="left"/>
    </xf>
    <xf numFmtId="38" fontId="40" fillId="0" borderId="125" xfId="86" applyFont="1" applyBorder="1" applyAlignment="1">
      <alignment horizontal="center" vertical="center" wrapText="1"/>
    </xf>
    <xf numFmtId="38" fontId="40" fillId="0" borderId="126" xfId="86" applyFont="1" applyBorder="1" applyAlignment="1">
      <alignment horizontal="center" vertical="center" wrapText="1"/>
    </xf>
    <xf numFmtId="38" fontId="40" fillId="0" borderId="93" xfId="86" applyFont="1" applyBorder="1" applyAlignment="1">
      <alignment horizontal="center" vertical="center" wrapText="1"/>
    </xf>
    <xf numFmtId="38" fontId="40" fillId="0" borderId="127" xfId="86" applyFont="1" applyBorder="1" applyAlignment="1">
      <alignment horizontal="center" vertical="center" wrapText="1"/>
    </xf>
    <xf numFmtId="38" fontId="40" fillId="0" borderId="27" xfId="86" applyFont="1" applyBorder="1" applyAlignment="1">
      <alignment horizontal="center" vertical="center" wrapText="1"/>
    </xf>
    <xf numFmtId="38" fontId="40" fillId="0" borderId="95" xfId="86" applyFont="1" applyBorder="1" applyAlignment="1">
      <alignment horizontal="center" vertical="center" wrapText="1"/>
    </xf>
    <xf numFmtId="38" fontId="40" fillId="0" borderId="67" xfId="86" applyFont="1" applyBorder="1" applyAlignment="1">
      <alignment horizontal="center" vertical="center" wrapText="1"/>
    </xf>
    <xf numFmtId="38" fontId="40" fillId="0" borderId="68" xfId="86" applyFont="1" applyBorder="1" applyAlignment="1">
      <alignment horizontal="center" vertical="center" wrapText="1"/>
    </xf>
    <xf numFmtId="38" fontId="40" fillId="0" borderId="66" xfId="86" applyFont="1" applyBorder="1" applyAlignment="1">
      <alignment horizontal="center" vertical="center" wrapText="1"/>
    </xf>
    <xf numFmtId="38" fontId="40" fillId="0" borderId="39" xfId="86" applyFont="1" applyBorder="1" applyAlignment="1">
      <alignment horizontal="center" vertical="center" wrapText="1"/>
    </xf>
    <xf numFmtId="38" fontId="40" fillId="0" borderId="66" xfId="86" applyFont="1" applyBorder="1" applyAlignment="1">
      <alignment horizontal="center" vertical="center"/>
    </xf>
    <xf numFmtId="38" fontId="40" fillId="0" borderId="39" xfId="86" applyFont="1" applyBorder="1" applyAlignment="1">
      <alignment horizontal="center" vertical="center"/>
    </xf>
    <xf numFmtId="38" fontId="40" fillId="0" borderId="106" xfId="86" applyFont="1" applyBorder="1" applyAlignment="1">
      <alignment horizontal="center" vertical="center" wrapText="1"/>
    </xf>
    <xf numFmtId="38" fontId="40" fillId="0" borderId="67" xfId="86" applyFont="1" applyBorder="1" applyAlignment="1">
      <alignment horizontal="center" vertical="center"/>
    </xf>
    <xf numFmtId="0" fontId="28" fillId="0" borderId="106" xfId="111" applyFont="1" applyBorder="1" applyAlignment="1">
      <alignment horizontal="center" vertical="center" wrapText="1"/>
      <protection/>
    </xf>
    <xf numFmtId="0" fontId="28" fillId="0" borderId="41" xfId="111" applyFont="1" applyBorder="1" applyAlignment="1">
      <alignment horizontal="center" vertical="center" wrapText="1"/>
      <protection/>
    </xf>
    <xf numFmtId="0" fontId="28" fillId="0" borderId="0" xfId="111" applyFont="1" applyBorder="1" applyAlignment="1">
      <alignment horizontal="center" vertical="center" wrapText="1"/>
      <protection/>
    </xf>
    <xf numFmtId="38" fontId="40" fillId="0" borderId="106" xfId="86" applyFont="1" applyBorder="1" applyAlignment="1">
      <alignment horizontal="center" vertical="center"/>
    </xf>
    <xf numFmtId="38" fontId="40" fillId="0" borderId="126" xfId="86" applyFont="1" applyBorder="1" applyAlignment="1">
      <alignment horizontal="center" vertical="center"/>
    </xf>
    <xf numFmtId="38" fontId="40" fillId="0" borderId="127" xfId="86" applyFont="1" applyBorder="1" applyAlignment="1">
      <alignment horizontal="center" vertical="center"/>
    </xf>
    <xf numFmtId="38" fontId="39" fillId="0" borderId="93" xfId="86" applyFont="1" applyBorder="1" applyAlignment="1">
      <alignment horizontal="center" vertical="center" wrapText="1"/>
    </xf>
    <xf numFmtId="38" fontId="39" fillId="0" borderId="127" xfId="86" applyFont="1" applyBorder="1" applyAlignment="1">
      <alignment horizontal="center" vertical="center"/>
    </xf>
    <xf numFmtId="38" fontId="40" fillId="0" borderId="93" xfId="86" applyFont="1" applyBorder="1" applyAlignment="1">
      <alignment horizontal="center" vertical="center"/>
    </xf>
    <xf numFmtId="38" fontId="28" fillId="0" borderId="27" xfId="86" applyFont="1" applyBorder="1" applyAlignment="1">
      <alignment horizontal="center" vertical="center" wrapText="1"/>
    </xf>
    <xf numFmtId="38" fontId="28" fillId="0" borderId="95" xfId="86" applyFont="1" applyBorder="1" applyAlignment="1">
      <alignment horizontal="center" vertical="center" wrapText="1"/>
    </xf>
    <xf numFmtId="38" fontId="4" fillId="0" borderId="67" xfId="86" applyFont="1" applyBorder="1" applyAlignment="1">
      <alignment horizontal="center" vertical="center" wrapText="1"/>
    </xf>
    <xf numFmtId="38" fontId="4" fillId="0" borderId="68" xfId="86" applyFont="1" applyBorder="1" applyAlignment="1">
      <alignment horizontal="center" vertical="center" wrapText="1"/>
    </xf>
    <xf numFmtId="38" fontId="4" fillId="0" borderId="66" xfId="86" applyFont="1" applyBorder="1" applyAlignment="1">
      <alignment horizontal="center" vertical="center" wrapText="1"/>
    </xf>
    <xf numFmtId="38" fontId="4" fillId="0" borderId="39" xfId="86" applyFont="1" applyBorder="1" applyAlignment="1">
      <alignment horizontal="center" vertical="center" wrapText="1"/>
    </xf>
    <xf numFmtId="38" fontId="4" fillId="0" borderId="66" xfId="86" applyFont="1" applyBorder="1" applyAlignment="1">
      <alignment horizontal="center" vertical="center"/>
    </xf>
    <xf numFmtId="38" fontId="4" fillId="0" borderId="106" xfId="86" applyFont="1" applyBorder="1" applyAlignment="1">
      <alignment horizontal="center" vertical="center"/>
    </xf>
    <xf numFmtId="38" fontId="40" fillId="0" borderId="95" xfId="86" applyFont="1" applyBorder="1" applyAlignment="1">
      <alignment horizontal="center" vertical="center"/>
    </xf>
    <xf numFmtId="38" fontId="28" fillId="0" borderId="95" xfId="86" applyFont="1" applyBorder="1" applyAlignment="1">
      <alignment horizontal="center" vertical="center"/>
    </xf>
    <xf numFmtId="38" fontId="39" fillId="0" borderId="128" xfId="86" applyFont="1" applyBorder="1" applyAlignment="1">
      <alignment horizontal="center" vertical="center" wrapText="1"/>
    </xf>
    <xf numFmtId="38" fontId="39" fillId="0" borderId="129" xfId="86" applyFont="1" applyBorder="1" applyAlignment="1">
      <alignment horizontal="center" vertical="center"/>
    </xf>
    <xf numFmtId="38" fontId="39" fillId="0" borderId="130" xfId="86" applyFont="1" applyBorder="1" applyAlignment="1">
      <alignment horizontal="center" vertical="center" wrapText="1"/>
    </xf>
    <xf numFmtId="38" fontId="39" fillId="0" borderId="131" xfId="86" applyFont="1" applyBorder="1" applyAlignment="1">
      <alignment horizontal="center" vertical="center"/>
    </xf>
    <xf numFmtId="38" fontId="4" fillId="0" borderId="0" xfId="86" applyFont="1" applyBorder="1" applyAlignment="1">
      <alignment horizontal="center" vertical="center" wrapText="1"/>
    </xf>
    <xf numFmtId="38" fontId="4" fillId="0" borderId="0" xfId="86" applyFont="1" applyBorder="1" applyAlignment="1">
      <alignment horizontal="center" vertical="center"/>
    </xf>
    <xf numFmtId="0" fontId="40" fillId="0" borderId="67" xfId="111" applyFont="1" applyBorder="1" applyAlignment="1">
      <alignment horizontal="center" vertical="center"/>
      <protection/>
    </xf>
    <xf numFmtId="0" fontId="40" fillId="0" borderId="66" xfId="111" applyFont="1" applyBorder="1" applyAlignment="1">
      <alignment horizontal="center" vertical="center"/>
      <protection/>
    </xf>
    <xf numFmtId="38" fontId="39" fillId="0" borderId="66" xfId="86" applyFont="1" applyBorder="1" applyAlignment="1">
      <alignment horizontal="center" vertical="center" wrapText="1"/>
    </xf>
    <xf numFmtId="38" fontId="39" fillId="0" borderId="39" xfId="86" applyFont="1" applyBorder="1" applyAlignment="1">
      <alignment horizontal="center" vertical="center"/>
    </xf>
    <xf numFmtId="38" fontId="40" fillId="0" borderId="41" xfId="86" applyFont="1" applyBorder="1" applyAlignment="1">
      <alignment horizontal="center" vertical="center"/>
    </xf>
    <xf numFmtId="38" fontId="39" fillId="0" borderId="67" xfId="86" applyFont="1" applyBorder="1" applyAlignment="1">
      <alignment horizontal="center" vertical="center" wrapText="1"/>
    </xf>
    <xf numFmtId="38" fontId="39" fillId="0" borderId="68" xfId="86" applyFont="1" applyBorder="1" applyAlignment="1">
      <alignment horizontal="center" vertical="center"/>
    </xf>
    <xf numFmtId="0" fontId="39" fillId="0" borderId="66" xfId="111" applyFont="1" applyBorder="1" applyAlignment="1">
      <alignment horizontal="center" vertical="center" wrapText="1"/>
      <protection/>
    </xf>
    <xf numFmtId="0" fontId="39" fillId="0" borderId="76" xfId="111" applyFont="1" applyBorder="1" applyAlignment="1">
      <alignment horizontal="center" vertical="center"/>
      <protection/>
    </xf>
    <xf numFmtId="0" fontId="28" fillId="0" borderId="132" xfId="111" applyFont="1" applyBorder="1" applyAlignment="1">
      <alignment horizontal="center" vertical="center"/>
      <protection/>
    </xf>
    <xf numFmtId="38" fontId="41" fillId="0" borderId="66" xfId="86" applyFont="1" applyBorder="1" applyAlignment="1">
      <alignment horizontal="center" vertical="center" wrapText="1"/>
    </xf>
    <xf numFmtId="38" fontId="41" fillId="0" borderId="39" xfId="86" applyFont="1" applyBorder="1" applyAlignment="1">
      <alignment horizontal="center" vertical="center"/>
    </xf>
    <xf numFmtId="38" fontId="41" fillId="0" borderId="93" xfId="86" applyFont="1" applyBorder="1" applyAlignment="1">
      <alignment horizontal="center" vertical="center" wrapText="1"/>
    </xf>
    <xf numFmtId="38" fontId="41" fillId="0" borderId="127" xfId="86" applyFont="1" applyBorder="1" applyAlignment="1">
      <alignment horizontal="center" vertical="center"/>
    </xf>
    <xf numFmtId="38" fontId="40" fillId="0" borderId="133" xfId="86" applyFont="1" applyBorder="1" applyAlignment="1">
      <alignment horizontal="center" vertical="center" wrapText="1"/>
    </xf>
    <xf numFmtId="38" fontId="40" fillId="0" borderId="28" xfId="86" applyFont="1" applyBorder="1" applyAlignment="1">
      <alignment horizontal="center" vertical="center"/>
    </xf>
    <xf numFmtId="38" fontId="41" fillId="0" borderId="27" xfId="86" applyFont="1" applyBorder="1" applyAlignment="1">
      <alignment horizontal="center" vertical="center" wrapText="1"/>
    </xf>
    <xf numFmtId="38" fontId="41" fillId="0" borderId="95" xfId="86" applyFont="1" applyBorder="1" applyAlignment="1">
      <alignment horizontal="center" vertical="center"/>
    </xf>
    <xf numFmtId="38" fontId="4" fillId="0" borderId="128" xfId="86" applyFont="1" applyBorder="1" applyAlignment="1">
      <alignment horizontal="center" vertical="center" wrapText="1"/>
    </xf>
    <xf numFmtId="38" fontId="4" fillId="0" borderId="129" xfId="86" applyFont="1" applyBorder="1" applyAlignment="1">
      <alignment horizontal="center" vertical="center"/>
    </xf>
    <xf numFmtId="38" fontId="4" fillId="0" borderId="130" xfId="86" applyFont="1" applyBorder="1" applyAlignment="1">
      <alignment horizontal="center" vertical="center" wrapText="1"/>
    </xf>
    <xf numFmtId="38" fontId="4" fillId="0" borderId="131" xfId="86" applyFont="1" applyBorder="1" applyAlignment="1">
      <alignment horizontal="center" vertical="center"/>
    </xf>
    <xf numFmtId="38" fontId="4" fillId="0" borderId="134" xfId="86" applyFont="1" applyBorder="1" applyAlignment="1">
      <alignment horizontal="center" vertical="center" wrapText="1"/>
    </xf>
    <xf numFmtId="38" fontId="4" fillId="0" borderId="135" xfId="86" applyFont="1" applyBorder="1" applyAlignment="1">
      <alignment horizontal="center" vertical="center"/>
    </xf>
    <xf numFmtId="38" fontId="28" fillId="0" borderId="130" xfId="86" applyFont="1" applyBorder="1" applyAlignment="1">
      <alignment horizontal="center" vertical="center"/>
    </xf>
    <xf numFmtId="38" fontId="28" fillId="0" borderId="134" xfId="86" applyFont="1" applyBorder="1" applyAlignment="1">
      <alignment horizontal="center" vertical="center"/>
    </xf>
    <xf numFmtId="38" fontId="28" fillId="0" borderId="131" xfId="86" applyFont="1" applyBorder="1" applyAlignment="1">
      <alignment horizontal="center" vertical="center"/>
    </xf>
    <xf numFmtId="38" fontId="28" fillId="0" borderId="135" xfId="86" applyFont="1" applyBorder="1" applyAlignment="1">
      <alignment horizontal="center" vertical="center"/>
    </xf>
    <xf numFmtId="38" fontId="40" fillId="0" borderId="0" xfId="86" applyFont="1" applyBorder="1" applyAlignment="1">
      <alignment horizontal="center" vertical="center" wrapText="1"/>
    </xf>
    <xf numFmtId="38" fontId="40" fillId="0" borderId="0" xfId="86" applyFont="1" applyBorder="1" applyAlignment="1">
      <alignment horizontal="center" vertical="center"/>
    </xf>
    <xf numFmtId="38" fontId="41" fillId="0" borderId="0" xfId="86" applyFont="1" applyBorder="1" applyAlignment="1">
      <alignment horizontal="center" vertical="center" wrapText="1"/>
    </xf>
    <xf numFmtId="38" fontId="41" fillId="0" borderId="0" xfId="86" applyFont="1" applyBorder="1" applyAlignment="1">
      <alignment horizontal="center" vertical="center"/>
    </xf>
    <xf numFmtId="199" fontId="45" fillId="0" borderId="83" xfId="86" applyNumberFormat="1" applyFont="1" applyBorder="1" applyAlignment="1">
      <alignment horizontal="right" vertical="center"/>
    </xf>
    <xf numFmtId="199" fontId="45" fillId="0" borderId="0" xfId="86" applyNumberFormat="1" applyFont="1" applyBorder="1" applyAlignment="1">
      <alignment horizontal="right" vertical="center"/>
    </xf>
    <xf numFmtId="199" fontId="45" fillId="0" borderId="136" xfId="86" applyNumberFormat="1" applyFont="1" applyBorder="1" applyAlignment="1">
      <alignment horizontal="right" vertical="center"/>
    </xf>
    <xf numFmtId="199" fontId="45" fillId="0" borderId="25" xfId="86" applyNumberFormat="1" applyFont="1" applyBorder="1" applyAlignment="1">
      <alignment horizontal="right" vertical="center"/>
    </xf>
    <xf numFmtId="38" fontId="6" fillId="0" borderId="0" xfId="83" applyFont="1" applyAlignment="1">
      <alignment horizontal="left"/>
    </xf>
    <xf numFmtId="38" fontId="40" fillId="0" borderId="93" xfId="83" applyFont="1" applyBorder="1" applyAlignment="1">
      <alignment horizontal="center" vertical="center" wrapText="1"/>
    </xf>
    <xf numFmtId="38" fontId="40" fillId="0" borderId="127" xfId="83" applyFont="1" applyBorder="1" applyAlignment="1">
      <alignment horizontal="center" vertical="center"/>
    </xf>
    <xf numFmtId="0" fontId="40" fillId="0" borderId="137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38" fontId="7" fillId="0" borderId="25" xfId="83" applyFont="1" applyBorder="1" applyAlignment="1">
      <alignment horizontal="right"/>
    </xf>
    <xf numFmtId="38" fontId="40" fillId="0" borderId="66" xfId="83" applyFont="1" applyBorder="1" applyAlignment="1">
      <alignment horizontal="center" vertical="center" wrapText="1"/>
    </xf>
    <xf numFmtId="38" fontId="40" fillId="0" borderId="39" xfId="83" applyFont="1" applyBorder="1" applyAlignment="1">
      <alignment horizontal="center" vertical="center" wrapText="1"/>
    </xf>
    <xf numFmtId="38" fontId="40" fillId="0" borderId="66" xfId="83" applyFont="1" applyBorder="1" applyAlignment="1">
      <alignment horizontal="center" vertical="center"/>
    </xf>
    <xf numFmtId="38" fontId="40" fillId="0" borderId="39" xfId="83" applyFont="1" applyBorder="1" applyAlignment="1">
      <alignment horizontal="center" vertical="center"/>
    </xf>
    <xf numFmtId="38" fontId="40" fillId="0" borderId="106" xfId="83" applyFont="1" applyBorder="1" applyAlignment="1">
      <alignment horizontal="center" vertical="center" wrapText="1"/>
    </xf>
    <xf numFmtId="38" fontId="2" fillId="0" borderId="0" xfId="83" applyFont="1" applyAlignment="1">
      <alignment horizontal="right"/>
    </xf>
    <xf numFmtId="38" fontId="40" fillId="0" borderId="67" xfId="83" applyFont="1" applyBorder="1" applyAlignment="1">
      <alignment horizontal="center" vertical="center"/>
    </xf>
    <xf numFmtId="38" fontId="40" fillId="0" borderId="67" xfId="83" applyFont="1" applyBorder="1" applyAlignment="1">
      <alignment horizontal="center" vertical="center" wrapText="1"/>
    </xf>
    <xf numFmtId="38" fontId="40" fillId="0" borderId="68" xfId="83" applyFont="1" applyBorder="1" applyAlignment="1">
      <alignment horizontal="center" vertical="center" wrapText="1"/>
    </xf>
    <xf numFmtId="38" fontId="28" fillId="52" borderId="66" xfId="83" applyFont="1" applyFill="1" applyBorder="1" applyAlignment="1">
      <alignment horizontal="center" vertical="center" wrapText="1"/>
    </xf>
    <xf numFmtId="38" fontId="28" fillId="52" borderId="39" xfId="83" applyFont="1" applyFill="1" applyBorder="1" applyAlignment="1">
      <alignment horizontal="center" vertical="center" wrapText="1"/>
    </xf>
    <xf numFmtId="38" fontId="40" fillId="0" borderId="103" xfId="83" applyFont="1" applyBorder="1" applyAlignment="1">
      <alignment horizontal="center" vertical="center" wrapText="1"/>
    </xf>
    <xf numFmtId="38" fontId="40" fillId="0" borderId="104" xfId="83" applyFont="1" applyBorder="1" applyAlignment="1">
      <alignment horizontal="center" vertical="center" wrapText="1"/>
    </xf>
    <xf numFmtId="38" fontId="42" fillId="0" borderId="0" xfId="83" applyFont="1" applyAlignment="1">
      <alignment horizontal="left"/>
    </xf>
    <xf numFmtId="38" fontId="40" fillId="0" borderId="125" xfId="83" applyFont="1" applyBorder="1" applyAlignment="1">
      <alignment horizontal="center" vertical="center" wrapText="1"/>
    </xf>
    <xf numFmtId="38" fontId="40" fillId="0" borderId="126" xfId="83" applyFont="1" applyBorder="1" applyAlignment="1">
      <alignment horizontal="center" vertical="center" wrapText="1"/>
    </xf>
    <xf numFmtId="38" fontId="40" fillId="0" borderId="127" xfId="83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0" fontId="40" fillId="0" borderId="107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38" fontId="40" fillId="0" borderId="27" xfId="83" applyFont="1" applyBorder="1" applyAlignment="1">
      <alignment horizontal="center" vertical="center" wrapText="1"/>
    </xf>
    <xf numFmtId="38" fontId="40" fillId="0" borderId="95" xfId="83" applyFont="1" applyBorder="1" applyAlignment="1">
      <alignment horizontal="center" vertical="center" wrapText="1"/>
    </xf>
    <xf numFmtId="0" fontId="41" fillId="52" borderId="106" xfId="0" applyFont="1" applyFill="1" applyBorder="1" applyAlignment="1">
      <alignment horizontal="center" vertical="center" wrapText="1"/>
    </xf>
    <xf numFmtId="0" fontId="41" fillId="52" borderId="41" xfId="0" applyFont="1" applyFill="1" applyBorder="1" applyAlignment="1">
      <alignment horizontal="center" vertical="center"/>
    </xf>
    <xf numFmtId="38" fontId="40" fillId="0" borderId="106" xfId="83" applyFont="1" applyBorder="1" applyAlignment="1">
      <alignment horizontal="center" vertical="center"/>
    </xf>
    <xf numFmtId="0" fontId="28" fillId="52" borderId="106" xfId="0" applyFont="1" applyFill="1" applyBorder="1" applyAlignment="1">
      <alignment horizontal="center" vertical="center" wrapText="1"/>
    </xf>
    <xf numFmtId="0" fontId="28" fillId="52" borderId="41" xfId="0" applyFont="1" applyFill="1" applyBorder="1" applyAlignment="1">
      <alignment horizontal="center" vertical="center" wrapText="1"/>
    </xf>
    <xf numFmtId="38" fontId="40" fillId="0" borderId="126" xfId="83" applyFont="1" applyBorder="1" applyAlignment="1">
      <alignment horizontal="center" vertical="center"/>
    </xf>
    <xf numFmtId="38" fontId="40" fillId="0" borderId="41" xfId="83" applyFont="1" applyBorder="1" applyAlignment="1">
      <alignment horizontal="center" vertical="center"/>
    </xf>
    <xf numFmtId="38" fontId="39" fillId="0" borderId="93" xfId="83" applyFont="1" applyBorder="1" applyAlignment="1">
      <alignment horizontal="center" vertical="center" wrapText="1"/>
    </xf>
    <xf numFmtId="38" fontId="39" fillId="0" borderId="127" xfId="83" applyFont="1" applyBorder="1" applyAlignment="1">
      <alignment horizontal="center" vertical="center" wrapText="1"/>
    </xf>
    <xf numFmtId="38" fontId="39" fillId="0" borderId="127" xfId="83" applyFont="1" applyBorder="1" applyAlignment="1">
      <alignment horizontal="center" vertical="center"/>
    </xf>
    <xf numFmtId="38" fontId="28" fillId="52" borderId="27" xfId="83" applyFont="1" applyFill="1" applyBorder="1" applyAlignment="1">
      <alignment horizontal="center" vertical="center" wrapText="1"/>
    </xf>
    <xf numFmtId="38" fontId="28" fillId="52" borderId="95" xfId="83" applyFont="1" applyFill="1" applyBorder="1" applyAlignment="1">
      <alignment horizontal="center" vertical="center"/>
    </xf>
    <xf numFmtId="38" fontId="40" fillId="0" borderId="0" xfId="83" applyFont="1" applyBorder="1" applyAlignment="1">
      <alignment horizontal="center" vertical="center" wrapText="1"/>
    </xf>
    <xf numFmtId="38" fontId="40" fillId="0" borderId="0" xfId="83" applyFont="1" applyBorder="1" applyAlignment="1">
      <alignment horizontal="center" vertical="center"/>
    </xf>
    <xf numFmtId="38" fontId="28" fillId="52" borderId="93" xfId="83" applyFont="1" applyFill="1" applyBorder="1" applyAlignment="1">
      <alignment horizontal="center" vertical="center" wrapText="1"/>
    </xf>
    <xf numFmtId="38" fontId="28" fillId="52" borderId="127" xfId="83" applyFont="1" applyFill="1" applyBorder="1" applyAlignment="1">
      <alignment horizontal="center" vertical="center"/>
    </xf>
    <xf numFmtId="38" fontId="39" fillId="0" borderId="133" xfId="83" applyFont="1" applyBorder="1" applyAlignment="1">
      <alignment horizontal="center" vertical="center" wrapText="1"/>
    </xf>
    <xf numFmtId="38" fontId="39" fillId="0" borderId="28" xfId="83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/>
    </xf>
    <xf numFmtId="38" fontId="39" fillId="0" borderId="66" xfId="83" applyFont="1" applyBorder="1" applyAlignment="1">
      <alignment horizontal="center" vertical="center" wrapText="1"/>
    </xf>
    <xf numFmtId="38" fontId="39" fillId="0" borderId="39" xfId="83" applyFont="1" applyBorder="1" applyAlignment="1">
      <alignment horizontal="center" vertical="center"/>
    </xf>
    <xf numFmtId="38" fontId="28" fillId="52" borderId="95" xfId="83" applyFont="1" applyFill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/>
    </xf>
    <xf numFmtId="38" fontId="39" fillId="0" borderId="67" xfId="83" applyFont="1" applyBorder="1" applyAlignment="1">
      <alignment horizontal="center" vertical="center" wrapText="1"/>
    </xf>
    <xf numFmtId="38" fontId="39" fillId="0" borderId="68" xfId="83" applyFont="1" applyBorder="1" applyAlignment="1">
      <alignment horizontal="center" vertical="center"/>
    </xf>
    <xf numFmtId="38" fontId="40" fillId="0" borderId="93" xfId="83" applyFont="1" applyBorder="1" applyAlignment="1">
      <alignment horizontal="center" vertical="center"/>
    </xf>
    <xf numFmtId="38" fontId="41" fillId="52" borderId="27" xfId="83" applyFont="1" applyFill="1" applyBorder="1" applyAlignment="1">
      <alignment horizontal="center" vertical="center" wrapText="1"/>
    </xf>
    <xf numFmtId="38" fontId="41" fillId="52" borderId="95" xfId="83" applyFont="1" applyFill="1" applyBorder="1" applyAlignment="1">
      <alignment horizontal="center" vertical="center"/>
    </xf>
    <xf numFmtId="38" fontId="40" fillId="0" borderId="95" xfId="83" applyFont="1" applyBorder="1" applyAlignment="1">
      <alignment horizontal="center" vertical="center"/>
    </xf>
    <xf numFmtId="38" fontId="40" fillId="0" borderId="133" xfId="83" applyFont="1" applyBorder="1" applyAlignment="1">
      <alignment horizontal="center" vertical="center" wrapText="1"/>
    </xf>
    <xf numFmtId="38" fontId="40" fillId="0" borderId="28" xfId="83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wrapText="1"/>
    </xf>
    <xf numFmtId="38" fontId="40" fillId="0" borderId="128" xfId="83" applyFont="1" applyBorder="1" applyAlignment="1">
      <alignment horizontal="center" vertical="center" wrapText="1"/>
    </xf>
    <xf numFmtId="38" fontId="40" fillId="0" borderId="129" xfId="83" applyFont="1" applyBorder="1" applyAlignment="1">
      <alignment horizontal="center" vertical="center"/>
    </xf>
    <xf numFmtId="38" fontId="40" fillId="0" borderId="130" xfId="83" applyFont="1" applyBorder="1" applyAlignment="1">
      <alignment horizontal="center" vertical="center" wrapText="1"/>
    </xf>
    <xf numFmtId="38" fontId="40" fillId="0" borderId="131" xfId="83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38" fontId="28" fillId="55" borderId="93" xfId="83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/>
    </xf>
    <xf numFmtId="0" fontId="28" fillId="55" borderId="127" xfId="0" applyFont="1" applyFill="1" applyBorder="1" applyAlignment="1">
      <alignment horizontal="center" vertical="center"/>
    </xf>
    <xf numFmtId="0" fontId="28" fillId="55" borderId="95" xfId="0" applyFont="1" applyFill="1" applyBorder="1" applyAlignment="1">
      <alignment horizontal="center" vertical="center"/>
    </xf>
    <xf numFmtId="41" fontId="45" fillId="55" borderId="0" xfId="83" applyNumberFormat="1" applyFont="1" applyFill="1" applyBorder="1" applyAlignment="1">
      <alignment horizontal="right" vertical="center" shrinkToFit="1"/>
    </xf>
    <xf numFmtId="41" fontId="47" fillId="55" borderId="0" xfId="0" applyNumberFormat="1" applyFont="1" applyFill="1" applyBorder="1" applyAlignment="1">
      <alignment horizontal="right" vertical="center" shrinkToFit="1"/>
    </xf>
    <xf numFmtId="41" fontId="45" fillId="55" borderId="87" xfId="83" applyNumberFormat="1" applyFont="1" applyFill="1" applyBorder="1" applyAlignment="1">
      <alignment horizontal="right" vertical="center" shrinkToFit="1"/>
    </xf>
    <xf numFmtId="41" fontId="47" fillId="55" borderId="87" xfId="0" applyNumberFormat="1" applyFont="1" applyFill="1" applyBorder="1" applyAlignment="1">
      <alignment horizontal="right" vertical="center" shrinkToFit="1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2 2" xfId="107"/>
    <cellStyle name="標準 2 3" xfId="108"/>
    <cellStyle name="標準 3" xfId="109"/>
    <cellStyle name="標準 4" xfId="110"/>
    <cellStyle name="標準 5" xfId="111"/>
    <cellStyle name="標準 6" xfId="112"/>
    <cellStyle name="標準_02-08" xfId="113"/>
    <cellStyle name="標準_H20" xfId="114"/>
    <cellStyle name="標準_人口動態統計データベース" xfId="115"/>
    <cellStyle name="標準_人口動態統計データベース_2008.3.31西条地区保存用　（秘匿なし）" xfId="116"/>
    <cellStyle name="標準_人口動態統計データベース_2008.3.31西条地区保存用　（秘匿なし）_2008.3.31西条地区保存用　（秘匿なし）" xfId="117"/>
    <cellStyle name="Followed Hyperlink" xfId="118"/>
    <cellStyle name="未定義" xfId="119"/>
    <cellStyle name="良い" xfId="120"/>
    <cellStyle name="良い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14407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14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56</xdr:col>
      <xdr:colOff>9525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45484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0</xdr:colOff>
      <xdr:row>2</xdr:row>
      <xdr:rowOff>0</xdr:rowOff>
    </xdr:from>
    <xdr:to>
      <xdr:col>14</xdr:col>
      <xdr:colOff>9525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7486650" y="419100"/>
          <a:ext cx="733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28575" y="438150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19050</xdr:rowOff>
    </xdr:from>
    <xdr:to>
      <xdr:col>12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662940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" name="Line 2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9" name="Line 3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Line 3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Line 3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3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3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3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" name="Line 3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4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1" name="Line 4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2" name="Line 4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3" name="Line 4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4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4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6" name="Line 5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7" name="Line 5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28" name="Line 54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29" name="Line 55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0" name="Line 56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1" name="Line 57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2" name="Line 58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3" name="Line 59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34" name="Line 60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35" name="Line 61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6" name="Line 62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7" name="Line 63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8" name="Line 64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9" name="Line 65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9525</xdr:rowOff>
    </xdr:from>
    <xdr:to>
      <xdr:col>7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42862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0</xdr:colOff>
      <xdr:row>2</xdr:row>
      <xdr:rowOff>9525</xdr:rowOff>
    </xdr:from>
    <xdr:to>
      <xdr:col>12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842010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5" name="Line 17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16" name="Line 18"/>
        <xdr:cNvSpPr>
          <a:spLocks/>
        </xdr:cNvSpPr>
      </xdr:nvSpPr>
      <xdr:spPr>
        <a:xfrm>
          <a:off x="12706350" y="390525"/>
          <a:ext cx="13525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56483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14</xdr:col>
      <xdr:colOff>19050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466725"/>
          <a:ext cx="933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895350</xdr:colOff>
      <xdr:row>27</xdr:row>
      <xdr:rowOff>180975</xdr:rowOff>
    </xdr:to>
    <xdr:sp>
      <xdr:nvSpPr>
        <xdr:cNvPr id="4" name="Line 4"/>
        <xdr:cNvSpPr>
          <a:spLocks/>
        </xdr:cNvSpPr>
      </xdr:nvSpPr>
      <xdr:spPr>
        <a:xfrm>
          <a:off x="7210425" y="562927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26</xdr:col>
      <xdr:colOff>895350</xdr:colOff>
      <xdr:row>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4411325" y="485775"/>
          <a:ext cx="885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523875</xdr:colOff>
      <xdr:row>26</xdr:row>
      <xdr:rowOff>9525</xdr:rowOff>
    </xdr:from>
    <xdr:to>
      <xdr:col>26</xdr:col>
      <xdr:colOff>885825</xdr:colOff>
      <xdr:row>27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4401800" y="5638800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</xdr:row>
      <xdr:rowOff>9525</xdr:rowOff>
    </xdr:from>
    <xdr:to>
      <xdr:col>40</xdr:col>
      <xdr:colOff>0</xdr:colOff>
      <xdr:row>3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1621750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40</xdr:col>
      <xdr:colOff>9525</xdr:colOff>
      <xdr:row>27</xdr:row>
      <xdr:rowOff>180975</xdr:rowOff>
    </xdr:to>
    <xdr:sp>
      <xdr:nvSpPr>
        <xdr:cNvPr id="8" name="Line 8"/>
        <xdr:cNvSpPr>
          <a:spLocks/>
        </xdr:cNvSpPr>
      </xdr:nvSpPr>
      <xdr:spPr>
        <a:xfrm>
          <a:off x="21621750" y="5648325"/>
          <a:ext cx="895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9525</xdr:rowOff>
    </xdr:from>
    <xdr:to>
      <xdr:col>52</xdr:col>
      <xdr:colOff>895350</xdr:colOff>
      <xdr:row>3</xdr:row>
      <xdr:rowOff>190500</xdr:rowOff>
    </xdr:to>
    <xdr:sp>
      <xdr:nvSpPr>
        <xdr:cNvPr id="9" name="Line 9"/>
        <xdr:cNvSpPr>
          <a:spLocks/>
        </xdr:cNvSpPr>
      </xdr:nvSpPr>
      <xdr:spPr>
        <a:xfrm>
          <a:off x="28813125" y="4762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381000</xdr:rowOff>
    </xdr:from>
    <xdr:to>
      <xdr:col>52</xdr:col>
      <xdr:colOff>904875</xdr:colOff>
      <xdr:row>27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28813125" y="56292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</xdr:row>
      <xdr:rowOff>19050</xdr:rowOff>
    </xdr:from>
    <xdr:to>
      <xdr:col>66</xdr:col>
      <xdr:colOff>0</xdr:colOff>
      <xdr:row>3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36023550" y="485775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26</xdr:row>
      <xdr:rowOff>19050</xdr:rowOff>
    </xdr:from>
    <xdr:to>
      <xdr:col>66</xdr:col>
      <xdr:colOff>9525</xdr:colOff>
      <xdr:row>27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36023550" y="564832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523875</xdr:colOff>
      <xdr:row>1</xdr:row>
      <xdr:rowOff>238125</xdr:rowOff>
    </xdr:from>
    <xdr:to>
      <xdr:col>78</xdr:col>
      <xdr:colOff>904875</xdr:colOff>
      <xdr:row>3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43205400" y="457200"/>
          <a:ext cx="904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26</xdr:row>
      <xdr:rowOff>9525</xdr:rowOff>
    </xdr:from>
    <xdr:to>
      <xdr:col>78</xdr:col>
      <xdr:colOff>895350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>
          <a:off x="432149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0415825" y="485775"/>
          <a:ext cx="89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26</xdr:row>
      <xdr:rowOff>9525</xdr:rowOff>
    </xdr:from>
    <xdr:to>
      <xdr:col>91</xdr:col>
      <xdr:colOff>895350</xdr:colOff>
      <xdr:row>27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50415825" y="56388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9525</xdr:colOff>
      <xdr:row>4</xdr:row>
      <xdr:rowOff>9525</xdr:rowOff>
    </xdr:to>
    <xdr:sp>
      <xdr:nvSpPr>
        <xdr:cNvPr id="17" name="Line 17"/>
        <xdr:cNvSpPr>
          <a:spLocks/>
        </xdr:cNvSpPr>
      </xdr:nvSpPr>
      <xdr:spPr>
        <a:xfrm>
          <a:off x="57626250" y="4857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26</xdr:row>
      <xdr:rowOff>19050</xdr:rowOff>
    </xdr:from>
    <xdr:to>
      <xdr:col>105</xdr:col>
      <xdr:colOff>0</xdr:colOff>
      <xdr:row>28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576262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105</xdr:col>
      <xdr:colOff>9525</xdr:colOff>
      <xdr:row>4</xdr:row>
      <xdr:rowOff>9525</xdr:rowOff>
    </xdr:to>
    <xdr:sp>
      <xdr:nvSpPr>
        <xdr:cNvPr id="19" name="Line 35"/>
        <xdr:cNvSpPr>
          <a:spLocks/>
        </xdr:cNvSpPr>
      </xdr:nvSpPr>
      <xdr:spPr>
        <a:xfrm>
          <a:off x="57626250" y="4857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26</xdr:row>
      <xdr:rowOff>19050</xdr:rowOff>
    </xdr:from>
    <xdr:to>
      <xdr:col>105</xdr:col>
      <xdr:colOff>0</xdr:colOff>
      <xdr:row>28</xdr:row>
      <xdr:rowOff>19050</xdr:rowOff>
    </xdr:to>
    <xdr:sp>
      <xdr:nvSpPr>
        <xdr:cNvPr id="20" name="Line 36"/>
        <xdr:cNvSpPr>
          <a:spLocks/>
        </xdr:cNvSpPr>
      </xdr:nvSpPr>
      <xdr:spPr>
        <a:xfrm>
          <a:off x="57626250" y="56483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0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" name="Line 5"/>
        <xdr:cNvSpPr>
          <a:spLocks/>
        </xdr:cNvSpPr>
      </xdr:nvSpPr>
      <xdr:spPr>
        <a:xfrm>
          <a:off x="6953250" y="5295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>
          <a:off x="62503050" y="52959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8" name="Line 10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9" name="Line 11"/>
        <xdr:cNvSpPr>
          <a:spLocks/>
        </xdr:cNvSpPr>
      </xdr:nvSpPr>
      <xdr:spPr>
        <a:xfrm>
          <a:off x="9525" y="53149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10" name="Line 12"/>
        <xdr:cNvSpPr>
          <a:spLocks/>
        </xdr:cNvSpPr>
      </xdr:nvSpPr>
      <xdr:spPr>
        <a:xfrm>
          <a:off x="6953250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6953250" y="53149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12" name="Line 14"/>
        <xdr:cNvSpPr>
          <a:spLocks/>
        </xdr:cNvSpPr>
      </xdr:nvSpPr>
      <xdr:spPr>
        <a:xfrm>
          <a:off x="1389697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13" name="Line 15"/>
        <xdr:cNvSpPr>
          <a:spLocks/>
        </xdr:cNvSpPr>
      </xdr:nvSpPr>
      <xdr:spPr>
        <a:xfrm>
          <a:off x="13896975" y="53149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20840700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15" name="Line 17"/>
        <xdr:cNvSpPr>
          <a:spLocks/>
        </xdr:cNvSpPr>
      </xdr:nvSpPr>
      <xdr:spPr>
        <a:xfrm>
          <a:off x="208407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16" name="Line 18"/>
        <xdr:cNvSpPr>
          <a:spLocks/>
        </xdr:cNvSpPr>
      </xdr:nvSpPr>
      <xdr:spPr>
        <a:xfrm>
          <a:off x="27784425" y="53149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17" name="Line 19"/>
        <xdr:cNvSpPr>
          <a:spLocks/>
        </xdr:cNvSpPr>
      </xdr:nvSpPr>
      <xdr:spPr>
        <a:xfrm>
          <a:off x="34728150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18" name="Line 20"/>
        <xdr:cNvSpPr>
          <a:spLocks/>
        </xdr:cNvSpPr>
      </xdr:nvSpPr>
      <xdr:spPr>
        <a:xfrm>
          <a:off x="34728150" y="53149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416718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20" name="Line 22"/>
        <xdr:cNvSpPr>
          <a:spLocks/>
        </xdr:cNvSpPr>
      </xdr:nvSpPr>
      <xdr:spPr>
        <a:xfrm>
          <a:off x="41671875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48615600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22" name="Line 25"/>
        <xdr:cNvSpPr>
          <a:spLocks/>
        </xdr:cNvSpPr>
      </xdr:nvSpPr>
      <xdr:spPr>
        <a:xfrm>
          <a:off x="6250305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23" name="Line 26"/>
        <xdr:cNvSpPr>
          <a:spLocks/>
        </xdr:cNvSpPr>
      </xdr:nvSpPr>
      <xdr:spPr>
        <a:xfrm>
          <a:off x="55559325" y="53149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4" name="Line 27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5" name="Line 28"/>
        <xdr:cNvSpPr>
          <a:spLocks/>
        </xdr:cNvSpPr>
      </xdr:nvSpPr>
      <xdr:spPr>
        <a:xfrm>
          <a:off x="6953250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6" name="Line 29"/>
        <xdr:cNvSpPr>
          <a:spLocks/>
        </xdr:cNvSpPr>
      </xdr:nvSpPr>
      <xdr:spPr>
        <a:xfrm>
          <a:off x="6953250" y="5295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7" name="Line 30"/>
        <xdr:cNvSpPr>
          <a:spLocks/>
        </xdr:cNvSpPr>
      </xdr:nvSpPr>
      <xdr:spPr>
        <a:xfrm>
          <a:off x="1389697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8" name="Line 31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9" name="Line 32"/>
        <xdr:cNvSpPr>
          <a:spLocks/>
        </xdr:cNvSpPr>
      </xdr:nvSpPr>
      <xdr:spPr>
        <a:xfrm>
          <a:off x="27784425" y="5295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30" name="Line 33"/>
        <xdr:cNvSpPr>
          <a:spLocks/>
        </xdr:cNvSpPr>
      </xdr:nvSpPr>
      <xdr:spPr>
        <a:xfrm>
          <a:off x="62503050" y="52959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31" name="Line 38"/>
        <xdr:cNvSpPr>
          <a:spLocks/>
        </xdr:cNvSpPr>
      </xdr:nvSpPr>
      <xdr:spPr>
        <a:xfrm>
          <a:off x="1389697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32" name="Line 39"/>
        <xdr:cNvSpPr>
          <a:spLocks/>
        </xdr:cNvSpPr>
      </xdr:nvSpPr>
      <xdr:spPr>
        <a:xfrm>
          <a:off x="13896975" y="53149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33" name="Line 40"/>
        <xdr:cNvSpPr>
          <a:spLocks/>
        </xdr:cNvSpPr>
      </xdr:nvSpPr>
      <xdr:spPr>
        <a:xfrm>
          <a:off x="20840700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34" name="Line 41"/>
        <xdr:cNvSpPr>
          <a:spLocks/>
        </xdr:cNvSpPr>
      </xdr:nvSpPr>
      <xdr:spPr>
        <a:xfrm>
          <a:off x="20840700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35" name="Line 42"/>
        <xdr:cNvSpPr>
          <a:spLocks/>
        </xdr:cNvSpPr>
      </xdr:nvSpPr>
      <xdr:spPr>
        <a:xfrm>
          <a:off x="27784425" y="53149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36" name="Line 43"/>
        <xdr:cNvSpPr>
          <a:spLocks/>
        </xdr:cNvSpPr>
      </xdr:nvSpPr>
      <xdr:spPr>
        <a:xfrm>
          <a:off x="34728150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37" name="Line 44"/>
        <xdr:cNvSpPr>
          <a:spLocks/>
        </xdr:cNvSpPr>
      </xdr:nvSpPr>
      <xdr:spPr>
        <a:xfrm>
          <a:off x="34728150" y="53149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38" name="Line 45"/>
        <xdr:cNvSpPr>
          <a:spLocks/>
        </xdr:cNvSpPr>
      </xdr:nvSpPr>
      <xdr:spPr>
        <a:xfrm>
          <a:off x="416718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39" name="Line 46"/>
        <xdr:cNvSpPr>
          <a:spLocks/>
        </xdr:cNvSpPr>
      </xdr:nvSpPr>
      <xdr:spPr>
        <a:xfrm>
          <a:off x="41671875" y="53149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40" name="Line 47"/>
        <xdr:cNvSpPr>
          <a:spLocks/>
        </xdr:cNvSpPr>
      </xdr:nvSpPr>
      <xdr:spPr>
        <a:xfrm>
          <a:off x="48615600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25</xdr:row>
      <xdr:rowOff>0</xdr:rowOff>
    </xdr:from>
    <xdr:to>
      <xdr:col>91</xdr:col>
      <xdr:colOff>885825</xdr:colOff>
      <xdr:row>27</xdr:row>
      <xdr:rowOff>0</xdr:rowOff>
    </xdr:to>
    <xdr:sp>
      <xdr:nvSpPr>
        <xdr:cNvPr id="41" name="Line 48"/>
        <xdr:cNvSpPr>
          <a:spLocks/>
        </xdr:cNvSpPr>
      </xdr:nvSpPr>
      <xdr:spPr>
        <a:xfrm>
          <a:off x="48606075" y="5295900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42" name="Line 49"/>
        <xdr:cNvSpPr>
          <a:spLocks/>
        </xdr:cNvSpPr>
      </xdr:nvSpPr>
      <xdr:spPr>
        <a:xfrm>
          <a:off x="6250305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43" name="Line 50"/>
        <xdr:cNvSpPr>
          <a:spLocks/>
        </xdr:cNvSpPr>
      </xdr:nvSpPr>
      <xdr:spPr>
        <a:xfrm>
          <a:off x="55559325" y="53149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4" name="Line 51"/>
        <xdr:cNvSpPr>
          <a:spLocks/>
        </xdr:cNvSpPr>
      </xdr:nvSpPr>
      <xdr:spPr>
        <a:xfrm>
          <a:off x="277844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5" name="Line 52"/>
        <xdr:cNvSpPr>
          <a:spLocks/>
        </xdr:cNvSpPr>
      </xdr:nvSpPr>
      <xdr:spPr>
        <a:xfrm>
          <a:off x="277844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104</xdr:col>
      <xdr:colOff>885825</xdr:colOff>
      <xdr:row>4</xdr:row>
      <xdr:rowOff>0</xdr:rowOff>
    </xdr:to>
    <xdr:sp>
      <xdr:nvSpPr>
        <xdr:cNvPr id="46" name="Line 48"/>
        <xdr:cNvSpPr>
          <a:spLocks/>
        </xdr:cNvSpPr>
      </xdr:nvSpPr>
      <xdr:spPr>
        <a:xfrm>
          <a:off x="5556885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SheetLayoutView="100" zoomScalePageLayoutView="0" workbookViewId="0" topLeftCell="G1">
      <pane ySplit="4" topLeftCell="A35" activePane="bottomLeft" state="frozen"/>
      <selection pane="topLeft" activeCell="AZ27" sqref="AZ27"/>
      <selection pane="bottomLeft" activeCell="AZ27" sqref="AZ27"/>
    </sheetView>
  </sheetViews>
  <sheetFormatPr defaultColWidth="12.125" defaultRowHeight="13.5"/>
  <cols>
    <col min="1" max="1" width="3.125" style="1" bestFit="1" customWidth="1"/>
    <col min="2" max="2" width="6.375" style="3" bestFit="1" customWidth="1"/>
    <col min="3" max="12" width="8.875" style="3" customWidth="1"/>
    <col min="13" max="13" width="3.125" style="1" bestFit="1" customWidth="1"/>
    <col min="14" max="14" width="6.375" style="3" bestFit="1" customWidth="1"/>
    <col min="15" max="20" width="8.875" style="3" customWidth="1"/>
    <col min="21" max="24" width="8.875" style="1" customWidth="1"/>
    <col min="25" max="16384" width="12.125" style="1" customWidth="1"/>
  </cols>
  <sheetData>
    <row r="1" spans="1:23" s="20" customFormat="1" ht="18.75">
      <c r="A1" s="476" t="s">
        <v>17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7" t="s">
        <v>18</v>
      </c>
      <c r="N1" s="477"/>
      <c r="O1" s="477"/>
      <c r="P1" s="477"/>
      <c r="Q1" s="477"/>
      <c r="R1" s="477"/>
      <c r="S1" s="477"/>
      <c r="T1" s="477"/>
      <c r="U1" s="477"/>
      <c r="V1" s="477"/>
      <c r="W1" s="477"/>
    </row>
    <row r="2" spans="2:23" s="19" customFormat="1" ht="14.25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6" t="s">
        <v>19</v>
      </c>
      <c r="N2" s="32"/>
      <c r="O2" s="32"/>
      <c r="P2" s="32"/>
      <c r="Q2" s="32"/>
      <c r="R2" s="32"/>
      <c r="S2" s="32"/>
      <c r="T2" s="32"/>
      <c r="W2" s="36" t="s">
        <v>19</v>
      </c>
    </row>
    <row r="3" spans="1:24" s="4" customFormat="1" ht="15" customHeight="1">
      <c r="A3" s="5"/>
      <c r="B3" s="15" t="s">
        <v>14</v>
      </c>
      <c r="C3" s="422">
        <v>1920</v>
      </c>
      <c r="D3" s="422">
        <v>1925</v>
      </c>
      <c r="E3" s="422">
        <v>1930</v>
      </c>
      <c r="F3" s="422">
        <v>1935</v>
      </c>
      <c r="G3" s="422">
        <v>1940</v>
      </c>
      <c r="H3" s="422">
        <v>1947</v>
      </c>
      <c r="I3" s="422">
        <v>1950</v>
      </c>
      <c r="J3" s="422">
        <v>1955</v>
      </c>
      <c r="K3" s="422">
        <v>1960</v>
      </c>
      <c r="L3" s="423">
        <v>1965</v>
      </c>
      <c r="M3" s="5"/>
      <c r="N3" s="15" t="s">
        <v>14</v>
      </c>
      <c r="O3" s="422">
        <v>1970</v>
      </c>
      <c r="P3" s="422">
        <v>1975</v>
      </c>
      <c r="Q3" s="422">
        <v>1980</v>
      </c>
      <c r="R3" s="422">
        <v>1985</v>
      </c>
      <c r="S3" s="422">
        <v>1990</v>
      </c>
      <c r="T3" s="422">
        <v>1995</v>
      </c>
      <c r="U3" s="422">
        <v>2000</v>
      </c>
      <c r="V3" s="428">
        <v>2005</v>
      </c>
      <c r="W3" s="431">
        <v>2010</v>
      </c>
      <c r="X3" s="27"/>
    </row>
    <row r="4" spans="1:24" s="2" customFormat="1" ht="15" customHeight="1">
      <c r="A4" s="2" t="s">
        <v>13</v>
      </c>
      <c r="B4" s="6"/>
      <c r="C4" s="424" t="s">
        <v>753</v>
      </c>
      <c r="D4" s="425" t="s">
        <v>754</v>
      </c>
      <c r="E4" s="424" t="s">
        <v>755</v>
      </c>
      <c r="F4" s="426" t="s">
        <v>756</v>
      </c>
      <c r="G4" s="426" t="s">
        <v>757</v>
      </c>
      <c r="H4" s="426" t="s">
        <v>758</v>
      </c>
      <c r="I4" s="426" t="s">
        <v>759</v>
      </c>
      <c r="J4" s="426" t="s">
        <v>760</v>
      </c>
      <c r="K4" s="426" t="s">
        <v>761</v>
      </c>
      <c r="L4" s="427" t="s">
        <v>762</v>
      </c>
      <c r="M4" s="478" t="s">
        <v>13</v>
      </c>
      <c r="N4" s="479"/>
      <c r="O4" s="426" t="s">
        <v>763</v>
      </c>
      <c r="P4" s="426" t="s">
        <v>764</v>
      </c>
      <c r="Q4" s="426" t="s">
        <v>765</v>
      </c>
      <c r="R4" s="426" t="s">
        <v>766</v>
      </c>
      <c r="S4" s="429" t="s">
        <v>767</v>
      </c>
      <c r="T4" s="426" t="s">
        <v>768</v>
      </c>
      <c r="U4" s="426" t="s">
        <v>769</v>
      </c>
      <c r="V4" s="430" t="s">
        <v>770</v>
      </c>
      <c r="W4" s="432" t="s">
        <v>771</v>
      </c>
      <c r="X4" s="28"/>
    </row>
    <row r="5" spans="1:24" s="2" customFormat="1" ht="6" customHeight="1">
      <c r="A5" s="10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2"/>
      <c r="O5" s="265"/>
      <c r="P5" s="265"/>
      <c r="Q5" s="265"/>
      <c r="R5" s="265"/>
      <c r="S5" s="266"/>
      <c r="T5" s="266"/>
      <c r="U5" s="266"/>
      <c r="V5" s="266"/>
      <c r="W5" s="402"/>
      <c r="X5" s="13"/>
    </row>
    <row r="6" spans="1:24" ht="15" customHeight="1">
      <c r="A6" s="473" t="s">
        <v>4</v>
      </c>
      <c r="B6" s="17" t="s">
        <v>0</v>
      </c>
      <c r="C6" s="267">
        <v>3242</v>
      </c>
      <c r="D6" s="267">
        <v>3336</v>
      </c>
      <c r="E6" s="267">
        <v>3356</v>
      </c>
      <c r="F6" s="267">
        <v>3385</v>
      </c>
      <c r="G6" s="267">
        <v>3335</v>
      </c>
      <c r="H6" s="267" t="s">
        <v>20</v>
      </c>
      <c r="I6" s="267">
        <v>4846</v>
      </c>
      <c r="J6" s="267">
        <v>4738</v>
      </c>
      <c r="K6" s="267">
        <v>4995</v>
      </c>
      <c r="L6" s="267">
        <v>5457</v>
      </c>
      <c r="M6" s="473" t="s">
        <v>4</v>
      </c>
      <c r="N6" s="17" t="s">
        <v>0</v>
      </c>
      <c r="O6" s="267">
        <v>6401</v>
      </c>
      <c r="P6" s="267">
        <v>8255</v>
      </c>
      <c r="Q6" s="267">
        <v>9941</v>
      </c>
      <c r="R6" s="267">
        <v>12086</v>
      </c>
      <c r="S6" s="267">
        <v>15537</v>
      </c>
      <c r="T6" s="267">
        <v>23230</v>
      </c>
      <c r="U6" s="267">
        <v>28132</v>
      </c>
      <c r="V6" s="267">
        <v>33897</v>
      </c>
      <c r="W6" s="403">
        <v>37809</v>
      </c>
      <c r="X6" s="14"/>
    </row>
    <row r="7" spans="1:24" ht="15" customHeight="1">
      <c r="A7" s="473"/>
      <c r="B7" s="17" t="s">
        <v>1</v>
      </c>
      <c r="C7" s="267">
        <v>14882</v>
      </c>
      <c r="D7" s="267">
        <v>15427</v>
      </c>
      <c r="E7" s="267">
        <v>15768</v>
      </c>
      <c r="F7" s="267">
        <v>15646</v>
      </c>
      <c r="G7" s="267">
        <v>16049</v>
      </c>
      <c r="H7" s="267">
        <v>23476</v>
      </c>
      <c r="I7" s="267">
        <v>22932</v>
      </c>
      <c r="J7" s="267">
        <v>22938</v>
      </c>
      <c r="K7" s="267">
        <v>21952</v>
      </c>
      <c r="L7" s="267">
        <v>22413</v>
      </c>
      <c r="M7" s="473"/>
      <c r="N7" s="17" t="s">
        <v>1</v>
      </c>
      <c r="O7" s="267">
        <v>24567</v>
      </c>
      <c r="P7" s="267">
        <v>30101</v>
      </c>
      <c r="Q7" s="267">
        <v>34463</v>
      </c>
      <c r="R7" s="267">
        <v>38896</v>
      </c>
      <c r="S7" s="267">
        <v>43534</v>
      </c>
      <c r="T7" s="267">
        <v>51079</v>
      </c>
      <c r="U7" s="267">
        <v>58749</v>
      </c>
      <c r="V7" s="267">
        <v>68341</v>
      </c>
      <c r="W7" s="403">
        <v>76312</v>
      </c>
      <c r="X7" s="14"/>
    </row>
    <row r="8" spans="1:24" ht="15" customHeight="1">
      <c r="A8" s="473"/>
      <c r="B8" s="17" t="s">
        <v>2</v>
      </c>
      <c r="C8" s="267">
        <v>7506</v>
      </c>
      <c r="D8" s="267">
        <v>7861</v>
      </c>
      <c r="E8" s="267">
        <v>7979</v>
      </c>
      <c r="F8" s="267">
        <v>7829</v>
      </c>
      <c r="G8" s="267">
        <v>8151</v>
      </c>
      <c r="H8" s="267">
        <v>11632</v>
      </c>
      <c r="I8" s="267">
        <v>11320</v>
      </c>
      <c r="J8" s="267">
        <v>11258</v>
      </c>
      <c r="K8" s="267">
        <v>10601</v>
      </c>
      <c r="L8" s="267">
        <v>10784</v>
      </c>
      <c r="M8" s="473"/>
      <c r="N8" s="17" t="s">
        <v>2</v>
      </c>
      <c r="O8" s="267">
        <v>12089</v>
      </c>
      <c r="P8" s="267">
        <v>14715</v>
      </c>
      <c r="Q8" s="267">
        <v>16863</v>
      </c>
      <c r="R8" s="267">
        <v>19583</v>
      </c>
      <c r="S8" s="267">
        <v>22367</v>
      </c>
      <c r="T8" s="267">
        <v>27037</v>
      </c>
      <c r="U8" s="267">
        <v>30998</v>
      </c>
      <c r="V8" s="267">
        <v>36550</v>
      </c>
      <c r="W8" s="403">
        <v>40624</v>
      </c>
      <c r="X8" s="14"/>
    </row>
    <row r="9" spans="1:24" ht="15" customHeight="1">
      <c r="A9" s="473"/>
      <c r="B9" s="17" t="s">
        <v>3</v>
      </c>
      <c r="C9" s="267">
        <v>7376</v>
      </c>
      <c r="D9" s="267">
        <v>7566</v>
      </c>
      <c r="E9" s="267">
        <v>7789</v>
      </c>
      <c r="F9" s="267">
        <v>7817</v>
      </c>
      <c r="G9" s="267">
        <v>7898</v>
      </c>
      <c r="H9" s="267">
        <v>11844</v>
      </c>
      <c r="I9" s="267">
        <v>11612</v>
      </c>
      <c r="J9" s="267">
        <v>11680</v>
      </c>
      <c r="K9" s="267">
        <v>11351</v>
      </c>
      <c r="L9" s="267">
        <v>11629</v>
      </c>
      <c r="M9" s="473"/>
      <c r="N9" s="17" t="s">
        <v>3</v>
      </c>
      <c r="O9" s="267">
        <v>12478</v>
      </c>
      <c r="P9" s="267">
        <v>15386</v>
      </c>
      <c r="Q9" s="267">
        <v>17600</v>
      </c>
      <c r="R9" s="267">
        <v>19313</v>
      </c>
      <c r="S9" s="267">
        <v>21167</v>
      </c>
      <c r="T9" s="267">
        <v>24042</v>
      </c>
      <c r="U9" s="267">
        <v>27751</v>
      </c>
      <c r="V9" s="267">
        <v>31791</v>
      </c>
      <c r="W9" s="403">
        <v>35688</v>
      </c>
      <c r="X9" s="14"/>
    </row>
    <row r="10" spans="1:24" ht="6" customHeight="1">
      <c r="A10" s="482"/>
      <c r="B10" s="16"/>
      <c r="C10" s="419"/>
      <c r="D10" s="268"/>
      <c r="E10" s="268"/>
      <c r="F10" s="268"/>
      <c r="G10" s="268"/>
      <c r="H10" s="268"/>
      <c r="I10" s="268"/>
      <c r="J10" s="268"/>
      <c r="K10" s="268"/>
      <c r="L10" s="268"/>
      <c r="M10" s="482"/>
      <c r="N10" s="16"/>
      <c r="O10" s="268"/>
      <c r="P10" s="268"/>
      <c r="Q10" s="268"/>
      <c r="R10" s="268"/>
      <c r="S10" s="268"/>
      <c r="T10" s="268"/>
      <c r="U10" s="268"/>
      <c r="V10" s="268"/>
      <c r="W10" s="404"/>
      <c r="X10" s="14"/>
    </row>
    <row r="11" spans="1:24" ht="6" customHeight="1">
      <c r="A11" s="7"/>
      <c r="B11" s="1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7"/>
      <c r="N11" s="17"/>
      <c r="O11" s="267"/>
      <c r="P11" s="267"/>
      <c r="Q11" s="267"/>
      <c r="R11" s="267"/>
      <c r="S11" s="267"/>
      <c r="T11" s="267"/>
      <c r="U11" s="267"/>
      <c r="V11" s="267"/>
      <c r="W11" s="403"/>
      <c r="X11" s="14"/>
    </row>
    <row r="12" spans="1:24" ht="15" customHeight="1">
      <c r="A12" s="473" t="s">
        <v>5</v>
      </c>
      <c r="B12" s="17" t="s">
        <v>0</v>
      </c>
      <c r="C12" s="267">
        <v>1375</v>
      </c>
      <c r="D12" s="267">
        <v>1369</v>
      </c>
      <c r="E12" s="267">
        <v>1347</v>
      </c>
      <c r="F12" s="267">
        <v>1333</v>
      </c>
      <c r="G12" s="267">
        <v>1278</v>
      </c>
      <c r="H12" s="267" t="s">
        <v>20</v>
      </c>
      <c r="I12" s="267">
        <v>1860</v>
      </c>
      <c r="J12" s="267">
        <v>1893</v>
      </c>
      <c r="K12" s="267">
        <v>1843</v>
      </c>
      <c r="L12" s="267">
        <v>2005</v>
      </c>
      <c r="M12" s="473" t="s">
        <v>5</v>
      </c>
      <c r="N12" s="17" t="s">
        <v>0</v>
      </c>
      <c r="O12" s="267">
        <v>2693</v>
      </c>
      <c r="P12" s="267">
        <v>4069</v>
      </c>
      <c r="Q12" s="267">
        <v>5544</v>
      </c>
      <c r="R12" s="267">
        <v>6529</v>
      </c>
      <c r="S12" s="267">
        <v>7406</v>
      </c>
      <c r="T12" s="267">
        <v>9678</v>
      </c>
      <c r="U12" s="267">
        <v>9640</v>
      </c>
      <c r="V12" s="267">
        <v>10554</v>
      </c>
      <c r="W12" s="403">
        <v>11240</v>
      </c>
      <c r="X12" s="14"/>
    </row>
    <row r="13" spans="1:24" ht="15" customHeight="1">
      <c r="A13" s="474"/>
      <c r="B13" s="17" t="s">
        <v>1</v>
      </c>
      <c r="C13" s="267">
        <v>6105</v>
      </c>
      <c r="D13" s="267">
        <v>6218</v>
      </c>
      <c r="E13" s="267">
        <v>6114</v>
      </c>
      <c r="F13" s="267">
        <v>5967</v>
      </c>
      <c r="G13" s="267">
        <v>5883</v>
      </c>
      <c r="H13" s="267">
        <v>9121</v>
      </c>
      <c r="I13" s="267">
        <v>9320</v>
      </c>
      <c r="J13" s="267">
        <v>9349</v>
      </c>
      <c r="K13" s="267">
        <v>8573</v>
      </c>
      <c r="L13" s="267">
        <v>8592</v>
      </c>
      <c r="M13" s="474"/>
      <c r="N13" s="17" t="s">
        <v>1</v>
      </c>
      <c r="O13" s="267">
        <v>10672</v>
      </c>
      <c r="P13" s="267">
        <v>14816</v>
      </c>
      <c r="Q13" s="267">
        <v>17881</v>
      </c>
      <c r="R13" s="267">
        <v>20405</v>
      </c>
      <c r="S13" s="267">
        <v>21902</v>
      </c>
      <c r="T13" s="267">
        <v>26176</v>
      </c>
      <c r="U13" s="267">
        <v>26042</v>
      </c>
      <c r="V13" s="267">
        <v>27080</v>
      </c>
      <c r="W13" s="403">
        <v>28109</v>
      </c>
      <c r="X13" s="14"/>
    </row>
    <row r="14" spans="1:24" ht="15" customHeight="1">
      <c r="A14" s="474"/>
      <c r="B14" s="17" t="s">
        <v>2</v>
      </c>
      <c r="C14" s="267">
        <v>3047</v>
      </c>
      <c r="D14" s="267">
        <v>3161</v>
      </c>
      <c r="E14" s="267">
        <v>3071</v>
      </c>
      <c r="F14" s="267">
        <v>2968</v>
      </c>
      <c r="G14" s="267">
        <v>2959</v>
      </c>
      <c r="H14" s="267">
        <v>4511</v>
      </c>
      <c r="I14" s="267">
        <v>4770</v>
      </c>
      <c r="J14" s="267">
        <v>4792</v>
      </c>
      <c r="K14" s="267">
        <v>4363</v>
      </c>
      <c r="L14" s="267">
        <v>4403</v>
      </c>
      <c r="M14" s="474"/>
      <c r="N14" s="17" t="s">
        <v>2</v>
      </c>
      <c r="O14" s="267">
        <v>5393</v>
      </c>
      <c r="P14" s="267">
        <v>7448</v>
      </c>
      <c r="Q14" s="267">
        <v>9034</v>
      </c>
      <c r="R14" s="267">
        <v>10484</v>
      </c>
      <c r="S14" s="267">
        <v>11155</v>
      </c>
      <c r="T14" s="267">
        <v>13351</v>
      </c>
      <c r="U14" s="267">
        <v>13081</v>
      </c>
      <c r="V14" s="267">
        <v>13922</v>
      </c>
      <c r="W14" s="403">
        <v>14348</v>
      </c>
      <c r="X14" s="14"/>
    </row>
    <row r="15" spans="1:24" ht="15" customHeight="1">
      <c r="A15" s="474"/>
      <c r="B15" s="17" t="s">
        <v>3</v>
      </c>
      <c r="C15" s="267">
        <v>3058</v>
      </c>
      <c r="D15" s="267">
        <v>3057</v>
      </c>
      <c r="E15" s="267">
        <v>3043</v>
      </c>
      <c r="F15" s="267">
        <v>2999</v>
      </c>
      <c r="G15" s="267">
        <v>2924</v>
      </c>
      <c r="H15" s="267">
        <v>4610</v>
      </c>
      <c r="I15" s="267">
        <v>4550</v>
      </c>
      <c r="J15" s="267">
        <v>4557</v>
      </c>
      <c r="K15" s="267">
        <v>4210</v>
      </c>
      <c r="L15" s="267">
        <v>4189</v>
      </c>
      <c r="M15" s="474"/>
      <c r="N15" s="17" t="s">
        <v>3</v>
      </c>
      <c r="O15" s="267">
        <v>5279</v>
      </c>
      <c r="P15" s="267">
        <v>7368</v>
      </c>
      <c r="Q15" s="267">
        <v>8847</v>
      </c>
      <c r="R15" s="267">
        <v>9921</v>
      </c>
      <c r="S15" s="267">
        <v>10747</v>
      </c>
      <c r="T15" s="267">
        <v>12825</v>
      </c>
      <c r="U15" s="267">
        <v>12961</v>
      </c>
      <c r="V15" s="267">
        <v>13158</v>
      </c>
      <c r="W15" s="403">
        <v>13761</v>
      </c>
      <c r="X15" s="14"/>
    </row>
    <row r="16" spans="1:24" ht="6" customHeight="1">
      <c r="A16" s="474"/>
      <c r="B16" s="17"/>
      <c r="C16" s="419"/>
      <c r="D16" s="268"/>
      <c r="E16" s="268"/>
      <c r="F16" s="268"/>
      <c r="G16" s="268"/>
      <c r="H16" s="268"/>
      <c r="I16" s="268"/>
      <c r="J16" s="268"/>
      <c r="K16" s="268"/>
      <c r="L16" s="268"/>
      <c r="M16" s="474"/>
      <c r="N16" s="17"/>
      <c r="O16" s="268"/>
      <c r="P16" s="268"/>
      <c r="Q16" s="268"/>
      <c r="R16" s="268"/>
      <c r="S16" s="268"/>
      <c r="T16" s="268"/>
      <c r="U16" s="268"/>
      <c r="V16" s="268"/>
      <c r="W16" s="404"/>
      <c r="X16" s="14"/>
    </row>
    <row r="17" spans="1:24" ht="6" customHeight="1">
      <c r="A17" s="11"/>
      <c r="B17" s="18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11"/>
      <c r="N17" s="18"/>
      <c r="O17" s="267"/>
      <c r="P17" s="267"/>
      <c r="Q17" s="267"/>
      <c r="R17" s="267"/>
      <c r="S17" s="267"/>
      <c r="T17" s="267"/>
      <c r="U17" s="267"/>
      <c r="V17" s="267"/>
      <c r="W17" s="403"/>
      <c r="X17" s="14"/>
    </row>
    <row r="18" spans="1:24" ht="15" customHeight="1">
      <c r="A18" s="473" t="s">
        <v>6</v>
      </c>
      <c r="B18" s="17" t="s">
        <v>0</v>
      </c>
      <c r="C18" s="267">
        <v>1814</v>
      </c>
      <c r="D18" s="267">
        <v>1795</v>
      </c>
      <c r="E18" s="267">
        <v>1756</v>
      </c>
      <c r="F18" s="267">
        <v>1683</v>
      </c>
      <c r="G18" s="267">
        <v>1576</v>
      </c>
      <c r="H18" s="267" t="s">
        <v>20</v>
      </c>
      <c r="I18" s="267">
        <v>2033</v>
      </c>
      <c r="J18" s="267">
        <v>1965</v>
      </c>
      <c r="K18" s="267">
        <v>1849</v>
      </c>
      <c r="L18" s="267">
        <v>1816</v>
      </c>
      <c r="M18" s="473" t="s">
        <v>6</v>
      </c>
      <c r="N18" s="17" t="s">
        <v>0</v>
      </c>
      <c r="O18" s="267">
        <v>1824</v>
      </c>
      <c r="P18" s="267">
        <v>1932</v>
      </c>
      <c r="Q18" s="267">
        <v>2070</v>
      </c>
      <c r="R18" s="267">
        <v>2211</v>
      </c>
      <c r="S18" s="267">
        <v>2355</v>
      </c>
      <c r="T18" s="267">
        <v>2488</v>
      </c>
      <c r="U18" s="267">
        <v>2518</v>
      </c>
      <c r="V18" s="267">
        <v>2606</v>
      </c>
      <c r="W18" s="403">
        <v>2625</v>
      </c>
      <c r="X18" s="14"/>
    </row>
    <row r="19" spans="1:24" ht="15" customHeight="1">
      <c r="A19" s="474"/>
      <c r="B19" s="17" t="s">
        <v>1</v>
      </c>
      <c r="C19" s="267">
        <v>8131</v>
      </c>
      <c r="D19" s="267">
        <v>8112</v>
      </c>
      <c r="E19" s="267">
        <v>7720</v>
      </c>
      <c r="F19" s="267">
        <v>7296</v>
      </c>
      <c r="G19" s="267">
        <v>6772</v>
      </c>
      <c r="H19" s="267">
        <v>9766</v>
      </c>
      <c r="I19" s="267">
        <v>9812</v>
      </c>
      <c r="J19" s="267">
        <v>9248</v>
      </c>
      <c r="K19" s="267">
        <v>8331</v>
      </c>
      <c r="L19" s="267">
        <v>7564</v>
      </c>
      <c r="M19" s="474"/>
      <c r="N19" s="17" t="s">
        <v>1</v>
      </c>
      <c r="O19" s="267">
        <v>7234</v>
      </c>
      <c r="P19" s="267">
        <v>7371</v>
      </c>
      <c r="Q19" s="267">
        <v>7790</v>
      </c>
      <c r="R19" s="267">
        <v>8084</v>
      </c>
      <c r="S19" s="267">
        <v>8249</v>
      </c>
      <c r="T19" s="267">
        <v>8465</v>
      </c>
      <c r="U19" s="267">
        <v>8031</v>
      </c>
      <c r="V19" s="267">
        <v>7684</v>
      </c>
      <c r="W19" s="403">
        <v>7199</v>
      </c>
      <c r="X19" s="14"/>
    </row>
    <row r="20" spans="1:24" ht="15" customHeight="1">
      <c r="A20" s="474"/>
      <c r="B20" s="17" t="s">
        <v>2</v>
      </c>
      <c r="C20" s="267">
        <v>3992</v>
      </c>
      <c r="D20" s="267">
        <v>4044</v>
      </c>
      <c r="E20" s="267">
        <v>3847</v>
      </c>
      <c r="F20" s="267">
        <v>3579</v>
      </c>
      <c r="G20" s="267">
        <v>3305</v>
      </c>
      <c r="H20" s="267">
        <v>4703</v>
      </c>
      <c r="I20" s="267">
        <v>4826</v>
      </c>
      <c r="J20" s="267">
        <v>4522</v>
      </c>
      <c r="K20" s="267">
        <v>4033</v>
      </c>
      <c r="L20" s="267">
        <v>3621</v>
      </c>
      <c r="M20" s="474"/>
      <c r="N20" s="17" t="s">
        <v>2</v>
      </c>
      <c r="O20" s="267">
        <v>3445</v>
      </c>
      <c r="P20" s="267">
        <v>3538</v>
      </c>
      <c r="Q20" s="267">
        <v>3759</v>
      </c>
      <c r="R20" s="267">
        <v>3930</v>
      </c>
      <c r="S20" s="267">
        <v>3974</v>
      </c>
      <c r="T20" s="267">
        <v>4082</v>
      </c>
      <c r="U20" s="267">
        <v>3884</v>
      </c>
      <c r="V20" s="267">
        <v>3739</v>
      </c>
      <c r="W20" s="403">
        <v>3466</v>
      </c>
      <c r="X20" s="14"/>
    </row>
    <row r="21" spans="1:24" ht="15" customHeight="1">
      <c r="A21" s="474"/>
      <c r="B21" s="17" t="s">
        <v>3</v>
      </c>
      <c r="C21" s="267">
        <v>4139</v>
      </c>
      <c r="D21" s="267">
        <v>4068</v>
      </c>
      <c r="E21" s="267">
        <v>3873</v>
      </c>
      <c r="F21" s="267">
        <v>3717</v>
      </c>
      <c r="G21" s="267">
        <v>3467</v>
      </c>
      <c r="H21" s="267">
        <v>5063</v>
      </c>
      <c r="I21" s="267">
        <v>4986</v>
      </c>
      <c r="J21" s="267">
        <v>4726</v>
      </c>
      <c r="K21" s="267">
        <v>4298</v>
      </c>
      <c r="L21" s="267">
        <v>3943</v>
      </c>
      <c r="M21" s="474"/>
      <c r="N21" s="17" t="s">
        <v>3</v>
      </c>
      <c r="O21" s="267">
        <v>3789</v>
      </c>
      <c r="P21" s="267">
        <v>3833</v>
      </c>
      <c r="Q21" s="267">
        <v>4031</v>
      </c>
      <c r="R21" s="267">
        <v>4154</v>
      </c>
      <c r="S21" s="267">
        <v>4275</v>
      </c>
      <c r="T21" s="267">
        <v>4383</v>
      </c>
      <c r="U21" s="267">
        <v>4147</v>
      </c>
      <c r="V21" s="267">
        <v>3945</v>
      </c>
      <c r="W21" s="403">
        <v>3733</v>
      </c>
      <c r="X21" s="14"/>
    </row>
    <row r="22" spans="1:24" ht="6" customHeight="1">
      <c r="A22" s="475"/>
      <c r="B22" s="16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475"/>
      <c r="N22" s="16"/>
      <c r="O22" s="268"/>
      <c r="P22" s="268"/>
      <c r="Q22" s="268"/>
      <c r="R22" s="268"/>
      <c r="S22" s="268"/>
      <c r="T22" s="268"/>
      <c r="U22" s="268"/>
      <c r="V22" s="268"/>
      <c r="W22" s="404"/>
      <c r="X22" s="14"/>
    </row>
    <row r="23" spans="1:24" ht="6" customHeight="1">
      <c r="A23" s="8"/>
      <c r="B23" s="1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8"/>
      <c r="N23" s="17"/>
      <c r="O23" s="267"/>
      <c r="P23" s="267"/>
      <c r="Q23" s="267"/>
      <c r="R23" s="267"/>
      <c r="S23" s="267"/>
      <c r="T23" s="267"/>
      <c r="U23" s="267"/>
      <c r="V23" s="267"/>
      <c r="W23" s="403"/>
      <c r="X23" s="14"/>
    </row>
    <row r="24" spans="1:24" ht="15" customHeight="1">
      <c r="A24" s="473" t="s">
        <v>7</v>
      </c>
      <c r="B24" s="17" t="s">
        <v>0</v>
      </c>
      <c r="C24" s="267">
        <v>1897</v>
      </c>
      <c r="D24" s="267">
        <v>1857</v>
      </c>
      <c r="E24" s="267">
        <v>1851</v>
      </c>
      <c r="F24" s="267">
        <v>1831</v>
      </c>
      <c r="G24" s="267">
        <v>1724</v>
      </c>
      <c r="H24" s="267" t="s">
        <v>20</v>
      </c>
      <c r="I24" s="267">
        <v>2558</v>
      </c>
      <c r="J24" s="267">
        <v>2444</v>
      </c>
      <c r="K24" s="267">
        <v>2370</v>
      </c>
      <c r="L24" s="267">
        <v>2367</v>
      </c>
      <c r="M24" s="473" t="s">
        <v>7</v>
      </c>
      <c r="N24" s="17" t="s">
        <v>0</v>
      </c>
      <c r="O24" s="267">
        <v>2390</v>
      </c>
      <c r="P24" s="267">
        <v>3804</v>
      </c>
      <c r="Q24" s="267">
        <v>4256</v>
      </c>
      <c r="R24" s="267">
        <v>4773</v>
      </c>
      <c r="S24" s="267">
        <v>5872</v>
      </c>
      <c r="T24" s="267">
        <v>8850</v>
      </c>
      <c r="U24" s="267">
        <v>9988</v>
      </c>
      <c r="V24" s="267">
        <v>10683</v>
      </c>
      <c r="W24" s="403">
        <v>11161</v>
      </c>
      <c r="X24" s="14"/>
    </row>
    <row r="25" spans="1:24" ht="15" customHeight="1">
      <c r="A25" s="474"/>
      <c r="B25" s="17" t="s">
        <v>1</v>
      </c>
      <c r="C25" s="267">
        <v>8503</v>
      </c>
      <c r="D25" s="267">
        <v>8344</v>
      </c>
      <c r="E25" s="267">
        <v>8413</v>
      </c>
      <c r="F25" s="267">
        <v>8134</v>
      </c>
      <c r="G25" s="267">
        <v>7704</v>
      </c>
      <c r="H25" s="267">
        <v>12022</v>
      </c>
      <c r="I25" s="267">
        <v>12460</v>
      </c>
      <c r="J25" s="267">
        <v>11826</v>
      </c>
      <c r="K25" s="267">
        <v>10859</v>
      </c>
      <c r="L25" s="267">
        <v>10092</v>
      </c>
      <c r="M25" s="474"/>
      <c r="N25" s="17" t="s">
        <v>1</v>
      </c>
      <c r="O25" s="267">
        <v>9541</v>
      </c>
      <c r="P25" s="267">
        <v>13948</v>
      </c>
      <c r="Q25" s="267">
        <v>15673</v>
      </c>
      <c r="R25" s="267">
        <v>17332</v>
      </c>
      <c r="S25" s="267">
        <v>20524</v>
      </c>
      <c r="T25" s="267">
        <v>28219</v>
      </c>
      <c r="U25" s="267">
        <v>30601</v>
      </c>
      <c r="V25" s="267">
        <v>30862</v>
      </c>
      <c r="W25" s="403">
        <v>30651</v>
      </c>
      <c r="X25" s="14"/>
    </row>
    <row r="26" spans="1:24" ht="15" customHeight="1">
      <c r="A26" s="474"/>
      <c r="B26" s="17" t="s">
        <v>2</v>
      </c>
      <c r="C26" s="267">
        <v>4160</v>
      </c>
      <c r="D26" s="267">
        <v>4126</v>
      </c>
      <c r="E26" s="267">
        <v>4203</v>
      </c>
      <c r="F26" s="267">
        <v>4036</v>
      </c>
      <c r="G26" s="267">
        <v>3843</v>
      </c>
      <c r="H26" s="267">
        <v>5881</v>
      </c>
      <c r="I26" s="267">
        <v>6193</v>
      </c>
      <c r="J26" s="267">
        <v>5865</v>
      </c>
      <c r="K26" s="267">
        <v>5262</v>
      </c>
      <c r="L26" s="267">
        <v>4860</v>
      </c>
      <c r="M26" s="474"/>
      <c r="N26" s="17" t="s">
        <v>2</v>
      </c>
      <c r="O26" s="267">
        <v>4567</v>
      </c>
      <c r="P26" s="267">
        <v>6719</v>
      </c>
      <c r="Q26" s="267">
        <v>7595</v>
      </c>
      <c r="R26" s="267">
        <v>8430</v>
      </c>
      <c r="S26" s="267">
        <v>10060</v>
      </c>
      <c r="T26" s="267">
        <v>14117</v>
      </c>
      <c r="U26" s="267">
        <v>15247</v>
      </c>
      <c r="V26" s="267">
        <v>15368</v>
      </c>
      <c r="W26" s="403">
        <v>15292</v>
      </c>
      <c r="X26" s="14"/>
    </row>
    <row r="27" spans="1:24" ht="15" customHeight="1">
      <c r="A27" s="474"/>
      <c r="B27" s="17" t="s">
        <v>3</v>
      </c>
      <c r="C27" s="267">
        <v>4343</v>
      </c>
      <c r="D27" s="267">
        <v>4218</v>
      </c>
      <c r="E27" s="267">
        <v>4210</v>
      </c>
      <c r="F27" s="267">
        <v>4098</v>
      </c>
      <c r="G27" s="267">
        <v>3861</v>
      </c>
      <c r="H27" s="267">
        <v>6141</v>
      </c>
      <c r="I27" s="267">
        <v>6267</v>
      </c>
      <c r="J27" s="267">
        <v>5961</v>
      </c>
      <c r="K27" s="267">
        <v>5597</v>
      </c>
      <c r="L27" s="267">
        <v>5232</v>
      </c>
      <c r="M27" s="474"/>
      <c r="N27" s="17" t="s">
        <v>3</v>
      </c>
      <c r="O27" s="267">
        <v>4974</v>
      </c>
      <c r="P27" s="267">
        <v>7229</v>
      </c>
      <c r="Q27" s="267">
        <v>8078</v>
      </c>
      <c r="R27" s="267">
        <v>8902</v>
      </c>
      <c r="S27" s="267">
        <v>10464</v>
      </c>
      <c r="T27" s="267">
        <v>14102</v>
      </c>
      <c r="U27" s="267">
        <v>15354</v>
      </c>
      <c r="V27" s="267">
        <v>15494</v>
      </c>
      <c r="W27" s="403">
        <v>15359</v>
      </c>
      <c r="X27" s="14"/>
    </row>
    <row r="28" spans="1:24" ht="6" customHeight="1">
      <c r="A28" s="474"/>
      <c r="B28" s="17"/>
      <c r="C28" s="419"/>
      <c r="D28" s="268"/>
      <c r="E28" s="268"/>
      <c r="F28" s="268"/>
      <c r="G28" s="268"/>
      <c r="H28" s="268"/>
      <c r="I28" s="268"/>
      <c r="J28" s="268"/>
      <c r="K28" s="268"/>
      <c r="L28" s="268"/>
      <c r="M28" s="474"/>
      <c r="N28" s="17"/>
      <c r="O28" s="268"/>
      <c r="P28" s="268"/>
      <c r="Q28" s="268"/>
      <c r="R28" s="268"/>
      <c r="S28" s="268"/>
      <c r="T28" s="268"/>
      <c r="U28" s="268"/>
      <c r="V28" s="268"/>
      <c r="W28" s="404"/>
      <c r="X28" s="14"/>
    </row>
    <row r="29" spans="1:24" ht="6" customHeight="1">
      <c r="A29" s="11"/>
      <c r="B29" s="18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11"/>
      <c r="N29" s="18"/>
      <c r="O29" s="267"/>
      <c r="P29" s="267"/>
      <c r="Q29" s="267"/>
      <c r="R29" s="267"/>
      <c r="S29" s="267"/>
      <c r="T29" s="267"/>
      <c r="U29" s="267"/>
      <c r="V29" s="267"/>
      <c r="W29" s="403"/>
      <c r="X29" s="14"/>
    </row>
    <row r="30" spans="1:24" ht="15" customHeight="1">
      <c r="A30" s="473" t="s">
        <v>8</v>
      </c>
      <c r="B30" s="17" t="s">
        <v>0</v>
      </c>
      <c r="C30" s="267" t="s">
        <v>20</v>
      </c>
      <c r="D30" s="267" t="s">
        <v>20</v>
      </c>
      <c r="E30" s="267" t="s">
        <v>20</v>
      </c>
      <c r="F30" s="267" t="s">
        <v>20</v>
      </c>
      <c r="G30" s="267" t="s">
        <v>20</v>
      </c>
      <c r="H30" s="267" t="s">
        <v>20</v>
      </c>
      <c r="I30" s="267" t="s">
        <v>20</v>
      </c>
      <c r="J30" s="267">
        <v>2403</v>
      </c>
      <c r="K30" s="267">
        <v>2366</v>
      </c>
      <c r="L30" s="267">
        <v>2326</v>
      </c>
      <c r="M30" s="473" t="s">
        <v>8</v>
      </c>
      <c r="N30" s="17" t="s">
        <v>0</v>
      </c>
      <c r="O30" s="267">
        <v>2459</v>
      </c>
      <c r="P30" s="267">
        <v>2945</v>
      </c>
      <c r="Q30" s="267">
        <v>4034</v>
      </c>
      <c r="R30" s="267">
        <v>4669</v>
      </c>
      <c r="S30" s="267">
        <v>5722</v>
      </c>
      <c r="T30" s="267">
        <v>7132</v>
      </c>
      <c r="U30" s="267">
        <v>8424</v>
      </c>
      <c r="V30" s="267">
        <v>9129</v>
      </c>
      <c r="W30" s="403">
        <v>9206</v>
      </c>
      <c r="X30" s="14"/>
    </row>
    <row r="31" spans="1:24" ht="15" customHeight="1">
      <c r="A31" s="474"/>
      <c r="B31" s="17" t="s">
        <v>1</v>
      </c>
      <c r="C31" s="267">
        <v>7988</v>
      </c>
      <c r="D31" s="267">
        <v>7933</v>
      </c>
      <c r="E31" s="267">
        <v>7689</v>
      </c>
      <c r="F31" s="267">
        <v>7721</v>
      </c>
      <c r="G31" s="267">
        <v>7504</v>
      </c>
      <c r="H31" s="267">
        <v>11823</v>
      </c>
      <c r="I31" s="267">
        <v>11880</v>
      </c>
      <c r="J31" s="267">
        <v>11291</v>
      </c>
      <c r="K31" s="267">
        <v>10107</v>
      </c>
      <c r="L31" s="267">
        <v>9188</v>
      </c>
      <c r="M31" s="474"/>
      <c r="N31" s="17" t="s">
        <v>1</v>
      </c>
      <c r="O31" s="267">
        <v>9646</v>
      </c>
      <c r="P31" s="267">
        <v>10891</v>
      </c>
      <c r="Q31" s="267">
        <v>14747</v>
      </c>
      <c r="R31" s="267">
        <v>16774</v>
      </c>
      <c r="S31" s="267">
        <v>19626</v>
      </c>
      <c r="T31" s="267">
        <v>23652</v>
      </c>
      <c r="U31" s="267">
        <v>25351</v>
      </c>
      <c r="V31" s="267">
        <v>25287</v>
      </c>
      <c r="W31" s="403">
        <v>24410</v>
      </c>
      <c r="X31" s="14"/>
    </row>
    <row r="32" spans="1:24" ht="15" customHeight="1">
      <c r="A32" s="474"/>
      <c r="B32" s="17" t="s">
        <v>2</v>
      </c>
      <c r="C32" s="267">
        <v>3916</v>
      </c>
      <c r="D32" s="267">
        <v>3932</v>
      </c>
      <c r="E32" s="267">
        <v>3822</v>
      </c>
      <c r="F32" s="267">
        <v>3862</v>
      </c>
      <c r="G32" s="267">
        <v>3808</v>
      </c>
      <c r="H32" s="267">
        <v>5874</v>
      </c>
      <c r="I32" s="267">
        <v>5949</v>
      </c>
      <c r="J32" s="267">
        <v>5583</v>
      </c>
      <c r="K32" s="267">
        <v>4918</v>
      </c>
      <c r="L32" s="267">
        <v>4424</v>
      </c>
      <c r="M32" s="474"/>
      <c r="N32" s="17" t="s">
        <v>2</v>
      </c>
      <c r="O32" s="267">
        <v>4730</v>
      </c>
      <c r="P32" s="267">
        <v>5316</v>
      </c>
      <c r="Q32" s="267">
        <v>7207</v>
      </c>
      <c r="R32" s="267">
        <v>8168</v>
      </c>
      <c r="S32" s="267">
        <v>9533</v>
      </c>
      <c r="T32" s="267">
        <v>11531</v>
      </c>
      <c r="U32" s="267">
        <v>12297</v>
      </c>
      <c r="V32" s="267">
        <v>12474</v>
      </c>
      <c r="W32" s="403">
        <v>12191</v>
      </c>
      <c r="X32" s="14"/>
    </row>
    <row r="33" spans="1:24" ht="15" customHeight="1">
      <c r="A33" s="474"/>
      <c r="B33" s="17" t="s">
        <v>3</v>
      </c>
      <c r="C33" s="267">
        <v>4072</v>
      </c>
      <c r="D33" s="267">
        <v>4001</v>
      </c>
      <c r="E33" s="267">
        <v>3867</v>
      </c>
      <c r="F33" s="267">
        <v>3859</v>
      </c>
      <c r="G33" s="267">
        <v>3696</v>
      </c>
      <c r="H33" s="267">
        <v>5949</v>
      </c>
      <c r="I33" s="267">
        <v>5931</v>
      </c>
      <c r="J33" s="267">
        <v>5708</v>
      </c>
      <c r="K33" s="267">
        <v>5189</v>
      </c>
      <c r="L33" s="267">
        <v>4764</v>
      </c>
      <c r="M33" s="474"/>
      <c r="N33" s="17" t="s">
        <v>3</v>
      </c>
      <c r="O33" s="267">
        <v>4916</v>
      </c>
      <c r="P33" s="267">
        <v>5575</v>
      </c>
      <c r="Q33" s="267">
        <v>7540</v>
      </c>
      <c r="R33" s="267">
        <v>8606</v>
      </c>
      <c r="S33" s="267">
        <v>10093</v>
      </c>
      <c r="T33" s="267">
        <v>12121</v>
      </c>
      <c r="U33" s="267">
        <v>13054</v>
      </c>
      <c r="V33" s="267">
        <v>12813</v>
      </c>
      <c r="W33" s="403">
        <v>12219</v>
      </c>
      <c r="X33" s="14"/>
    </row>
    <row r="34" spans="1:24" ht="6" customHeight="1">
      <c r="A34" s="475"/>
      <c r="B34" s="16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475"/>
      <c r="N34" s="16"/>
      <c r="O34" s="268"/>
      <c r="P34" s="268"/>
      <c r="Q34" s="268"/>
      <c r="R34" s="268"/>
      <c r="S34" s="268"/>
      <c r="T34" s="268"/>
      <c r="U34" s="268"/>
      <c r="V34" s="268"/>
      <c r="W34" s="404"/>
      <c r="X34" s="14"/>
    </row>
    <row r="35" spans="1:24" ht="6" customHeight="1">
      <c r="A35" s="8"/>
      <c r="B35" s="1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8"/>
      <c r="N35" s="17"/>
      <c r="O35" s="267"/>
      <c r="P35" s="267"/>
      <c r="Q35" s="267"/>
      <c r="R35" s="267"/>
      <c r="S35" s="267"/>
      <c r="T35" s="267"/>
      <c r="U35" s="267"/>
      <c r="V35" s="267"/>
      <c r="W35" s="403"/>
      <c r="X35" s="14"/>
    </row>
    <row r="36" spans="1:24" ht="15" customHeight="1">
      <c r="A36" s="473" t="s">
        <v>9</v>
      </c>
      <c r="B36" s="17" t="s">
        <v>0</v>
      </c>
      <c r="C36" s="267" t="s">
        <v>20</v>
      </c>
      <c r="D36" s="267" t="s">
        <v>20</v>
      </c>
      <c r="E36" s="267" t="s">
        <v>20</v>
      </c>
      <c r="F36" s="267" t="s">
        <v>20</v>
      </c>
      <c r="G36" s="267" t="s">
        <v>20</v>
      </c>
      <c r="H36" s="267" t="s">
        <v>20</v>
      </c>
      <c r="I36" s="267" t="s">
        <v>20</v>
      </c>
      <c r="J36" s="267">
        <v>899</v>
      </c>
      <c r="K36" s="267">
        <v>1065</v>
      </c>
      <c r="L36" s="267">
        <v>1002</v>
      </c>
      <c r="M36" s="473" t="s">
        <v>9</v>
      </c>
      <c r="N36" s="17" t="s">
        <v>0</v>
      </c>
      <c r="O36" s="267">
        <v>954</v>
      </c>
      <c r="P36" s="267">
        <v>918</v>
      </c>
      <c r="Q36" s="267">
        <v>924</v>
      </c>
      <c r="R36" s="267">
        <v>917</v>
      </c>
      <c r="S36" s="267">
        <v>899</v>
      </c>
      <c r="T36" s="267">
        <v>904</v>
      </c>
      <c r="U36" s="267">
        <v>953</v>
      </c>
      <c r="V36" s="267">
        <v>1014</v>
      </c>
      <c r="W36" s="403">
        <v>953</v>
      </c>
      <c r="X36" s="14"/>
    </row>
    <row r="37" spans="1:24" ht="15" customHeight="1">
      <c r="A37" s="474"/>
      <c r="B37" s="17" t="s">
        <v>1</v>
      </c>
      <c r="C37" s="267">
        <v>4761</v>
      </c>
      <c r="D37" s="267">
        <v>4678</v>
      </c>
      <c r="E37" s="267">
        <v>4655</v>
      </c>
      <c r="F37" s="267">
        <v>4390</v>
      </c>
      <c r="G37" s="267">
        <v>4263</v>
      </c>
      <c r="H37" s="267">
        <v>5595</v>
      </c>
      <c r="I37" s="267">
        <v>5441</v>
      </c>
      <c r="J37" s="267">
        <v>5021</v>
      </c>
      <c r="K37" s="267">
        <v>4653</v>
      </c>
      <c r="L37" s="267">
        <v>3955</v>
      </c>
      <c r="M37" s="474"/>
      <c r="N37" s="17" t="s">
        <v>1</v>
      </c>
      <c r="O37" s="267">
        <v>3572</v>
      </c>
      <c r="P37" s="267">
        <v>3269</v>
      </c>
      <c r="Q37" s="267">
        <v>3212</v>
      </c>
      <c r="R37" s="267">
        <v>3118</v>
      </c>
      <c r="S37" s="267">
        <v>2983</v>
      </c>
      <c r="T37" s="267">
        <v>2837</v>
      </c>
      <c r="U37" s="267">
        <v>2892</v>
      </c>
      <c r="V37" s="267">
        <v>2814</v>
      </c>
      <c r="W37" s="403">
        <v>2626</v>
      </c>
      <c r="X37" s="14"/>
    </row>
    <row r="38" spans="1:24" ht="15" customHeight="1">
      <c r="A38" s="474"/>
      <c r="B38" s="17" t="s">
        <v>2</v>
      </c>
      <c r="C38" s="267">
        <v>2347</v>
      </c>
      <c r="D38" s="267">
        <v>2319</v>
      </c>
      <c r="E38" s="267">
        <v>2331</v>
      </c>
      <c r="F38" s="267">
        <v>2156</v>
      </c>
      <c r="G38" s="267">
        <v>2145</v>
      </c>
      <c r="H38" s="267">
        <v>2693</v>
      </c>
      <c r="I38" s="267">
        <v>2661</v>
      </c>
      <c r="J38" s="267">
        <v>2466</v>
      </c>
      <c r="K38" s="267">
        <v>2250</v>
      </c>
      <c r="L38" s="267">
        <v>1896</v>
      </c>
      <c r="M38" s="474"/>
      <c r="N38" s="17" t="s">
        <v>2</v>
      </c>
      <c r="O38" s="267">
        <v>1692</v>
      </c>
      <c r="P38" s="267">
        <v>1547</v>
      </c>
      <c r="Q38" s="267">
        <v>1539</v>
      </c>
      <c r="R38" s="267">
        <v>1465</v>
      </c>
      <c r="S38" s="267">
        <v>1399</v>
      </c>
      <c r="T38" s="267">
        <v>1320</v>
      </c>
      <c r="U38" s="267">
        <v>1358</v>
      </c>
      <c r="V38" s="267">
        <v>1342</v>
      </c>
      <c r="W38" s="403">
        <v>1227</v>
      </c>
      <c r="X38" s="14"/>
    </row>
    <row r="39" spans="1:24" ht="15" customHeight="1">
      <c r="A39" s="474"/>
      <c r="B39" s="17" t="s">
        <v>3</v>
      </c>
      <c r="C39" s="267">
        <v>2414</v>
      </c>
      <c r="D39" s="267">
        <v>2359</v>
      </c>
      <c r="E39" s="267">
        <v>2324</v>
      </c>
      <c r="F39" s="267">
        <v>2234</v>
      </c>
      <c r="G39" s="267">
        <v>2118</v>
      </c>
      <c r="H39" s="267">
        <v>2902</v>
      </c>
      <c r="I39" s="267">
        <v>2780</v>
      </c>
      <c r="J39" s="267">
        <v>2555</v>
      </c>
      <c r="K39" s="267">
        <v>2403</v>
      </c>
      <c r="L39" s="267">
        <v>2059</v>
      </c>
      <c r="M39" s="474"/>
      <c r="N39" s="17" t="s">
        <v>3</v>
      </c>
      <c r="O39" s="267">
        <v>1880</v>
      </c>
      <c r="P39" s="267">
        <v>1722</v>
      </c>
      <c r="Q39" s="267">
        <v>1673</v>
      </c>
      <c r="R39" s="267">
        <v>1653</v>
      </c>
      <c r="S39" s="267">
        <v>1584</v>
      </c>
      <c r="T39" s="267">
        <v>1517</v>
      </c>
      <c r="U39" s="267">
        <v>1534</v>
      </c>
      <c r="V39" s="267">
        <v>1472</v>
      </c>
      <c r="W39" s="403">
        <v>1399</v>
      </c>
      <c r="X39" s="14"/>
    </row>
    <row r="40" spans="1:24" ht="6" customHeight="1">
      <c r="A40" s="474"/>
      <c r="B40" s="17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474"/>
      <c r="N40" s="17"/>
      <c r="O40" s="268"/>
      <c r="P40" s="268"/>
      <c r="Q40" s="268"/>
      <c r="R40" s="268"/>
      <c r="S40" s="268"/>
      <c r="T40" s="268"/>
      <c r="U40" s="268"/>
      <c r="V40" s="268"/>
      <c r="W40" s="404"/>
      <c r="X40" s="14"/>
    </row>
    <row r="41" spans="1:24" ht="6" customHeight="1">
      <c r="A41" s="11"/>
      <c r="B41" s="18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11"/>
      <c r="N41" s="18"/>
      <c r="O41" s="267"/>
      <c r="P41" s="267"/>
      <c r="Q41" s="267"/>
      <c r="R41" s="267"/>
      <c r="S41" s="267"/>
      <c r="T41" s="267"/>
      <c r="U41" s="267"/>
      <c r="V41" s="267"/>
      <c r="W41" s="403"/>
      <c r="X41" s="14"/>
    </row>
    <row r="42" spans="1:24" ht="15" customHeight="1">
      <c r="A42" s="473" t="s">
        <v>10</v>
      </c>
      <c r="B42" s="17" t="s">
        <v>0</v>
      </c>
      <c r="C42" s="267" t="s">
        <v>20</v>
      </c>
      <c r="D42" s="267" t="s">
        <v>20</v>
      </c>
      <c r="E42" s="267" t="s">
        <v>20</v>
      </c>
      <c r="F42" s="267" t="s">
        <v>20</v>
      </c>
      <c r="G42" s="267" t="s">
        <v>20</v>
      </c>
      <c r="H42" s="267" t="s">
        <v>20</v>
      </c>
      <c r="I42" s="267" t="s">
        <v>20</v>
      </c>
      <c r="J42" s="267">
        <v>1832</v>
      </c>
      <c r="K42" s="267">
        <v>1811</v>
      </c>
      <c r="L42" s="267">
        <v>1711</v>
      </c>
      <c r="M42" s="473" t="s">
        <v>10</v>
      </c>
      <c r="N42" s="17" t="s">
        <v>0</v>
      </c>
      <c r="O42" s="267">
        <v>1651</v>
      </c>
      <c r="P42" s="267">
        <v>1645</v>
      </c>
      <c r="Q42" s="267">
        <v>1613</v>
      </c>
      <c r="R42" s="267">
        <v>1600</v>
      </c>
      <c r="S42" s="267">
        <v>1572</v>
      </c>
      <c r="T42" s="267">
        <v>1544</v>
      </c>
      <c r="U42" s="267">
        <v>1544</v>
      </c>
      <c r="V42" s="267">
        <v>1512</v>
      </c>
      <c r="W42" s="403">
        <v>1470</v>
      </c>
      <c r="X42" s="14"/>
    </row>
    <row r="43" spans="1:24" ht="15" customHeight="1">
      <c r="A43" s="474"/>
      <c r="B43" s="17" t="s">
        <v>1</v>
      </c>
      <c r="C43" s="267">
        <v>7366</v>
      </c>
      <c r="D43" s="267">
        <v>7425</v>
      </c>
      <c r="E43" s="267">
        <v>7281</v>
      </c>
      <c r="F43" s="267">
        <v>7235</v>
      </c>
      <c r="G43" s="267">
        <v>7157</v>
      </c>
      <c r="H43" s="267">
        <v>9315</v>
      </c>
      <c r="I43" s="267">
        <v>9159</v>
      </c>
      <c r="J43" s="267">
        <v>8846</v>
      </c>
      <c r="K43" s="267">
        <v>8122</v>
      </c>
      <c r="L43" s="267">
        <v>6763</v>
      </c>
      <c r="M43" s="474"/>
      <c r="N43" s="17" t="s">
        <v>1</v>
      </c>
      <c r="O43" s="267">
        <v>5970</v>
      </c>
      <c r="P43" s="267">
        <v>5722</v>
      </c>
      <c r="Q43" s="267">
        <v>5466</v>
      </c>
      <c r="R43" s="267">
        <v>5228</v>
      </c>
      <c r="S43" s="267">
        <v>4966</v>
      </c>
      <c r="T43" s="267">
        <v>4673</v>
      </c>
      <c r="U43" s="267">
        <v>4404</v>
      </c>
      <c r="V43" s="267">
        <v>4131</v>
      </c>
      <c r="W43" s="403">
        <v>3675</v>
      </c>
      <c r="X43" s="14"/>
    </row>
    <row r="44" spans="1:24" ht="15" customHeight="1">
      <c r="A44" s="474"/>
      <c r="B44" s="17" t="s">
        <v>2</v>
      </c>
      <c r="C44" s="267">
        <v>3689</v>
      </c>
      <c r="D44" s="267">
        <v>3780</v>
      </c>
      <c r="E44" s="267">
        <v>3717</v>
      </c>
      <c r="F44" s="267">
        <v>3679</v>
      </c>
      <c r="G44" s="267">
        <v>3615</v>
      </c>
      <c r="H44" s="267">
        <v>4605</v>
      </c>
      <c r="I44" s="267">
        <v>4579</v>
      </c>
      <c r="J44" s="267">
        <v>4403</v>
      </c>
      <c r="K44" s="267">
        <v>3968</v>
      </c>
      <c r="L44" s="267">
        <v>3237</v>
      </c>
      <c r="M44" s="474"/>
      <c r="N44" s="17" t="s">
        <v>2</v>
      </c>
      <c r="O44" s="267">
        <v>2780</v>
      </c>
      <c r="P44" s="267">
        <v>2703</v>
      </c>
      <c r="Q44" s="267">
        <v>2599</v>
      </c>
      <c r="R44" s="267">
        <v>2471</v>
      </c>
      <c r="S44" s="267">
        <v>2347</v>
      </c>
      <c r="T44" s="267">
        <v>2232</v>
      </c>
      <c r="U44" s="267">
        <v>2095</v>
      </c>
      <c r="V44" s="267">
        <v>1948</v>
      </c>
      <c r="W44" s="403">
        <v>1696</v>
      </c>
      <c r="X44" s="14"/>
    </row>
    <row r="45" spans="1:24" ht="15" customHeight="1">
      <c r="A45" s="474"/>
      <c r="B45" s="17" t="s">
        <v>3</v>
      </c>
      <c r="C45" s="267">
        <v>3677</v>
      </c>
      <c r="D45" s="267">
        <v>3645</v>
      </c>
      <c r="E45" s="267">
        <v>3564</v>
      </c>
      <c r="F45" s="267">
        <v>3556</v>
      </c>
      <c r="G45" s="267">
        <v>3542</v>
      </c>
      <c r="H45" s="267">
        <v>4710</v>
      </c>
      <c r="I45" s="267">
        <v>4580</v>
      </c>
      <c r="J45" s="267">
        <v>4443</v>
      </c>
      <c r="K45" s="267">
        <v>4154</v>
      </c>
      <c r="L45" s="267">
        <v>3526</v>
      </c>
      <c r="M45" s="474"/>
      <c r="N45" s="17" t="s">
        <v>3</v>
      </c>
      <c r="O45" s="267">
        <v>3190</v>
      </c>
      <c r="P45" s="267">
        <v>3019</v>
      </c>
      <c r="Q45" s="267">
        <v>2867</v>
      </c>
      <c r="R45" s="267">
        <v>2757</v>
      </c>
      <c r="S45" s="267">
        <v>2619</v>
      </c>
      <c r="T45" s="267">
        <v>2441</v>
      </c>
      <c r="U45" s="267">
        <v>2309</v>
      </c>
      <c r="V45" s="267">
        <v>2183</v>
      </c>
      <c r="W45" s="403">
        <v>1979</v>
      </c>
      <c r="X45" s="14"/>
    </row>
    <row r="46" spans="1:24" ht="6" customHeight="1">
      <c r="A46" s="475"/>
      <c r="B46" s="16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475"/>
      <c r="N46" s="16"/>
      <c r="O46" s="268"/>
      <c r="P46" s="268"/>
      <c r="Q46" s="268"/>
      <c r="R46" s="268"/>
      <c r="S46" s="268"/>
      <c r="T46" s="268"/>
      <c r="U46" s="268"/>
      <c r="V46" s="268"/>
      <c r="W46" s="404"/>
      <c r="X46" s="14"/>
    </row>
    <row r="47" spans="1:24" ht="6" customHeight="1">
      <c r="A47" s="8"/>
      <c r="B47" s="1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8"/>
      <c r="N47" s="17"/>
      <c r="O47" s="267"/>
      <c r="P47" s="267"/>
      <c r="Q47" s="267"/>
      <c r="R47" s="267"/>
      <c r="S47" s="267"/>
      <c r="T47" s="267"/>
      <c r="U47" s="267"/>
      <c r="V47" s="267"/>
      <c r="W47" s="403"/>
      <c r="X47" s="14"/>
    </row>
    <row r="48" spans="1:24" ht="15" customHeight="1">
      <c r="A48" s="473" t="s">
        <v>11</v>
      </c>
      <c r="B48" s="17" t="s">
        <v>0</v>
      </c>
      <c r="C48" s="267" t="s">
        <v>20</v>
      </c>
      <c r="D48" s="267" t="s">
        <v>20</v>
      </c>
      <c r="E48" s="267" t="s">
        <v>20</v>
      </c>
      <c r="F48" s="267" t="s">
        <v>20</v>
      </c>
      <c r="G48" s="267" t="s">
        <v>20</v>
      </c>
      <c r="H48" s="267" t="s">
        <v>20</v>
      </c>
      <c r="I48" s="267" t="s">
        <v>20</v>
      </c>
      <c r="J48" s="267">
        <v>2438</v>
      </c>
      <c r="K48" s="267">
        <v>2249</v>
      </c>
      <c r="L48" s="267">
        <v>2204</v>
      </c>
      <c r="M48" s="473" t="s">
        <v>11</v>
      </c>
      <c r="N48" s="17" t="s">
        <v>0</v>
      </c>
      <c r="O48" s="267">
        <v>2183</v>
      </c>
      <c r="P48" s="267">
        <v>2208</v>
      </c>
      <c r="Q48" s="267">
        <v>2238</v>
      </c>
      <c r="R48" s="267">
        <v>2290</v>
      </c>
      <c r="S48" s="267">
        <v>2306</v>
      </c>
      <c r="T48" s="267">
        <v>2305</v>
      </c>
      <c r="U48" s="267">
        <v>2364</v>
      </c>
      <c r="V48" s="267">
        <v>2289</v>
      </c>
      <c r="W48" s="403">
        <v>2301</v>
      </c>
      <c r="X48" s="14"/>
    </row>
    <row r="49" spans="1:24" ht="15" customHeight="1">
      <c r="A49" s="474"/>
      <c r="B49" s="17" t="s">
        <v>1</v>
      </c>
      <c r="C49" s="267">
        <v>8987</v>
      </c>
      <c r="D49" s="267">
        <v>9007</v>
      </c>
      <c r="E49" s="267">
        <v>9141</v>
      </c>
      <c r="F49" s="267">
        <v>8722</v>
      </c>
      <c r="G49" s="267">
        <v>8470</v>
      </c>
      <c r="H49" s="267">
        <v>11172</v>
      </c>
      <c r="I49" s="267">
        <v>11083</v>
      </c>
      <c r="J49" s="267">
        <v>10478</v>
      </c>
      <c r="K49" s="267">
        <v>9743</v>
      </c>
      <c r="L49" s="267">
        <v>8900</v>
      </c>
      <c r="M49" s="474"/>
      <c r="N49" s="17" t="s">
        <v>1</v>
      </c>
      <c r="O49" s="267">
        <v>8233</v>
      </c>
      <c r="P49" s="267">
        <v>7941</v>
      </c>
      <c r="Q49" s="267">
        <v>7782</v>
      </c>
      <c r="R49" s="267">
        <v>7701</v>
      </c>
      <c r="S49" s="267">
        <v>7302</v>
      </c>
      <c r="T49" s="267">
        <v>7053</v>
      </c>
      <c r="U49" s="267">
        <v>6941</v>
      </c>
      <c r="V49" s="267">
        <v>6484</v>
      </c>
      <c r="W49" s="403">
        <v>6234</v>
      </c>
      <c r="X49" s="14"/>
    </row>
    <row r="50" spans="1:24" ht="15" customHeight="1">
      <c r="A50" s="474"/>
      <c r="B50" s="17" t="s">
        <v>2</v>
      </c>
      <c r="C50" s="267">
        <v>4460</v>
      </c>
      <c r="D50" s="267">
        <v>4555</v>
      </c>
      <c r="E50" s="267">
        <v>4629</v>
      </c>
      <c r="F50" s="267">
        <v>4355</v>
      </c>
      <c r="G50" s="267">
        <v>4239</v>
      </c>
      <c r="H50" s="267">
        <v>5437</v>
      </c>
      <c r="I50" s="267">
        <v>5450</v>
      </c>
      <c r="J50" s="267">
        <v>5132</v>
      </c>
      <c r="K50" s="267">
        <v>4737</v>
      </c>
      <c r="L50" s="267">
        <v>4270</v>
      </c>
      <c r="M50" s="474"/>
      <c r="N50" s="17" t="s">
        <v>2</v>
      </c>
      <c r="O50" s="267">
        <v>3854</v>
      </c>
      <c r="P50" s="267">
        <v>3723</v>
      </c>
      <c r="Q50" s="267">
        <v>3676</v>
      </c>
      <c r="R50" s="267">
        <v>3645</v>
      </c>
      <c r="S50" s="267">
        <v>3493</v>
      </c>
      <c r="T50" s="267">
        <v>3311</v>
      </c>
      <c r="U50" s="267">
        <v>3297</v>
      </c>
      <c r="V50" s="267">
        <v>3044</v>
      </c>
      <c r="W50" s="403">
        <v>2917</v>
      </c>
      <c r="X50" s="14"/>
    </row>
    <row r="51" spans="1:24" ht="15" customHeight="1">
      <c r="A51" s="474"/>
      <c r="B51" s="17" t="s">
        <v>3</v>
      </c>
      <c r="C51" s="267">
        <v>4527</v>
      </c>
      <c r="D51" s="267">
        <v>4452</v>
      </c>
      <c r="E51" s="267">
        <v>4512</v>
      </c>
      <c r="F51" s="267">
        <v>4367</v>
      </c>
      <c r="G51" s="267">
        <v>4231</v>
      </c>
      <c r="H51" s="267">
        <v>5735</v>
      </c>
      <c r="I51" s="267">
        <v>5633</v>
      </c>
      <c r="J51" s="267">
        <v>5346</v>
      </c>
      <c r="K51" s="267">
        <v>5006</v>
      </c>
      <c r="L51" s="267">
        <v>4630</v>
      </c>
      <c r="M51" s="474"/>
      <c r="N51" s="17" t="s">
        <v>3</v>
      </c>
      <c r="O51" s="267">
        <v>4379</v>
      </c>
      <c r="P51" s="267">
        <v>4218</v>
      </c>
      <c r="Q51" s="267">
        <v>4106</v>
      </c>
      <c r="R51" s="267">
        <v>4056</v>
      </c>
      <c r="S51" s="267">
        <v>3809</v>
      </c>
      <c r="T51" s="267">
        <v>3742</v>
      </c>
      <c r="U51" s="267">
        <v>3644</v>
      </c>
      <c r="V51" s="267">
        <v>3440</v>
      </c>
      <c r="W51" s="403">
        <v>3317</v>
      </c>
      <c r="X51" s="14"/>
    </row>
    <row r="52" spans="1:24" ht="6" customHeight="1">
      <c r="A52" s="474"/>
      <c r="B52" s="17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474"/>
      <c r="N52" s="17"/>
      <c r="O52" s="268"/>
      <c r="P52" s="268"/>
      <c r="Q52" s="268"/>
      <c r="R52" s="268"/>
      <c r="S52" s="268"/>
      <c r="T52" s="268"/>
      <c r="U52" s="268"/>
      <c r="V52" s="268"/>
      <c r="W52" s="404"/>
      <c r="X52" s="14"/>
    </row>
    <row r="53" spans="1:24" ht="6" customHeight="1">
      <c r="A53" s="11"/>
      <c r="B53" s="18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11"/>
      <c r="N53" s="18"/>
      <c r="O53" s="267"/>
      <c r="P53" s="267"/>
      <c r="Q53" s="267"/>
      <c r="R53" s="267"/>
      <c r="S53" s="267"/>
      <c r="T53" s="267"/>
      <c r="U53" s="267"/>
      <c r="V53" s="267"/>
      <c r="W53" s="403"/>
      <c r="X53" s="14"/>
    </row>
    <row r="54" spans="1:24" ht="15" customHeight="1">
      <c r="A54" s="473" t="s">
        <v>12</v>
      </c>
      <c r="B54" s="17" t="s">
        <v>0</v>
      </c>
      <c r="C54" s="267" t="s">
        <v>20</v>
      </c>
      <c r="D54" s="267" t="s">
        <v>20</v>
      </c>
      <c r="E54" s="267" t="s">
        <v>20</v>
      </c>
      <c r="F54" s="267" t="s">
        <v>20</v>
      </c>
      <c r="G54" s="267" t="s">
        <v>20</v>
      </c>
      <c r="H54" s="267" t="s">
        <v>20</v>
      </c>
      <c r="I54" s="267" t="s">
        <v>20</v>
      </c>
      <c r="J54" s="267">
        <v>3317</v>
      </c>
      <c r="K54" s="267">
        <v>3315</v>
      </c>
      <c r="L54" s="267">
        <v>3437</v>
      </c>
      <c r="M54" s="473" t="s">
        <v>12</v>
      </c>
      <c r="N54" s="17" t="s">
        <v>0</v>
      </c>
      <c r="O54" s="267">
        <v>3724</v>
      </c>
      <c r="P54" s="267">
        <v>3893</v>
      </c>
      <c r="Q54" s="267">
        <v>3966</v>
      </c>
      <c r="R54" s="267">
        <v>4074</v>
      </c>
      <c r="S54" s="267">
        <v>4118</v>
      </c>
      <c r="T54" s="267">
        <v>4366</v>
      </c>
      <c r="U54" s="267">
        <v>4348</v>
      </c>
      <c r="V54" s="267">
        <v>4334</v>
      </c>
      <c r="W54" s="403">
        <v>4221</v>
      </c>
      <c r="X54" s="14"/>
    </row>
    <row r="55" spans="1:24" ht="15" customHeight="1">
      <c r="A55" s="474"/>
      <c r="B55" s="17" t="s">
        <v>1</v>
      </c>
      <c r="C55" s="267">
        <v>10474</v>
      </c>
      <c r="D55" s="267">
        <v>10760</v>
      </c>
      <c r="E55" s="267">
        <v>11127</v>
      </c>
      <c r="F55" s="267">
        <v>11580</v>
      </c>
      <c r="G55" s="267">
        <v>11646</v>
      </c>
      <c r="H55" s="267">
        <v>16487</v>
      </c>
      <c r="I55" s="267">
        <v>16401</v>
      </c>
      <c r="J55" s="267">
        <v>15543</v>
      </c>
      <c r="K55" s="267">
        <v>14723</v>
      </c>
      <c r="L55" s="267">
        <v>14163</v>
      </c>
      <c r="M55" s="474"/>
      <c r="N55" s="17" t="s">
        <v>1</v>
      </c>
      <c r="O55" s="267">
        <v>14152</v>
      </c>
      <c r="P55" s="267">
        <v>14160</v>
      </c>
      <c r="Q55" s="267">
        <v>13857</v>
      </c>
      <c r="R55" s="267">
        <v>13621</v>
      </c>
      <c r="S55" s="267">
        <v>13002</v>
      </c>
      <c r="T55" s="267">
        <v>12999</v>
      </c>
      <c r="U55" s="267">
        <v>12335</v>
      </c>
      <c r="V55" s="267">
        <v>11747</v>
      </c>
      <c r="W55" s="403">
        <v>10919</v>
      </c>
      <c r="X55" s="14"/>
    </row>
    <row r="56" spans="1:24" ht="15" customHeight="1">
      <c r="A56" s="474"/>
      <c r="B56" s="17" t="s">
        <v>2</v>
      </c>
      <c r="C56" s="267">
        <v>5194</v>
      </c>
      <c r="D56" s="267">
        <v>5386</v>
      </c>
      <c r="E56" s="267">
        <v>5708</v>
      </c>
      <c r="F56" s="267">
        <v>5786</v>
      </c>
      <c r="G56" s="267">
        <v>5861</v>
      </c>
      <c r="H56" s="267">
        <v>7956</v>
      </c>
      <c r="I56" s="267">
        <v>8069</v>
      </c>
      <c r="J56" s="267">
        <v>7659</v>
      </c>
      <c r="K56" s="267">
        <v>7153</v>
      </c>
      <c r="L56" s="267">
        <v>6776</v>
      </c>
      <c r="M56" s="474"/>
      <c r="N56" s="17" t="s">
        <v>2</v>
      </c>
      <c r="O56" s="267">
        <v>6834</v>
      </c>
      <c r="P56" s="267">
        <v>6761</v>
      </c>
      <c r="Q56" s="267">
        <v>6642</v>
      </c>
      <c r="R56" s="267">
        <v>6551</v>
      </c>
      <c r="S56" s="267">
        <v>6219</v>
      </c>
      <c r="T56" s="267">
        <v>6235</v>
      </c>
      <c r="U56" s="267">
        <v>5836</v>
      </c>
      <c r="V56" s="267">
        <v>5573</v>
      </c>
      <c r="W56" s="403">
        <v>5191</v>
      </c>
      <c r="X56" s="14"/>
    </row>
    <row r="57" spans="1:24" ht="15" customHeight="1">
      <c r="A57" s="474"/>
      <c r="B57" s="17" t="s">
        <v>3</v>
      </c>
      <c r="C57" s="267">
        <v>5280</v>
      </c>
      <c r="D57" s="267">
        <v>5374</v>
      </c>
      <c r="E57" s="267">
        <v>5419</v>
      </c>
      <c r="F57" s="267">
        <v>5794</v>
      </c>
      <c r="G57" s="267">
        <v>5785</v>
      </c>
      <c r="H57" s="267">
        <v>8531</v>
      </c>
      <c r="I57" s="267">
        <v>8332</v>
      </c>
      <c r="J57" s="267">
        <v>7884</v>
      </c>
      <c r="K57" s="267">
        <v>7570</v>
      </c>
      <c r="L57" s="267">
        <v>7387</v>
      </c>
      <c r="M57" s="474"/>
      <c r="N57" s="17" t="s">
        <v>3</v>
      </c>
      <c r="O57" s="267">
        <v>7318</v>
      </c>
      <c r="P57" s="267">
        <v>7399</v>
      </c>
      <c r="Q57" s="267">
        <v>7215</v>
      </c>
      <c r="R57" s="267">
        <v>7070</v>
      </c>
      <c r="S57" s="267">
        <v>6783</v>
      </c>
      <c r="T57" s="267">
        <v>6764</v>
      </c>
      <c r="U57" s="267">
        <v>6499</v>
      </c>
      <c r="V57" s="267">
        <v>6174</v>
      </c>
      <c r="W57" s="403">
        <v>5728</v>
      </c>
      <c r="X57" s="14"/>
    </row>
    <row r="58" spans="1:24" ht="6" customHeight="1">
      <c r="A58" s="475"/>
      <c r="B58" s="16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475"/>
      <c r="N58" s="16"/>
      <c r="O58" s="268"/>
      <c r="P58" s="268"/>
      <c r="Q58" s="268"/>
      <c r="R58" s="268"/>
      <c r="S58" s="268"/>
      <c r="T58" s="268"/>
      <c r="U58" s="268"/>
      <c r="V58" s="268"/>
      <c r="W58" s="404"/>
      <c r="X58" s="14"/>
    </row>
    <row r="59" spans="1:24" s="19" customFormat="1" ht="6" customHeight="1">
      <c r="A59" s="11"/>
      <c r="B59" s="18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11"/>
      <c r="N59" s="18"/>
      <c r="O59" s="267"/>
      <c r="P59" s="267"/>
      <c r="Q59" s="267"/>
      <c r="R59" s="267"/>
      <c r="S59" s="267"/>
      <c r="T59" s="267"/>
      <c r="U59" s="267"/>
      <c r="V59" s="267"/>
      <c r="W59" s="403"/>
      <c r="X59" s="14"/>
    </row>
    <row r="60" spans="1:24" s="19" customFormat="1" ht="15" customHeight="1">
      <c r="A60" s="473" t="s">
        <v>23</v>
      </c>
      <c r="B60" s="17" t="s">
        <v>0</v>
      </c>
      <c r="C60" s="267" t="s">
        <v>20</v>
      </c>
      <c r="D60" s="267" t="s">
        <v>20</v>
      </c>
      <c r="E60" s="267" t="s">
        <v>20</v>
      </c>
      <c r="F60" s="267" t="s">
        <v>20</v>
      </c>
      <c r="G60" s="267" t="s">
        <v>20</v>
      </c>
      <c r="H60" s="267" t="s">
        <v>20</v>
      </c>
      <c r="I60" s="267" t="s">
        <v>20</v>
      </c>
      <c r="J60" s="267">
        <f>SUM(J54,J48,J42,J36,J30,J6,J12,J18,J24)</f>
        <v>21929</v>
      </c>
      <c r="K60" s="267">
        <f>SUM(K54,K48,K42,K36,K30,K6,K12,K18,K24)</f>
        <v>21863</v>
      </c>
      <c r="L60" s="267">
        <v>22325</v>
      </c>
      <c r="M60" s="473" t="s">
        <v>23</v>
      </c>
      <c r="N60" s="17" t="s">
        <v>0</v>
      </c>
      <c r="O60" s="267">
        <f aca="true" t="shared" si="0" ref="O60:V60">SUM(O54,O48,O42,O36,O30,O6,O12,O18,O24)</f>
        <v>24279</v>
      </c>
      <c r="P60" s="267">
        <f t="shared" si="0"/>
        <v>29669</v>
      </c>
      <c r="Q60" s="267">
        <f t="shared" si="0"/>
        <v>34586</v>
      </c>
      <c r="R60" s="267">
        <f t="shared" si="0"/>
        <v>39149</v>
      </c>
      <c r="S60" s="267">
        <f t="shared" si="0"/>
        <v>45787</v>
      </c>
      <c r="T60" s="267">
        <f t="shared" si="0"/>
        <v>60497</v>
      </c>
      <c r="U60" s="267">
        <f t="shared" si="0"/>
        <v>67911</v>
      </c>
      <c r="V60" s="267">
        <f t="shared" si="0"/>
        <v>76018</v>
      </c>
      <c r="W60" s="403">
        <f>SUM(W54,W48,W42,W36,W30,W6,W12,W18,W24)</f>
        <v>80986</v>
      </c>
      <c r="X60" s="14"/>
    </row>
    <row r="61" spans="1:24" s="19" customFormat="1" ht="15" customHeight="1">
      <c r="A61" s="474"/>
      <c r="B61" s="17" t="s">
        <v>1</v>
      </c>
      <c r="C61" s="267">
        <f>SUM(C55,C49,C43,C37,C31,C25,C19,C13,C7)</f>
        <v>77197</v>
      </c>
      <c r="D61" s="267">
        <f aca="true" t="shared" si="1" ref="D61:K61">SUM(D55,D49,D43,D37,D31,D25,D19,D13,D7)</f>
        <v>77904</v>
      </c>
      <c r="E61" s="267">
        <f t="shared" si="1"/>
        <v>77908</v>
      </c>
      <c r="F61" s="267">
        <f t="shared" si="1"/>
        <v>76691</v>
      </c>
      <c r="G61" s="267">
        <f t="shared" si="1"/>
        <v>75448</v>
      </c>
      <c r="H61" s="267">
        <f t="shared" si="1"/>
        <v>108777</v>
      </c>
      <c r="I61" s="267">
        <f t="shared" si="1"/>
        <v>108488</v>
      </c>
      <c r="J61" s="267">
        <f t="shared" si="1"/>
        <v>104540</v>
      </c>
      <c r="K61" s="267">
        <f t="shared" si="1"/>
        <v>97063</v>
      </c>
      <c r="L61" s="267">
        <v>91630</v>
      </c>
      <c r="M61" s="474"/>
      <c r="N61" s="17" t="s">
        <v>1</v>
      </c>
      <c r="O61" s="267">
        <f aca="true" t="shared" si="2" ref="O61:V63">SUM(O55,O49,O43,O37,O31,O25,O19,O13,O7)</f>
        <v>93587</v>
      </c>
      <c r="P61" s="267">
        <f t="shared" si="2"/>
        <v>108219</v>
      </c>
      <c r="Q61" s="267">
        <f t="shared" si="2"/>
        <v>120871</v>
      </c>
      <c r="R61" s="267">
        <f t="shared" si="2"/>
        <v>131159</v>
      </c>
      <c r="S61" s="267">
        <f t="shared" si="2"/>
        <v>142088</v>
      </c>
      <c r="T61" s="267">
        <f t="shared" si="2"/>
        <v>165153</v>
      </c>
      <c r="U61" s="267">
        <f t="shared" si="2"/>
        <v>175346</v>
      </c>
      <c r="V61" s="267">
        <f t="shared" si="2"/>
        <v>184430</v>
      </c>
      <c r="W61" s="403">
        <f>SUM(W55,W49,W43,W37,W31,W25,W19,W13,W7)</f>
        <v>190135</v>
      </c>
      <c r="X61" s="29"/>
    </row>
    <row r="62" spans="1:24" s="19" customFormat="1" ht="15" customHeight="1">
      <c r="A62" s="474"/>
      <c r="B62" s="17" t="s">
        <v>2</v>
      </c>
      <c r="C62" s="267">
        <f aca="true" t="shared" si="3" ref="C62:K62">SUM(C56,C50,C44,C38,C32,C26,C20,C14,C8)</f>
        <v>38311</v>
      </c>
      <c r="D62" s="267">
        <f t="shared" si="3"/>
        <v>39164</v>
      </c>
      <c r="E62" s="267">
        <f t="shared" si="3"/>
        <v>39307</v>
      </c>
      <c r="F62" s="267">
        <f t="shared" si="3"/>
        <v>38250</v>
      </c>
      <c r="G62" s="267">
        <f t="shared" si="3"/>
        <v>37926</v>
      </c>
      <c r="H62" s="267">
        <f t="shared" si="3"/>
        <v>53292</v>
      </c>
      <c r="I62" s="267">
        <f t="shared" si="3"/>
        <v>53817</v>
      </c>
      <c r="J62" s="267">
        <f t="shared" si="3"/>
        <v>51680</v>
      </c>
      <c r="K62" s="267">
        <f t="shared" si="3"/>
        <v>47285</v>
      </c>
      <c r="L62" s="267">
        <v>44271</v>
      </c>
      <c r="M62" s="474"/>
      <c r="N62" s="17" t="s">
        <v>2</v>
      </c>
      <c r="O62" s="267">
        <f t="shared" si="2"/>
        <v>45384</v>
      </c>
      <c r="P62" s="267">
        <f t="shared" si="2"/>
        <v>52470</v>
      </c>
      <c r="Q62" s="267">
        <f t="shared" si="2"/>
        <v>58914</v>
      </c>
      <c r="R62" s="267">
        <f t="shared" si="2"/>
        <v>64727</v>
      </c>
      <c r="S62" s="267">
        <f t="shared" si="2"/>
        <v>70547</v>
      </c>
      <c r="T62" s="267">
        <f t="shared" si="2"/>
        <v>83216</v>
      </c>
      <c r="U62" s="267">
        <f t="shared" si="2"/>
        <v>88093</v>
      </c>
      <c r="V62" s="267">
        <f t="shared" si="2"/>
        <v>93960</v>
      </c>
      <c r="W62" s="403">
        <f>SUM(W56,W50,W44,W38,W32,W26,W20,W14,W8)</f>
        <v>96952</v>
      </c>
      <c r="X62" s="29"/>
    </row>
    <row r="63" spans="1:24" s="19" customFormat="1" ht="15" customHeight="1">
      <c r="A63" s="474"/>
      <c r="B63" s="17" t="s">
        <v>3</v>
      </c>
      <c r="C63" s="267">
        <f aca="true" t="shared" si="4" ref="C63:K63">SUM(C57,C51,C45,C39,C33,C27,C21,C15,C9)</f>
        <v>38886</v>
      </c>
      <c r="D63" s="267">
        <f t="shared" si="4"/>
        <v>38740</v>
      </c>
      <c r="E63" s="267">
        <f t="shared" si="4"/>
        <v>38601</v>
      </c>
      <c r="F63" s="267">
        <f t="shared" si="4"/>
        <v>38441</v>
      </c>
      <c r="G63" s="267">
        <f t="shared" si="4"/>
        <v>37522</v>
      </c>
      <c r="H63" s="267">
        <f t="shared" si="4"/>
        <v>55485</v>
      </c>
      <c r="I63" s="267">
        <f t="shared" si="4"/>
        <v>54671</v>
      </c>
      <c r="J63" s="267">
        <f t="shared" si="4"/>
        <v>52860</v>
      </c>
      <c r="K63" s="267">
        <f t="shared" si="4"/>
        <v>49778</v>
      </c>
      <c r="L63" s="267">
        <v>47359</v>
      </c>
      <c r="M63" s="474"/>
      <c r="N63" s="17" t="s">
        <v>3</v>
      </c>
      <c r="O63" s="267">
        <f t="shared" si="2"/>
        <v>48203</v>
      </c>
      <c r="P63" s="267">
        <f t="shared" si="2"/>
        <v>55749</v>
      </c>
      <c r="Q63" s="267">
        <f t="shared" si="2"/>
        <v>61957</v>
      </c>
      <c r="R63" s="267">
        <f t="shared" si="2"/>
        <v>66432</v>
      </c>
      <c r="S63" s="267">
        <f t="shared" si="2"/>
        <v>71541</v>
      </c>
      <c r="T63" s="267">
        <f t="shared" si="2"/>
        <v>81937</v>
      </c>
      <c r="U63" s="267">
        <f t="shared" si="2"/>
        <v>87253</v>
      </c>
      <c r="V63" s="267">
        <f t="shared" si="2"/>
        <v>90470</v>
      </c>
      <c r="W63" s="403">
        <f>SUM(W57,W51,W45,W39,W33,W27,W21,W15,W9)</f>
        <v>93183</v>
      </c>
      <c r="X63" s="14"/>
    </row>
    <row r="64" spans="1:23" s="21" customFormat="1" ht="6" customHeight="1" thickBot="1">
      <c r="A64" s="481"/>
      <c r="B64" s="33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81"/>
      <c r="N64" s="33"/>
      <c r="O64" s="34"/>
      <c r="P64" s="34"/>
      <c r="Q64" s="34"/>
      <c r="R64" s="34"/>
      <c r="S64" s="34"/>
      <c r="T64" s="34"/>
      <c r="U64" s="35"/>
      <c r="V64" s="35"/>
      <c r="W64" s="35"/>
    </row>
    <row r="65" spans="1:24" s="26" customFormat="1" ht="15" customHeight="1">
      <c r="A65" s="22"/>
      <c r="B65" s="23"/>
      <c r="C65" s="24"/>
      <c r="D65" s="24"/>
      <c r="E65" s="24"/>
      <c r="F65" s="24"/>
      <c r="G65" s="24"/>
      <c r="H65" s="24"/>
      <c r="I65" s="24"/>
      <c r="J65" s="24"/>
      <c r="L65" s="25" t="s">
        <v>15</v>
      </c>
      <c r="M65" s="22"/>
      <c r="N65" s="31"/>
      <c r="O65" s="24"/>
      <c r="P65" s="24"/>
      <c r="Q65" s="24"/>
      <c r="R65" s="24"/>
      <c r="S65" s="24"/>
      <c r="T65" s="24"/>
      <c r="U65" s="480" t="s">
        <v>16</v>
      </c>
      <c r="V65" s="480"/>
      <c r="W65" s="480"/>
      <c r="X65" s="25"/>
    </row>
    <row r="66" ht="13.5">
      <c r="N66" s="30"/>
    </row>
  </sheetData>
  <sheetProtection/>
  <mergeCells count="24">
    <mergeCell ref="U65:W65"/>
    <mergeCell ref="M60:M64"/>
    <mergeCell ref="A60:A64"/>
    <mergeCell ref="A6:A10"/>
    <mergeCell ref="A12:A16"/>
    <mergeCell ref="A36:A40"/>
    <mergeCell ref="A24:A28"/>
    <mergeCell ref="M6:M10"/>
    <mergeCell ref="M24:M28"/>
    <mergeCell ref="A30:A34"/>
    <mergeCell ref="A1:L1"/>
    <mergeCell ref="M1:W1"/>
    <mergeCell ref="A42:A46"/>
    <mergeCell ref="A18:A22"/>
    <mergeCell ref="M48:M52"/>
    <mergeCell ref="M42:M46"/>
    <mergeCell ref="M4:N4"/>
    <mergeCell ref="M54:M58"/>
    <mergeCell ref="A54:A58"/>
    <mergeCell ref="A48:A52"/>
    <mergeCell ref="M30:M34"/>
    <mergeCell ref="M36:M40"/>
    <mergeCell ref="M12:M16"/>
    <mergeCell ref="M18:M22"/>
  </mergeCells>
  <printOptions/>
  <pageMargins left="0.78" right="0.43" top="0.53" bottom="0.29" header="0.5118110236220472" footer="0.3"/>
  <pageSetup firstPageNumber="6" useFirstPageNumber="1" horizontalDpi="600" verticalDpi="600" orientation="portrait" paperSize="9" scale="93" r:id="rId4"/>
  <colBreaks count="1" manualBreakCount="1">
    <brk id="12" max="6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zoomScaleSheetLayoutView="100" zoomScalePageLayoutView="0" workbookViewId="0" topLeftCell="A40">
      <selection activeCell="K65" sqref="K65:Q65"/>
    </sheetView>
  </sheetViews>
  <sheetFormatPr defaultColWidth="9.00390625" defaultRowHeight="13.5"/>
  <cols>
    <col min="1" max="1" width="9.00390625" style="75" customWidth="1"/>
    <col min="2" max="2" width="6.375" style="40" customWidth="1"/>
    <col min="3" max="3" width="10.125" style="40" hidden="1" customWidth="1"/>
    <col min="4" max="4" width="10.125" style="40" customWidth="1"/>
    <col min="5" max="8" width="10.125" style="39" customWidth="1"/>
    <col min="9" max="9" width="10.125" style="71" customWidth="1"/>
    <col min="10" max="10" width="10.625" style="71" customWidth="1"/>
    <col min="11" max="11" width="9.00390625" style="75" customWidth="1"/>
    <col min="12" max="12" width="6.375" style="40" customWidth="1"/>
    <col min="13" max="13" width="10.125" style="40" hidden="1" customWidth="1"/>
    <col min="14" max="14" width="10.125" style="40" customWidth="1"/>
    <col min="15" max="18" width="10.125" style="39" customWidth="1"/>
    <col min="19" max="20" width="10.125" style="71" customWidth="1"/>
  </cols>
  <sheetData>
    <row r="1" spans="1:20" s="37" customFormat="1" ht="18.75" customHeight="1">
      <c r="A1" s="483" t="s">
        <v>21</v>
      </c>
      <c r="B1" s="483"/>
      <c r="C1" s="483"/>
      <c r="D1" s="483"/>
      <c r="E1" s="483"/>
      <c r="F1" s="483"/>
      <c r="G1" s="483"/>
      <c r="H1" s="483"/>
      <c r="I1" s="483"/>
      <c r="J1" s="483"/>
      <c r="K1" s="483" t="s">
        <v>22</v>
      </c>
      <c r="L1" s="483"/>
      <c r="M1" s="483"/>
      <c r="N1" s="483"/>
      <c r="O1" s="483"/>
      <c r="P1" s="483"/>
      <c r="Q1" s="483"/>
      <c r="R1" s="483"/>
      <c r="S1" s="483"/>
      <c r="T1" s="202"/>
    </row>
    <row r="2" spans="1:20" ht="14.25" thickBot="1">
      <c r="A2" s="38"/>
      <c r="B2" s="39"/>
      <c r="C2" s="39"/>
      <c r="I2" s="41"/>
      <c r="J2" s="41" t="s">
        <v>19</v>
      </c>
      <c r="K2" s="38"/>
      <c r="L2" s="39"/>
      <c r="M2" s="39"/>
      <c r="S2" s="41"/>
      <c r="T2" s="41" t="s">
        <v>19</v>
      </c>
    </row>
    <row r="3" spans="1:20" ht="15" customHeight="1">
      <c r="A3" s="42"/>
      <c r="B3" s="43" t="s">
        <v>14</v>
      </c>
      <c r="C3" s="44">
        <v>2009</v>
      </c>
      <c r="D3" s="44">
        <v>2010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8">
        <v>2016</v>
      </c>
      <c r="K3" s="42"/>
      <c r="L3" s="43" t="s">
        <v>14</v>
      </c>
      <c r="M3" s="44">
        <v>2009</v>
      </c>
      <c r="N3" s="44">
        <v>2010</v>
      </c>
      <c r="O3" s="44">
        <v>2011</v>
      </c>
      <c r="P3" s="44">
        <v>2012</v>
      </c>
      <c r="Q3" s="44">
        <v>2013</v>
      </c>
      <c r="R3" s="44">
        <v>2014</v>
      </c>
      <c r="S3" s="44">
        <v>2015</v>
      </c>
      <c r="T3" s="450">
        <v>2016</v>
      </c>
    </row>
    <row r="4" spans="1:20" ht="15" customHeight="1">
      <c r="A4" s="485" t="s">
        <v>13</v>
      </c>
      <c r="B4" s="486"/>
      <c r="C4" s="45" t="s">
        <v>637</v>
      </c>
      <c r="D4" s="45" t="s">
        <v>771</v>
      </c>
      <c r="E4" s="45" t="s">
        <v>772</v>
      </c>
      <c r="F4" s="45" t="s">
        <v>773</v>
      </c>
      <c r="G4" s="45" t="s">
        <v>774</v>
      </c>
      <c r="H4" s="45" t="s">
        <v>775</v>
      </c>
      <c r="I4" s="433" t="s">
        <v>776</v>
      </c>
      <c r="J4" s="449" t="s">
        <v>777</v>
      </c>
      <c r="K4" s="485" t="s">
        <v>13</v>
      </c>
      <c r="L4" s="486"/>
      <c r="M4" s="45" t="s">
        <v>636</v>
      </c>
      <c r="N4" s="45" t="s">
        <v>771</v>
      </c>
      <c r="O4" s="45" t="s">
        <v>772</v>
      </c>
      <c r="P4" s="45" t="s">
        <v>773</v>
      </c>
      <c r="Q4" s="45" t="s">
        <v>774</v>
      </c>
      <c r="R4" s="45" t="s">
        <v>775</v>
      </c>
      <c r="S4" s="433" t="s">
        <v>778</v>
      </c>
      <c r="T4" s="451" t="s">
        <v>779</v>
      </c>
    </row>
    <row r="5" spans="1:20" ht="4.5" customHeight="1">
      <c r="A5" s="46"/>
      <c r="B5" s="47"/>
      <c r="C5" s="48"/>
      <c r="D5" s="269"/>
      <c r="E5" s="269"/>
      <c r="F5" s="269"/>
      <c r="G5" s="269"/>
      <c r="H5" s="269"/>
      <c r="I5" s="269"/>
      <c r="J5" s="269"/>
      <c r="K5" s="46"/>
      <c r="L5" s="47"/>
      <c r="M5" s="48"/>
      <c r="N5" s="269"/>
      <c r="O5" s="269"/>
      <c r="P5" s="269"/>
      <c r="Q5" s="269"/>
      <c r="R5" s="269"/>
      <c r="S5" s="269"/>
      <c r="T5" s="269"/>
    </row>
    <row r="6" spans="1:20" ht="15" customHeight="1">
      <c r="A6" s="484" t="s">
        <v>4</v>
      </c>
      <c r="B6" s="47" t="s">
        <v>0</v>
      </c>
      <c r="C6" s="49">
        <v>29000</v>
      </c>
      <c r="D6" s="270">
        <v>29190</v>
      </c>
      <c r="E6" s="270">
        <v>29672</v>
      </c>
      <c r="F6" s="270">
        <v>29900</v>
      </c>
      <c r="G6" s="271">
        <v>31615</v>
      </c>
      <c r="H6" s="271">
        <v>32250</v>
      </c>
      <c r="I6" s="272">
        <v>32945</v>
      </c>
      <c r="J6" s="372">
        <v>33938</v>
      </c>
      <c r="K6" s="484" t="s">
        <v>4</v>
      </c>
      <c r="L6" s="47" t="s">
        <v>0</v>
      </c>
      <c r="M6" s="49">
        <v>30800</v>
      </c>
      <c r="N6" s="270">
        <v>31066</v>
      </c>
      <c r="O6" s="270">
        <v>31728</v>
      </c>
      <c r="P6" s="270">
        <v>31865</v>
      </c>
      <c r="Q6" s="271">
        <v>31615</v>
      </c>
      <c r="R6" s="271">
        <v>32250</v>
      </c>
      <c r="S6" s="272">
        <v>32945</v>
      </c>
      <c r="T6" s="372">
        <v>33938</v>
      </c>
    </row>
    <row r="7" spans="1:20" ht="15" customHeight="1">
      <c r="A7" s="484"/>
      <c r="B7" s="47" t="s">
        <v>1</v>
      </c>
      <c r="C7" s="49">
        <f>SUM(C8:C9)</f>
        <v>63711</v>
      </c>
      <c r="D7" s="270">
        <f>SUM(D8:D9)</f>
        <v>64653</v>
      </c>
      <c r="E7" s="270">
        <f>SUM(E8:E9)</f>
        <v>65676</v>
      </c>
      <c r="F7" s="270">
        <f>SUM(F8:F9)</f>
        <v>66498</v>
      </c>
      <c r="G7" s="271">
        <f>G8+G9</f>
        <v>69610</v>
      </c>
      <c r="H7" s="271">
        <f>H8+H9</f>
        <v>71047</v>
      </c>
      <c r="I7" s="272">
        <f>I8+I9</f>
        <v>72339</v>
      </c>
      <c r="J7" s="372">
        <f>J8+J9</f>
        <v>73952</v>
      </c>
      <c r="K7" s="484"/>
      <c r="L7" s="47" t="s">
        <v>1</v>
      </c>
      <c r="M7" s="49">
        <f>SUM(M8:M9)</f>
        <v>66311</v>
      </c>
      <c r="N7" s="270">
        <f>SUM(N8:N9)</f>
        <v>67356</v>
      </c>
      <c r="O7" s="270">
        <f>SUM(O8:O9)</f>
        <v>68564</v>
      </c>
      <c r="P7" s="270">
        <f>SUM(P8:P9)</f>
        <v>69304</v>
      </c>
      <c r="Q7" s="271">
        <f>Q8+Q9</f>
        <v>69610</v>
      </c>
      <c r="R7" s="271">
        <f>R8+R9</f>
        <v>71047</v>
      </c>
      <c r="S7" s="272">
        <f>S8+S9</f>
        <v>72339</v>
      </c>
      <c r="T7" s="372">
        <f>T8+T9</f>
        <v>73952</v>
      </c>
    </row>
    <row r="8" spans="1:20" ht="15" customHeight="1">
      <c r="A8" s="484"/>
      <c r="B8" s="47" t="s">
        <v>2</v>
      </c>
      <c r="C8" s="49">
        <v>32976</v>
      </c>
      <c r="D8" s="270">
        <v>33448</v>
      </c>
      <c r="E8" s="270">
        <v>33902</v>
      </c>
      <c r="F8" s="270">
        <v>34204</v>
      </c>
      <c r="G8" s="271">
        <v>35612</v>
      </c>
      <c r="H8" s="271">
        <v>36274</v>
      </c>
      <c r="I8" s="272">
        <v>36905</v>
      </c>
      <c r="J8" s="372">
        <v>37746</v>
      </c>
      <c r="K8" s="484"/>
      <c r="L8" s="47" t="s">
        <v>2</v>
      </c>
      <c r="M8" s="49">
        <v>34207</v>
      </c>
      <c r="N8" s="270">
        <v>34717</v>
      </c>
      <c r="O8" s="270">
        <v>35208</v>
      </c>
      <c r="P8" s="270">
        <v>35491</v>
      </c>
      <c r="Q8" s="271">
        <v>35612</v>
      </c>
      <c r="R8" s="271">
        <v>36274</v>
      </c>
      <c r="S8" s="272">
        <v>36905</v>
      </c>
      <c r="T8" s="372">
        <v>37746</v>
      </c>
    </row>
    <row r="9" spans="1:20" ht="15" customHeight="1">
      <c r="A9" s="484"/>
      <c r="B9" s="47" t="s">
        <v>3</v>
      </c>
      <c r="C9" s="49">
        <v>30735</v>
      </c>
      <c r="D9" s="270">
        <v>31205</v>
      </c>
      <c r="E9" s="270">
        <v>31774</v>
      </c>
      <c r="F9" s="270">
        <v>32294</v>
      </c>
      <c r="G9" s="271">
        <v>33998</v>
      </c>
      <c r="H9" s="271">
        <v>34773</v>
      </c>
      <c r="I9" s="272">
        <v>35434</v>
      </c>
      <c r="J9" s="372">
        <v>36206</v>
      </c>
      <c r="K9" s="484"/>
      <c r="L9" s="47" t="s">
        <v>3</v>
      </c>
      <c r="M9" s="49">
        <v>32104</v>
      </c>
      <c r="N9" s="270">
        <v>32639</v>
      </c>
      <c r="O9" s="270">
        <v>33356</v>
      </c>
      <c r="P9" s="270">
        <v>33813</v>
      </c>
      <c r="Q9" s="271">
        <v>33998</v>
      </c>
      <c r="R9" s="271">
        <v>34773</v>
      </c>
      <c r="S9" s="272">
        <v>35434</v>
      </c>
      <c r="T9" s="372">
        <v>36206</v>
      </c>
    </row>
    <row r="10" spans="1:20" ht="4.5" customHeight="1">
      <c r="A10" s="50"/>
      <c r="B10" s="51"/>
      <c r="C10" s="52"/>
      <c r="D10" s="273"/>
      <c r="E10" s="273"/>
      <c r="F10" s="273"/>
      <c r="G10" s="274"/>
      <c r="H10" s="274"/>
      <c r="I10" s="275"/>
      <c r="J10" s="277"/>
      <c r="K10" s="50"/>
      <c r="L10" s="51"/>
      <c r="M10" s="52"/>
      <c r="N10" s="273"/>
      <c r="O10" s="273"/>
      <c r="P10" s="273"/>
      <c r="Q10" s="274"/>
      <c r="R10" s="274"/>
      <c r="S10" s="275"/>
      <c r="T10" s="277"/>
    </row>
    <row r="11" spans="1:20" ht="4.5" customHeight="1">
      <c r="A11" s="55"/>
      <c r="B11" s="47"/>
      <c r="C11" s="49"/>
      <c r="D11" s="270"/>
      <c r="E11" s="270"/>
      <c r="F11" s="270"/>
      <c r="G11" s="276"/>
      <c r="H11" s="276"/>
      <c r="I11" s="272"/>
      <c r="J11" s="372"/>
      <c r="K11" s="55"/>
      <c r="L11" s="47"/>
      <c r="M11" s="49"/>
      <c r="N11" s="270"/>
      <c r="O11" s="270"/>
      <c r="P11" s="270"/>
      <c r="Q11" s="276"/>
      <c r="R11" s="276"/>
      <c r="S11" s="272"/>
      <c r="T11" s="372"/>
    </row>
    <row r="12" spans="1:20" ht="15" customHeight="1">
      <c r="A12" s="484" t="s">
        <v>5</v>
      </c>
      <c r="B12" s="47" t="s">
        <v>0</v>
      </c>
      <c r="C12" s="49">
        <v>11160</v>
      </c>
      <c r="D12" s="270">
        <v>11302</v>
      </c>
      <c r="E12" s="270">
        <v>11450</v>
      </c>
      <c r="F12" s="270">
        <v>11478</v>
      </c>
      <c r="G12" s="271">
        <v>11888</v>
      </c>
      <c r="H12" s="271">
        <v>11942</v>
      </c>
      <c r="I12" s="272">
        <v>12145</v>
      </c>
      <c r="J12" s="372">
        <v>12280</v>
      </c>
      <c r="K12" s="484" t="s">
        <v>5</v>
      </c>
      <c r="L12" s="47" t="s">
        <v>0</v>
      </c>
      <c r="M12" s="49">
        <v>11771</v>
      </c>
      <c r="N12" s="270">
        <v>11872</v>
      </c>
      <c r="O12" s="270">
        <v>12030</v>
      </c>
      <c r="P12" s="270">
        <v>12056</v>
      </c>
      <c r="Q12" s="271">
        <v>11888</v>
      </c>
      <c r="R12" s="271">
        <v>11942</v>
      </c>
      <c r="S12" s="272">
        <v>12145</v>
      </c>
      <c r="T12" s="372">
        <v>12280</v>
      </c>
    </row>
    <row r="13" spans="1:20" ht="15" customHeight="1">
      <c r="A13" s="484"/>
      <c r="B13" s="47" t="s">
        <v>1</v>
      </c>
      <c r="C13" s="49">
        <f>SUM(C14:C15)</f>
        <v>27048</v>
      </c>
      <c r="D13" s="270">
        <f>SUM(D14:D15)</f>
        <v>27134</v>
      </c>
      <c r="E13" s="270">
        <f>SUM(E14:E15)</f>
        <v>27356</v>
      </c>
      <c r="F13" s="270">
        <f>SUM(F14:F15)</f>
        <v>27386</v>
      </c>
      <c r="G13" s="274">
        <f>G14+G15</f>
        <v>28089</v>
      </c>
      <c r="H13" s="274">
        <f>H14+H15</f>
        <v>28020</v>
      </c>
      <c r="I13" s="272">
        <f>I14+I15</f>
        <v>28312</v>
      </c>
      <c r="J13" s="372">
        <f>J14+J15</f>
        <v>28316</v>
      </c>
      <c r="K13" s="484"/>
      <c r="L13" s="47" t="s">
        <v>1</v>
      </c>
      <c r="M13" s="49">
        <f>SUM(M14:M15)</f>
        <v>27885</v>
      </c>
      <c r="N13" s="270">
        <f>SUM(N14:N15)</f>
        <v>27926</v>
      </c>
      <c r="O13" s="270">
        <f>SUM(O14:O15)</f>
        <v>28168</v>
      </c>
      <c r="P13" s="270">
        <f>SUM(P14:P15)</f>
        <v>28200</v>
      </c>
      <c r="Q13" s="274">
        <f>Q14+Q15</f>
        <v>28089</v>
      </c>
      <c r="R13" s="274">
        <f>R14+R15</f>
        <v>28020</v>
      </c>
      <c r="S13" s="272">
        <f>S14+S15</f>
        <v>28312</v>
      </c>
      <c r="T13" s="372">
        <f>T14+T15</f>
        <v>28316</v>
      </c>
    </row>
    <row r="14" spans="1:20" ht="15" customHeight="1">
      <c r="A14" s="484"/>
      <c r="B14" s="47" t="s">
        <v>2</v>
      </c>
      <c r="C14" s="49">
        <v>13728</v>
      </c>
      <c r="D14" s="270">
        <v>13777</v>
      </c>
      <c r="E14" s="270">
        <v>13890</v>
      </c>
      <c r="F14" s="270">
        <v>13846</v>
      </c>
      <c r="G14" s="270">
        <v>14094</v>
      </c>
      <c r="H14" s="270">
        <v>14056</v>
      </c>
      <c r="I14" s="272">
        <v>14200</v>
      </c>
      <c r="J14" s="372">
        <v>14152</v>
      </c>
      <c r="K14" s="484"/>
      <c r="L14" s="47" t="s">
        <v>2</v>
      </c>
      <c r="M14" s="49">
        <v>14137</v>
      </c>
      <c r="N14" s="270">
        <v>14179</v>
      </c>
      <c r="O14" s="270">
        <v>14292</v>
      </c>
      <c r="P14" s="270">
        <v>14238</v>
      </c>
      <c r="Q14" s="270">
        <v>14094</v>
      </c>
      <c r="R14" s="270">
        <v>14056</v>
      </c>
      <c r="S14" s="272">
        <v>14200</v>
      </c>
      <c r="T14" s="372">
        <v>14152</v>
      </c>
    </row>
    <row r="15" spans="1:20" ht="15" customHeight="1">
      <c r="A15" s="484"/>
      <c r="B15" s="47" t="s">
        <v>3</v>
      </c>
      <c r="C15" s="49">
        <v>13320</v>
      </c>
      <c r="D15" s="270">
        <v>13357</v>
      </c>
      <c r="E15" s="270">
        <v>13466</v>
      </c>
      <c r="F15" s="270">
        <v>13540</v>
      </c>
      <c r="G15" s="270">
        <v>13995</v>
      </c>
      <c r="H15" s="270">
        <v>13964</v>
      </c>
      <c r="I15" s="272">
        <v>14112</v>
      </c>
      <c r="J15" s="372">
        <v>14164</v>
      </c>
      <c r="K15" s="484"/>
      <c r="L15" s="47" t="s">
        <v>3</v>
      </c>
      <c r="M15" s="49">
        <v>13748</v>
      </c>
      <c r="N15" s="270">
        <v>13747</v>
      </c>
      <c r="O15" s="270">
        <v>13876</v>
      </c>
      <c r="P15" s="270">
        <v>13962</v>
      </c>
      <c r="Q15" s="270">
        <v>13995</v>
      </c>
      <c r="R15" s="270">
        <v>13964</v>
      </c>
      <c r="S15" s="272">
        <v>14112</v>
      </c>
      <c r="T15" s="372">
        <v>14164</v>
      </c>
    </row>
    <row r="16" spans="1:20" ht="4.5" customHeight="1">
      <c r="A16" s="50"/>
      <c r="B16" s="51"/>
      <c r="C16" s="52"/>
      <c r="D16" s="273"/>
      <c r="E16" s="273"/>
      <c r="F16" s="273"/>
      <c r="G16" s="273"/>
      <c r="H16" s="273"/>
      <c r="I16" s="275"/>
      <c r="J16" s="277"/>
      <c r="K16" s="50"/>
      <c r="L16" s="51"/>
      <c r="M16" s="52"/>
      <c r="N16" s="273"/>
      <c r="O16" s="273"/>
      <c r="P16" s="273"/>
      <c r="Q16" s="273"/>
      <c r="R16" s="273"/>
      <c r="S16" s="275"/>
      <c r="T16" s="277"/>
    </row>
    <row r="17" spans="1:20" ht="4.5" customHeight="1">
      <c r="A17" s="55"/>
      <c r="B17" s="47"/>
      <c r="C17" s="49"/>
      <c r="D17" s="270"/>
      <c r="E17" s="270"/>
      <c r="F17" s="270"/>
      <c r="G17" s="270"/>
      <c r="H17" s="270"/>
      <c r="I17" s="272"/>
      <c r="J17" s="372"/>
      <c r="K17" s="55"/>
      <c r="L17" s="47"/>
      <c r="M17" s="49"/>
      <c r="N17" s="270"/>
      <c r="O17" s="270"/>
      <c r="P17" s="270"/>
      <c r="Q17" s="270"/>
      <c r="R17" s="270"/>
      <c r="S17" s="272"/>
      <c r="T17" s="372"/>
    </row>
    <row r="18" spans="1:20" ht="15" customHeight="1">
      <c r="A18" s="484" t="s">
        <v>6</v>
      </c>
      <c r="B18" s="47" t="s">
        <v>0</v>
      </c>
      <c r="C18" s="49">
        <v>2990</v>
      </c>
      <c r="D18" s="270">
        <v>3009</v>
      </c>
      <c r="E18" s="270">
        <v>2994</v>
      </c>
      <c r="F18" s="270">
        <v>2983</v>
      </c>
      <c r="G18" s="270">
        <v>3117</v>
      </c>
      <c r="H18" s="270">
        <v>3083</v>
      </c>
      <c r="I18" s="272">
        <v>3103</v>
      </c>
      <c r="J18" s="372">
        <v>3124</v>
      </c>
      <c r="K18" s="484" t="s">
        <v>6</v>
      </c>
      <c r="L18" s="47" t="s">
        <v>0</v>
      </c>
      <c r="M18" s="49">
        <v>3207</v>
      </c>
      <c r="N18" s="270">
        <v>3209</v>
      </c>
      <c r="O18" s="270">
        <v>3188</v>
      </c>
      <c r="P18" s="270">
        <v>3142</v>
      </c>
      <c r="Q18" s="270">
        <v>3117</v>
      </c>
      <c r="R18" s="270">
        <v>3083</v>
      </c>
      <c r="S18" s="272">
        <v>3103</v>
      </c>
      <c r="T18" s="372">
        <v>3124</v>
      </c>
    </row>
    <row r="19" spans="1:20" ht="15" customHeight="1">
      <c r="A19" s="484"/>
      <c r="B19" s="47" t="s">
        <v>1</v>
      </c>
      <c r="C19" s="49">
        <f>SUM(C20:C21)</f>
        <v>7516</v>
      </c>
      <c r="D19" s="270">
        <f>SUM(D20:D21)</f>
        <v>7414</v>
      </c>
      <c r="E19" s="270">
        <f>SUM(E20:E21)</f>
        <v>7297</v>
      </c>
      <c r="F19" s="270">
        <f>SUM(F20:F21)</f>
        <v>7222</v>
      </c>
      <c r="G19" s="270">
        <f>G20+G21</f>
        <v>7303</v>
      </c>
      <c r="H19" s="270">
        <f>H20+H21</f>
        <v>7119</v>
      </c>
      <c r="I19" s="272">
        <f>I20+I21</f>
        <v>7036</v>
      </c>
      <c r="J19" s="372">
        <f>J20+J21</f>
        <v>6914</v>
      </c>
      <c r="K19" s="484"/>
      <c r="L19" s="47" t="s">
        <v>1</v>
      </c>
      <c r="M19" s="49">
        <f>SUM(M20:M21)</f>
        <v>7771</v>
      </c>
      <c r="N19" s="270">
        <f>SUM(N20:N21)</f>
        <v>7648</v>
      </c>
      <c r="O19" s="270">
        <f>SUM(O20:O21)</f>
        <v>7528</v>
      </c>
      <c r="P19" s="270">
        <f>SUM(P20:P21)</f>
        <v>7416</v>
      </c>
      <c r="Q19" s="270">
        <f>Q20+Q21</f>
        <v>7303</v>
      </c>
      <c r="R19" s="270">
        <f>R20+R21</f>
        <v>7119</v>
      </c>
      <c r="S19" s="272">
        <f>S20+S21</f>
        <v>7036</v>
      </c>
      <c r="T19" s="372">
        <f>T20+T21</f>
        <v>6914</v>
      </c>
    </row>
    <row r="20" spans="1:20" ht="15" customHeight="1">
      <c r="A20" s="484"/>
      <c r="B20" s="47" t="s">
        <v>2</v>
      </c>
      <c r="C20" s="49">
        <v>3638</v>
      </c>
      <c r="D20" s="270">
        <v>3585</v>
      </c>
      <c r="E20" s="270">
        <v>3546</v>
      </c>
      <c r="F20" s="270">
        <v>3506</v>
      </c>
      <c r="G20" s="270">
        <v>3541</v>
      </c>
      <c r="H20" s="270">
        <v>3451</v>
      </c>
      <c r="I20" s="272">
        <v>3409</v>
      </c>
      <c r="J20" s="372">
        <v>3348</v>
      </c>
      <c r="K20" s="484"/>
      <c r="L20" s="47" t="s">
        <v>2</v>
      </c>
      <c r="M20" s="49">
        <v>3781</v>
      </c>
      <c r="N20" s="270">
        <v>3720</v>
      </c>
      <c r="O20" s="270">
        <v>3673</v>
      </c>
      <c r="P20" s="270">
        <v>3607</v>
      </c>
      <c r="Q20" s="270">
        <v>3541</v>
      </c>
      <c r="R20" s="270">
        <v>3451</v>
      </c>
      <c r="S20" s="272">
        <v>3409</v>
      </c>
      <c r="T20" s="372">
        <v>3348</v>
      </c>
    </row>
    <row r="21" spans="1:20" ht="15" customHeight="1">
      <c r="A21" s="484"/>
      <c r="B21" s="47" t="s">
        <v>3</v>
      </c>
      <c r="C21" s="49">
        <v>3878</v>
      </c>
      <c r="D21" s="270">
        <v>3829</v>
      </c>
      <c r="E21" s="270">
        <v>3751</v>
      </c>
      <c r="F21" s="270">
        <v>3716</v>
      </c>
      <c r="G21" s="270">
        <v>3762</v>
      </c>
      <c r="H21" s="270">
        <v>3668</v>
      </c>
      <c r="I21" s="272">
        <v>3627</v>
      </c>
      <c r="J21" s="372">
        <v>3566</v>
      </c>
      <c r="K21" s="484"/>
      <c r="L21" s="47" t="s">
        <v>3</v>
      </c>
      <c r="M21" s="49">
        <v>3990</v>
      </c>
      <c r="N21" s="270">
        <v>3928</v>
      </c>
      <c r="O21" s="270">
        <v>3855</v>
      </c>
      <c r="P21" s="270">
        <v>3809</v>
      </c>
      <c r="Q21" s="270">
        <v>3762</v>
      </c>
      <c r="R21" s="270">
        <v>3668</v>
      </c>
      <c r="S21" s="272">
        <v>3627</v>
      </c>
      <c r="T21" s="372">
        <v>3566</v>
      </c>
    </row>
    <row r="22" spans="1:20" ht="4.5" customHeight="1">
      <c r="A22" s="55"/>
      <c r="B22" s="47"/>
      <c r="C22" s="49"/>
      <c r="D22" s="270"/>
      <c r="E22" s="270"/>
      <c r="F22" s="270"/>
      <c r="G22" s="270"/>
      <c r="H22" s="270"/>
      <c r="I22" s="275"/>
      <c r="J22" s="277"/>
      <c r="K22" s="55"/>
      <c r="L22" s="47"/>
      <c r="M22" s="49"/>
      <c r="N22" s="270"/>
      <c r="O22" s="270"/>
      <c r="P22" s="270"/>
      <c r="Q22" s="270"/>
      <c r="R22" s="270"/>
      <c r="S22" s="275"/>
      <c r="T22" s="277"/>
    </row>
    <row r="23" spans="1:20" ht="4.5" customHeight="1">
      <c r="A23" s="57"/>
      <c r="B23" s="58"/>
      <c r="C23" s="56"/>
      <c r="D23" s="276"/>
      <c r="E23" s="276"/>
      <c r="F23" s="276"/>
      <c r="G23" s="276"/>
      <c r="H23" s="276"/>
      <c r="I23" s="272"/>
      <c r="J23" s="372"/>
      <c r="K23" s="57"/>
      <c r="L23" s="58"/>
      <c r="M23" s="56"/>
      <c r="N23" s="276"/>
      <c r="O23" s="276"/>
      <c r="P23" s="276"/>
      <c r="Q23" s="276"/>
      <c r="R23" s="276"/>
      <c r="S23" s="272"/>
      <c r="T23" s="372"/>
    </row>
    <row r="24" spans="1:20" ht="15" customHeight="1">
      <c r="A24" s="484" t="s">
        <v>7</v>
      </c>
      <c r="B24" s="47" t="s">
        <v>0</v>
      </c>
      <c r="C24" s="53">
        <v>10847</v>
      </c>
      <c r="D24" s="274">
        <v>10999</v>
      </c>
      <c r="E24" s="274">
        <v>11192</v>
      </c>
      <c r="F24" s="274">
        <v>11367</v>
      </c>
      <c r="G24" s="274">
        <v>11607</v>
      </c>
      <c r="H24" s="274">
        <v>11725</v>
      </c>
      <c r="I24" s="272">
        <v>11866</v>
      </c>
      <c r="J24" s="372">
        <v>11921</v>
      </c>
      <c r="K24" s="484" t="s">
        <v>7</v>
      </c>
      <c r="L24" s="47" t="s">
        <v>0</v>
      </c>
      <c r="M24" s="53">
        <v>11130</v>
      </c>
      <c r="N24" s="274">
        <v>11260</v>
      </c>
      <c r="O24" s="274">
        <v>11455</v>
      </c>
      <c r="P24" s="274">
        <v>11618</v>
      </c>
      <c r="Q24" s="274">
        <v>11607</v>
      </c>
      <c r="R24" s="274">
        <v>11725</v>
      </c>
      <c r="S24" s="272">
        <v>11866</v>
      </c>
      <c r="T24" s="372">
        <v>11921</v>
      </c>
    </row>
    <row r="25" spans="1:20" ht="15" customHeight="1">
      <c r="A25" s="484"/>
      <c r="B25" s="47" t="s">
        <v>1</v>
      </c>
      <c r="C25" s="53">
        <f>SUM(C26:C27)</f>
        <v>30469</v>
      </c>
      <c r="D25" s="274">
        <f>SUM(D26:D27)</f>
        <v>30543</v>
      </c>
      <c r="E25" s="274">
        <f>SUM(E26:E27)</f>
        <v>30773</v>
      </c>
      <c r="F25" s="274">
        <f>SUM(F26:F27)</f>
        <v>30798</v>
      </c>
      <c r="G25" s="274">
        <f>G26+G27</f>
        <v>31034</v>
      </c>
      <c r="H25" s="274">
        <f>H26+H27</f>
        <v>30806</v>
      </c>
      <c r="I25" s="272">
        <f>I26+I27</f>
        <v>30768</v>
      </c>
      <c r="J25" s="372">
        <f>J26+J27</f>
        <v>30504</v>
      </c>
      <c r="K25" s="484"/>
      <c r="L25" s="47" t="s">
        <v>1</v>
      </c>
      <c r="M25" s="53">
        <f>SUM(M26:M27)</f>
        <v>30839</v>
      </c>
      <c r="N25" s="274">
        <f>SUM(N26:N27)</f>
        <v>30887</v>
      </c>
      <c r="O25" s="274">
        <f>SUM(O26:O27)</f>
        <v>31118</v>
      </c>
      <c r="P25" s="274">
        <f>SUM(P26:P27)</f>
        <v>31122</v>
      </c>
      <c r="Q25" s="274">
        <f>Q26+Q27</f>
        <v>31034</v>
      </c>
      <c r="R25" s="274">
        <f>R26+R27</f>
        <v>30806</v>
      </c>
      <c r="S25" s="272">
        <f>S26+S27</f>
        <v>30768</v>
      </c>
      <c r="T25" s="372">
        <f>T26+T27</f>
        <v>30504</v>
      </c>
    </row>
    <row r="26" spans="1:20" ht="15" customHeight="1">
      <c r="A26" s="484"/>
      <c r="B26" s="47" t="s">
        <v>2</v>
      </c>
      <c r="C26" s="53">
        <v>14945</v>
      </c>
      <c r="D26" s="274">
        <v>14986</v>
      </c>
      <c r="E26" s="274">
        <v>15092</v>
      </c>
      <c r="F26" s="274">
        <v>15058</v>
      </c>
      <c r="G26" s="274">
        <v>15165</v>
      </c>
      <c r="H26" s="274">
        <v>15085</v>
      </c>
      <c r="I26" s="272">
        <v>15088</v>
      </c>
      <c r="J26" s="372">
        <v>14946</v>
      </c>
      <c r="K26" s="484"/>
      <c r="L26" s="47" t="s">
        <v>2</v>
      </c>
      <c r="M26" s="53">
        <v>15087</v>
      </c>
      <c r="N26" s="274">
        <v>15116</v>
      </c>
      <c r="O26" s="274">
        <v>15229</v>
      </c>
      <c r="P26" s="274">
        <v>15184</v>
      </c>
      <c r="Q26" s="274">
        <v>15165</v>
      </c>
      <c r="R26" s="274">
        <v>15085</v>
      </c>
      <c r="S26" s="272">
        <v>15088</v>
      </c>
      <c r="T26" s="372">
        <v>14946</v>
      </c>
    </row>
    <row r="27" spans="1:20" ht="15" customHeight="1">
      <c r="A27" s="484"/>
      <c r="B27" s="47" t="s">
        <v>3</v>
      </c>
      <c r="C27" s="53">
        <v>15524</v>
      </c>
      <c r="D27" s="274">
        <v>15557</v>
      </c>
      <c r="E27" s="274">
        <v>15681</v>
      </c>
      <c r="F27" s="274">
        <v>15740</v>
      </c>
      <c r="G27" s="274">
        <v>15869</v>
      </c>
      <c r="H27" s="274">
        <v>15721</v>
      </c>
      <c r="I27" s="272">
        <v>15680</v>
      </c>
      <c r="J27" s="372">
        <v>15558</v>
      </c>
      <c r="K27" s="484"/>
      <c r="L27" s="47" t="s">
        <v>3</v>
      </c>
      <c r="M27" s="53">
        <v>15752</v>
      </c>
      <c r="N27" s="274">
        <v>15771</v>
      </c>
      <c r="O27" s="274">
        <v>15889</v>
      </c>
      <c r="P27" s="274">
        <v>15938</v>
      </c>
      <c r="Q27" s="274">
        <v>15869</v>
      </c>
      <c r="R27" s="274">
        <v>15721</v>
      </c>
      <c r="S27" s="272">
        <v>15680</v>
      </c>
      <c r="T27" s="372">
        <v>15558</v>
      </c>
    </row>
    <row r="28" spans="1:20" ht="4.5" customHeight="1">
      <c r="A28" s="50"/>
      <c r="B28" s="51"/>
      <c r="C28" s="52"/>
      <c r="D28" s="273"/>
      <c r="E28" s="273"/>
      <c r="F28" s="273"/>
      <c r="G28" s="273"/>
      <c r="H28" s="273"/>
      <c r="I28" s="275"/>
      <c r="J28" s="277"/>
      <c r="K28" s="50"/>
      <c r="L28" s="51"/>
      <c r="M28" s="52"/>
      <c r="N28" s="273"/>
      <c r="O28" s="273"/>
      <c r="P28" s="273"/>
      <c r="Q28" s="273"/>
      <c r="R28" s="273"/>
      <c r="S28" s="275"/>
      <c r="T28" s="277"/>
    </row>
    <row r="29" spans="1:20" ht="4.5" customHeight="1">
      <c r="A29" s="55"/>
      <c r="B29" s="47"/>
      <c r="C29" s="49"/>
      <c r="D29" s="270"/>
      <c r="E29" s="270"/>
      <c r="F29" s="270"/>
      <c r="G29" s="270"/>
      <c r="H29" s="270"/>
      <c r="I29" s="272"/>
      <c r="J29" s="372"/>
      <c r="K29" s="55"/>
      <c r="L29" s="47"/>
      <c r="M29" s="49"/>
      <c r="N29" s="270"/>
      <c r="O29" s="270"/>
      <c r="P29" s="270"/>
      <c r="Q29" s="270"/>
      <c r="R29" s="270"/>
      <c r="S29" s="272"/>
      <c r="T29" s="372"/>
    </row>
    <row r="30" spans="1:20" ht="15" customHeight="1">
      <c r="A30" s="484" t="s">
        <v>8</v>
      </c>
      <c r="B30" s="47" t="s">
        <v>0</v>
      </c>
      <c r="C30" s="49">
        <v>9469</v>
      </c>
      <c r="D30" s="270">
        <v>9491</v>
      </c>
      <c r="E30" s="270">
        <v>9527</v>
      </c>
      <c r="F30" s="270">
        <v>9569</v>
      </c>
      <c r="G30" s="270">
        <v>9782</v>
      </c>
      <c r="H30" s="270">
        <v>9842</v>
      </c>
      <c r="I30" s="272">
        <v>9872</v>
      </c>
      <c r="J30" s="372">
        <v>9952</v>
      </c>
      <c r="K30" s="484" t="s">
        <v>8</v>
      </c>
      <c r="L30" s="47" t="s">
        <v>0</v>
      </c>
      <c r="M30" s="49">
        <v>9703</v>
      </c>
      <c r="N30" s="270">
        <v>9724</v>
      </c>
      <c r="O30" s="270">
        <v>9726</v>
      </c>
      <c r="P30" s="270">
        <v>9765</v>
      </c>
      <c r="Q30" s="270">
        <v>9782</v>
      </c>
      <c r="R30" s="270">
        <v>9842</v>
      </c>
      <c r="S30" s="272">
        <v>9872</v>
      </c>
      <c r="T30" s="372">
        <v>9952</v>
      </c>
    </row>
    <row r="31" spans="1:20" ht="15" customHeight="1">
      <c r="A31" s="487"/>
      <c r="B31" s="47" t="s">
        <v>1</v>
      </c>
      <c r="C31" s="49">
        <f>SUM(C32:C33)</f>
        <v>23823</v>
      </c>
      <c r="D31" s="270">
        <f>SUM(D32:D33)</f>
        <v>23614</v>
      </c>
      <c r="E31" s="270">
        <f>SUM(E32:E33)</f>
        <v>23401</v>
      </c>
      <c r="F31" s="270">
        <f>SUM(F32:F33)</f>
        <v>23206</v>
      </c>
      <c r="G31" s="270">
        <f>G32+G33</f>
        <v>23315</v>
      </c>
      <c r="H31" s="270">
        <f>H32+H33</f>
        <v>23192</v>
      </c>
      <c r="I31" s="272">
        <f>I32+I33</f>
        <v>23043</v>
      </c>
      <c r="J31" s="372">
        <f>J32+J33</f>
        <v>22934</v>
      </c>
      <c r="K31" s="487"/>
      <c r="L31" s="47" t="s">
        <v>1</v>
      </c>
      <c r="M31" s="49">
        <f>SUM(M32:M33)</f>
        <v>24085</v>
      </c>
      <c r="N31" s="270">
        <f>SUM(N32:N33)</f>
        <v>23890</v>
      </c>
      <c r="O31" s="270">
        <f>SUM(O32:O33)</f>
        <v>23649</v>
      </c>
      <c r="P31" s="270">
        <f>SUM(P32:P33)</f>
        <v>23452</v>
      </c>
      <c r="Q31" s="270">
        <f>Q32+Q33</f>
        <v>23315</v>
      </c>
      <c r="R31" s="270">
        <f>R32+R33</f>
        <v>23192</v>
      </c>
      <c r="S31" s="272">
        <f>S32+S33</f>
        <v>23043</v>
      </c>
      <c r="T31" s="372">
        <f>T32+T33</f>
        <v>22934</v>
      </c>
    </row>
    <row r="32" spans="1:20" ht="15" customHeight="1">
      <c r="A32" s="487"/>
      <c r="B32" s="47" t="s">
        <v>2</v>
      </c>
      <c r="C32" s="49">
        <v>11728</v>
      </c>
      <c r="D32" s="270">
        <v>11661</v>
      </c>
      <c r="E32" s="270">
        <v>11567</v>
      </c>
      <c r="F32" s="270">
        <v>11496</v>
      </c>
      <c r="G32" s="270">
        <v>11564</v>
      </c>
      <c r="H32" s="270">
        <v>11497</v>
      </c>
      <c r="I32" s="272">
        <v>11430</v>
      </c>
      <c r="J32" s="372">
        <v>11375</v>
      </c>
      <c r="K32" s="487"/>
      <c r="L32" s="47" t="s">
        <v>2</v>
      </c>
      <c r="M32" s="49">
        <v>11855</v>
      </c>
      <c r="N32" s="270">
        <v>11792</v>
      </c>
      <c r="O32" s="270">
        <v>11686</v>
      </c>
      <c r="P32" s="270">
        <v>11614</v>
      </c>
      <c r="Q32" s="270">
        <v>11564</v>
      </c>
      <c r="R32" s="270">
        <v>11497</v>
      </c>
      <c r="S32" s="272">
        <v>11430</v>
      </c>
      <c r="T32" s="372">
        <v>11375</v>
      </c>
    </row>
    <row r="33" spans="1:20" ht="15" customHeight="1">
      <c r="A33" s="487"/>
      <c r="B33" s="47" t="s">
        <v>3</v>
      </c>
      <c r="C33" s="49">
        <v>12095</v>
      </c>
      <c r="D33" s="270">
        <v>11953</v>
      </c>
      <c r="E33" s="270">
        <v>11834</v>
      </c>
      <c r="F33" s="270">
        <v>11710</v>
      </c>
      <c r="G33" s="270">
        <v>11751</v>
      </c>
      <c r="H33" s="270">
        <v>11695</v>
      </c>
      <c r="I33" s="272">
        <v>11613</v>
      </c>
      <c r="J33" s="372">
        <v>11559</v>
      </c>
      <c r="K33" s="487"/>
      <c r="L33" s="47" t="s">
        <v>3</v>
      </c>
      <c r="M33" s="49">
        <v>12230</v>
      </c>
      <c r="N33" s="270">
        <v>12098</v>
      </c>
      <c r="O33" s="270">
        <v>11963</v>
      </c>
      <c r="P33" s="270">
        <v>11838</v>
      </c>
      <c r="Q33" s="270">
        <v>11751</v>
      </c>
      <c r="R33" s="270">
        <v>11695</v>
      </c>
      <c r="S33" s="272">
        <v>11613</v>
      </c>
      <c r="T33" s="372">
        <v>11559</v>
      </c>
    </row>
    <row r="34" spans="1:20" ht="4.5" customHeight="1">
      <c r="A34" s="55"/>
      <c r="B34" s="47"/>
      <c r="C34" s="49"/>
      <c r="D34" s="270"/>
      <c r="E34" s="270"/>
      <c r="F34" s="270"/>
      <c r="G34" s="270"/>
      <c r="H34" s="270"/>
      <c r="I34" s="275"/>
      <c r="J34" s="277"/>
      <c r="K34" s="55"/>
      <c r="L34" s="47"/>
      <c r="M34" s="49"/>
      <c r="N34" s="270"/>
      <c r="O34" s="270"/>
      <c r="P34" s="270"/>
      <c r="Q34" s="270"/>
      <c r="R34" s="270"/>
      <c r="S34" s="275"/>
      <c r="T34" s="277"/>
    </row>
    <row r="35" spans="1:20" ht="4.5" customHeight="1">
      <c r="A35" s="57"/>
      <c r="B35" s="58"/>
      <c r="C35" s="56"/>
      <c r="D35" s="276"/>
      <c r="E35" s="276"/>
      <c r="F35" s="276"/>
      <c r="G35" s="276"/>
      <c r="H35" s="276"/>
      <c r="I35" s="272"/>
      <c r="J35" s="372"/>
      <c r="K35" s="57"/>
      <c r="L35" s="58"/>
      <c r="M35" s="56"/>
      <c r="N35" s="276"/>
      <c r="O35" s="276"/>
      <c r="P35" s="276"/>
      <c r="Q35" s="276"/>
      <c r="R35" s="276"/>
      <c r="S35" s="272"/>
      <c r="T35" s="372"/>
    </row>
    <row r="36" spans="1:20" ht="15" customHeight="1">
      <c r="A36" s="484" t="s">
        <v>9</v>
      </c>
      <c r="B36" s="47" t="s">
        <v>0</v>
      </c>
      <c r="C36" s="53">
        <v>1065</v>
      </c>
      <c r="D36" s="274">
        <v>1063</v>
      </c>
      <c r="E36" s="274">
        <v>1066</v>
      </c>
      <c r="F36" s="274">
        <v>1061</v>
      </c>
      <c r="G36" s="274">
        <v>1064</v>
      </c>
      <c r="H36" s="274">
        <v>1070</v>
      </c>
      <c r="I36" s="272">
        <v>1065</v>
      </c>
      <c r="J36" s="372">
        <v>1063</v>
      </c>
      <c r="K36" s="484" t="s">
        <v>9</v>
      </c>
      <c r="L36" s="47" t="s">
        <v>0</v>
      </c>
      <c r="M36" s="53">
        <v>1075</v>
      </c>
      <c r="N36" s="274">
        <v>1072</v>
      </c>
      <c r="O36" s="274">
        <v>1075</v>
      </c>
      <c r="P36" s="274">
        <v>1070</v>
      </c>
      <c r="Q36" s="274">
        <v>1064</v>
      </c>
      <c r="R36" s="274">
        <v>1070</v>
      </c>
      <c r="S36" s="272">
        <v>1065</v>
      </c>
      <c r="T36" s="372">
        <v>1063</v>
      </c>
    </row>
    <row r="37" spans="1:20" ht="15" customHeight="1">
      <c r="A37" s="487"/>
      <c r="B37" s="47" t="s">
        <v>1</v>
      </c>
      <c r="C37" s="53">
        <f>SUM(C38:C39)</f>
        <v>2796</v>
      </c>
      <c r="D37" s="274">
        <f>SUM(D38:D39)</f>
        <v>2763</v>
      </c>
      <c r="E37" s="274">
        <f>SUM(E38:E39)</f>
        <v>2725</v>
      </c>
      <c r="F37" s="274">
        <f>SUM(F38:F39)</f>
        <v>2687</v>
      </c>
      <c r="G37" s="274">
        <f>G38+G39</f>
        <v>2655</v>
      </c>
      <c r="H37" s="274">
        <f>H38+H39</f>
        <v>2618</v>
      </c>
      <c r="I37" s="272">
        <f>I38+I39</f>
        <v>2558</v>
      </c>
      <c r="J37" s="372">
        <f>J38+J39</f>
        <v>2504</v>
      </c>
      <c r="K37" s="487"/>
      <c r="L37" s="47" t="s">
        <v>1</v>
      </c>
      <c r="M37" s="53">
        <f>SUM(M38:M39)</f>
        <v>2806</v>
      </c>
      <c r="N37" s="274">
        <f>SUM(N38:N39)</f>
        <v>2772</v>
      </c>
      <c r="O37" s="274">
        <f>SUM(O38:O39)</f>
        <v>2734</v>
      </c>
      <c r="P37" s="274">
        <f>SUM(P38:P39)</f>
        <v>2696</v>
      </c>
      <c r="Q37" s="274">
        <f>Q38+Q39</f>
        <v>2655</v>
      </c>
      <c r="R37" s="274">
        <f>R38+R39</f>
        <v>2618</v>
      </c>
      <c r="S37" s="272">
        <f>S38+S39</f>
        <v>2558</v>
      </c>
      <c r="T37" s="372">
        <f>T38+T39</f>
        <v>2504</v>
      </c>
    </row>
    <row r="38" spans="1:20" ht="15" customHeight="1">
      <c r="A38" s="487"/>
      <c r="B38" s="47" t="s">
        <v>2</v>
      </c>
      <c r="C38" s="53">
        <v>1316</v>
      </c>
      <c r="D38" s="274">
        <v>1301</v>
      </c>
      <c r="E38" s="274">
        <v>1278</v>
      </c>
      <c r="F38" s="274">
        <v>1266</v>
      </c>
      <c r="G38" s="274">
        <v>1250</v>
      </c>
      <c r="H38" s="274">
        <v>1229</v>
      </c>
      <c r="I38" s="272">
        <v>1198</v>
      </c>
      <c r="J38" s="372">
        <v>1167</v>
      </c>
      <c r="K38" s="487"/>
      <c r="L38" s="47" t="s">
        <v>2</v>
      </c>
      <c r="M38" s="53">
        <v>1322</v>
      </c>
      <c r="N38" s="274">
        <v>1304</v>
      </c>
      <c r="O38" s="274">
        <v>1280</v>
      </c>
      <c r="P38" s="274">
        <v>1269</v>
      </c>
      <c r="Q38" s="274">
        <v>1250</v>
      </c>
      <c r="R38" s="274">
        <v>1229</v>
      </c>
      <c r="S38" s="272">
        <v>1198</v>
      </c>
      <c r="T38" s="372">
        <v>1167</v>
      </c>
    </row>
    <row r="39" spans="1:20" ht="15" customHeight="1">
      <c r="A39" s="487"/>
      <c r="B39" s="47" t="s">
        <v>3</v>
      </c>
      <c r="C39" s="53">
        <v>1480</v>
      </c>
      <c r="D39" s="274">
        <v>1462</v>
      </c>
      <c r="E39" s="274">
        <v>1447</v>
      </c>
      <c r="F39" s="274">
        <v>1421</v>
      </c>
      <c r="G39" s="274">
        <v>1405</v>
      </c>
      <c r="H39" s="274">
        <v>1389</v>
      </c>
      <c r="I39" s="272">
        <v>1360</v>
      </c>
      <c r="J39" s="372">
        <v>1337</v>
      </c>
      <c r="K39" s="487"/>
      <c r="L39" s="47" t="s">
        <v>3</v>
      </c>
      <c r="M39" s="53">
        <v>1484</v>
      </c>
      <c r="N39" s="274">
        <v>1468</v>
      </c>
      <c r="O39" s="274">
        <v>1454</v>
      </c>
      <c r="P39" s="274">
        <v>1427</v>
      </c>
      <c r="Q39" s="274">
        <v>1405</v>
      </c>
      <c r="R39" s="274">
        <v>1389</v>
      </c>
      <c r="S39" s="272">
        <v>1360</v>
      </c>
      <c r="T39" s="372">
        <v>1337</v>
      </c>
    </row>
    <row r="40" spans="1:20" ht="4.5" customHeight="1">
      <c r="A40" s="50"/>
      <c r="B40" s="51"/>
      <c r="C40" s="52"/>
      <c r="D40" s="273"/>
      <c r="E40" s="273"/>
      <c r="F40" s="273"/>
      <c r="G40" s="273"/>
      <c r="H40" s="273"/>
      <c r="I40" s="275"/>
      <c r="J40" s="277"/>
      <c r="K40" s="50"/>
      <c r="L40" s="51"/>
      <c r="M40" s="52"/>
      <c r="N40" s="273"/>
      <c r="O40" s="273"/>
      <c r="P40" s="273"/>
      <c r="Q40" s="273"/>
      <c r="R40" s="273"/>
      <c r="S40" s="275"/>
      <c r="T40" s="277"/>
    </row>
    <row r="41" spans="1:20" ht="4.5" customHeight="1">
      <c r="A41" s="55"/>
      <c r="B41" s="47"/>
      <c r="C41" s="49"/>
      <c r="D41" s="270"/>
      <c r="E41" s="270"/>
      <c r="F41" s="270"/>
      <c r="G41" s="270"/>
      <c r="H41" s="270"/>
      <c r="I41" s="272"/>
      <c r="J41" s="372"/>
      <c r="K41" s="55"/>
      <c r="L41" s="47"/>
      <c r="M41" s="49"/>
      <c r="N41" s="270"/>
      <c r="O41" s="270"/>
      <c r="P41" s="270"/>
      <c r="Q41" s="270"/>
      <c r="R41" s="270"/>
      <c r="S41" s="272"/>
      <c r="T41" s="372"/>
    </row>
    <row r="42" spans="1:20" ht="15" customHeight="1">
      <c r="A42" s="484" t="s">
        <v>10</v>
      </c>
      <c r="B42" s="47" t="s">
        <v>0</v>
      </c>
      <c r="C42" s="49">
        <v>1614</v>
      </c>
      <c r="D42" s="270">
        <v>1626</v>
      </c>
      <c r="E42" s="270">
        <v>1598</v>
      </c>
      <c r="F42" s="270">
        <v>1603</v>
      </c>
      <c r="G42" s="270">
        <v>1597</v>
      </c>
      <c r="H42" s="270">
        <v>1568</v>
      </c>
      <c r="I42" s="272">
        <v>1567</v>
      </c>
      <c r="J42" s="372">
        <v>1564</v>
      </c>
      <c r="K42" s="484" t="s">
        <v>10</v>
      </c>
      <c r="L42" s="47" t="s">
        <v>0</v>
      </c>
      <c r="M42" s="49">
        <v>1656</v>
      </c>
      <c r="N42" s="270">
        <v>1666</v>
      </c>
      <c r="O42" s="270">
        <v>1631</v>
      </c>
      <c r="P42" s="270">
        <v>1635</v>
      </c>
      <c r="Q42" s="270">
        <v>1597</v>
      </c>
      <c r="R42" s="270">
        <v>1568</v>
      </c>
      <c r="S42" s="272">
        <v>1567</v>
      </c>
      <c r="T42" s="372">
        <v>1564</v>
      </c>
    </row>
    <row r="43" spans="1:20" ht="15" customHeight="1">
      <c r="A43" s="487"/>
      <c r="B43" s="47" t="s">
        <v>1</v>
      </c>
      <c r="C43" s="49">
        <f>SUM(C44:C45)</f>
        <v>4063</v>
      </c>
      <c r="D43" s="270">
        <f>SUM(D44:D45)</f>
        <v>3994</v>
      </c>
      <c r="E43" s="270">
        <f>SUM(E44:E45)</f>
        <v>3882</v>
      </c>
      <c r="F43" s="270">
        <f>SUM(F44:F45)</f>
        <v>3782</v>
      </c>
      <c r="G43" s="270">
        <f>G44+G45</f>
        <v>3730</v>
      </c>
      <c r="H43" s="270">
        <f>H44+H45</f>
        <v>3652</v>
      </c>
      <c r="I43" s="272">
        <f>I44+I45</f>
        <v>3558</v>
      </c>
      <c r="J43" s="372">
        <f>J44+J45</f>
        <v>3460</v>
      </c>
      <c r="K43" s="487"/>
      <c r="L43" s="47" t="s">
        <v>1</v>
      </c>
      <c r="M43" s="49">
        <f>SUM(M44:M45)</f>
        <v>4110</v>
      </c>
      <c r="N43" s="270">
        <f>SUM(N44:N45)</f>
        <v>4043</v>
      </c>
      <c r="O43" s="270">
        <f>SUM(O44:O45)</f>
        <v>3923</v>
      </c>
      <c r="P43" s="270">
        <f>SUM(P44:P45)</f>
        <v>3820</v>
      </c>
      <c r="Q43" s="270">
        <f>Q44+Q45</f>
        <v>3730</v>
      </c>
      <c r="R43" s="270">
        <f>R44+R45</f>
        <v>3652</v>
      </c>
      <c r="S43" s="272">
        <f>S44+S45</f>
        <v>3558</v>
      </c>
      <c r="T43" s="372">
        <f>T44+T45</f>
        <v>3460</v>
      </c>
    </row>
    <row r="44" spans="1:20" ht="15" customHeight="1">
      <c r="A44" s="487"/>
      <c r="B44" s="47" t="s">
        <v>2</v>
      </c>
      <c r="C44" s="49">
        <v>1908</v>
      </c>
      <c r="D44" s="270">
        <v>1871</v>
      </c>
      <c r="E44" s="270">
        <v>1810</v>
      </c>
      <c r="F44" s="270">
        <v>1755</v>
      </c>
      <c r="G44" s="270">
        <v>1716</v>
      </c>
      <c r="H44" s="270">
        <v>1681</v>
      </c>
      <c r="I44" s="272">
        <v>1629</v>
      </c>
      <c r="J44" s="372">
        <v>1583</v>
      </c>
      <c r="K44" s="487"/>
      <c r="L44" s="47" t="s">
        <v>2</v>
      </c>
      <c r="M44" s="49">
        <v>1927</v>
      </c>
      <c r="N44" s="270">
        <v>1881</v>
      </c>
      <c r="O44" s="270">
        <v>1818</v>
      </c>
      <c r="P44" s="270">
        <v>1762</v>
      </c>
      <c r="Q44" s="270">
        <v>1716</v>
      </c>
      <c r="R44" s="270">
        <v>1681</v>
      </c>
      <c r="S44" s="272">
        <v>1629</v>
      </c>
      <c r="T44" s="372">
        <v>1583</v>
      </c>
    </row>
    <row r="45" spans="1:20" ht="15" customHeight="1">
      <c r="A45" s="488"/>
      <c r="B45" s="47" t="s">
        <v>3</v>
      </c>
      <c r="C45" s="49">
        <v>2155</v>
      </c>
      <c r="D45" s="270">
        <v>2123</v>
      </c>
      <c r="E45" s="270">
        <v>2072</v>
      </c>
      <c r="F45" s="270">
        <v>2027</v>
      </c>
      <c r="G45" s="270">
        <v>2014</v>
      </c>
      <c r="H45" s="270">
        <v>1971</v>
      </c>
      <c r="I45" s="272">
        <v>1929</v>
      </c>
      <c r="J45" s="372">
        <v>1877</v>
      </c>
      <c r="K45" s="488"/>
      <c r="L45" s="47" t="s">
        <v>3</v>
      </c>
      <c r="M45" s="49">
        <v>2183</v>
      </c>
      <c r="N45" s="270">
        <v>2162</v>
      </c>
      <c r="O45" s="270">
        <v>2105</v>
      </c>
      <c r="P45" s="270">
        <v>2058</v>
      </c>
      <c r="Q45" s="270">
        <v>2014</v>
      </c>
      <c r="R45" s="270">
        <v>1971</v>
      </c>
      <c r="S45" s="272">
        <v>1929</v>
      </c>
      <c r="T45" s="372">
        <v>1877</v>
      </c>
    </row>
    <row r="46" spans="1:20" ht="4.5" customHeight="1">
      <c r="A46" s="46"/>
      <c r="B46" s="47"/>
      <c r="C46" s="49"/>
      <c r="D46" s="270"/>
      <c r="E46" s="270"/>
      <c r="F46" s="270"/>
      <c r="G46" s="270"/>
      <c r="H46" s="270"/>
      <c r="I46" s="275"/>
      <c r="J46" s="277"/>
      <c r="K46" s="46"/>
      <c r="L46" s="47"/>
      <c r="M46" s="49"/>
      <c r="N46" s="270"/>
      <c r="O46" s="270"/>
      <c r="P46" s="270"/>
      <c r="Q46" s="270"/>
      <c r="R46" s="270"/>
      <c r="S46" s="275"/>
      <c r="T46" s="277"/>
    </row>
    <row r="47" spans="1:20" ht="4.5" customHeight="1">
      <c r="A47" s="59"/>
      <c r="B47" s="58"/>
      <c r="C47" s="56"/>
      <c r="D47" s="276"/>
      <c r="E47" s="276"/>
      <c r="F47" s="276"/>
      <c r="G47" s="276"/>
      <c r="H47" s="276"/>
      <c r="I47" s="272"/>
      <c r="J47" s="372"/>
      <c r="K47" s="59"/>
      <c r="L47" s="58"/>
      <c r="M47" s="56"/>
      <c r="N47" s="276"/>
      <c r="O47" s="276"/>
      <c r="P47" s="276"/>
      <c r="Q47" s="276"/>
      <c r="R47" s="276"/>
      <c r="S47" s="272"/>
      <c r="T47" s="372"/>
    </row>
    <row r="48" spans="1:20" ht="15" customHeight="1">
      <c r="A48" s="489" t="s">
        <v>11</v>
      </c>
      <c r="B48" s="47" t="s">
        <v>0</v>
      </c>
      <c r="C48" s="53">
        <v>2536</v>
      </c>
      <c r="D48" s="274">
        <v>2545</v>
      </c>
      <c r="E48" s="274">
        <v>2560</v>
      </c>
      <c r="F48" s="274">
        <v>2570</v>
      </c>
      <c r="G48" s="274">
        <v>2602</v>
      </c>
      <c r="H48" s="274">
        <v>2622</v>
      </c>
      <c r="I48" s="272">
        <v>2617</v>
      </c>
      <c r="J48" s="372">
        <v>2618</v>
      </c>
      <c r="K48" s="489" t="s">
        <v>11</v>
      </c>
      <c r="L48" s="47" t="s">
        <v>0</v>
      </c>
      <c r="M48" s="53">
        <v>2567</v>
      </c>
      <c r="N48" s="274">
        <v>2579</v>
      </c>
      <c r="O48" s="274">
        <v>2597</v>
      </c>
      <c r="P48" s="274">
        <v>2607</v>
      </c>
      <c r="Q48" s="274">
        <v>2602</v>
      </c>
      <c r="R48" s="274">
        <v>2622</v>
      </c>
      <c r="S48" s="272">
        <v>2617</v>
      </c>
      <c r="T48" s="372">
        <v>2618</v>
      </c>
    </row>
    <row r="49" spans="1:20" ht="15" customHeight="1">
      <c r="A49" s="488"/>
      <c r="B49" s="47" t="s">
        <v>1</v>
      </c>
      <c r="C49" s="53">
        <f>SUM(C50:C51)</f>
        <v>6557</v>
      </c>
      <c r="D49" s="274">
        <f>SUM(D50:D51)</f>
        <v>6503</v>
      </c>
      <c r="E49" s="274">
        <f>SUM(E50:E51)</f>
        <v>6418</v>
      </c>
      <c r="F49" s="274">
        <f>SUM(F50:F51)</f>
        <v>6364</v>
      </c>
      <c r="G49" s="274">
        <f>G50+G51</f>
        <v>6340</v>
      </c>
      <c r="H49" s="274">
        <f>H50+H51</f>
        <v>6299</v>
      </c>
      <c r="I49" s="272">
        <f>I50+I51</f>
        <v>6192</v>
      </c>
      <c r="J49" s="372">
        <f>J50+J51</f>
        <v>6149</v>
      </c>
      <c r="K49" s="488"/>
      <c r="L49" s="47" t="s">
        <v>1</v>
      </c>
      <c r="M49" s="53">
        <f>SUM(M50:M51)</f>
        <v>6590</v>
      </c>
      <c r="N49" s="274">
        <f>SUM(N50:N51)</f>
        <v>6539</v>
      </c>
      <c r="O49" s="274">
        <f>SUM(O50:O51)</f>
        <v>6457</v>
      </c>
      <c r="P49" s="274">
        <f>SUM(P50:P51)</f>
        <v>6402</v>
      </c>
      <c r="Q49" s="274">
        <f>Q50+Q51</f>
        <v>6340</v>
      </c>
      <c r="R49" s="274">
        <f>R50+R51</f>
        <v>6299</v>
      </c>
      <c r="S49" s="272">
        <f>S50+S51</f>
        <v>6192</v>
      </c>
      <c r="T49" s="372">
        <f>T50+T51</f>
        <v>6149</v>
      </c>
    </row>
    <row r="50" spans="1:20" ht="15" customHeight="1">
      <c r="A50" s="488"/>
      <c r="B50" s="47" t="s">
        <v>2</v>
      </c>
      <c r="C50" s="53">
        <v>3107</v>
      </c>
      <c r="D50" s="274">
        <v>3097</v>
      </c>
      <c r="E50" s="274">
        <v>3053</v>
      </c>
      <c r="F50" s="274">
        <v>3029</v>
      </c>
      <c r="G50" s="274">
        <v>3015</v>
      </c>
      <c r="H50" s="274">
        <v>2981</v>
      </c>
      <c r="I50" s="272">
        <v>2949</v>
      </c>
      <c r="J50" s="372">
        <v>2946</v>
      </c>
      <c r="K50" s="488"/>
      <c r="L50" s="47" t="s">
        <v>2</v>
      </c>
      <c r="M50" s="53">
        <v>3116</v>
      </c>
      <c r="N50" s="274">
        <v>3105</v>
      </c>
      <c r="O50" s="274">
        <v>3062</v>
      </c>
      <c r="P50" s="274">
        <v>3039</v>
      </c>
      <c r="Q50" s="274">
        <v>3015</v>
      </c>
      <c r="R50" s="274">
        <v>2981</v>
      </c>
      <c r="S50" s="272">
        <v>2949</v>
      </c>
      <c r="T50" s="372">
        <v>2946</v>
      </c>
    </row>
    <row r="51" spans="1:20" ht="15" customHeight="1">
      <c r="A51" s="488"/>
      <c r="B51" s="47" t="s">
        <v>3</v>
      </c>
      <c r="C51" s="53">
        <v>3450</v>
      </c>
      <c r="D51" s="274">
        <v>3406</v>
      </c>
      <c r="E51" s="274">
        <v>3365</v>
      </c>
      <c r="F51" s="274">
        <v>3335</v>
      </c>
      <c r="G51" s="274">
        <v>3325</v>
      </c>
      <c r="H51" s="274">
        <v>3318</v>
      </c>
      <c r="I51" s="272">
        <v>3243</v>
      </c>
      <c r="J51" s="372">
        <v>3203</v>
      </c>
      <c r="K51" s="488"/>
      <c r="L51" s="47" t="s">
        <v>3</v>
      </c>
      <c r="M51" s="53">
        <v>3474</v>
      </c>
      <c r="N51" s="274">
        <v>3434</v>
      </c>
      <c r="O51" s="274">
        <v>3395</v>
      </c>
      <c r="P51" s="274">
        <v>3363</v>
      </c>
      <c r="Q51" s="274">
        <v>3325</v>
      </c>
      <c r="R51" s="274">
        <v>3318</v>
      </c>
      <c r="S51" s="272">
        <v>3243</v>
      </c>
      <c r="T51" s="372">
        <v>3203</v>
      </c>
    </row>
    <row r="52" spans="1:20" ht="4.5" customHeight="1">
      <c r="A52" s="60"/>
      <c r="B52" s="51"/>
      <c r="C52" s="52"/>
      <c r="D52" s="273"/>
      <c r="E52" s="273"/>
      <c r="F52" s="273"/>
      <c r="G52" s="273"/>
      <c r="H52" s="273"/>
      <c r="I52" s="275"/>
      <c r="J52" s="277"/>
      <c r="K52" s="60"/>
      <c r="L52" s="51"/>
      <c r="M52" s="52"/>
      <c r="N52" s="273"/>
      <c r="O52" s="273"/>
      <c r="P52" s="273"/>
      <c r="Q52" s="273"/>
      <c r="R52" s="273"/>
      <c r="S52" s="275"/>
      <c r="T52" s="277"/>
    </row>
    <row r="53" spans="1:20" ht="4.5" customHeight="1">
      <c r="A53" s="46"/>
      <c r="B53" s="47"/>
      <c r="C53" s="49"/>
      <c r="D53" s="270"/>
      <c r="E53" s="270"/>
      <c r="F53" s="270"/>
      <c r="G53" s="270"/>
      <c r="H53" s="270"/>
      <c r="I53" s="272"/>
      <c r="J53" s="372"/>
      <c r="K53" s="46"/>
      <c r="L53" s="47"/>
      <c r="M53" s="49"/>
      <c r="N53" s="270"/>
      <c r="O53" s="270"/>
      <c r="P53" s="270"/>
      <c r="Q53" s="270"/>
      <c r="R53" s="270"/>
      <c r="S53" s="272"/>
      <c r="T53" s="372"/>
    </row>
    <row r="54" spans="1:20" ht="15" customHeight="1">
      <c r="A54" s="484" t="s">
        <v>12</v>
      </c>
      <c r="B54" s="61" t="s">
        <v>0</v>
      </c>
      <c r="C54" s="49">
        <v>4481</v>
      </c>
      <c r="D54" s="270">
        <v>4447</v>
      </c>
      <c r="E54" s="270">
        <v>4449</v>
      </c>
      <c r="F54" s="270">
        <v>4406</v>
      </c>
      <c r="G54" s="270">
        <v>4539</v>
      </c>
      <c r="H54" s="270">
        <v>4504</v>
      </c>
      <c r="I54" s="272">
        <v>4481</v>
      </c>
      <c r="J54" s="372">
        <v>4470</v>
      </c>
      <c r="K54" s="484" t="s">
        <v>12</v>
      </c>
      <c r="L54" s="61" t="s">
        <v>0</v>
      </c>
      <c r="M54" s="49">
        <v>4684</v>
      </c>
      <c r="N54" s="270">
        <v>4660</v>
      </c>
      <c r="O54" s="270">
        <v>4624</v>
      </c>
      <c r="P54" s="270">
        <v>4587</v>
      </c>
      <c r="Q54" s="270">
        <v>4539</v>
      </c>
      <c r="R54" s="270">
        <v>4504</v>
      </c>
      <c r="S54" s="272">
        <v>4481</v>
      </c>
      <c r="T54" s="372">
        <v>4470</v>
      </c>
    </row>
    <row r="55" spans="1:20" ht="15" customHeight="1">
      <c r="A55" s="487"/>
      <c r="B55" s="61" t="s">
        <v>1</v>
      </c>
      <c r="C55" s="49">
        <f>SUM(C56:C57)</f>
        <v>11534</v>
      </c>
      <c r="D55" s="270">
        <f>SUM(D56:D57)</f>
        <v>11294</v>
      </c>
      <c r="E55" s="270">
        <f>SUM(E56:E57)</f>
        <v>11125</v>
      </c>
      <c r="F55" s="270">
        <f>SUM(F56:F57)</f>
        <v>10859</v>
      </c>
      <c r="G55" s="270">
        <f>G56+G57</f>
        <v>10777</v>
      </c>
      <c r="H55" s="270">
        <f>H56+H57</f>
        <v>10559</v>
      </c>
      <c r="I55" s="272">
        <f>I56+I57</f>
        <v>10368</v>
      </c>
      <c r="J55" s="372">
        <f>J56+J57</f>
        <v>10196</v>
      </c>
      <c r="K55" s="487"/>
      <c r="L55" s="61" t="s">
        <v>1</v>
      </c>
      <c r="M55" s="49">
        <f>SUM(M56:M57)</f>
        <v>11767</v>
      </c>
      <c r="N55" s="270">
        <f>SUM(N56:N57)</f>
        <v>11533</v>
      </c>
      <c r="O55" s="270">
        <f>SUM(O56:O57)</f>
        <v>11326</v>
      </c>
      <c r="P55" s="270">
        <f>SUM(P56:P57)</f>
        <v>11068</v>
      </c>
      <c r="Q55" s="270">
        <f>Q56+Q57</f>
        <v>10777</v>
      </c>
      <c r="R55" s="270">
        <f>R56+R57</f>
        <v>10559</v>
      </c>
      <c r="S55" s="272">
        <f>S56+S57</f>
        <v>10368</v>
      </c>
      <c r="T55" s="372">
        <f>T56+T57</f>
        <v>10196</v>
      </c>
    </row>
    <row r="56" spans="1:20" ht="15" customHeight="1">
      <c r="A56" s="487"/>
      <c r="B56" s="61" t="s">
        <v>2</v>
      </c>
      <c r="C56" s="49">
        <v>5508</v>
      </c>
      <c r="D56" s="270">
        <v>5384</v>
      </c>
      <c r="E56" s="270">
        <v>5296</v>
      </c>
      <c r="F56" s="270">
        <v>5162</v>
      </c>
      <c r="G56" s="270">
        <v>5093</v>
      </c>
      <c r="H56" s="270">
        <v>4991</v>
      </c>
      <c r="I56" s="272">
        <v>4899</v>
      </c>
      <c r="J56" s="372">
        <v>4825</v>
      </c>
      <c r="K56" s="487"/>
      <c r="L56" s="61" t="s">
        <v>2</v>
      </c>
      <c r="M56" s="49">
        <v>5627</v>
      </c>
      <c r="N56" s="270">
        <v>5516</v>
      </c>
      <c r="O56" s="270">
        <v>5405</v>
      </c>
      <c r="P56" s="270">
        <v>5267</v>
      </c>
      <c r="Q56" s="270">
        <v>5093</v>
      </c>
      <c r="R56" s="270">
        <v>4991</v>
      </c>
      <c r="S56" s="272">
        <v>4899</v>
      </c>
      <c r="T56" s="372">
        <v>4825</v>
      </c>
    </row>
    <row r="57" spans="1:20" ht="15" customHeight="1">
      <c r="A57" s="487"/>
      <c r="B57" s="61" t="s">
        <v>3</v>
      </c>
      <c r="C57" s="49">
        <v>6026</v>
      </c>
      <c r="D57" s="270">
        <v>5910</v>
      </c>
      <c r="E57" s="270">
        <v>5829</v>
      </c>
      <c r="F57" s="270">
        <v>5697</v>
      </c>
      <c r="G57" s="270">
        <v>5684</v>
      </c>
      <c r="H57" s="270">
        <v>5568</v>
      </c>
      <c r="I57" s="272">
        <v>5469</v>
      </c>
      <c r="J57" s="372">
        <v>5371</v>
      </c>
      <c r="K57" s="487"/>
      <c r="L57" s="61" t="s">
        <v>3</v>
      </c>
      <c r="M57" s="49">
        <v>6140</v>
      </c>
      <c r="N57" s="270">
        <v>6017</v>
      </c>
      <c r="O57" s="270">
        <v>5921</v>
      </c>
      <c r="P57" s="270">
        <v>5801</v>
      </c>
      <c r="Q57" s="270">
        <v>5684</v>
      </c>
      <c r="R57" s="270">
        <v>5568</v>
      </c>
      <c r="S57" s="272">
        <v>5469</v>
      </c>
      <c r="T57" s="372">
        <v>5371</v>
      </c>
    </row>
    <row r="58" spans="1:20" ht="4.5" customHeight="1">
      <c r="A58" s="50"/>
      <c r="B58" s="62"/>
      <c r="C58" s="54"/>
      <c r="D58" s="277"/>
      <c r="E58" s="277"/>
      <c r="F58" s="277"/>
      <c r="G58" s="277"/>
      <c r="H58" s="277"/>
      <c r="I58" s="275"/>
      <c r="J58" s="277"/>
      <c r="K58" s="50"/>
      <c r="L58" s="62"/>
      <c r="M58" s="54"/>
      <c r="N58" s="277"/>
      <c r="O58" s="277"/>
      <c r="P58" s="277"/>
      <c r="Q58" s="277"/>
      <c r="R58" s="277"/>
      <c r="S58" s="275"/>
      <c r="T58" s="277"/>
    </row>
    <row r="59" spans="1:20" s="39" customFormat="1" ht="4.5" customHeight="1">
      <c r="A59" s="63"/>
      <c r="B59" s="64"/>
      <c r="C59" s="65"/>
      <c r="D59" s="278"/>
      <c r="E59" s="278"/>
      <c r="F59" s="278"/>
      <c r="G59" s="278"/>
      <c r="H59" s="278"/>
      <c r="I59" s="274"/>
      <c r="J59" s="278"/>
      <c r="K59" s="63"/>
      <c r="L59" s="64"/>
      <c r="M59" s="65"/>
      <c r="N59" s="278"/>
      <c r="O59" s="278"/>
      <c r="P59" s="278"/>
      <c r="Q59" s="278"/>
      <c r="R59" s="278"/>
      <c r="S59" s="274"/>
      <c r="T59" s="278"/>
    </row>
    <row r="60" spans="1:20" s="39" customFormat="1" ht="15" customHeight="1">
      <c r="A60" s="484" t="s">
        <v>23</v>
      </c>
      <c r="B60" s="61" t="s">
        <v>0</v>
      </c>
      <c r="C60" s="66">
        <f aca="true" t="shared" si="0" ref="C60:F63">SUM(C6+C12+C18+C24+C30+C36+C42+C48+C54)</f>
        <v>73162</v>
      </c>
      <c r="D60" s="279">
        <f t="shared" si="0"/>
        <v>73672</v>
      </c>
      <c r="E60" s="279">
        <f t="shared" si="0"/>
        <v>74508</v>
      </c>
      <c r="F60" s="279">
        <f t="shared" si="0"/>
        <v>74937</v>
      </c>
      <c r="G60" s="279">
        <f aca="true" t="shared" si="1" ref="G60:H63">SUM(G6,G12,G18,G24,G30,G36,G42,G48,G54)</f>
        <v>77811</v>
      </c>
      <c r="H60" s="279">
        <f t="shared" si="1"/>
        <v>78606</v>
      </c>
      <c r="I60" s="279">
        <f aca="true" t="shared" si="2" ref="I60:J63">SUM(I6,I12,I18,I24,I30,I36,I42,I48,I54)</f>
        <v>79661</v>
      </c>
      <c r="J60" s="373">
        <f t="shared" si="2"/>
        <v>80930</v>
      </c>
      <c r="K60" s="484" t="s">
        <v>23</v>
      </c>
      <c r="L60" s="61" t="s">
        <v>0</v>
      </c>
      <c r="M60" s="66">
        <f aca="true" t="shared" si="3" ref="M60:P63">SUM(M6+M12+M18+M24+M30+M36+M42+M48+M54)</f>
        <v>76593</v>
      </c>
      <c r="N60" s="279">
        <f t="shared" si="3"/>
        <v>77108</v>
      </c>
      <c r="O60" s="279">
        <f t="shared" si="3"/>
        <v>78054</v>
      </c>
      <c r="P60" s="279">
        <f t="shared" si="3"/>
        <v>78345</v>
      </c>
      <c r="Q60" s="279">
        <f aca="true" t="shared" si="4" ref="Q60:R63">SUM(Q6,Q12,Q18,Q24,Q30,Q36,Q42,Q48,Q54)</f>
        <v>77811</v>
      </c>
      <c r="R60" s="279">
        <f t="shared" si="4"/>
        <v>78606</v>
      </c>
      <c r="S60" s="279">
        <f aca="true" t="shared" si="5" ref="S60:T63">SUM(S6,S12,S18,S24,S30,S36,S42,S48,S54)</f>
        <v>79661</v>
      </c>
      <c r="T60" s="373">
        <f t="shared" si="5"/>
        <v>80930</v>
      </c>
    </row>
    <row r="61" spans="1:20" s="39" customFormat="1" ht="15" customHeight="1">
      <c r="A61" s="484"/>
      <c r="B61" s="61" t="s">
        <v>1</v>
      </c>
      <c r="C61" s="66">
        <f t="shared" si="0"/>
        <v>177517</v>
      </c>
      <c r="D61" s="279">
        <f t="shared" si="0"/>
        <v>177912</v>
      </c>
      <c r="E61" s="279">
        <f t="shared" si="0"/>
        <v>178653</v>
      </c>
      <c r="F61" s="279">
        <f t="shared" si="0"/>
        <v>178802</v>
      </c>
      <c r="G61" s="279">
        <f t="shared" si="1"/>
        <v>182853</v>
      </c>
      <c r="H61" s="279">
        <f t="shared" si="1"/>
        <v>183312</v>
      </c>
      <c r="I61" s="272">
        <f t="shared" si="2"/>
        <v>184174</v>
      </c>
      <c r="J61" s="372">
        <f t="shared" si="2"/>
        <v>184929</v>
      </c>
      <c r="K61" s="484"/>
      <c r="L61" s="61" t="s">
        <v>1</v>
      </c>
      <c r="M61" s="66">
        <f t="shared" si="3"/>
        <v>182164</v>
      </c>
      <c r="N61" s="279">
        <f t="shared" si="3"/>
        <v>182594</v>
      </c>
      <c r="O61" s="279">
        <f t="shared" si="3"/>
        <v>183467</v>
      </c>
      <c r="P61" s="279">
        <f t="shared" si="3"/>
        <v>183480</v>
      </c>
      <c r="Q61" s="279">
        <f t="shared" si="4"/>
        <v>182853</v>
      </c>
      <c r="R61" s="279">
        <f t="shared" si="4"/>
        <v>183312</v>
      </c>
      <c r="S61" s="272">
        <f t="shared" si="5"/>
        <v>184174</v>
      </c>
      <c r="T61" s="372">
        <f t="shared" si="5"/>
        <v>184929</v>
      </c>
    </row>
    <row r="62" spans="1:20" s="39" customFormat="1" ht="15" customHeight="1">
      <c r="A62" s="484"/>
      <c r="B62" s="61" t="s">
        <v>2</v>
      </c>
      <c r="C62" s="66">
        <f t="shared" si="0"/>
        <v>88854</v>
      </c>
      <c r="D62" s="279">
        <f t="shared" si="0"/>
        <v>89110</v>
      </c>
      <c r="E62" s="279">
        <f t="shared" si="0"/>
        <v>89434</v>
      </c>
      <c r="F62" s="279">
        <f t="shared" si="0"/>
        <v>89322</v>
      </c>
      <c r="G62" s="279">
        <f t="shared" si="1"/>
        <v>91050</v>
      </c>
      <c r="H62" s="279">
        <f t="shared" si="1"/>
        <v>91245</v>
      </c>
      <c r="I62" s="279">
        <f t="shared" si="2"/>
        <v>91707</v>
      </c>
      <c r="J62" s="373">
        <f t="shared" si="2"/>
        <v>92088</v>
      </c>
      <c r="K62" s="484"/>
      <c r="L62" s="61" t="s">
        <v>2</v>
      </c>
      <c r="M62" s="66">
        <f t="shared" si="3"/>
        <v>91059</v>
      </c>
      <c r="N62" s="279">
        <f t="shared" si="3"/>
        <v>91330</v>
      </c>
      <c r="O62" s="279">
        <f t="shared" si="3"/>
        <v>91653</v>
      </c>
      <c r="P62" s="279">
        <f t="shared" si="3"/>
        <v>91471</v>
      </c>
      <c r="Q62" s="279">
        <f t="shared" si="4"/>
        <v>91050</v>
      </c>
      <c r="R62" s="279">
        <f t="shared" si="4"/>
        <v>91245</v>
      </c>
      <c r="S62" s="279">
        <f t="shared" si="5"/>
        <v>91707</v>
      </c>
      <c r="T62" s="373">
        <f t="shared" si="5"/>
        <v>92088</v>
      </c>
    </row>
    <row r="63" spans="1:20" s="39" customFormat="1" ht="15" customHeight="1">
      <c r="A63" s="484"/>
      <c r="B63" s="61" t="s">
        <v>3</v>
      </c>
      <c r="C63" s="66">
        <f t="shared" si="0"/>
        <v>88663</v>
      </c>
      <c r="D63" s="279">
        <f t="shared" si="0"/>
        <v>88802</v>
      </c>
      <c r="E63" s="279">
        <f t="shared" si="0"/>
        <v>89219</v>
      </c>
      <c r="F63" s="279">
        <f t="shared" si="0"/>
        <v>89480</v>
      </c>
      <c r="G63" s="279">
        <f t="shared" si="1"/>
        <v>91803</v>
      </c>
      <c r="H63" s="279">
        <f t="shared" si="1"/>
        <v>92067</v>
      </c>
      <c r="I63" s="279">
        <f t="shared" si="2"/>
        <v>92467</v>
      </c>
      <c r="J63" s="373">
        <f t="shared" si="2"/>
        <v>92841</v>
      </c>
      <c r="K63" s="484"/>
      <c r="L63" s="61" t="s">
        <v>3</v>
      </c>
      <c r="M63" s="66">
        <f t="shared" si="3"/>
        <v>91105</v>
      </c>
      <c r="N63" s="279">
        <f t="shared" si="3"/>
        <v>91264</v>
      </c>
      <c r="O63" s="279">
        <f t="shared" si="3"/>
        <v>91814</v>
      </c>
      <c r="P63" s="279">
        <f t="shared" si="3"/>
        <v>92009</v>
      </c>
      <c r="Q63" s="279">
        <f t="shared" si="4"/>
        <v>91803</v>
      </c>
      <c r="R63" s="279">
        <f t="shared" si="4"/>
        <v>92067</v>
      </c>
      <c r="S63" s="279">
        <f t="shared" si="5"/>
        <v>92467</v>
      </c>
      <c r="T63" s="373">
        <f t="shared" si="5"/>
        <v>92841</v>
      </c>
    </row>
    <row r="64" spans="1:20" ht="4.5" customHeight="1" thickBot="1">
      <c r="A64" s="67"/>
      <c r="B64" s="68"/>
      <c r="C64" s="69"/>
      <c r="D64" s="69"/>
      <c r="E64" s="69"/>
      <c r="F64" s="69"/>
      <c r="G64" s="69"/>
      <c r="H64" s="69"/>
      <c r="I64" s="178"/>
      <c r="J64" s="178"/>
      <c r="K64" s="67"/>
      <c r="L64" s="68"/>
      <c r="M64" s="69"/>
      <c r="N64" s="69"/>
      <c r="O64" s="69"/>
      <c r="P64" s="69"/>
      <c r="Q64" s="69"/>
      <c r="R64" s="69"/>
      <c r="S64" s="69"/>
      <c r="T64" s="178"/>
    </row>
    <row r="65" spans="1:20" s="70" customFormat="1" ht="15" customHeight="1">
      <c r="A65" s="493" t="s">
        <v>820</v>
      </c>
      <c r="B65" s="493"/>
      <c r="C65" s="493"/>
      <c r="D65" s="493"/>
      <c r="E65" s="493"/>
      <c r="F65" s="493"/>
      <c r="G65" s="493"/>
      <c r="H65" s="492" t="s">
        <v>24</v>
      </c>
      <c r="I65" s="492"/>
      <c r="J65" s="492"/>
      <c r="K65" s="495" t="s">
        <v>821</v>
      </c>
      <c r="L65" s="495"/>
      <c r="M65" s="495"/>
      <c r="N65" s="495"/>
      <c r="O65" s="495"/>
      <c r="P65" s="495"/>
      <c r="Q65" s="495"/>
      <c r="S65" s="471"/>
      <c r="T65" s="470" t="s">
        <v>24</v>
      </c>
    </row>
    <row r="66" spans="1:17" ht="13.5">
      <c r="A66" s="490" t="s">
        <v>817</v>
      </c>
      <c r="B66" s="490"/>
      <c r="C66" s="490"/>
      <c r="D66" s="490"/>
      <c r="E66" s="490"/>
      <c r="F66" s="490"/>
      <c r="G66" s="490"/>
      <c r="K66" s="494" t="s">
        <v>818</v>
      </c>
      <c r="L66" s="494"/>
      <c r="M66" s="494"/>
      <c r="N66" s="494"/>
      <c r="O66" s="494"/>
      <c r="P66" s="494"/>
      <c r="Q66" s="494"/>
    </row>
    <row r="67" spans="1:17" ht="13.5">
      <c r="A67" s="491"/>
      <c r="B67" s="491"/>
      <c r="C67" s="491"/>
      <c r="D67" s="491"/>
      <c r="E67" s="491"/>
      <c r="F67" s="491"/>
      <c r="K67" s="472" t="s">
        <v>819</v>
      </c>
      <c r="L67" s="472"/>
      <c r="M67" s="472"/>
      <c r="N67" s="472"/>
      <c r="O67" s="472"/>
      <c r="P67" s="472"/>
      <c r="Q67" s="472"/>
    </row>
    <row r="68" spans="1:17" ht="13.5">
      <c r="A68" s="72"/>
      <c r="B68" s="73"/>
      <c r="C68" s="49"/>
      <c r="D68" s="49"/>
      <c r="E68" s="74"/>
      <c r="F68" s="74"/>
      <c r="K68" s="490" t="s">
        <v>648</v>
      </c>
      <c r="L68" s="490"/>
      <c r="M68" s="490"/>
      <c r="N68" s="490"/>
      <c r="O68" s="490"/>
      <c r="P68" s="490"/>
      <c r="Q68" s="490"/>
    </row>
    <row r="69" spans="1:16" ht="13.5">
      <c r="A69" s="72"/>
      <c r="B69" s="73"/>
      <c r="C69" s="49"/>
      <c r="D69" s="49"/>
      <c r="E69" s="74"/>
      <c r="F69" s="74"/>
      <c r="K69" s="72"/>
      <c r="L69" s="73"/>
      <c r="M69" s="49"/>
      <c r="N69" s="49"/>
      <c r="O69" s="74"/>
      <c r="P69" s="74"/>
    </row>
    <row r="70" spans="1:16" ht="13.5">
      <c r="A70" s="72"/>
      <c r="B70" s="73"/>
      <c r="C70" s="49"/>
      <c r="D70" s="49"/>
      <c r="E70" s="74"/>
      <c r="F70" s="74"/>
      <c r="K70" s="72"/>
      <c r="L70" s="73"/>
      <c r="M70" s="49"/>
      <c r="N70" s="49"/>
      <c r="O70" s="74"/>
      <c r="P70" s="74"/>
    </row>
    <row r="71" spans="1:16" ht="13.5">
      <c r="A71" s="72"/>
      <c r="B71" s="73"/>
      <c r="C71" s="49"/>
      <c r="D71" s="49"/>
      <c r="E71" s="74"/>
      <c r="F71" s="74"/>
      <c r="K71" s="72"/>
      <c r="L71" s="73"/>
      <c r="M71" s="49"/>
      <c r="N71" s="49"/>
      <c r="O71" s="74"/>
      <c r="P71" s="74"/>
    </row>
    <row r="72" spans="1:16" ht="13.5">
      <c r="A72" s="72"/>
      <c r="B72" s="73"/>
      <c r="C72" s="49"/>
      <c r="D72" s="49"/>
      <c r="E72" s="74"/>
      <c r="F72" s="74"/>
      <c r="K72" s="72"/>
      <c r="L72" s="73"/>
      <c r="M72" s="49"/>
      <c r="N72" s="49"/>
      <c r="O72" s="74"/>
      <c r="P72" s="74"/>
    </row>
    <row r="73" spans="1:16" ht="13.5">
      <c r="A73" s="72"/>
      <c r="B73" s="73"/>
      <c r="C73" s="49"/>
      <c r="D73" s="49"/>
      <c r="E73" s="74"/>
      <c r="F73" s="74"/>
      <c r="K73" s="72"/>
      <c r="L73" s="73"/>
      <c r="M73" s="49"/>
      <c r="N73" s="49"/>
      <c r="O73" s="74"/>
      <c r="P73" s="74"/>
    </row>
    <row r="74" spans="1:16" ht="13.5">
      <c r="A74" s="72"/>
      <c r="B74" s="73"/>
      <c r="C74" s="49"/>
      <c r="D74" s="49"/>
      <c r="E74" s="74"/>
      <c r="F74" s="74"/>
      <c r="K74" s="72"/>
      <c r="L74" s="73"/>
      <c r="M74" s="49"/>
      <c r="N74" s="49"/>
      <c r="O74" s="74"/>
      <c r="P74" s="74"/>
    </row>
    <row r="75" spans="1:16" ht="13.5">
      <c r="A75" s="72"/>
      <c r="B75" s="73"/>
      <c r="C75" s="49"/>
      <c r="D75" s="49"/>
      <c r="E75" s="74"/>
      <c r="F75" s="74"/>
      <c r="K75" s="72"/>
      <c r="L75" s="73"/>
      <c r="M75" s="49"/>
      <c r="N75" s="49"/>
      <c r="O75" s="74"/>
      <c r="P75" s="74"/>
    </row>
    <row r="76" spans="1:16" ht="13.5">
      <c r="A76" s="72"/>
      <c r="B76" s="73"/>
      <c r="C76" s="49"/>
      <c r="D76" s="49"/>
      <c r="E76" s="74"/>
      <c r="F76" s="74"/>
      <c r="K76" s="72"/>
      <c r="L76" s="73"/>
      <c r="M76" s="49"/>
      <c r="N76" s="49"/>
      <c r="O76" s="74"/>
      <c r="P76" s="74"/>
    </row>
    <row r="77" spans="1:16" ht="13.5">
      <c r="A77" s="72"/>
      <c r="B77" s="73"/>
      <c r="C77" s="49"/>
      <c r="D77" s="49"/>
      <c r="E77" s="74"/>
      <c r="F77" s="74"/>
      <c r="K77" s="72"/>
      <c r="L77" s="73"/>
      <c r="M77" s="49"/>
      <c r="N77" s="49"/>
      <c r="O77" s="74"/>
      <c r="P77" s="74"/>
    </row>
    <row r="78" spans="1:16" ht="13.5">
      <c r="A78" s="72"/>
      <c r="B78" s="73"/>
      <c r="C78" s="49"/>
      <c r="D78" s="49"/>
      <c r="E78" s="74"/>
      <c r="F78" s="74"/>
      <c r="K78" s="72"/>
      <c r="L78" s="73"/>
      <c r="M78" s="49"/>
      <c r="N78" s="49"/>
      <c r="O78" s="74"/>
      <c r="P78" s="74"/>
    </row>
    <row r="79" spans="1:16" ht="13.5">
      <c r="A79" s="72"/>
      <c r="B79" s="73"/>
      <c r="C79" s="49"/>
      <c r="D79" s="49"/>
      <c r="E79" s="74"/>
      <c r="F79" s="74"/>
      <c r="K79" s="72"/>
      <c r="L79" s="73"/>
      <c r="M79" s="49"/>
      <c r="N79" s="49"/>
      <c r="O79" s="74"/>
      <c r="P79" s="74"/>
    </row>
    <row r="80" spans="1:16" ht="13.5">
      <c r="A80" s="72"/>
      <c r="B80" s="73"/>
      <c r="C80" s="49"/>
      <c r="D80" s="49"/>
      <c r="E80" s="74"/>
      <c r="F80" s="74"/>
      <c r="K80" s="72"/>
      <c r="L80" s="73"/>
      <c r="M80" s="49"/>
      <c r="N80" s="49"/>
      <c r="O80" s="74"/>
      <c r="P80" s="74"/>
    </row>
    <row r="81" spans="1:16" ht="13.5">
      <c r="A81" s="72"/>
      <c r="B81" s="73"/>
      <c r="C81" s="49"/>
      <c r="D81" s="49"/>
      <c r="E81" s="74"/>
      <c r="F81" s="74"/>
      <c r="K81" s="72"/>
      <c r="L81" s="73"/>
      <c r="M81" s="49"/>
      <c r="N81" s="49"/>
      <c r="O81" s="74"/>
      <c r="P81" s="74"/>
    </row>
    <row r="82" spans="1:16" ht="13.5">
      <c r="A82" s="72"/>
      <c r="B82" s="73"/>
      <c r="C82" s="49"/>
      <c r="D82" s="49"/>
      <c r="E82" s="74"/>
      <c r="F82" s="74"/>
      <c r="K82" s="72"/>
      <c r="L82" s="73"/>
      <c r="M82" s="49"/>
      <c r="N82" s="49"/>
      <c r="O82" s="74"/>
      <c r="P82" s="74"/>
    </row>
    <row r="83" spans="1:16" ht="13.5">
      <c r="A83" s="72"/>
      <c r="B83" s="73"/>
      <c r="C83" s="49"/>
      <c r="D83" s="49"/>
      <c r="E83" s="74"/>
      <c r="F83" s="74"/>
      <c r="K83" s="72"/>
      <c r="L83" s="73"/>
      <c r="M83" s="49"/>
      <c r="N83" s="49"/>
      <c r="O83" s="74"/>
      <c r="P83" s="74"/>
    </row>
    <row r="84" spans="1:16" ht="13.5">
      <c r="A84" s="72"/>
      <c r="B84" s="73"/>
      <c r="C84" s="49"/>
      <c r="D84" s="49"/>
      <c r="E84" s="74"/>
      <c r="F84" s="74"/>
      <c r="K84" s="72"/>
      <c r="L84" s="73"/>
      <c r="M84" s="49"/>
      <c r="N84" s="49"/>
      <c r="O84" s="74"/>
      <c r="P84" s="74"/>
    </row>
    <row r="85" spans="1:16" ht="13.5">
      <c r="A85" s="72"/>
      <c r="B85" s="73"/>
      <c r="C85" s="49"/>
      <c r="D85" s="49"/>
      <c r="E85" s="74"/>
      <c r="F85" s="74"/>
      <c r="K85" s="72"/>
      <c r="L85" s="73"/>
      <c r="M85" s="49"/>
      <c r="N85" s="49"/>
      <c r="O85" s="74"/>
      <c r="P85" s="74"/>
    </row>
    <row r="86" spans="1:16" ht="13.5">
      <c r="A86" s="72"/>
      <c r="B86" s="73"/>
      <c r="C86" s="49"/>
      <c r="D86" s="49"/>
      <c r="E86" s="74"/>
      <c r="F86" s="74"/>
      <c r="K86" s="72"/>
      <c r="L86" s="73"/>
      <c r="M86" s="49"/>
      <c r="N86" s="49"/>
      <c r="O86" s="74"/>
      <c r="P86" s="74"/>
    </row>
    <row r="87" spans="1:16" ht="13.5">
      <c r="A87" s="72"/>
      <c r="B87" s="73"/>
      <c r="C87" s="49"/>
      <c r="D87" s="49"/>
      <c r="E87" s="74"/>
      <c r="F87" s="74"/>
      <c r="K87" s="72"/>
      <c r="L87" s="73"/>
      <c r="M87" s="49"/>
      <c r="N87" s="49"/>
      <c r="O87" s="74"/>
      <c r="P87" s="74"/>
    </row>
    <row r="88" spans="1:16" ht="13.5">
      <c r="A88" s="72"/>
      <c r="B88" s="73"/>
      <c r="C88" s="49"/>
      <c r="D88" s="49"/>
      <c r="E88" s="74"/>
      <c r="F88" s="74"/>
      <c r="K88" s="72"/>
      <c r="L88" s="73"/>
      <c r="M88" s="49"/>
      <c r="N88" s="49"/>
      <c r="O88" s="74"/>
      <c r="P88" s="74"/>
    </row>
    <row r="89" spans="1:16" ht="13.5">
      <c r="A89" s="72"/>
      <c r="B89" s="73"/>
      <c r="C89" s="49"/>
      <c r="D89" s="49"/>
      <c r="E89" s="74"/>
      <c r="F89" s="74"/>
      <c r="K89" s="72"/>
      <c r="L89" s="73"/>
      <c r="M89" s="49"/>
      <c r="N89" s="49"/>
      <c r="O89" s="74"/>
      <c r="P89" s="74"/>
    </row>
    <row r="90" spans="1:16" ht="13.5">
      <c r="A90" s="72"/>
      <c r="B90" s="73"/>
      <c r="C90" s="49"/>
      <c r="D90" s="49"/>
      <c r="E90" s="74"/>
      <c r="F90" s="74"/>
      <c r="K90" s="72"/>
      <c r="L90" s="73"/>
      <c r="M90" s="49"/>
      <c r="N90" s="49"/>
      <c r="O90" s="74"/>
      <c r="P90" s="74"/>
    </row>
    <row r="91" spans="1:16" ht="13.5">
      <c r="A91" s="72"/>
      <c r="B91" s="73"/>
      <c r="C91" s="49"/>
      <c r="D91" s="49"/>
      <c r="E91" s="74"/>
      <c r="F91" s="74"/>
      <c r="K91" s="72"/>
      <c r="L91" s="73"/>
      <c r="M91" s="49"/>
      <c r="N91" s="49"/>
      <c r="O91" s="74"/>
      <c r="P91" s="74"/>
    </row>
    <row r="92" spans="1:16" ht="13.5">
      <c r="A92" s="72"/>
      <c r="B92" s="73"/>
      <c r="C92" s="49"/>
      <c r="D92" s="49"/>
      <c r="E92" s="74"/>
      <c r="F92" s="74"/>
      <c r="K92" s="72"/>
      <c r="L92" s="73"/>
      <c r="M92" s="49"/>
      <c r="N92" s="49"/>
      <c r="O92" s="74"/>
      <c r="P92" s="74"/>
    </row>
    <row r="93" spans="1:16" ht="13.5">
      <c r="A93" s="72"/>
      <c r="B93" s="73"/>
      <c r="C93" s="49"/>
      <c r="D93" s="49"/>
      <c r="E93" s="74"/>
      <c r="F93" s="74"/>
      <c r="K93" s="72"/>
      <c r="L93" s="73"/>
      <c r="M93" s="49"/>
      <c r="N93" s="49"/>
      <c r="O93" s="74"/>
      <c r="P93" s="74"/>
    </row>
    <row r="94" spans="1:16" ht="13.5">
      <c r="A94" s="72"/>
      <c r="B94" s="73"/>
      <c r="C94" s="49"/>
      <c r="D94" s="49"/>
      <c r="E94" s="74"/>
      <c r="F94" s="74"/>
      <c r="K94" s="72"/>
      <c r="L94" s="73"/>
      <c r="M94" s="49"/>
      <c r="N94" s="49"/>
      <c r="O94" s="74"/>
      <c r="P94" s="74"/>
    </row>
    <row r="95" spans="1:16" ht="13.5">
      <c r="A95" s="72"/>
      <c r="B95" s="73"/>
      <c r="C95" s="49"/>
      <c r="D95" s="49"/>
      <c r="E95" s="74"/>
      <c r="F95" s="74"/>
      <c r="K95" s="72"/>
      <c r="L95" s="73"/>
      <c r="M95" s="49"/>
      <c r="N95" s="49"/>
      <c r="O95" s="74"/>
      <c r="P95" s="74"/>
    </row>
    <row r="96" spans="1:16" ht="13.5">
      <c r="A96" s="72"/>
      <c r="B96" s="73"/>
      <c r="C96" s="49"/>
      <c r="D96" s="49"/>
      <c r="E96" s="74"/>
      <c r="F96" s="74"/>
      <c r="K96" s="72"/>
      <c r="L96" s="73"/>
      <c r="M96" s="49"/>
      <c r="N96" s="49"/>
      <c r="O96" s="74"/>
      <c r="P96" s="74"/>
    </row>
    <row r="97" spans="1:16" ht="13.5">
      <c r="A97" s="72"/>
      <c r="B97" s="73"/>
      <c r="C97" s="49"/>
      <c r="D97" s="49"/>
      <c r="E97" s="74"/>
      <c r="F97" s="74"/>
      <c r="K97" s="72"/>
      <c r="L97" s="73"/>
      <c r="M97" s="49"/>
      <c r="N97" s="49"/>
      <c r="O97" s="74"/>
      <c r="P97" s="74"/>
    </row>
    <row r="98" spans="1:16" ht="13.5">
      <c r="A98" s="72"/>
      <c r="B98" s="73"/>
      <c r="C98" s="49"/>
      <c r="D98" s="49"/>
      <c r="E98" s="74"/>
      <c r="F98" s="74"/>
      <c r="K98" s="72"/>
      <c r="L98" s="73"/>
      <c r="M98" s="49"/>
      <c r="N98" s="49"/>
      <c r="O98" s="74"/>
      <c r="P98" s="74"/>
    </row>
    <row r="99" spans="1:16" ht="13.5">
      <c r="A99" s="72"/>
      <c r="B99" s="73"/>
      <c r="C99" s="49"/>
      <c r="D99" s="49"/>
      <c r="E99" s="74"/>
      <c r="F99" s="74"/>
      <c r="K99" s="72"/>
      <c r="L99" s="73"/>
      <c r="M99" s="49"/>
      <c r="N99" s="49"/>
      <c r="O99" s="74"/>
      <c r="P99" s="74"/>
    </row>
    <row r="100" spans="1:16" ht="13.5">
      <c r="A100" s="72"/>
      <c r="B100" s="73"/>
      <c r="C100" s="49"/>
      <c r="D100" s="49"/>
      <c r="E100" s="74"/>
      <c r="F100" s="74"/>
      <c r="K100" s="72"/>
      <c r="L100" s="73"/>
      <c r="M100" s="49"/>
      <c r="N100" s="49"/>
      <c r="O100" s="74"/>
      <c r="P100" s="74"/>
    </row>
    <row r="101" spans="1:16" ht="13.5">
      <c r="A101" s="72"/>
      <c r="B101" s="73"/>
      <c r="C101" s="49"/>
      <c r="D101" s="49"/>
      <c r="E101" s="74"/>
      <c r="F101" s="74"/>
      <c r="K101" s="72"/>
      <c r="L101" s="73"/>
      <c r="M101" s="49"/>
      <c r="N101" s="49"/>
      <c r="O101" s="74"/>
      <c r="P101" s="74"/>
    </row>
    <row r="102" spans="3:16" ht="13.5">
      <c r="C102" s="76"/>
      <c r="D102" s="76"/>
      <c r="E102" s="77"/>
      <c r="F102" s="77"/>
      <c r="M102" s="76"/>
      <c r="N102" s="76"/>
      <c r="O102" s="77"/>
      <c r="P102" s="77"/>
    </row>
    <row r="103" spans="3:16" ht="13.5">
      <c r="C103" s="76"/>
      <c r="D103" s="76"/>
      <c r="E103" s="77"/>
      <c r="F103" s="77"/>
      <c r="M103" s="76"/>
      <c r="N103" s="76"/>
      <c r="O103" s="77"/>
      <c r="P103" s="77"/>
    </row>
    <row r="104" spans="3:16" ht="13.5">
      <c r="C104" s="76"/>
      <c r="D104" s="76"/>
      <c r="E104" s="77"/>
      <c r="F104" s="77"/>
      <c r="M104" s="76"/>
      <c r="N104" s="76"/>
      <c r="O104" s="77"/>
      <c r="P104" s="77"/>
    </row>
    <row r="105" spans="3:16" ht="13.5">
      <c r="C105" s="76"/>
      <c r="D105" s="76"/>
      <c r="E105" s="77"/>
      <c r="F105" s="77"/>
      <c r="M105" s="76"/>
      <c r="N105" s="76"/>
      <c r="O105" s="77"/>
      <c r="P105" s="77"/>
    </row>
    <row r="106" spans="3:16" ht="13.5">
      <c r="C106" s="76"/>
      <c r="D106" s="76"/>
      <c r="E106" s="77"/>
      <c r="F106" s="77"/>
      <c r="M106" s="76"/>
      <c r="N106" s="76"/>
      <c r="O106" s="77"/>
      <c r="P106" s="77"/>
    </row>
    <row r="107" spans="3:16" ht="13.5">
      <c r="C107" s="76"/>
      <c r="D107" s="76"/>
      <c r="E107" s="77"/>
      <c r="F107" s="77"/>
      <c r="M107" s="76"/>
      <c r="N107" s="76"/>
      <c r="O107" s="77"/>
      <c r="P107" s="77"/>
    </row>
  </sheetData>
  <sheetProtection/>
  <mergeCells count="31">
    <mergeCell ref="K68:Q68"/>
    <mergeCell ref="A60:A63"/>
    <mergeCell ref="K60:K63"/>
    <mergeCell ref="A67:F67"/>
    <mergeCell ref="H65:J65"/>
    <mergeCell ref="A65:G65"/>
    <mergeCell ref="A66:G66"/>
    <mergeCell ref="K66:Q66"/>
    <mergeCell ref="K65:Q65"/>
    <mergeCell ref="A42:A45"/>
    <mergeCell ref="K42:K45"/>
    <mergeCell ref="A48:A51"/>
    <mergeCell ref="K48:K51"/>
    <mergeCell ref="A54:A57"/>
    <mergeCell ref="K54:K57"/>
    <mergeCell ref="K30:K33"/>
    <mergeCell ref="A36:A39"/>
    <mergeCell ref="K36:K39"/>
    <mergeCell ref="A24:A27"/>
    <mergeCell ref="K24:K27"/>
    <mergeCell ref="A30:A33"/>
    <mergeCell ref="A1:J1"/>
    <mergeCell ref="K1:S1"/>
    <mergeCell ref="A12:A15"/>
    <mergeCell ref="K12:K15"/>
    <mergeCell ref="A18:A21"/>
    <mergeCell ref="K18:K21"/>
    <mergeCell ref="A4:B4"/>
    <mergeCell ref="K4:L4"/>
    <mergeCell ref="A6:A9"/>
    <mergeCell ref="K6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0"/>
  <sheetViews>
    <sheetView view="pageBreakPreview" zoomScaleSheetLayoutView="100" zoomScalePageLayoutView="0" workbookViewId="0" topLeftCell="A16">
      <selection activeCell="J3" sqref="J3:L3"/>
    </sheetView>
  </sheetViews>
  <sheetFormatPr defaultColWidth="9.00390625" defaultRowHeight="13.5"/>
  <cols>
    <col min="1" max="1" width="11.875" style="80" bestFit="1" customWidth="1"/>
    <col min="2" max="2" width="5.75390625" style="81" customWidth="1"/>
    <col min="3" max="6" width="7.625" style="81" customWidth="1"/>
    <col min="7" max="7" width="11.875" style="80" bestFit="1" customWidth="1"/>
    <col min="8" max="8" width="5.75390625" style="81" customWidth="1"/>
    <col min="9" max="11" width="8.25390625" style="81" bestFit="1" customWidth="1"/>
    <col min="12" max="12" width="8.25390625" style="85" customWidth="1"/>
    <col min="13" max="13" width="11.875" style="83" bestFit="1" customWidth="1"/>
    <col min="14" max="14" width="5.75390625" style="81" bestFit="1" customWidth="1"/>
    <col min="15" max="16" width="8.25390625" style="81" bestFit="1" customWidth="1"/>
    <col min="17" max="18" width="7.50390625" style="81" bestFit="1" customWidth="1"/>
    <col min="19" max="19" width="11.875" style="80" bestFit="1" customWidth="1"/>
    <col min="20" max="20" width="4.625" style="81" customWidth="1"/>
    <col min="21" max="21" width="8.25390625" style="81" bestFit="1" customWidth="1"/>
    <col min="22" max="22" width="8.50390625" style="81" bestFit="1" customWidth="1"/>
    <col min="23" max="23" width="8.25390625" style="81" bestFit="1" customWidth="1"/>
    <col min="24" max="24" width="8.25390625" style="81" customWidth="1"/>
    <col min="25" max="26" width="9.00390625" style="81" customWidth="1"/>
    <col min="27" max="27" width="8.125" style="81" bestFit="1" customWidth="1"/>
    <col min="28" max="30" width="8.25390625" style="81" bestFit="1" customWidth="1"/>
    <col min="31" max="32" width="9.00390625" style="81" customWidth="1"/>
    <col min="33" max="33" width="8.25390625" style="81" bestFit="1" customWidth="1"/>
    <col min="34" max="36" width="9.25390625" style="81" bestFit="1" customWidth="1"/>
    <col min="37" max="16384" width="9.00390625" style="81" customWidth="1"/>
  </cols>
  <sheetData>
    <row r="1" spans="1:36" s="78" customFormat="1" ht="18.75" customHeight="1">
      <c r="A1" s="496" t="s">
        <v>25</v>
      </c>
      <c r="B1" s="496"/>
      <c r="C1" s="496"/>
      <c r="D1" s="496"/>
      <c r="E1" s="496"/>
      <c r="F1" s="496"/>
      <c r="G1" s="496"/>
      <c r="L1" s="79"/>
      <c r="M1" s="497" t="s">
        <v>26</v>
      </c>
      <c r="N1" s="497"/>
      <c r="O1" s="497"/>
      <c r="P1" s="497"/>
      <c r="Q1" s="497"/>
      <c r="R1" s="497"/>
      <c r="S1" s="497"/>
      <c r="T1" s="79"/>
      <c r="U1" s="79"/>
      <c r="V1" s="79"/>
      <c r="W1" s="79"/>
      <c r="X1" s="79"/>
      <c r="Y1" s="497" t="s">
        <v>27</v>
      </c>
      <c r="Z1" s="497"/>
      <c r="AA1" s="497"/>
      <c r="AB1" s="497"/>
      <c r="AC1" s="497"/>
      <c r="AD1" s="497"/>
      <c r="AE1" s="497"/>
      <c r="AF1" s="79"/>
      <c r="AG1" s="79"/>
      <c r="AH1" s="79"/>
      <c r="AI1" s="79"/>
      <c r="AJ1" s="79"/>
    </row>
    <row r="2" spans="12:36" ht="12.75" thickBot="1">
      <c r="L2" s="82" t="s">
        <v>28</v>
      </c>
      <c r="X2" s="82" t="s">
        <v>28</v>
      </c>
      <c r="AJ2" s="82" t="s">
        <v>28</v>
      </c>
    </row>
    <row r="3" spans="1:36" s="85" customFormat="1" ht="18.75" customHeight="1">
      <c r="A3" s="84"/>
      <c r="B3" s="207" t="s">
        <v>29</v>
      </c>
      <c r="C3" s="498" t="s">
        <v>30</v>
      </c>
      <c r="D3" s="500" t="s">
        <v>31</v>
      </c>
      <c r="E3" s="500"/>
      <c r="F3" s="501"/>
      <c r="G3" s="84"/>
      <c r="H3" s="207" t="s">
        <v>29</v>
      </c>
      <c r="I3" s="498" t="s">
        <v>30</v>
      </c>
      <c r="J3" s="502" t="s">
        <v>31</v>
      </c>
      <c r="K3" s="503"/>
      <c r="L3" s="503"/>
      <c r="M3" s="84"/>
      <c r="N3" s="207" t="s">
        <v>29</v>
      </c>
      <c r="O3" s="498" t="s">
        <v>30</v>
      </c>
      <c r="P3" s="500" t="s">
        <v>31</v>
      </c>
      <c r="Q3" s="500"/>
      <c r="R3" s="501"/>
      <c r="S3" s="84"/>
      <c r="T3" s="207" t="s">
        <v>29</v>
      </c>
      <c r="U3" s="498" t="s">
        <v>30</v>
      </c>
      <c r="V3" s="500" t="s">
        <v>31</v>
      </c>
      <c r="W3" s="500"/>
      <c r="X3" s="502"/>
      <c r="Y3" s="84"/>
      <c r="Z3" s="207" t="s">
        <v>29</v>
      </c>
      <c r="AA3" s="498" t="s">
        <v>30</v>
      </c>
      <c r="AB3" s="500" t="s">
        <v>31</v>
      </c>
      <c r="AC3" s="500"/>
      <c r="AD3" s="501"/>
      <c r="AE3" s="84"/>
      <c r="AF3" s="207" t="s">
        <v>29</v>
      </c>
      <c r="AG3" s="498" t="s">
        <v>30</v>
      </c>
      <c r="AH3" s="500" t="s">
        <v>31</v>
      </c>
      <c r="AI3" s="500"/>
      <c r="AJ3" s="502"/>
    </row>
    <row r="4" spans="1:36" s="85" customFormat="1" ht="18.75" customHeight="1">
      <c r="A4" s="208" t="s">
        <v>32</v>
      </c>
      <c r="B4" s="86"/>
      <c r="C4" s="499"/>
      <c r="D4" s="87" t="s">
        <v>33</v>
      </c>
      <c r="E4" s="87" t="s">
        <v>34</v>
      </c>
      <c r="F4" s="88" t="s">
        <v>35</v>
      </c>
      <c r="G4" s="208" t="s">
        <v>32</v>
      </c>
      <c r="H4" s="86"/>
      <c r="I4" s="499"/>
      <c r="J4" s="87" t="s">
        <v>33</v>
      </c>
      <c r="K4" s="87" t="s">
        <v>34</v>
      </c>
      <c r="L4" s="89" t="s">
        <v>35</v>
      </c>
      <c r="M4" s="208" t="s">
        <v>32</v>
      </c>
      <c r="N4" s="86"/>
      <c r="O4" s="499"/>
      <c r="P4" s="87" t="s">
        <v>33</v>
      </c>
      <c r="Q4" s="87" t="s">
        <v>34</v>
      </c>
      <c r="R4" s="88" t="s">
        <v>35</v>
      </c>
      <c r="S4" s="208" t="s">
        <v>32</v>
      </c>
      <c r="T4" s="86"/>
      <c r="U4" s="499"/>
      <c r="V4" s="87" t="s">
        <v>33</v>
      </c>
      <c r="W4" s="87" t="s">
        <v>34</v>
      </c>
      <c r="X4" s="89" t="s">
        <v>35</v>
      </c>
      <c r="Y4" s="208" t="s">
        <v>32</v>
      </c>
      <c r="Z4" s="86"/>
      <c r="AA4" s="499"/>
      <c r="AB4" s="87" t="s">
        <v>33</v>
      </c>
      <c r="AC4" s="87" t="s">
        <v>34</v>
      </c>
      <c r="AD4" s="88" t="s">
        <v>35</v>
      </c>
      <c r="AE4" s="208" t="s">
        <v>32</v>
      </c>
      <c r="AF4" s="86"/>
      <c r="AG4" s="499"/>
      <c r="AH4" s="87" t="s">
        <v>33</v>
      </c>
      <c r="AI4" s="87" t="s">
        <v>34</v>
      </c>
      <c r="AJ4" s="89" t="s">
        <v>35</v>
      </c>
    </row>
    <row r="5" spans="1:36" s="90" customFormat="1" ht="24" customHeight="1">
      <c r="A5" s="504" t="s">
        <v>36</v>
      </c>
      <c r="B5" s="505"/>
      <c r="C5" s="280">
        <v>734</v>
      </c>
      <c r="D5" s="280">
        <f>E5+F5</f>
        <v>1657</v>
      </c>
      <c r="E5" s="280">
        <v>841</v>
      </c>
      <c r="F5" s="281">
        <v>816</v>
      </c>
      <c r="G5" s="504" t="s">
        <v>649</v>
      </c>
      <c r="H5" s="505"/>
      <c r="I5" s="280">
        <v>916</v>
      </c>
      <c r="J5" s="280">
        <f>K5+L5</f>
        <v>1705</v>
      </c>
      <c r="K5" s="280">
        <v>920</v>
      </c>
      <c r="L5" s="280">
        <v>785</v>
      </c>
      <c r="M5" s="504" t="s">
        <v>37</v>
      </c>
      <c r="N5" s="505"/>
      <c r="O5" s="280">
        <v>159</v>
      </c>
      <c r="P5" s="280">
        <f>Q5+R5</f>
        <v>430</v>
      </c>
      <c r="Q5" s="280">
        <v>206</v>
      </c>
      <c r="R5" s="281">
        <v>224</v>
      </c>
      <c r="S5" s="504" t="s">
        <v>38</v>
      </c>
      <c r="T5" s="505"/>
      <c r="U5" s="280">
        <v>486</v>
      </c>
      <c r="V5" s="280">
        <f>W5+X5</f>
        <v>1283</v>
      </c>
      <c r="W5" s="280">
        <v>601</v>
      </c>
      <c r="X5" s="280">
        <v>682</v>
      </c>
      <c r="Y5" s="504" t="s">
        <v>39</v>
      </c>
      <c r="Z5" s="505"/>
      <c r="AA5" s="280">
        <v>14</v>
      </c>
      <c r="AB5" s="280">
        <f>AC5+AD5</f>
        <v>729</v>
      </c>
      <c r="AC5" s="280">
        <v>401</v>
      </c>
      <c r="AD5" s="281">
        <v>328</v>
      </c>
      <c r="AE5" s="506" t="s">
        <v>40</v>
      </c>
      <c r="AF5" s="507"/>
      <c r="AG5" s="280">
        <v>98</v>
      </c>
      <c r="AH5" s="280">
        <f aca="true" t="shared" si="0" ref="AH5:AH10">AI5+AJ5</f>
        <v>240</v>
      </c>
      <c r="AI5" s="280">
        <v>118</v>
      </c>
      <c r="AJ5" s="280">
        <v>122</v>
      </c>
    </row>
    <row r="6" spans="1:36" s="90" customFormat="1" ht="24" customHeight="1">
      <c r="A6" s="504" t="s">
        <v>41</v>
      </c>
      <c r="B6" s="505"/>
      <c r="C6" s="280">
        <v>455</v>
      </c>
      <c r="D6" s="280">
        <f aca="true" t="shared" si="1" ref="D6:D36">E6+F6</f>
        <v>1016</v>
      </c>
      <c r="E6" s="280">
        <v>525</v>
      </c>
      <c r="F6" s="280">
        <v>491</v>
      </c>
      <c r="G6" s="508" t="s">
        <v>650</v>
      </c>
      <c r="H6" s="505"/>
      <c r="I6" s="280">
        <v>258</v>
      </c>
      <c r="J6" s="280">
        <f aca="true" t="shared" si="2" ref="J6:J28">K6+L6</f>
        <v>457</v>
      </c>
      <c r="K6" s="280">
        <v>269</v>
      </c>
      <c r="L6" s="280">
        <v>188</v>
      </c>
      <c r="M6" s="504" t="s">
        <v>42</v>
      </c>
      <c r="N6" s="505"/>
      <c r="O6" s="280">
        <v>252</v>
      </c>
      <c r="P6" s="280">
        <f aca="true" t="shared" si="3" ref="P6:P29">Q6+R6</f>
        <v>640</v>
      </c>
      <c r="Q6" s="280">
        <v>322</v>
      </c>
      <c r="R6" s="280">
        <v>318</v>
      </c>
      <c r="S6" s="508" t="s">
        <v>43</v>
      </c>
      <c r="T6" s="505"/>
      <c r="U6" s="280">
        <v>423</v>
      </c>
      <c r="V6" s="280">
        <f>W6+X6</f>
        <v>1132</v>
      </c>
      <c r="W6" s="280">
        <v>564</v>
      </c>
      <c r="X6" s="280">
        <v>568</v>
      </c>
      <c r="Y6" s="509" t="s">
        <v>44</v>
      </c>
      <c r="Z6" s="510"/>
      <c r="AA6" s="280">
        <v>219</v>
      </c>
      <c r="AB6" s="280">
        <f aca="true" t="shared" si="4" ref="AB6:AB28">AC6+AD6</f>
        <v>596</v>
      </c>
      <c r="AC6" s="280">
        <v>295</v>
      </c>
      <c r="AD6" s="281">
        <v>301</v>
      </c>
      <c r="AE6" s="508" t="s">
        <v>45</v>
      </c>
      <c r="AF6" s="505"/>
      <c r="AG6" s="280">
        <v>429</v>
      </c>
      <c r="AH6" s="280">
        <f t="shared" si="0"/>
        <v>1012</v>
      </c>
      <c r="AI6" s="280">
        <v>465</v>
      </c>
      <c r="AJ6" s="280">
        <v>547</v>
      </c>
    </row>
    <row r="7" spans="1:36" s="90" customFormat="1" ht="24" customHeight="1">
      <c r="A7" s="504" t="s">
        <v>46</v>
      </c>
      <c r="B7" s="505"/>
      <c r="C7" s="280">
        <v>233</v>
      </c>
      <c r="D7" s="280">
        <f t="shared" si="1"/>
        <v>485</v>
      </c>
      <c r="E7" s="280">
        <v>232</v>
      </c>
      <c r="F7" s="280">
        <v>253</v>
      </c>
      <c r="G7" s="508" t="s">
        <v>651</v>
      </c>
      <c r="H7" s="505"/>
      <c r="I7" s="280">
        <v>433</v>
      </c>
      <c r="J7" s="280">
        <f t="shared" si="2"/>
        <v>793</v>
      </c>
      <c r="K7" s="280">
        <v>461</v>
      </c>
      <c r="L7" s="280">
        <v>332</v>
      </c>
      <c r="M7" s="504" t="s">
        <v>47</v>
      </c>
      <c r="N7" s="505"/>
      <c r="O7" s="280">
        <v>174</v>
      </c>
      <c r="P7" s="280">
        <f t="shared" si="3"/>
        <v>411</v>
      </c>
      <c r="Q7" s="280">
        <v>202</v>
      </c>
      <c r="R7" s="280">
        <v>209</v>
      </c>
      <c r="S7" s="508" t="s">
        <v>48</v>
      </c>
      <c r="T7" s="505"/>
      <c r="U7" s="280">
        <v>66</v>
      </c>
      <c r="V7" s="280">
        <f>W7+X7</f>
        <v>80</v>
      </c>
      <c r="W7" s="280">
        <v>53</v>
      </c>
      <c r="X7" s="280">
        <v>27</v>
      </c>
      <c r="Y7" s="509" t="s">
        <v>49</v>
      </c>
      <c r="Z7" s="510"/>
      <c r="AA7" s="280">
        <v>121</v>
      </c>
      <c r="AB7" s="280">
        <f t="shared" si="4"/>
        <v>330</v>
      </c>
      <c r="AC7" s="280">
        <v>160</v>
      </c>
      <c r="AD7" s="281">
        <v>170</v>
      </c>
      <c r="AE7" s="508" t="s">
        <v>50</v>
      </c>
      <c r="AF7" s="505"/>
      <c r="AG7" s="280">
        <v>111</v>
      </c>
      <c r="AH7" s="280">
        <f t="shared" si="0"/>
        <v>358</v>
      </c>
      <c r="AI7" s="280">
        <v>146</v>
      </c>
      <c r="AJ7" s="280">
        <v>212</v>
      </c>
    </row>
    <row r="8" spans="1:36" s="90" customFormat="1" ht="24" customHeight="1">
      <c r="A8" s="504" t="s">
        <v>51</v>
      </c>
      <c r="B8" s="505"/>
      <c r="C8" s="280">
        <v>386</v>
      </c>
      <c r="D8" s="280">
        <f t="shared" si="1"/>
        <v>808</v>
      </c>
      <c r="E8" s="280">
        <v>423</v>
      </c>
      <c r="F8" s="280">
        <v>385</v>
      </c>
      <c r="G8" s="508" t="s">
        <v>52</v>
      </c>
      <c r="H8" s="505"/>
      <c r="I8" s="280">
        <v>1527</v>
      </c>
      <c r="J8" s="280">
        <f t="shared" si="2"/>
        <v>2554</v>
      </c>
      <c r="K8" s="280">
        <v>1478</v>
      </c>
      <c r="L8" s="280">
        <v>1076</v>
      </c>
      <c r="M8" s="504" t="s">
        <v>53</v>
      </c>
      <c r="N8" s="505"/>
      <c r="O8" s="280">
        <v>372</v>
      </c>
      <c r="P8" s="280">
        <f t="shared" si="3"/>
        <v>957</v>
      </c>
      <c r="Q8" s="280">
        <v>454</v>
      </c>
      <c r="R8" s="280">
        <v>503</v>
      </c>
      <c r="S8" s="511" t="s">
        <v>54</v>
      </c>
      <c r="T8" s="512"/>
      <c r="U8" s="284">
        <f>SUM(U5:U7,O31:O36)</f>
        <v>2625</v>
      </c>
      <c r="V8" s="284">
        <f>SUM(V5:V7,P31:P36)</f>
        <v>7199</v>
      </c>
      <c r="W8" s="284">
        <f>SUM(W5:W7,Q31:Q36)</f>
        <v>3466</v>
      </c>
      <c r="X8" s="284">
        <f>SUM(X5:X7,R31:R36)</f>
        <v>3733</v>
      </c>
      <c r="Y8" s="513" t="s">
        <v>55</v>
      </c>
      <c r="Z8" s="514"/>
      <c r="AA8" s="280">
        <v>412</v>
      </c>
      <c r="AB8" s="280">
        <f t="shared" si="4"/>
        <v>1129</v>
      </c>
      <c r="AC8" s="280">
        <v>570</v>
      </c>
      <c r="AD8" s="281">
        <v>559</v>
      </c>
      <c r="AE8" s="508" t="s">
        <v>56</v>
      </c>
      <c r="AF8" s="505"/>
      <c r="AG8" s="280">
        <v>302</v>
      </c>
      <c r="AH8" s="280">
        <f t="shared" si="0"/>
        <v>767</v>
      </c>
      <c r="AI8" s="280">
        <v>370</v>
      </c>
      <c r="AJ8" s="280">
        <v>397</v>
      </c>
    </row>
    <row r="9" spans="1:36" s="90" customFormat="1" ht="24" customHeight="1">
      <c r="A9" s="504" t="s">
        <v>57</v>
      </c>
      <c r="B9" s="505"/>
      <c r="C9" s="280">
        <v>608</v>
      </c>
      <c r="D9" s="280">
        <f t="shared" si="1"/>
        <v>1597</v>
      </c>
      <c r="E9" s="280">
        <v>808</v>
      </c>
      <c r="F9" s="280">
        <v>789</v>
      </c>
      <c r="G9" s="508" t="s">
        <v>58</v>
      </c>
      <c r="H9" s="505"/>
      <c r="I9" s="280">
        <v>1178</v>
      </c>
      <c r="J9" s="280">
        <f t="shared" si="2"/>
        <v>2059</v>
      </c>
      <c r="K9" s="280">
        <v>1205</v>
      </c>
      <c r="L9" s="280">
        <v>854</v>
      </c>
      <c r="M9" s="504" t="s">
        <v>59</v>
      </c>
      <c r="N9" s="505"/>
      <c r="O9" s="280">
        <v>143</v>
      </c>
      <c r="P9" s="280">
        <f t="shared" si="3"/>
        <v>381</v>
      </c>
      <c r="Q9" s="280">
        <v>186</v>
      </c>
      <c r="R9" s="280">
        <v>195</v>
      </c>
      <c r="S9" s="508" t="s">
        <v>60</v>
      </c>
      <c r="T9" s="505"/>
      <c r="U9" s="280">
        <v>640</v>
      </c>
      <c r="V9" s="280">
        <f>W9+X9</f>
        <v>1754</v>
      </c>
      <c r="W9" s="280">
        <v>878</v>
      </c>
      <c r="X9" s="280">
        <v>876</v>
      </c>
      <c r="Y9" s="513" t="s">
        <v>61</v>
      </c>
      <c r="Z9" s="514"/>
      <c r="AA9" s="280">
        <v>181</v>
      </c>
      <c r="AB9" s="280">
        <f t="shared" si="4"/>
        <v>550</v>
      </c>
      <c r="AC9" s="280">
        <v>269</v>
      </c>
      <c r="AD9" s="281">
        <v>281</v>
      </c>
      <c r="AE9" s="508" t="s">
        <v>62</v>
      </c>
      <c r="AF9" s="505"/>
      <c r="AG9" s="280">
        <v>91</v>
      </c>
      <c r="AH9" s="280">
        <f t="shared" si="0"/>
        <v>223</v>
      </c>
      <c r="AI9" s="280">
        <v>98</v>
      </c>
      <c r="AJ9" s="280">
        <v>125</v>
      </c>
    </row>
    <row r="10" spans="1:36" s="90" customFormat="1" ht="24" customHeight="1">
      <c r="A10" s="504" t="s">
        <v>63</v>
      </c>
      <c r="B10" s="505"/>
      <c r="C10" s="280">
        <v>196</v>
      </c>
      <c r="D10" s="280">
        <f t="shared" si="1"/>
        <v>339</v>
      </c>
      <c r="E10" s="280">
        <v>152</v>
      </c>
      <c r="F10" s="280">
        <v>187</v>
      </c>
      <c r="G10" s="508" t="s">
        <v>64</v>
      </c>
      <c r="H10" s="505"/>
      <c r="I10" s="280">
        <v>709</v>
      </c>
      <c r="J10" s="280">
        <f t="shared" si="2"/>
        <v>1370</v>
      </c>
      <c r="K10" s="280">
        <v>774</v>
      </c>
      <c r="L10" s="280">
        <v>596</v>
      </c>
      <c r="M10" s="504" t="s">
        <v>65</v>
      </c>
      <c r="N10" s="505"/>
      <c r="O10" s="280">
        <v>148</v>
      </c>
      <c r="P10" s="280">
        <f t="shared" si="3"/>
        <v>371</v>
      </c>
      <c r="Q10" s="280">
        <v>182</v>
      </c>
      <c r="R10" s="280">
        <v>189</v>
      </c>
      <c r="S10" s="508" t="s">
        <v>66</v>
      </c>
      <c r="T10" s="505"/>
      <c r="U10" s="280">
        <v>389</v>
      </c>
      <c r="V10" s="280">
        <f aca="true" t="shared" si="5" ref="V10:V35">W10+X10</f>
        <v>1320</v>
      </c>
      <c r="W10" s="280">
        <v>619</v>
      </c>
      <c r="X10" s="280">
        <v>701</v>
      </c>
      <c r="Y10" s="513" t="s">
        <v>67</v>
      </c>
      <c r="Z10" s="514"/>
      <c r="AA10" s="280">
        <v>341</v>
      </c>
      <c r="AB10" s="280">
        <f t="shared" si="4"/>
        <v>883</v>
      </c>
      <c r="AC10" s="280">
        <v>424</v>
      </c>
      <c r="AD10" s="281">
        <v>459</v>
      </c>
      <c r="AE10" s="508" t="s">
        <v>68</v>
      </c>
      <c r="AF10" s="505"/>
      <c r="AG10" s="280">
        <v>188</v>
      </c>
      <c r="AH10" s="280">
        <f t="shared" si="0"/>
        <v>478</v>
      </c>
      <c r="AI10" s="280">
        <v>220</v>
      </c>
      <c r="AJ10" s="280">
        <v>258</v>
      </c>
    </row>
    <row r="11" spans="1:36" s="90" customFormat="1" ht="24" customHeight="1">
      <c r="A11" s="504" t="s">
        <v>69</v>
      </c>
      <c r="B11" s="505"/>
      <c r="C11" s="280">
        <v>448</v>
      </c>
      <c r="D11" s="280">
        <f t="shared" si="1"/>
        <v>1219</v>
      </c>
      <c r="E11" s="280">
        <v>614</v>
      </c>
      <c r="F11" s="280">
        <v>605</v>
      </c>
      <c r="G11" s="508" t="s">
        <v>70</v>
      </c>
      <c r="H11" s="505"/>
      <c r="I11" s="280">
        <v>318</v>
      </c>
      <c r="J11" s="280">
        <f t="shared" si="2"/>
        <v>1057</v>
      </c>
      <c r="K11" s="280">
        <v>535</v>
      </c>
      <c r="L11" s="280">
        <v>522</v>
      </c>
      <c r="M11" s="504" t="s">
        <v>71</v>
      </c>
      <c r="N11" s="505"/>
      <c r="O11" s="280">
        <v>206</v>
      </c>
      <c r="P11" s="280">
        <f t="shared" si="3"/>
        <v>590</v>
      </c>
      <c r="Q11" s="280">
        <v>290</v>
      </c>
      <c r="R11" s="280">
        <v>300</v>
      </c>
      <c r="S11" s="508" t="s">
        <v>72</v>
      </c>
      <c r="T11" s="505"/>
      <c r="U11" s="280">
        <v>790</v>
      </c>
      <c r="V11" s="280">
        <f t="shared" si="5"/>
        <v>1711</v>
      </c>
      <c r="W11" s="280">
        <v>944</v>
      </c>
      <c r="X11" s="280">
        <v>767</v>
      </c>
      <c r="Y11" s="509" t="s">
        <v>73</v>
      </c>
      <c r="Z11" s="510"/>
      <c r="AA11" s="280">
        <v>136</v>
      </c>
      <c r="AB11" s="280">
        <f t="shared" si="4"/>
        <v>481</v>
      </c>
      <c r="AC11" s="280">
        <v>239</v>
      </c>
      <c r="AD11" s="281">
        <v>242</v>
      </c>
      <c r="AE11" s="511" t="s">
        <v>74</v>
      </c>
      <c r="AF11" s="512"/>
      <c r="AG11" s="284">
        <f>SUM(AG5:AG10,AA35:AA36)</f>
        <v>1470</v>
      </c>
      <c r="AH11" s="284">
        <f>SUM(AH5:AH10,AB35:AB36)</f>
        <v>3675</v>
      </c>
      <c r="AI11" s="284">
        <f>SUM(AI5:AI10,AC35:AC36)</f>
        <v>1696</v>
      </c>
      <c r="AJ11" s="284">
        <f>SUM(AJ5:AJ10,AD35:AD36)</f>
        <v>1979</v>
      </c>
    </row>
    <row r="12" spans="1:36" s="90" customFormat="1" ht="24" customHeight="1">
      <c r="A12" s="504" t="s">
        <v>75</v>
      </c>
      <c r="B12" s="505"/>
      <c r="C12" s="280">
        <v>236</v>
      </c>
      <c r="D12" s="280">
        <f t="shared" si="1"/>
        <v>592</v>
      </c>
      <c r="E12" s="280">
        <v>305</v>
      </c>
      <c r="F12" s="280">
        <v>287</v>
      </c>
      <c r="G12" s="508" t="s">
        <v>76</v>
      </c>
      <c r="H12" s="505"/>
      <c r="I12" s="280">
        <v>0</v>
      </c>
      <c r="J12" s="280">
        <f t="shared" si="2"/>
        <v>0</v>
      </c>
      <c r="K12" s="280">
        <v>0</v>
      </c>
      <c r="L12" s="280">
        <v>0</v>
      </c>
      <c r="M12" s="504" t="s">
        <v>77</v>
      </c>
      <c r="N12" s="505"/>
      <c r="O12" s="280">
        <v>227</v>
      </c>
      <c r="P12" s="280">
        <f t="shared" si="3"/>
        <v>812</v>
      </c>
      <c r="Q12" s="280">
        <v>390</v>
      </c>
      <c r="R12" s="280">
        <v>422</v>
      </c>
      <c r="S12" s="508" t="s">
        <v>78</v>
      </c>
      <c r="T12" s="505"/>
      <c r="U12" s="280">
        <v>1372</v>
      </c>
      <c r="V12" s="280">
        <f t="shared" si="5"/>
        <v>4183</v>
      </c>
      <c r="W12" s="280">
        <v>2021</v>
      </c>
      <c r="X12" s="280">
        <v>2162</v>
      </c>
      <c r="Y12" s="504" t="s">
        <v>79</v>
      </c>
      <c r="Z12" s="505"/>
      <c r="AA12" s="280">
        <v>244</v>
      </c>
      <c r="AB12" s="280">
        <f t="shared" si="4"/>
        <v>695</v>
      </c>
      <c r="AC12" s="280">
        <v>355</v>
      </c>
      <c r="AD12" s="281">
        <v>340</v>
      </c>
      <c r="AE12" s="508" t="s">
        <v>80</v>
      </c>
      <c r="AF12" s="505"/>
      <c r="AG12" s="280">
        <v>102</v>
      </c>
      <c r="AH12" s="280">
        <f>AI12+AJ12</f>
        <v>253</v>
      </c>
      <c r="AI12" s="280">
        <v>122</v>
      </c>
      <c r="AJ12" s="280">
        <v>131</v>
      </c>
    </row>
    <row r="13" spans="1:36" s="90" customFormat="1" ht="24" customHeight="1">
      <c r="A13" s="504" t="s">
        <v>81</v>
      </c>
      <c r="B13" s="505"/>
      <c r="C13" s="280">
        <v>996</v>
      </c>
      <c r="D13" s="280">
        <f t="shared" si="1"/>
        <v>2059</v>
      </c>
      <c r="E13" s="280">
        <v>990</v>
      </c>
      <c r="F13" s="280">
        <v>1069</v>
      </c>
      <c r="G13" s="508" t="s">
        <v>82</v>
      </c>
      <c r="H13" s="505"/>
      <c r="I13" s="280">
        <v>1254</v>
      </c>
      <c r="J13" s="280">
        <f t="shared" si="2"/>
        <v>1393</v>
      </c>
      <c r="K13" s="280">
        <v>679</v>
      </c>
      <c r="L13" s="280">
        <v>714</v>
      </c>
      <c r="M13" s="504" t="s">
        <v>83</v>
      </c>
      <c r="N13" s="505"/>
      <c r="O13" s="283">
        <v>0</v>
      </c>
      <c r="P13" s="283">
        <v>0</v>
      </c>
      <c r="Q13" s="283">
        <v>0</v>
      </c>
      <c r="R13" s="283">
        <v>0</v>
      </c>
      <c r="S13" s="508" t="s">
        <v>84</v>
      </c>
      <c r="T13" s="505"/>
      <c r="U13" s="280">
        <v>610</v>
      </c>
      <c r="V13" s="280">
        <f t="shared" si="5"/>
        <v>1430</v>
      </c>
      <c r="W13" s="280">
        <v>725</v>
      </c>
      <c r="X13" s="280">
        <v>705</v>
      </c>
      <c r="Y13" s="504" t="s">
        <v>85</v>
      </c>
      <c r="Z13" s="505"/>
      <c r="AA13" s="280">
        <v>325</v>
      </c>
      <c r="AB13" s="280">
        <f t="shared" si="4"/>
        <v>779</v>
      </c>
      <c r="AC13" s="280">
        <v>389</v>
      </c>
      <c r="AD13" s="281">
        <v>390</v>
      </c>
      <c r="AE13" s="508" t="s">
        <v>86</v>
      </c>
      <c r="AF13" s="505"/>
      <c r="AG13" s="280">
        <v>223</v>
      </c>
      <c r="AH13" s="280">
        <f aca="true" t="shared" si="6" ref="AH13:AH19">AI13+AJ13</f>
        <v>582</v>
      </c>
      <c r="AI13" s="280">
        <v>271</v>
      </c>
      <c r="AJ13" s="280">
        <v>311</v>
      </c>
    </row>
    <row r="14" spans="1:36" s="90" customFormat="1" ht="24" customHeight="1">
      <c r="A14" s="504" t="s">
        <v>87</v>
      </c>
      <c r="B14" s="505"/>
      <c r="C14" s="280">
        <v>252</v>
      </c>
      <c r="D14" s="280">
        <f t="shared" si="1"/>
        <v>438</v>
      </c>
      <c r="E14" s="280">
        <v>208</v>
      </c>
      <c r="F14" s="280">
        <v>230</v>
      </c>
      <c r="G14" s="508" t="s">
        <v>88</v>
      </c>
      <c r="H14" s="505"/>
      <c r="I14" s="280">
        <v>1499</v>
      </c>
      <c r="J14" s="280">
        <f t="shared" si="2"/>
        <v>1616</v>
      </c>
      <c r="K14" s="280">
        <v>781</v>
      </c>
      <c r="L14" s="280">
        <v>835</v>
      </c>
      <c r="M14" s="504" t="s">
        <v>89</v>
      </c>
      <c r="N14" s="505"/>
      <c r="O14" s="280">
        <v>435</v>
      </c>
      <c r="P14" s="280">
        <f t="shared" si="3"/>
        <v>883</v>
      </c>
      <c r="Q14" s="280">
        <v>507</v>
      </c>
      <c r="R14" s="280">
        <v>376</v>
      </c>
      <c r="S14" s="508" t="s">
        <v>90</v>
      </c>
      <c r="T14" s="505"/>
      <c r="U14" s="280">
        <v>73</v>
      </c>
      <c r="V14" s="280">
        <f t="shared" si="5"/>
        <v>212</v>
      </c>
      <c r="W14" s="280">
        <v>106</v>
      </c>
      <c r="X14" s="280">
        <v>106</v>
      </c>
      <c r="Y14" s="504" t="s">
        <v>91</v>
      </c>
      <c r="Z14" s="505"/>
      <c r="AA14" s="280">
        <v>433</v>
      </c>
      <c r="AB14" s="280">
        <f t="shared" si="4"/>
        <v>1223</v>
      </c>
      <c r="AC14" s="280">
        <v>610</v>
      </c>
      <c r="AD14" s="281">
        <v>613</v>
      </c>
      <c r="AE14" s="508" t="s">
        <v>92</v>
      </c>
      <c r="AF14" s="505"/>
      <c r="AG14" s="280">
        <v>67</v>
      </c>
      <c r="AH14" s="280">
        <f t="shared" si="6"/>
        <v>185</v>
      </c>
      <c r="AI14" s="280">
        <v>88</v>
      </c>
      <c r="AJ14" s="280">
        <v>97</v>
      </c>
    </row>
    <row r="15" spans="1:36" s="90" customFormat="1" ht="24" customHeight="1">
      <c r="A15" s="504" t="s">
        <v>93</v>
      </c>
      <c r="B15" s="505"/>
      <c r="C15" s="280">
        <v>173</v>
      </c>
      <c r="D15" s="280">
        <f t="shared" si="1"/>
        <v>591</v>
      </c>
      <c r="E15" s="280">
        <v>258</v>
      </c>
      <c r="F15" s="280">
        <v>333</v>
      </c>
      <c r="G15" s="508" t="s">
        <v>94</v>
      </c>
      <c r="H15" s="505"/>
      <c r="I15" s="280">
        <v>344</v>
      </c>
      <c r="J15" s="280">
        <f t="shared" si="2"/>
        <v>368</v>
      </c>
      <c r="K15" s="280">
        <v>203</v>
      </c>
      <c r="L15" s="280">
        <v>165</v>
      </c>
      <c r="M15" s="504" t="s">
        <v>95</v>
      </c>
      <c r="N15" s="505"/>
      <c r="O15" s="280">
        <v>562</v>
      </c>
      <c r="P15" s="280">
        <f t="shared" si="3"/>
        <v>1524</v>
      </c>
      <c r="Q15" s="280">
        <v>737</v>
      </c>
      <c r="R15" s="280">
        <v>787</v>
      </c>
      <c r="S15" s="508" t="s">
        <v>96</v>
      </c>
      <c r="T15" s="505"/>
      <c r="U15" s="280">
        <v>71</v>
      </c>
      <c r="V15" s="280">
        <f t="shared" si="5"/>
        <v>183</v>
      </c>
      <c r="W15" s="280">
        <v>86</v>
      </c>
      <c r="X15" s="280">
        <v>97</v>
      </c>
      <c r="Y15" s="504" t="s">
        <v>97</v>
      </c>
      <c r="Z15" s="505"/>
      <c r="AA15" s="280">
        <v>168</v>
      </c>
      <c r="AB15" s="280">
        <f t="shared" si="4"/>
        <v>510</v>
      </c>
      <c r="AC15" s="280">
        <v>257</v>
      </c>
      <c r="AD15" s="281">
        <v>253</v>
      </c>
      <c r="AE15" s="508" t="s">
        <v>98</v>
      </c>
      <c r="AF15" s="505"/>
      <c r="AG15" s="280">
        <v>177</v>
      </c>
      <c r="AH15" s="280">
        <f t="shared" si="6"/>
        <v>428</v>
      </c>
      <c r="AI15" s="280">
        <v>191</v>
      </c>
      <c r="AJ15" s="280">
        <v>237</v>
      </c>
    </row>
    <row r="16" spans="1:36" s="90" customFormat="1" ht="24" customHeight="1">
      <c r="A16" s="504" t="s">
        <v>652</v>
      </c>
      <c r="B16" s="505"/>
      <c r="C16" s="280">
        <v>172</v>
      </c>
      <c r="D16" s="280">
        <f t="shared" si="1"/>
        <v>420</v>
      </c>
      <c r="E16" s="280">
        <v>199</v>
      </c>
      <c r="F16" s="280">
        <v>221</v>
      </c>
      <c r="G16" s="508" t="s">
        <v>99</v>
      </c>
      <c r="H16" s="505"/>
      <c r="I16" s="280">
        <v>300</v>
      </c>
      <c r="J16" s="280">
        <f t="shared" si="2"/>
        <v>532</v>
      </c>
      <c r="K16" s="280">
        <v>291</v>
      </c>
      <c r="L16" s="280">
        <v>241</v>
      </c>
      <c r="M16" s="504" t="s">
        <v>100</v>
      </c>
      <c r="N16" s="505"/>
      <c r="O16" s="280">
        <v>160</v>
      </c>
      <c r="P16" s="280">
        <f t="shared" si="3"/>
        <v>486</v>
      </c>
      <c r="Q16" s="280">
        <v>252</v>
      </c>
      <c r="R16" s="280">
        <v>234</v>
      </c>
      <c r="S16" s="508" t="s">
        <v>101</v>
      </c>
      <c r="T16" s="505"/>
      <c r="U16" s="280">
        <v>650</v>
      </c>
      <c r="V16" s="280">
        <f t="shared" si="5"/>
        <v>1980</v>
      </c>
      <c r="W16" s="280">
        <v>996</v>
      </c>
      <c r="X16" s="280">
        <v>984</v>
      </c>
      <c r="Y16" s="504" t="s">
        <v>102</v>
      </c>
      <c r="Z16" s="505"/>
      <c r="AA16" s="280">
        <v>285</v>
      </c>
      <c r="AB16" s="280">
        <f t="shared" si="4"/>
        <v>671</v>
      </c>
      <c r="AC16" s="280">
        <v>296</v>
      </c>
      <c r="AD16" s="281">
        <v>375</v>
      </c>
      <c r="AE16" s="508" t="s">
        <v>103</v>
      </c>
      <c r="AF16" s="505"/>
      <c r="AG16" s="280">
        <v>126</v>
      </c>
      <c r="AH16" s="280">
        <f t="shared" si="6"/>
        <v>305</v>
      </c>
      <c r="AI16" s="280">
        <v>133</v>
      </c>
      <c r="AJ16" s="280">
        <v>172</v>
      </c>
    </row>
    <row r="17" spans="1:36" s="90" customFormat="1" ht="24" customHeight="1">
      <c r="A17" s="504" t="s">
        <v>653</v>
      </c>
      <c r="B17" s="505"/>
      <c r="C17" s="280">
        <v>193</v>
      </c>
      <c r="D17" s="280">
        <f t="shared" si="1"/>
        <v>524</v>
      </c>
      <c r="E17" s="280">
        <v>244</v>
      </c>
      <c r="F17" s="280">
        <v>280</v>
      </c>
      <c r="G17" s="508" t="s">
        <v>104</v>
      </c>
      <c r="H17" s="505"/>
      <c r="I17" s="280">
        <v>439</v>
      </c>
      <c r="J17" s="280">
        <f t="shared" si="2"/>
        <v>1007</v>
      </c>
      <c r="K17" s="280">
        <v>514</v>
      </c>
      <c r="L17" s="280">
        <v>493</v>
      </c>
      <c r="M17" s="504" t="s">
        <v>105</v>
      </c>
      <c r="N17" s="505"/>
      <c r="O17" s="280">
        <v>48</v>
      </c>
      <c r="P17" s="280">
        <f t="shared" si="3"/>
        <v>158</v>
      </c>
      <c r="Q17" s="280">
        <v>79</v>
      </c>
      <c r="R17" s="280">
        <v>79</v>
      </c>
      <c r="S17" s="508" t="s">
        <v>106</v>
      </c>
      <c r="T17" s="505"/>
      <c r="U17" s="280">
        <v>911</v>
      </c>
      <c r="V17" s="280">
        <f t="shared" si="5"/>
        <v>2585</v>
      </c>
      <c r="W17" s="280">
        <v>1248</v>
      </c>
      <c r="X17" s="280">
        <v>1337</v>
      </c>
      <c r="Y17" s="504" t="s">
        <v>107</v>
      </c>
      <c r="Z17" s="505"/>
      <c r="AA17" s="280">
        <v>83</v>
      </c>
      <c r="AB17" s="280">
        <f t="shared" si="4"/>
        <v>197</v>
      </c>
      <c r="AC17" s="280">
        <v>95</v>
      </c>
      <c r="AD17" s="281">
        <v>102</v>
      </c>
      <c r="AE17" s="508" t="s">
        <v>108</v>
      </c>
      <c r="AF17" s="505"/>
      <c r="AG17" s="280">
        <v>149</v>
      </c>
      <c r="AH17" s="280">
        <f t="shared" si="6"/>
        <v>388</v>
      </c>
      <c r="AI17" s="280">
        <v>186</v>
      </c>
      <c r="AJ17" s="280">
        <v>202</v>
      </c>
    </row>
    <row r="18" spans="1:36" s="90" customFormat="1" ht="24" customHeight="1">
      <c r="A18" s="504" t="s">
        <v>654</v>
      </c>
      <c r="B18" s="505"/>
      <c r="C18" s="280">
        <v>679</v>
      </c>
      <c r="D18" s="280">
        <f t="shared" si="1"/>
        <v>1913</v>
      </c>
      <c r="E18" s="280">
        <v>943</v>
      </c>
      <c r="F18" s="280">
        <v>970</v>
      </c>
      <c r="G18" s="508" t="s">
        <v>109</v>
      </c>
      <c r="H18" s="505"/>
      <c r="I18" s="280">
        <v>279</v>
      </c>
      <c r="J18" s="280">
        <f t="shared" si="2"/>
        <v>671</v>
      </c>
      <c r="K18" s="280">
        <v>339</v>
      </c>
      <c r="L18" s="280">
        <v>332</v>
      </c>
      <c r="M18" s="504" t="s">
        <v>110</v>
      </c>
      <c r="N18" s="505"/>
      <c r="O18" s="280">
        <v>149</v>
      </c>
      <c r="P18" s="280">
        <f t="shared" si="3"/>
        <v>338</v>
      </c>
      <c r="Q18" s="280">
        <v>177</v>
      </c>
      <c r="R18" s="280">
        <v>161</v>
      </c>
      <c r="S18" s="508" t="s">
        <v>111</v>
      </c>
      <c r="T18" s="505"/>
      <c r="U18" s="280">
        <v>721</v>
      </c>
      <c r="V18" s="280">
        <f t="shared" si="5"/>
        <v>2144</v>
      </c>
      <c r="W18" s="280">
        <v>1034</v>
      </c>
      <c r="X18" s="280">
        <v>1110</v>
      </c>
      <c r="Y18" s="504" t="s">
        <v>112</v>
      </c>
      <c r="Z18" s="505"/>
      <c r="AA18" s="280">
        <v>110</v>
      </c>
      <c r="AB18" s="280">
        <f t="shared" si="4"/>
        <v>211</v>
      </c>
      <c r="AC18" s="280">
        <v>107</v>
      </c>
      <c r="AD18" s="281">
        <v>104</v>
      </c>
      <c r="AE18" s="508" t="s">
        <v>113</v>
      </c>
      <c r="AF18" s="505"/>
      <c r="AG18" s="280">
        <v>625</v>
      </c>
      <c r="AH18" s="280">
        <f t="shared" si="6"/>
        <v>1569</v>
      </c>
      <c r="AI18" s="280">
        <v>728</v>
      </c>
      <c r="AJ18" s="280">
        <v>841</v>
      </c>
    </row>
    <row r="19" spans="1:36" s="90" customFormat="1" ht="24" customHeight="1">
      <c r="A19" s="504" t="s">
        <v>655</v>
      </c>
      <c r="B19" s="505"/>
      <c r="C19" s="280">
        <v>785</v>
      </c>
      <c r="D19" s="280">
        <f t="shared" si="1"/>
        <v>1951</v>
      </c>
      <c r="E19" s="280">
        <v>1027</v>
      </c>
      <c r="F19" s="280">
        <v>924</v>
      </c>
      <c r="G19" s="508" t="s">
        <v>114</v>
      </c>
      <c r="H19" s="505"/>
      <c r="I19" s="280">
        <v>0</v>
      </c>
      <c r="J19" s="280">
        <f t="shared" si="2"/>
        <v>0</v>
      </c>
      <c r="K19" s="280">
        <v>0</v>
      </c>
      <c r="L19" s="280">
        <v>0</v>
      </c>
      <c r="M19" s="504" t="s">
        <v>115</v>
      </c>
      <c r="N19" s="505"/>
      <c r="O19" s="280">
        <v>102</v>
      </c>
      <c r="P19" s="280">
        <f t="shared" si="3"/>
        <v>283</v>
      </c>
      <c r="Q19" s="280">
        <v>131</v>
      </c>
      <c r="R19" s="280">
        <v>152</v>
      </c>
      <c r="S19" s="508" t="s">
        <v>116</v>
      </c>
      <c r="T19" s="505"/>
      <c r="U19" s="280">
        <v>508</v>
      </c>
      <c r="V19" s="280">
        <f t="shared" si="5"/>
        <v>1288</v>
      </c>
      <c r="W19" s="280">
        <v>652</v>
      </c>
      <c r="X19" s="280">
        <v>636</v>
      </c>
      <c r="Y19" s="504" t="s">
        <v>117</v>
      </c>
      <c r="Z19" s="505"/>
      <c r="AA19" s="280">
        <v>314</v>
      </c>
      <c r="AB19" s="280">
        <f t="shared" si="4"/>
        <v>486</v>
      </c>
      <c r="AC19" s="280">
        <v>312</v>
      </c>
      <c r="AD19" s="281">
        <v>174</v>
      </c>
      <c r="AE19" s="508" t="s">
        <v>118</v>
      </c>
      <c r="AF19" s="505"/>
      <c r="AG19" s="280">
        <v>832</v>
      </c>
      <c r="AH19" s="280">
        <f t="shared" si="6"/>
        <v>2524</v>
      </c>
      <c r="AI19" s="280">
        <v>1198</v>
      </c>
      <c r="AJ19" s="280">
        <v>1326</v>
      </c>
    </row>
    <row r="20" spans="1:36" s="90" customFormat="1" ht="24" customHeight="1">
      <c r="A20" s="504" t="s">
        <v>656</v>
      </c>
      <c r="B20" s="505"/>
      <c r="C20" s="280">
        <v>491</v>
      </c>
      <c r="D20" s="280">
        <f t="shared" si="1"/>
        <v>1108</v>
      </c>
      <c r="E20" s="280">
        <v>532</v>
      </c>
      <c r="F20" s="280">
        <v>576</v>
      </c>
      <c r="G20" s="508" t="s">
        <v>119</v>
      </c>
      <c r="H20" s="505"/>
      <c r="I20" s="280">
        <v>553</v>
      </c>
      <c r="J20" s="280">
        <f t="shared" si="2"/>
        <v>1092</v>
      </c>
      <c r="K20" s="280">
        <v>583</v>
      </c>
      <c r="L20" s="280">
        <v>509</v>
      </c>
      <c r="M20" s="509" t="s">
        <v>120</v>
      </c>
      <c r="N20" s="510"/>
      <c r="O20" s="280">
        <v>352</v>
      </c>
      <c r="P20" s="280">
        <f t="shared" si="3"/>
        <v>776</v>
      </c>
      <c r="Q20" s="280">
        <v>440</v>
      </c>
      <c r="R20" s="280">
        <v>336</v>
      </c>
      <c r="S20" s="508" t="s">
        <v>121</v>
      </c>
      <c r="T20" s="505"/>
      <c r="U20" s="280">
        <v>1107</v>
      </c>
      <c r="V20" s="280">
        <f t="shared" si="5"/>
        <v>2817</v>
      </c>
      <c r="W20" s="280">
        <v>1394</v>
      </c>
      <c r="X20" s="280">
        <v>1423</v>
      </c>
      <c r="Y20" s="504" t="s">
        <v>122</v>
      </c>
      <c r="Z20" s="505"/>
      <c r="AA20" s="280">
        <v>154</v>
      </c>
      <c r="AB20" s="280">
        <f t="shared" si="4"/>
        <v>386</v>
      </c>
      <c r="AC20" s="280">
        <v>177</v>
      </c>
      <c r="AD20" s="281">
        <v>209</v>
      </c>
      <c r="AE20" s="511" t="s">
        <v>123</v>
      </c>
      <c r="AF20" s="512"/>
      <c r="AG20" s="284">
        <f>SUM(AG12:AG19)</f>
        <v>2301</v>
      </c>
      <c r="AH20" s="284">
        <f>SUM(AH12:AH19)</f>
        <v>6234</v>
      </c>
      <c r="AI20" s="284">
        <f>SUM(AI12:AI19)</f>
        <v>2917</v>
      </c>
      <c r="AJ20" s="284">
        <f>SUM(AJ12:AJ19)</f>
        <v>3317</v>
      </c>
    </row>
    <row r="21" spans="1:36" s="90" customFormat="1" ht="24" customHeight="1">
      <c r="A21" s="504" t="s">
        <v>657</v>
      </c>
      <c r="B21" s="505"/>
      <c r="C21" s="280">
        <v>736</v>
      </c>
      <c r="D21" s="280">
        <f t="shared" si="1"/>
        <v>1486</v>
      </c>
      <c r="E21" s="280">
        <v>807</v>
      </c>
      <c r="F21" s="280">
        <v>679</v>
      </c>
      <c r="G21" s="515" t="s">
        <v>124</v>
      </c>
      <c r="H21" s="510"/>
      <c r="I21" s="280">
        <v>189</v>
      </c>
      <c r="J21" s="280">
        <f t="shared" si="2"/>
        <v>336</v>
      </c>
      <c r="K21" s="280">
        <v>169</v>
      </c>
      <c r="L21" s="280">
        <v>167</v>
      </c>
      <c r="M21" s="509" t="s">
        <v>125</v>
      </c>
      <c r="N21" s="510"/>
      <c r="O21" s="280">
        <v>530</v>
      </c>
      <c r="P21" s="280">
        <f t="shared" si="3"/>
        <v>1098</v>
      </c>
      <c r="Q21" s="280">
        <v>632</v>
      </c>
      <c r="R21" s="280">
        <v>466</v>
      </c>
      <c r="S21" s="508" t="s">
        <v>126</v>
      </c>
      <c r="T21" s="505"/>
      <c r="U21" s="280">
        <v>245</v>
      </c>
      <c r="V21" s="280">
        <f t="shared" si="5"/>
        <v>484</v>
      </c>
      <c r="W21" s="280">
        <v>261</v>
      </c>
      <c r="X21" s="280">
        <v>223</v>
      </c>
      <c r="Y21" s="504" t="s">
        <v>127</v>
      </c>
      <c r="Z21" s="505"/>
      <c r="AA21" s="280">
        <v>388</v>
      </c>
      <c r="AB21" s="280">
        <f t="shared" si="4"/>
        <v>962</v>
      </c>
      <c r="AC21" s="280">
        <v>477</v>
      </c>
      <c r="AD21" s="281">
        <v>485</v>
      </c>
      <c r="AE21" s="508" t="s">
        <v>128</v>
      </c>
      <c r="AF21" s="505"/>
      <c r="AG21" s="280">
        <v>112</v>
      </c>
      <c r="AH21" s="280">
        <f>AI21+AJ21</f>
        <v>309</v>
      </c>
      <c r="AI21" s="280">
        <v>149</v>
      </c>
      <c r="AJ21" s="280">
        <v>160</v>
      </c>
    </row>
    <row r="22" spans="1:36" s="90" customFormat="1" ht="24" customHeight="1">
      <c r="A22" s="504" t="s">
        <v>658</v>
      </c>
      <c r="B22" s="505"/>
      <c r="C22" s="280">
        <v>2086</v>
      </c>
      <c r="D22" s="280">
        <f t="shared" si="1"/>
        <v>2928</v>
      </c>
      <c r="E22" s="280">
        <v>1773</v>
      </c>
      <c r="F22" s="280">
        <v>1155</v>
      </c>
      <c r="G22" s="515" t="s">
        <v>129</v>
      </c>
      <c r="H22" s="510"/>
      <c r="I22" s="280">
        <v>303</v>
      </c>
      <c r="J22" s="280">
        <f t="shared" si="2"/>
        <v>677</v>
      </c>
      <c r="K22" s="280">
        <v>350</v>
      </c>
      <c r="L22" s="280">
        <v>327</v>
      </c>
      <c r="M22" s="509" t="s">
        <v>130</v>
      </c>
      <c r="N22" s="510"/>
      <c r="O22" s="280">
        <v>97</v>
      </c>
      <c r="P22" s="280">
        <f t="shared" si="3"/>
        <v>248</v>
      </c>
      <c r="Q22" s="280">
        <v>116</v>
      </c>
      <c r="R22" s="280">
        <v>132</v>
      </c>
      <c r="S22" s="508" t="s">
        <v>131</v>
      </c>
      <c r="T22" s="505"/>
      <c r="U22" s="280">
        <v>73</v>
      </c>
      <c r="V22" s="280">
        <f t="shared" si="5"/>
        <v>229</v>
      </c>
      <c r="W22" s="280">
        <v>114</v>
      </c>
      <c r="X22" s="280">
        <v>115</v>
      </c>
      <c r="Y22" s="504" t="s">
        <v>132</v>
      </c>
      <c r="Z22" s="505"/>
      <c r="AA22" s="280">
        <v>174</v>
      </c>
      <c r="AB22" s="280">
        <f t="shared" si="4"/>
        <v>445</v>
      </c>
      <c r="AC22" s="280">
        <v>203</v>
      </c>
      <c r="AD22" s="281">
        <v>242</v>
      </c>
      <c r="AE22" s="508" t="s">
        <v>133</v>
      </c>
      <c r="AF22" s="505"/>
      <c r="AG22" s="280">
        <v>1734</v>
      </c>
      <c r="AH22" s="280">
        <f>AI22+AJ22</f>
        <v>4471</v>
      </c>
      <c r="AI22" s="280">
        <v>2181</v>
      </c>
      <c r="AJ22" s="280">
        <v>2290</v>
      </c>
    </row>
    <row r="23" spans="1:36" s="90" customFormat="1" ht="24" customHeight="1">
      <c r="A23" s="504" t="s">
        <v>659</v>
      </c>
      <c r="B23" s="505"/>
      <c r="C23" s="280">
        <v>7206</v>
      </c>
      <c r="D23" s="280">
        <f t="shared" si="1"/>
        <v>15354</v>
      </c>
      <c r="E23" s="280">
        <v>8262</v>
      </c>
      <c r="F23" s="280">
        <v>7092</v>
      </c>
      <c r="G23" s="515" t="s">
        <v>134</v>
      </c>
      <c r="H23" s="510"/>
      <c r="I23" s="280">
        <v>43</v>
      </c>
      <c r="J23" s="280">
        <f t="shared" si="2"/>
        <v>93</v>
      </c>
      <c r="K23" s="280">
        <v>47</v>
      </c>
      <c r="L23" s="280">
        <v>46</v>
      </c>
      <c r="M23" s="509" t="s">
        <v>135</v>
      </c>
      <c r="N23" s="510"/>
      <c r="O23" s="280">
        <v>166</v>
      </c>
      <c r="P23" s="280">
        <f t="shared" si="3"/>
        <v>457</v>
      </c>
      <c r="Q23" s="280">
        <v>229</v>
      </c>
      <c r="R23" s="280">
        <v>228</v>
      </c>
      <c r="S23" s="508" t="s">
        <v>136</v>
      </c>
      <c r="T23" s="505"/>
      <c r="U23" s="280">
        <v>713</v>
      </c>
      <c r="V23" s="280">
        <f t="shared" si="5"/>
        <v>1441</v>
      </c>
      <c r="W23" s="280">
        <v>834</v>
      </c>
      <c r="X23" s="280">
        <v>607</v>
      </c>
      <c r="Y23" s="504" t="s">
        <v>137</v>
      </c>
      <c r="Z23" s="505"/>
      <c r="AA23" s="280">
        <v>453</v>
      </c>
      <c r="AB23" s="280">
        <f t="shared" si="4"/>
        <v>1183</v>
      </c>
      <c r="AC23" s="280">
        <v>551</v>
      </c>
      <c r="AD23" s="281">
        <v>632</v>
      </c>
      <c r="AE23" s="508" t="s">
        <v>138</v>
      </c>
      <c r="AF23" s="505"/>
      <c r="AG23" s="280">
        <v>629</v>
      </c>
      <c r="AH23" s="280">
        <f>AI23+AJ23</f>
        <v>1735</v>
      </c>
      <c r="AI23" s="280">
        <v>828</v>
      </c>
      <c r="AJ23" s="280">
        <v>907</v>
      </c>
    </row>
    <row r="24" spans="1:36" s="90" customFormat="1" ht="24" customHeight="1">
      <c r="A24" s="504" t="s">
        <v>660</v>
      </c>
      <c r="B24" s="505"/>
      <c r="C24" s="280">
        <v>985</v>
      </c>
      <c r="D24" s="280">
        <f t="shared" si="1"/>
        <v>2072</v>
      </c>
      <c r="E24" s="280">
        <v>1069</v>
      </c>
      <c r="F24" s="280">
        <v>1003</v>
      </c>
      <c r="G24" s="515" t="s">
        <v>139</v>
      </c>
      <c r="H24" s="510"/>
      <c r="I24" s="280">
        <v>58</v>
      </c>
      <c r="J24" s="280">
        <f t="shared" si="2"/>
        <v>123</v>
      </c>
      <c r="K24" s="280">
        <v>61</v>
      </c>
      <c r="L24" s="280">
        <v>62</v>
      </c>
      <c r="M24" s="509" t="s">
        <v>140</v>
      </c>
      <c r="N24" s="510"/>
      <c r="O24" s="280">
        <v>207</v>
      </c>
      <c r="P24" s="280">
        <f t="shared" si="3"/>
        <v>562</v>
      </c>
      <c r="Q24" s="280">
        <v>288</v>
      </c>
      <c r="R24" s="280">
        <v>274</v>
      </c>
      <c r="S24" s="516" t="s">
        <v>141</v>
      </c>
      <c r="T24" s="517"/>
      <c r="U24" s="280">
        <v>179</v>
      </c>
      <c r="V24" s="280">
        <f t="shared" si="5"/>
        <v>505</v>
      </c>
      <c r="W24" s="280">
        <v>244</v>
      </c>
      <c r="X24" s="280">
        <v>261</v>
      </c>
      <c r="Y24" s="504" t="s">
        <v>142</v>
      </c>
      <c r="Z24" s="505"/>
      <c r="AA24" s="280">
        <v>2405</v>
      </c>
      <c r="AB24" s="280">
        <f t="shared" si="4"/>
        <v>5522</v>
      </c>
      <c r="AC24" s="280">
        <v>2862</v>
      </c>
      <c r="AD24" s="281">
        <v>2660</v>
      </c>
      <c r="AE24" s="508" t="s">
        <v>143</v>
      </c>
      <c r="AF24" s="505"/>
      <c r="AG24" s="280">
        <v>240</v>
      </c>
      <c r="AH24" s="280">
        <f>AI24+AJ24</f>
        <v>550</v>
      </c>
      <c r="AI24" s="280">
        <v>250</v>
      </c>
      <c r="AJ24" s="280">
        <v>300</v>
      </c>
    </row>
    <row r="25" spans="1:36" s="90" customFormat="1" ht="24" customHeight="1">
      <c r="A25" s="504" t="s">
        <v>661</v>
      </c>
      <c r="B25" s="505"/>
      <c r="C25" s="280">
        <v>3218</v>
      </c>
      <c r="D25" s="280">
        <f t="shared" si="1"/>
        <v>6104</v>
      </c>
      <c r="E25" s="280">
        <v>3625</v>
      </c>
      <c r="F25" s="280">
        <v>2479</v>
      </c>
      <c r="G25" s="515" t="s">
        <v>144</v>
      </c>
      <c r="H25" s="510"/>
      <c r="I25" s="280">
        <v>114</v>
      </c>
      <c r="J25" s="280">
        <f t="shared" si="2"/>
        <v>296</v>
      </c>
      <c r="K25" s="280">
        <v>142</v>
      </c>
      <c r="L25" s="280">
        <v>154</v>
      </c>
      <c r="M25" s="509" t="s">
        <v>145</v>
      </c>
      <c r="N25" s="510"/>
      <c r="O25" s="280">
        <v>272</v>
      </c>
      <c r="P25" s="280">
        <f t="shared" si="3"/>
        <v>603</v>
      </c>
      <c r="Q25" s="280">
        <v>319</v>
      </c>
      <c r="R25" s="280">
        <v>284</v>
      </c>
      <c r="S25" s="516" t="s">
        <v>146</v>
      </c>
      <c r="T25" s="517"/>
      <c r="U25" s="280">
        <v>129</v>
      </c>
      <c r="V25" s="280">
        <f t="shared" si="5"/>
        <v>359</v>
      </c>
      <c r="W25" s="280">
        <v>164</v>
      </c>
      <c r="X25" s="280">
        <v>195</v>
      </c>
      <c r="Y25" s="504" t="s">
        <v>147</v>
      </c>
      <c r="Z25" s="505"/>
      <c r="AA25" s="280">
        <v>771</v>
      </c>
      <c r="AB25" s="280">
        <f t="shared" si="4"/>
        <v>2120</v>
      </c>
      <c r="AC25" s="280">
        <v>998</v>
      </c>
      <c r="AD25" s="281">
        <v>1122</v>
      </c>
      <c r="AE25" s="508" t="s">
        <v>148</v>
      </c>
      <c r="AF25" s="505"/>
      <c r="AG25" s="280">
        <v>1506</v>
      </c>
      <c r="AH25" s="280">
        <f>AI25+AJ25</f>
        <v>3854</v>
      </c>
      <c r="AI25" s="280">
        <v>1783</v>
      </c>
      <c r="AJ25" s="280">
        <v>2071</v>
      </c>
    </row>
    <row r="26" spans="1:36" s="90" customFormat="1" ht="24" customHeight="1" thickBot="1">
      <c r="A26" s="504" t="s">
        <v>662</v>
      </c>
      <c r="B26" s="505"/>
      <c r="C26" s="280">
        <v>540</v>
      </c>
      <c r="D26" s="280">
        <f t="shared" si="1"/>
        <v>1209</v>
      </c>
      <c r="E26" s="280">
        <v>617</v>
      </c>
      <c r="F26" s="280">
        <v>592</v>
      </c>
      <c r="G26" s="515" t="s">
        <v>149</v>
      </c>
      <c r="H26" s="510"/>
      <c r="I26" s="280">
        <v>48</v>
      </c>
      <c r="J26" s="280">
        <f t="shared" si="2"/>
        <v>129</v>
      </c>
      <c r="K26" s="280">
        <v>63</v>
      </c>
      <c r="L26" s="280">
        <v>66</v>
      </c>
      <c r="M26" s="509" t="s">
        <v>150</v>
      </c>
      <c r="N26" s="510"/>
      <c r="O26" s="280">
        <v>244</v>
      </c>
      <c r="P26" s="280">
        <f t="shared" si="3"/>
        <v>505</v>
      </c>
      <c r="Q26" s="280">
        <v>291</v>
      </c>
      <c r="R26" s="280">
        <v>214</v>
      </c>
      <c r="S26" s="516" t="s">
        <v>151</v>
      </c>
      <c r="T26" s="517"/>
      <c r="U26" s="280">
        <v>261</v>
      </c>
      <c r="V26" s="280">
        <f t="shared" si="5"/>
        <v>766</v>
      </c>
      <c r="W26" s="280">
        <v>354</v>
      </c>
      <c r="X26" s="280">
        <v>412</v>
      </c>
      <c r="Y26" s="504" t="s">
        <v>152</v>
      </c>
      <c r="Z26" s="505"/>
      <c r="AA26" s="280">
        <v>483</v>
      </c>
      <c r="AB26" s="280">
        <f t="shared" si="4"/>
        <v>1303</v>
      </c>
      <c r="AC26" s="280">
        <v>617</v>
      </c>
      <c r="AD26" s="281">
        <v>686</v>
      </c>
      <c r="AE26" s="518" t="s">
        <v>153</v>
      </c>
      <c r="AF26" s="519"/>
      <c r="AG26" s="287">
        <f>SUM(AG21:AG25)</f>
        <v>4221</v>
      </c>
      <c r="AH26" s="287">
        <f>SUM(AH21:AH25)</f>
        <v>10919</v>
      </c>
      <c r="AI26" s="287">
        <f>SUM(AI21:AI25)</f>
        <v>5191</v>
      </c>
      <c r="AJ26" s="287">
        <f>SUM(AJ21:AJ25)</f>
        <v>5728</v>
      </c>
    </row>
    <row r="27" spans="1:36" s="90" customFormat="1" ht="24" customHeight="1">
      <c r="A27" s="504" t="s">
        <v>663</v>
      </c>
      <c r="B27" s="505"/>
      <c r="C27" s="280">
        <v>113</v>
      </c>
      <c r="D27" s="280">
        <f t="shared" si="1"/>
        <v>341</v>
      </c>
      <c r="E27" s="280">
        <v>161</v>
      </c>
      <c r="F27" s="280">
        <v>180</v>
      </c>
      <c r="G27" s="515" t="s">
        <v>154</v>
      </c>
      <c r="H27" s="510"/>
      <c r="I27" s="280">
        <v>46</v>
      </c>
      <c r="J27" s="280">
        <f t="shared" si="2"/>
        <v>139</v>
      </c>
      <c r="K27" s="280">
        <v>69</v>
      </c>
      <c r="L27" s="280">
        <v>70</v>
      </c>
      <c r="M27" s="509" t="s">
        <v>155</v>
      </c>
      <c r="N27" s="510"/>
      <c r="O27" s="280">
        <v>210</v>
      </c>
      <c r="P27" s="280">
        <f t="shared" si="3"/>
        <v>534</v>
      </c>
      <c r="Q27" s="280">
        <v>271</v>
      </c>
      <c r="R27" s="280">
        <v>263</v>
      </c>
      <c r="S27" s="516" t="s">
        <v>156</v>
      </c>
      <c r="T27" s="517"/>
      <c r="U27" s="280">
        <v>385</v>
      </c>
      <c r="V27" s="280">
        <f t="shared" si="5"/>
        <v>1070</v>
      </c>
      <c r="W27" s="280">
        <v>519</v>
      </c>
      <c r="X27" s="280">
        <v>551</v>
      </c>
      <c r="Y27" s="504" t="s">
        <v>157</v>
      </c>
      <c r="Z27" s="505"/>
      <c r="AA27" s="280">
        <v>457</v>
      </c>
      <c r="AB27" s="280">
        <f t="shared" si="4"/>
        <v>1549</v>
      </c>
      <c r="AC27" s="280">
        <v>823</v>
      </c>
      <c r="AD27" s="281">
        <v>726</v>
      </c>
      <c r="AE27" s="520" t="s">
        <v>158</v>
      </c>
      <c r="AF27" s="521"/>
      <c r="AG27" s="288">
        <f>I29</f>
        <v>37809</v>
      </c>
      <c r="AH27" s="288">
        <f>J29</f>
        <v>76312</v>
      </c>
      <c r="AI27" s="288">
        <f>K29</f>
        <v>40624</v>
      </c>
      <c r="AJ27" s="288">
        <f>L29</f>
        <v>35688</v>
      </c>
    </row>
    <row r="28" spans="1:36" s="90" customFormat="1" ht="24" customHeight="1">
      <c r="A28" s="504" t="s">
        <v>664</v>
      </c>
      <c r="B28" s="505"/>
      <c r="C28" s="280">
        <v>3197</v>
      </c>
      <c r="D28" s="280">
        <f t="shared" si="1"/>
        <v>7188</v>
      </c>
      <c r="E28" s="280">
        <v>3715</v>
      </c>
      <c r="F28" s="280">
        <v>3473</v>
      </c>
      <c r="G28" s="515" t="s">
        <v>159</v>
      </c>
      <c r="H28" s="510"/>
      <c r="I28" s="280">
        <v>0</v>
      </c>
      <c r="J28" s="280">
        <f t="shared" si="2"/>
        <v>0</v>
      </c>
      <c r="K28" s="280">
        <v>0</v>
      </c>
      <c r="L28" s="280">
        <v>0</v>
      </c>
      <c r="M28" s="509" t="s">
        <v>160</v>
      </c>
      <c r="N28" s="510"/>
      <c r="O28" s="280">
        <v>68</v>
      </c>
      <c r="P28" s="280">
        <f t="shared" si="3"/>
        <v>171</v>
      </c>
      <c r="Q28" s="280">
        <v>93</v>
      </c>
      <c r="R28" s="280">
        <v>78</v>
      </c>
      <c r="S28" s="516" t="s">
        <v>161</v>
      </c>
      <c r="T28" s="517"/>
      <c r="U28" s="280">
        <v>340</v>
      </c>
      <c r="V28" s="280">
        <f t="shared" si="5"/>
        <v>866</v>
      </c>
      <c r="W28" s="280">
        <v>472</v>
      </c>
      <c r="X28" s="280">
        <v>394</v>
      </c>
      <c r="Y28" s="504" t="s">
        <v>162</v>
      </c>
      <c r="Z28" s="505"/>
      <c r="AA28" s="280">
        <v>535</v>
      </c>
      <c r="AB28" s="280">
        <f t="shared" si="4"/>
        <v>1470</v>
      </c>
      <c r="AC28" s="280">
        <v>704</v>
      </c>
      <c r="AD28" s="281">
        <v>766</v>
      </c>
      <c r="AE28" s="508" t="s">
        <v>163</v>
      </c>
      <c r="AF28" s="505"/>
      <c r="AG28" s="280">
        <f>O30</f>
        <v>11240</v>
      </c>
      <c r="AH28" s="280">
        <f>P30</f>
        <v>28109</v>
      </c>
      <c r="AI28" s="280">
        <f>Q30</f>
        <v>14348</v>
      </c>
      <c r="AJ28" s="280">
        <f>R30</f>
        <v>13761</v>
      </c>
    </row>
    <row r="29" spans="1:36" s="90" customFormat="1" ht="24" customHeight="1">
      <c r="A29" s="504" t="s">
        <v>665</v>
      </c>
      <c r="B29" s="505"/>
      <c r="C29" s="280">
        <v>111</v>
      </c>
      <c r="D29" s="280">
        <f t="shared" si="1"/>
        <v>348</v>
      </c>
      <c r="E29" s="280">
        <v>165</v>
      </c>
      <c r="F29" s="280">
        <v>183</v>
      </c>
      <c r="G29" s="511" t="s">
        <v>164</v>
      </c>
      <c r="H29" s="512"/>
      <c r="I29" s="284">
        <f>SUM(I5:I28,C5:C36)</f>
        <v>37809</v>
      </c>
      <c r="J29" s="284">
        <f>SUM(J5:J28,D5:D36)</f>
        <v>76312</v>
      </c>
      <c r="K29" s="284">
        <f>SUM(K5:K28,E5:E36)</f>
        <v>40624</v>
      </c>
      <c r="L29" s="284">
        <f>SUM(L5:L28,F5:F36)</f>
        <v>35688</v>
      </c>
      <c r="M29" s="504" t="s">
        <v>165</v>
      </c>
      <c r="N29" s="505"/>
      <c r="O29" s="280">
        <v>0</v>
      </c>
      <c r="P29" s="280">
        <f t="shared" si="3"/>
        <v>0</v>
      </c>
      <c r="Q29" s="280">
        <v>0</v>
      </c>
      <c r="R29" s="280">
        <v>0</v>
      </c>
      <c r="S29" s="516" t="s">
        <v>166</v>
      </c>
      <c r="T29" s="517"/>
      <c r="U29" s="280">
        <v>159</v>
      </c>
      <c r="V29" s="280">
        <f t="shared" si="5"/>
        <v>544</v>
      </c>
      <c r="W29" s="280">
        <v>280</v>
      </c>
      <c r="X29" s="280">
        <v>264</v>
      </c>
      <c r="Y29" s="522" t="s">
        <v>167</v>
      </c>
      <c r="Z29" s="512"/>
      <c r="AA29" s="284">
        <f>SUM(AA5:AA28)</f>
        <v>9206</v>
      </c>
      <c r="AB29" s="284">
        <f>SUM(AB5:AB28)</f>
        <v>24410</v>
      </c>
      <c r="AC29" s="284">
        <f>SUM(AC5:AC28)</f>
        <v>12191</v>
      </c>
      <c r="AD29" s="284">
        <f>SUM(AD5:AD28)</f>
        <v>12219</v>
      </c>
      <c r="AE29" s="508" t="s">
        <v>168</v>
      </c>
      <c r="AF29" s="505"/>
      <c r="AG29" s="280">
        <f>U8</f>
        <v>2625</v>
      </c>
      <c r="AH29" s="280">
        <f>V8</f>
        <v>7199</v>
      </c>
      <c r="AI29" s="280">
        <f>W8</f>
        <v>3466</v>
      </c>
      <c r="AJ29" s="280">
        <f>X8</f>
        <v>3733</v>
      </c>
    </row>
    <row r="30" spans="1:36" s="90" customFormat="1" ht="24" customHeight="1">
      <c r="A30" s="504" t="s">
        <v>666</v>
      </c>
      <c r="B30" s="505"/>
      <c r="C30" s="280">
        <v>594</v>
      </c>
      <c r="D30" s="280">
        <f t="shared" si="1"/>
        <v>1456</v>
      </c>
      <c r="E30" s="280">
        <v>701</v>
      </c>
      <c r="F30" s="280">
        <v>755</v>
      </c>
      <c r="G30" s="508" t="s">
        <v>169</v>
      </c>
      <c r="H30" s="505"/>
      <c r="I30" s="280">
        <v>1356</v>
      </c>
      <c r="J30" s="280">
        <f>K30+L30</f>
        <v>3611</v>
      </c>
      <c r="K30" s="280">
        <v>1782</v>
      </c>
      <c r="L30" s="280">
        <v>1829</v>
      </c>
      <c r="M30" s="522" t="s">
        <v>170</v>
      </c>
      <c r="N30" s="512"/>
      <c r="O30" s="284">
        <f>SUM(I30:I36,O5:O29)</f>
        <v>11240</v>
      </c>
      <c r="P30" s="284">
        <f>SUM(J30:J36,P5:P29)</f>
        <v>28109</v>
      </c>
      <c r="Q30" s="421">
        <f>SUM(K30:K36,Q5:Q29)</f>
        <v>14348</v>
      </c>
      <c r="R30" s="421">
        <f>SUM(L30:L36,R5:R29)</f>
        <v>13761</v>
      </c>
      <c r="S30" s="516" t="s">
        <v>171</v>
      </c>
      <c r="T30" s="517"/>
      <c r="U30" s="280">
        <v>235</v>
      </c>
      <c r="V30" s="280">
        <f t="shared" si="5"/>
        <v>752</v>
      </c>
      <c r="W30" s="280">
        <v>360</v>
      </c>
      <c r="X30" s="280">
        <v>392</v>
      </c>
      <c r="Y30" s="504" t="s">
        <v>172</v>
      </c>
      <c r="Z30" s="505"/>
      <c r="AA30" s="280">
        <v>172</v>
      </c>
      <c r="AB30" s="280">
        <f>AC30+AD30</f>
        <v>521</v>
      </c>
      <c r="AC30" s="280">
        <v>240</v>
      </c>
      <c r="AD30" s="281">
        <v>281</v>
      </c>
      <c r="AE30" s="508" t="s">
        <v>173</v>
      </c>
      <c r="AF30" s="505"/>
      <c r="AG30" s="280">
        <f>U36</f>
        <v>11161</v>
      </c>
      <c r="AH30" s="280">
        <f>V36</f>
        <v>30651</v>
      </c>
      <c r="AI30" s="280">
        <f>W36</f>
        <v>15292</v>
      </c>
      <c r="AJ30" s="280">
        <f>X36</f>
        <v>15359</v>
      </c>
    </row>
    <row r="31" spans="1:36" s="90" customFormat="1" ht="24" customHeight="1">
      <c r="A31" s="504" t="s">
        <v>667</v>
      </c>
      <c r="B31" s="505"/>
      <c r="C31" s="280">
        <v>0</v>
      </c>
      <c r="D31" s="280">
        <f t="shared" si="1"/>
        <v>0</v>
      </c>
      <c r="E31" s="280">
        <v>0</v>
      </c>
      <c r="F31" s="280">
        <v>0</v>
      </c>
      <c r="G31" s="508" t="s">
        <v>174</v>
      </c>
      <c r="H31" s="505"/>
      <c r="I31" s="280">
        <v>144</v>
      </c>
      <c r="J31" s="280">
        <f aca="true" t="shared" si="7" ref="J31:J36">K31+L31</f>
        <v>385</v>
      </c>
      <c r="K31" s="280">
        <v>185</v>
      </c>
      <c r="L31" s="280">
        <v>200</v>
      </c>
      <c r="M31" s="504" t="s">
        <v>175</v>
      </c>
      <c r="N31" s="505"/>
      <c r="O31" s="280">
        <v>127</v>
      </c>
      <c r="P31" s="280">
        <f aca="true" t="shared" si="8" ref="P31:P36">Q31+R31</f>
        <v>337</v>
      </c>
      <c r="Q31" s="280">
        <v>158</v>
      </c>
      <c r="R31" s="280">
        <v>179</v>
      </c>
      <c r="S31" s="516" t="s">
        <v>176</v>
      </c>
      <c r="T31" s="517"/>
      <c r="U31" s="280">
        <v>267</v>
      </c>
      <c r="V31" s="280">
        <f t="shared" si="5"/>
        <v>898</v>
      </c>
      <c r="W31" s="280">
        <v>412</v>
      </c>
      <c r="X31" s="280">
        <v>486</v>
      </c>
      <c r="Y31" s="504" t="s">
        <v>177</v>
      </c>
      <c r="Z31" s="505"/>
      <c r="AA31" s="280">
        <v>133</v>
      </c>
      <c r="AB31" s="280">
        <f>AC31+AD31</f>
        <v>374</v>
      </c>
      <c r="AC31" s="280">
        <v>183</v>
      </c>
      <c r="AD31" s="281">
        <v>191</v>
      </c>
      <c r="AE31" s="508" t="s">
        <v>178</v>
      </c>
      <c r="AF31" s="505"/>
      <c r="AG31" s="280">
        <f>AA29</f>
        <v>9206</v>
      </c>
      <c r="AH31" s="280">
        <f>AB29</f>
        <v>24410</v>
      </c>
      <c r="AI31" s="280">
        <f>AC29</f>
        <v>12191</v>
      </c>
      <c r="AJ31" s="280">
        <f>AD29</f>
        <v>12219</v>
      </c>
    </row>
    <row r="32" spans="1:36" s="90" customFormat="1" ht="24" customHeight="1">
      <c r="A32" s="504" t="s">
        <v>668</v>
      </c>
      <c r="B32" s="505"/>
      <c r="C32" s="280">
        <v>193</v>
      </c>
      <c r="D32" s="280">
        <f t="shared" si="1"/>
        <v>941</v>
      </c>
      <c r="E32" s="280">
        <v>555</v>
      </c>
      <c r="F32" s="280">
        <v>386</v>
      </c>
      <c r="G32" s="508" t="s">
        <v>179</v>
      </c>
      <c r="H32" s="505"/>
      <c r="I32" s="280">
        <v>898</v>
      </c>
      <c r="J32" s="280">
        <f t="shared" si="7"/>
        <v>2338</v>
      </c>
      <c r="K32" s="280">
        <v>1150</v>
      </c>
      <c r="L32" s="280">
        <v>1188</v>
      </c>
      <c r="M32" s="504" t="s">
        <v>180</v>
      </c>
      <c r="N32" s="505"/>
      <c r="O32" s="280">
        <v>187</v>
      </c>
      <c r="P32" s="280">
        <f t="shared" si="8"/>
        <v>555</v>
      </c>
      <c r="Q32" s="280">
        <v>268</v>
      </c>
      <c r="R32" s="280">
        <v>287</v>
      </c>
      <c r="S32" s="516" t="s">
        <v>181</v>
      </c>
      <c r="T32" s="517"/>
      <c r="U32" s="280">
        <v>319</v>
      </c>
      <c r="V32" s="280">
        <f t="shared" si="5"/>
        <v>1116</v>
      </c>
      <c r="W32" s="280">
        <v>561</v>
      </c>
      <c r="X32" s="280">
        <v>555</v>
      </c>
      <c r="Y32" s="504" t="s">
        <v>182</v>
      </c>
      <c r="Z32" s="505"/>
      <c r="AA32" s="280">
        <v>425</v>
      </c>
      <c r="AB32" s="280">
        <f>AC32+AD32</f>
        <v>1183</v>
      </c>
      <c r="AC32" s="280">
        <v>550</v>
      </c>
      <c r="AD32" s="281">
        <v>633</v>
      </c>
      <c r="AE32" s="508" t="s">
        <v>183</v>
      </c>
      <c r="AF32" s="505"/>
      <c r="AG32" s="280">
        <f>AA34</f>
        <v>953</v>
      </c>
      <c r="AH32" s="280">
        <f>AB34</f>
        <v>2626</v>
      </c>
      <c r="AI32" s="280">
        <f>AC34</f>
        <v>1227</v>
      </c>
      <c r="AJ32" s="280">
        <f>AD34</f>
        <v>1399</v>
      </c>
    </row>
    <row r="33" spans="1:36" s="90" customFormat="1" ht="24" customHeight="1">
      <c r="A33" s="504" t="s">
        <v>669</v>
      </c>
      <c r="B33" s="505"/>
      <c r="C33" s="280">
        <v>125</v>
      </c>
      <c r="D33" s="280">
        <f t="shared" si="1"/>
        <v>210</v>
      </c>
      <c r="E33" s="280">
        <v>110</v>
      </c>
      <c r="F33" s="280">
        <v>100</v>
      </c>
      <c r="G33" s="508" t="s">
        <v>184</v>
      </c>
      <c r="H33" s="505"/>
      <c r="I33" s="280">
        <v>2021</v>
      </c>
      <c r="J33" s="280">
        <f t="shared" si="7"/>
        <v>4449</v>
      </c>
      <c r="K33" s="280">
        <v>2384</v>
      </c>
      <c r="L33" s="280">
        <v>2065</v>
      </c>
      <c r="M33" s="504" t="s">
        <v>185</v>
      </c>
      <c r="N33" s="505"/>
      <c r="O33" s="280">
        <v>240</v>
      </c>
      <c r="P33" s="280">
        <f t="shared" si="8"/>
        <v>654</v>
      </c>
      <c r="Q33" s="280">
        <v>320</v>
      </c>
      <c r="R33" s="280">
        <v>334</v>
      </c>
      <c r="S33" s="508" t="s">
        <v>186</v>
      </c>
      <c r="T33" s="505"/>
      <c r="U33" s="280">
        <v>0</v>
      </c>
      <c r="V33" s="280">
        <f t="shared" si="5"/>
        <v>0</v>
      </c>
      <c r="W33" s="280">
        <v>0</v>
      </c>
      <c r="X33" s="280">
        <v>0</v>
      </c>
      <c r="Y33" s="504" t="s">
        <v>187</v>
      </c>
      <c r="Z33" s="505"/>
      <c r="AA33" s="280">
        <v>223</v>
      </c>
      <c r="AB33" s="280">
        <f>AC33+AD33</f>
        <v>548</v>
      </c>
      <c r="AC33" s="280">
        <v>254</v>
      </c>
      <c r="AD33" s="281">
        <v>294</v>
      </c>
      <c r="AE33" s="508" t="s">
        <v>188</v>
      </c>
      <c r="AF33" s="505"/>
      <c r="AG33" s="280">
        <f>AG11</f>
        <v>1470</v>
      </c>
      <c r="AH33" s="280">
        <f>AH11</f>
        <v>3675</v>
      </c>
      <c r="AI33" s="280">
        <f>AI11</f>
        <v>1696</v>
      </c>
      <c r="AJ33" s="280">
        <f>AJ11</f>
        <v>1979</v>
      </c>
    </row>
    <row r="34" spans="1:36" s="90" customFormat="1" ht="24" customHeight="1">
      <c r="A34" s="504" t="s">
        <v>670</v>
      </c>
      <c r="B34" s="505"/>
      <c r="C34" s="280">
        <v>54</v>
      </c>
      <c r="D34" s="280">
        <f t="shared" si="1"/>
        <v>120</v>
      </c>
      <c r="E34" s="280">
        <v>66</v>
      </c>
      <c r="F34" s="280">
        <v>54</v>
      </c>
      <c r="G34" s="508" t="s">
        <v>189</v>
      </c>
      <c r="H34" s="505"/>
      <c r="I34" s="280">
        <v>535</v>
      </c>
      <c r="J34" s="280">
        <f t="shared" si="7"/>
        <v>1414</v>
      </c>
      <c r="K34" s="280">
        <v>694</v>
      </c>
      <c r="L34" s="280">
        <v>720</v>
      </c>
      <c r="M34" s="504" t="s">
        <v>190</v>
      </c>
      <c r="N34" s="505"/>
      <c r="O34" s="280">
        <v>340</v>
      </c>
      <c r="P34" s="280">
        <f t="shared" si="8"/>
        <v>926</v>
      </c>
      <c r="Q34" s="280">
        <v>437</v>
      </c>
      <c r="R34" s="280">
        <v>489</v>
      </c>
      <c r="S34" s="508" t="s">
        <v>191</v>
      </c>
      <c r="T34" s="505"/>
      <c r="U34" s="280">
        <v>10</v>
      </c>
      <c r="V34" s="280">
        <f t="shared" si="5"/>
        <v>10</v>
      </c>
      <c r="W34" s="280">
        <v>10</v>
      </c>
      <c r="X34" s="280">
        <v>0</v>
      </c>
      <c r="Y34" s="522" t="s">
        <v>192</v>
      </c>
      <c r="Z34" s="512"/>
      <c r="AA34" s="284">
        <f>SUM(AA30:AA33)</f>
        <v>953</v>
      </c>
      <c r="AB34" s="284">
        <f>SUM(AB30:AB33)</f>
        <v>2626</v>
      </c>
      <c r="AC34" s="284">
        <f>SUM(AC30:AC33)</f>
        <v>1227</v>
      </c>
      <c r="AD34" s="284">
        <f>SUM(AD30:AD33)</f>
        <v>1399</v>
      </c>
      <c r="AE34" s="508" t="s">
        <v>193</v>
      </c>
      <c r="AF34" s="505"/>
      <c r="AG34" s="280">
        <f>AG20</f>
        <v>2301</v>
      </c>
      <c r="AH34" s="280">
        <f>AH20</f>
        <v>6234</v>
      </c>
      <c r="AI34" s="280">
        <f>AI20</f>
        <v>2917</v>
      </c>
      <c r="AJ34" s="280">
        <f>AJ20</f>
        <v>3317</v>
      </c>
    </row>
    <row r="35" spans="1:36" s="90" customFormat="1" ht="24" customHeight="1">
      <c r="A35" s="504" t="s">
        <v>671</v>
      </c>
      <c r="B35" s="505"/>
      <c r="C35" s="280">
        <v>542</v>
      </c>
      <c r="D35" s="280">
        <f t="shared" si="1"/>
        <v>923</v>
      </c>
      <c r="E35" s="280">
        <v>520</v>
      </c>
      <c r="F35" s="280">
        <v>403</v>
      </c>
      <c r="G35" s="508" t="s">
        <v>194</v>
      </c>
      <c r="H35" s="505"/>
      <c r="I35" s="280">
        <v>330</v>
      </c>
      <c r="J35" s="280">
        <f t="shared" si="7"/>
        <v>971</v>
      </c>
      <c r="K35" s="280">
        <v>466</v>
      </c>
      <c r="L35" s="280">
        <v>505</v>
      </c>
      <c r="M35" s="504" t="s">
        <v>195</v>
      </c>
      <c r="N35" s="505"/>
      <c r="O35" s="280">
        <v>309</v>
      </c>
      <c r="P35" s="280">
        <f t="shared" si="8"/>
        <v>826</v>
      </c>
      <c r="Q35" s="280">
        <v>401</v>
      </c>
      <c r="R35" s="280">
        <v>425</v>
      </c>
      <c r="S35" s="508" t="s">
        <v>196</v>
      </c>
      <c r="T35" s="505"/>
      <c r="U35" s="280">
        <v>4</v>
      </c>
      <c r="V35" s="280">
        <f t="shared" si="5"/>
        <v>4</v>
      </c>
      <c r="W35" s="280">
        <v>4</v>
      </c>
      <c r="X35" s="280">
        <v>0</v>
      </c>
      <c r="Y35" s="504" t="s">
        <v>197</v>
      </c>
      <c r="Z35" s="505"/>
      <c r="AA35" s="280">
        <v>226</v>
      </c>
      <c r="AB35" s="280">
        <f>AC35+AD35</f>
        <v>543</v>
      </c>
      <c r="AC35" s="280">
        <v>254</v>
      </c>
      <c r="AD35" s="281">
        <v>289</v>
      </c>
      <c r="AE35" s="508" t="s">
        <v>198</v>
      </c>
      <c r="AF35" s="505"/>
      <c r="AG35" s="280">
        <f>AG26</f>
        <v>4221</v>
      </c>
      <c r="AH35" s="280">
        <f>AH26</f>
        <v>10919</v>
      </c>
      <c r="AI35" s="280">
        <f>AI26</f>
        <v>5191</v>
      </c>
      <c r="AJ35" s="280">
        <f>AJ26</f>
        <v>5728</v>
      </c>
    </row>
    <row r="36" spans="1:36" s="90" customFormat="1" ht="24" customHeight="1" thickBot="1">
      <c r="A36" s="526" t="s">
        <v>672</v>
      </c>
      <c r="B36" s="527"/>
      <c r="C36" s="282">
        <v>264</v>
      </c>
      <c r="D36" s="282">
        <f t="shared" si="1"/>
        <v>448</v>
      </c>
      <c r="E36" s="282">
        <v>244</v>
      </c>
      <c r="F36" s="282">
        <v>204</v>
      </c>
      <c r="G36" s="528" t="s">
        <v>199</v>
      </c>
      <c r="H36" s="527"/>
      <c r="I36" s="282">
        <v>673</v>
      </c>
      <c r="J36" s="282">
        <f t="shared" si="7"/>
        <v>1723</v>
      </c>
      <c r="K36" s="282">
        <v>893</v>
      </c>
      <c r="L36" s="282">
        <v>830</v>
      </c>
      <c r="M36" s="526" t="s">
        <v>200</v>
      </c>
      <c r="N36" s="527"/>
      <c r="O36" s="282">
        <v>447</v>
      </c>
      <c r="P36" s="282">
        <f t="shared" si="8"/>
        <v>1406</v>
      </c>
      <c r="Q36" s="282">
        <v>664</v>
      </c>
      <c r="R36" s="282">
        <v>742</v>
      </c>
      <c r="S36" s="529" t="s">
        <v>201</v>
      </c>
      <c r="T36" s="530"/>
      <c r="U36" s="285">
        <f>SUM(U9:U35)</f>
        <v>11161</v>
      </c>
      <c r="V36" s="285">
        <f>SUM(V9:V35)</f>
        <v>30651</v>
      </c>
      <c r="W36" s="285">
        <f>SUM(W9:W35)</f>
        <v>15292</v>
      </c>
      <c r="X36" s="285">
        <f>SUM(X9:X35)</f>
        <v>15359</v>
      </c>
      <c r="Y36" s="526" t="s">
        <v>202</v>
      </c>
      <c r="Z36" s="527"/>
      <c r="AA36" s="282">
        <v>25</v>
      </c>
      <c r="AB36" s="282">
        <f>AC36+AD36</f>
        <v>54</v>
      </c>
      <c r="AC36" s="282">
        <v>25</v>
      </c>
      <c r="AD36" s="286">
        <v>29</v>
      </c>
      <c r="AE36" s="531" t="s">
        <v>203</v>
      </c>
      <c r="AF36" s="532"/>
      <c r="AG36" s="285">
        <f>SUM(AG27:AG35)</f>
        <v>80986</v>
      </c>
      <c r="AH36" s="285">
        <f>SUM(AH27:AH35)</f>
        <v>190135</v>
      </c>
      <c r="AI36" s="285">
        <f>SUM(AI27:AI35)</f>
        <v>96952</v>
      </c>
      <c r="AJ36" s="285">
        <f>SUM(AJ27:AJ35)</f>
        <v>93183</v>
      </c>
    </row>
    <row r="37" spans="1:36" s="93" customFormat="1" ht="15" customHeight="1">
      <c r="A37" s="91"/>
      <c r="B37" s="92"/>
      <c r="C37" s="92"/>
      <c r="D37" s="92"/>
      <c r="E37" s="92"/>
      <c r="F37" s="92"/>
      <c r="G37" s="91"/>
      <c r="H37" s="92"/>
      <c r="I37" s="92"/>
      <c r="J37" s="92"/>
      <c r="K37" s="92"/>
      <c r="L37" s="82" t="s">
        <v>673</v>
      </c>
      <c r="X37" s="82" t="s">
        <v>673</v>
      </c>
      <c r="AE37" s="523"/>
      <c r="AF37" s="523"/>
      <c r="AG37" s="92"/>
      <c r="AH37" s="92"/>
      <c r="AI37" s="92"/>
      <c r="AJ37" s="82" t="s">
        <v>673</v>
      </c>
    </row>
    <row r="38" spans="1:12" s="90" customFormat="1" ht="20.25" customHeight="1">
      <c r="A38" s="83"/>
      <c r="B38" s="85"/>
      <c r="C38" s="85"/>
      <c r="D38" s="85"/>
      <c r="E38" s="85"/>
      <c r="F38" s="85"/>
      <c r="G38" s="83"/>
      <c r="H38" s="85"/>
      <c r="I38" s="85"/>
      <c r="J38" s="85"/>
      <c r="K38" s="85"/>
      <c r="L38" s="85"/>
    </row>
    <row r="39" spans="1:12" s="90" customFormat="1" ht="20.25" customHeight="1">
      <c r="A39" s="83"/>
      <c r="B39" s="85"/>
      <c r="C39" s="85"/>
      <c r="D39" s="85"/>
      <c r="E39" s="85"/>
      <c r="F39" s="85"/>
      <c r="G39" s="83"/>
      <c r="H39" s="85"/>
      <c r="I39" s="85"/>
      <c r="J39" s="85"/>
      <c r="K39" s="85"/>
      <c r="L39" s="85"/>
    </row>
    <row r="40" spans="1:12" s="90" customFormat="1" ht="20.25" customHeight="1">
      <c r="A40" s="83"/>
      <c r="B40" s="85"/>
      <c r="C40" s="85"/>
      <c r="D40" s="85"/>
      <c r="E40" s="85"/>
      <c r="F40" s="85"/>
      <c r="G40" s="83"/>
      <c r="H40" s="85"/>
      <c r="I40" s="85"/>
      <c r="J40" s="85"/>
      <c r="K40" s="85"/>
      <c r="L40" s="85"/>
    </row>
    <row r="41" spans="1:12" s="90" customFormat="1" ht="20.25" customHeight="1">
      <c r="A41" s="83"/>
      <c r="B41" s="85"/>
      <c r="C41" s="85"/>
      <c r="D41" s="85"/>
      <c r="E41" s="85"/>
      <c r="F41" s="85"/>
      <c r="G41" s="83"/>
      <c r="H41" s="85"/>
      <c r="I41" s="85"/>
      <c r="J41" s="85"/>
      <c r="K41" s="85"/>
      <c r="L41" s="85"/>
    </row>
    <row r="42" spans="1:12" s="90" customFormat="1" ht="18.75" customHeight="1">
      <c r="A42" s="83"/>
      <c r="B42" s="85"/>
      <c r="C42" s="85"/>
      <c r="D42" s="85"/>
      <c r="E42" s="85"/>
      <c r="F42" s="85"/>
      <c r="G42" s="83"/>
      <c r="H42" s="85"/>
      <c r="I42" s="85"/>
      <c r="J42" s="85"/>
      <c r="K42" s="85"/>
      <c r="L42" s="85"/>
    </row>
    <row r="43" spans="1:24" s="85" customFormat="1" ht="18.75" customHeight="1">
      <c r="A43" s="83"/>
      <c r="G43" s="83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s="85" customFormat="1" ht="17.25" customHeight="1">
      <c r="A44" s="83"/>
      <c r="G44" s="83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85" customFormat="1" ht="17.25" customHeight="1">
      <c r="A45" s="83"/>
      <c r="G45" s="83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s="85" customFormat="1" ht="17.25" customHeight="1">
      <c r="A46" s="83"/>
      <c r="G46" s="83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s="85" customFormat="1" ht="17.25" customHeight="1">
      <c r="A47" s="83"/>
      <c r="G47" s="83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s="85" customFormat="1" ht="17.25" customHeight="1">
      <c r="A48" s="83"/>
      <c r="G48" s="83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s="85" customFormat="1" ht="17.25" customHeight="1">
      <c r="A49" s="83"/>
      <c r="G49" s="83"/>
      <c r="M49" s="83"/>
      <c r="S49" s="90"/>
      <c r="T49" s="90"/>
      <c r="U49" s="90"/>
      <c r="V49" s="90"/>
      <c r="W49" s="90"/>
      <c r="X49" s="90"/>
    </row>
    <row r="50" spans="1:24" s="85" customFormat="1" ht="15.75" customHeight="1">
      <c r="A50" s="83"/>
      <c r="G50" s="83"/>
      <c r="M50" s="83"/>
      <c r="S50" s="90"/>
      <c r="T50" s="90"/>
      <c r="U50" s="90"/>
      <c r="V50" s="90"/>
      <c r="W50" s="90"/>
      <c r="X50" s="90"/>
    </row>
    <row r="51" spans="1:24" s="85" customFormat="1" ht="15.75" customHeight="1">
      <c r="A51" s="83"/>
      <c r="G51" s="83"/>
      <c r="M51" s="83"/>
      <c r="S51" s="90"/>
      <c r="T51" s="90"/>
      <c r="U51" s="90"/>
      <c r="V51" s="90"/>
      <c r="W51" s="90"/>
      <c r="X51" s="90"/>
    </row>
    <row r="52" spans="1:19" s="85" customFormat="1" ht="15.75" customHeight="1">
      <c r="A52" s="83"/>
      <c r="G52" s="83"/>
      <c r="M52" s="83"/>
      <c r="S52" s="83"/>
    </row>
    <row r="53" spans="1:19" s="85" customFormat="1" ht="13.5" customHeight="1">
      <c r="A53" s="83"/>
      <c r="G53" s="83"/>
      <c r="M53" s="83"/>
      <c r="S53" s="83"/>
    </row>
    <row r="54" spans="1:19" s="85" customFormat="1" ht="13.5" customHeight="1">
      <c r="A54" s="83"/>
      <c r="G54" s="83"/>
      <c r="M54" s="90"/>
      <c r="N54" s="90"/>
      <c r="O54" s="90"/>
      <c r="P54" s="90"/>
      <c r="Q54" s="90"/>
      <c r="R54" s="90"/>
      <c r="S54" s="83"/>
    </row>
    <row r="55" spans="1:19" s="85" customFormat="1" ht="12">
      <c r="A55" s="83"/>
      <c r="G55" s="83"/>
      <c r="M55" s="83"/>
      <c r="S55" s="83"/>
    </row>
    <row r="56" spans="1:19" s="85" customFormat="1" ht="12">
      <c r="A56" s="83"/>
      <c r="G56" s="83"/>
      <c r="M56" s="83"/>
      <c r="S56" s="83"/>
    </row>
    <row r="57" spans="1:19" s="85" customFormat="1" ht="12">
      <c r="A57" s="83"/>
      <c r="G57" s="83"/>
      <c r="M57" s="83"/>
      <c r="S57" s="83"/>
    </row>
    <row r="58" spans="1:19" s="85" customFormat="1" ht="12">
      <c r="A58" s="83"/>
      <c r="G58" s="83"/>
      <c r="M58" s="83"/>
      <c r="S58" s="83"/>
    </row>
    <row r="59" spans="1:19" s="85" customFormat="1" ht="12">
      <c r="A59" s="83"/>
      <c r="G59" s="83"/>
      <c r="M59" s="83"/>
      <c r="S59" s="83"/>
    </row>
    <row r="60" spans="1:19" s="85" customFormat="1" ht="12">
      <c r="A60" s="83"/>
      <c r="G60" s="83"/>
      <c r="M60" s="83"/>
      <c r="S60" s="83"/>
    </row>
    <row r="61" spans="1:19" s="85" customFormat="1" ht="12">
      <c r="A61" s="83"/>
      <c r="G61" s="83"/>
      <c r="M61" s="83"/>
      <c r="S61" s="83"/>
    </row>
    <row r="62" spans="1:19" s="85" customFormat="1" ht="12">
      <c r="A62" s="83"/>
      <c r="G62" s="83"/>
      <c r="M62" s="83"/>
      <c r="S62" s="83"/>
    </row>
    <row r="63" spans="1:19" s="85" customFormat="1" ht="12">
      <c r="A63" s="83"/>
      <c r="G63" s="83"/>
      <c r="M63" s="83"/>
      <c r="S63" s="83"/>
    </row>
    <row r="64" spans="1:19" s="85" customFormat="1" ht="12">
      <c r="A64" s="80"/>
      <c r="B64" s="81"/>
      <c r="C64" s="81"/>
      <c r="D64" s="81"/>
      <c r="E64" s="81"/>
      <c r="F64" s="81"/>
      <c r="G64" s="80"/>
      <c r="H64" s="81"/>
      <c r="I64" s="81"/>
      <c r="J64" s="81"/>
      <c r="K64" s="81"/>
      <c r="M64" s="83"/>
      <c r="S64" s="83"/>
    </row>
    <row r="65" spans="1:19" s="85" customFormat="1" ht="12">
      <c r="A65" s="80"/>
      <c r="B65" s="81"/>
      <c r="C65" s="81"/>
      <c r="D65" s="81"/>
      <c r="E65" s="81"/>
      <c r="F65" s="81"/>
      <c r="G65" s="80"/>
      <c r="H65" s="81"/>
      <c r="I65" s="81"/>
      <c r="J65" s="81"/>
      <c r="K65" s="81"/>
      <c r="M65" s="83"/>
      <c r="S65" s="83"/>
    </row>
    <row r="66" spans="1:19" s="85" customFormat="1" ht="12">
      <c r="A66" s="80"/>
      <c r="B66" s="81"/>
      <c r="C66" s="81"/>
      <c r="D66" s="81"/>
      <c r="E66" s="81"/>
      <c r="F66" s="81"/>
      <c r="G66" s="80"/>
      <c r="H66" s="81"/>
      <c r="I66" s="81"/>
      <c r="J66" s="81"/>
      <c r="K66" s="81"/>
      <c r="M66" s="83"/>
      <c r="S66" s="83"/>
    </row>
    <row r="67" spans="1:19" s="85" customFormat="1" ht="12">
      <c r="A67" s="80"/>
      <c r="B67" s="81"/>
      <c r="C67" s="81"/>
      <c r="D67" s="81"/>
      <c r="E67" s="81"/>
      <c r="F67" s="81"/>
      <c r="G67" s="80"/>
      <c r="H67" s="81"/>
      <c r="I67" s="81"/>
      <c r="J67" s="81"/>
      <c r="K67" s="81"/>
      <c r="M67" s="83"/>
      <c r="S67" s="83"/>
    </row>
    <row r="68" spans="1:19" s="85" customFormat="1" ht="12">
      <c r="A68" s="80"/>
      <c r="B68" s="81"/>
      <c r="C68" s="81"/>
      <c r="D68" s="81"/>
      <c r="E68" s="81"/>
      <c r="F68" s="81"/>
      <c r="G68" s="80"/>
      <c r="H68" s="81"/>
      <c r="I68" s="81"/>
      <c r="J68" s="81"/>
      <c r="K68" s="81"/>
      <c r="M68" s="83"/>
      <c r="S68" s="83"/>
    </row>
    <row r="69" spans="1:19" s="85" customFormat="1" ht="12">
      <c r="A69" s="80"/>
      <c r="B69" s="81"/>
      <c r="C69" s="81"/>
      <c r="D69" s="81"/>
      <c r="E69" s="81"/>
      <c r="F69" s="81"/>
      <c r="G69" s="80"/>
      <c r="H69" s="81"/>
      <c r="I69" s="81"/>
      <c r="J69" s="81"/>
      <c r="K69" s="81"/>
      <c r="M69" s="83"/>
      <c r="S69" s="83"/>
    </row>
    <row r="72" spans="25:30" ht="12">
      <c r="Y72" s="94"/>
      <c r="Z72" s="94"/>
      <c r="AA72" s="94"/>
      <c r="AB72" s="94"/>
      <c r="AC72" s="94"/>
      <c r="AD72" s="94"/>
    </row>
    <row r="73" spans="25:30" ht="12">
      <c r="Y73" s="94"/>
      <c r="Z73" s="94"/>
      <c r="AA73" s="94"/>
      <c r="AB73" s="94"/>
      <c r="AC73" s="94"/>
      <c r="AD73" s="94"/>
    </row>
    <row r="74" spans="25:30" ht="12">
      <c r="Y74" s="94"/>
      <c r="Z74" s="94"/>
      <c r="AA74" s="94"/>
      <c r="AB74" s="94"/>
      <c r="AC74" s="94"/>
      <c r="AD74" s="94"/>
    </row>
    <row r="75" spans="25:30" ht="12">
      <c r="Y75" s="94"/>
      <c r="Z75" s="94"/>
      <c r="AA75" s="94"/>
      <c r="AB75" s="94"/>
      <c r="AC75" s="94"/>
      <c r="AD75" s="94"/>
    </row>
    <row r="76" spans="25:30" ht="12">
      <c r="Y76" s="94"/>
      <c r="Z76" s="94"/>
      <c r="AA76" s="94"/>
      <c r="AB76" s="94"/>
      <c r="AC76" s="94"/>
      <c r="AD76" s="94"/>
    </row>
    <row r="77" spans="25:30" ht="12">
      <c r="Y77" s="94"/>
      <c r="Z77" s="94"/>
      <c r="AA77" s="94"/>
      <c r="AB77" s="94"/>
      <c r="AC77" s="94"/>
      <c r="AD77" s="94"/>
    </row>
    <row r="78" spans="25:30" ht="12">
      <c r="Y78" s="94"/>
      <c r="Z78" s="94"/>
      <c r="AA78" s="94"/>
      <c r="AB78" s="94"/>
      <c r="AC78" s="94"/>
      <c r="AD78" s="94"/>
    </row>
    <row r="79" spans="25:30" ht="12">
      <c r="Y79" s="94"/>
      <c r="Z79" s="94"/>
      <c r="AA79" s="94"/>
      <c r="AB79" s="94"/>
      <c r="AC79" s="94"/>
      <c r="AD79" s="94"/>
    </row>
    <row r="80" spans="25:30" ht="12">
      <c r="Y80" s="94"/>
      <c r="Z80" s="94"/>
      <c r="AA80" s="94"/>
      <c r="AB80" s="94"/>
      <c r="AC80" s="94"/>
      <c r="AD80" s="94"/>
    </row>
    <row r="81" spans="25:30" ht="12">
      <c r="Y81" s="94"/>
      <c r="Z81" s="94"/>
      <c r="AA81" s="94"/>
      <c r="AB81" s="94"/>
      <c r="AC81" s="94"/>
      <c r="AD81" s="94"/>
    </row>
    <row r="82" spans="25:30" ht="12">
      <c r="Y82" s="94"/>
      <c r="Z82" s="94"/>
      <c r="AA82" s="94"/>
      <c r="AB82" s="94"/>
      <c r="AC82" s="94"/>
      <c r="AD82" s="94"/>
    </row>
    <row r="83" spans="25:30" ht="12">
      <c r="Y83" s="94"/>
      <c r="Z83" s="94"/>
      <c r="AA83" s="94"/>
      <c r="AB83" s="94"/>
      <c r="AC83" s="94"/>
      <c r="AD83" s="94"/>
    </row>
    <row r="84" spans="25:30" ht="12">
      <c r="Y84" s="94"/>
      <c r="Z84" s="94"/>
      <c r="AA84" s="94"/>
      <c r="AB84" s="94"/>
      <c r="AC84" s="94"/>
      <c r="AD84" s="94"/>
    </row>
    <row r="85" spans="25:30" ht="12">
      <c r="Y85" s="94"/>
      <c r="Z85" s="94"/>
      <c r="AA85" s="94"/>
      <c r="AB85" s="94"/>
      <c r="AC85" s="94"/>
      <c r="AD85" s="94"/>
    </row>
    <row r="86" spans="25:30" ht="12">
      <c r="Y86" s="94"/>
      <c r="Z86" s="94"/>
      <c r="AA86" s="94"/>
      <c r="AB86" s="94"/>
      <c r="AC86" s="94"/>
      <c r="AD86" s="94"/>
    </row>
    <row r="87" spans="25:30" ht="12">
      <c r="Y87" s="94"/>
      <c r="Z87" s="94"/>
      <c r="AA87" s="94"/>
      <c r="AB87" s="94"/>
      <c r="AC87" s="94"/>
      <c r="AD87" s="94"/>
    </row>
    <row r="88" spans="25:30" ht="12">
      <c r="Y88" s="94"/>
      <c r="Z88" s="94"/>
      <c r="AA88" s="94"/>
      <c r="AB88" s="94"/>
      <c r="AC88" s="94"/>
      <c r="AD88" s="94"/>
    </row>
    <row r="89" spans="25:30" ht="12">
      <c r="Y89" s="94"/>
      <c r="Z89" s="94"/>
      <c r="AA89" s="94"/>
      <c r="AB89" s="94"/>
      <c r="AC89" s="94"/>
      <c r="AD89" s="94"/>
    </row>
    <row r="90" spans="25:30" ht="12">
      <c r="Y90" s="94"/>
      <c r="Z90" s="94"/>
      <c r="AA90" s="94"/>
      <c r="AB90" s="94"/>
      <c r="AC90" s="94"/>
      <c r="AD90" s="94"/>
    </row>
    <row r="91" spans="25:30" ht="12">
      <c r="Y91" s="94"/>
      <c r="Z91" s="94"/>
      <c r="AA91" s="94"/>
      <c r="AB91" s="94"/>
      <c r="AC91" s="94"/>
      <c r="AD91" s="94"/>
    </row>
    <row r="92" spans="25:30" ht="12">
      <c r="Y92" s="94"/>
      <c r="Z92" s="94"/>
      <c r="AA92" s="94"/>
      <c r="AB92" s="94"/>
      <c r="AC92" s="94"/>
      <c r="AD92" s="94"/>
    </row>
    <row r="93" spans="25:30" ht="12">
      <c r="Y93" s="94"/>
      <c r="Z93" s="94"/>
      <c r="AA93" s="94"/>
      <c r="AB93" s="94"/>
      <c r="AC93" s="94"/>
      <c r="AD93" s="94"/>
    </row>
    <row r="94" spans="25:30" ht="12">
      <c r="Y94" s="94"/>
      <c r="Z94" s="94"/>
      <c r="AA94" s="94"/>
      <c r="AB94" s="94"/>
      <c r="AC94" s="94"/>
      <c r="AD94" s="94"/>
    </row>
    <row r="95" spans="25:30" ht="12">
      <c r="Y95" s="94"/>
      <c r="Z95" s="94"/>
      <c r="AA95" s="94"/>
      <c r="AB95" s="94"/>
      <c r="AC95" s="94"/>
      <c r="AD95" s="94"/>
    </row>
    <row r="96" spans="25:30" ht="12">
      <c r="Y96" s="94"/>
      <c r="Z96" s="94"/>
      <c r="AA96" s="94"/>
      <c r="AB96" s="94"/>
      <c r="AC96" s="94"/>
      <c r="AD96" s="94"/>
    </row>
    <row r="97" spans="25:30" ht="12">
      <c r="Y97" s="94"/>
      <c r="Z97" s="94"/>
      <c r="AA97" s="94"/>
      <c r="AB97" s="94"/>
      <c r="AC97" s="94"/>
      <c r="AD97" s="94"/>
    </row>
    <row r="98" spans="25:30" ht="12">
      <c r="Y98" s="94"/>
      <c r="Z98" s="94"/>
      <c r="AA98" s="94"/>
      <c r="AB98" s="94"/>
      <c r="AC98" s="94"/>
      <c r="AD98" s="94"/>
    </row>
    <row r="99" spans="25:30" ht="12">
      <c r="Y99" s="94"/>
      <c r="Z99" s="94"/>
      <c r="AA99" s="94"/>
      <c r="AB99" s="94"/>
      <c r="AC99" s="94"/>
      <c r="AD99" s="94"/>
    </row>
    <row r="100" spans="25:30" ht="12">
      <c r="Y100" s="94"/>
      <c r="Z100" s="94"/>
      <c r="AA100" s="94"/>
      <c r="AB100" s="94"/>
      <c r="AC100" s="94"/>
      <c r="AD100" s="94"/>
    </row>
    <row r="101" spans="25:30" ht="12">
      <c r="Y101" s="94"/>
      <c r="Z101" s="94"/>
      <c r="AA101" s="94"/>
      <c r="AB101" s="94"/>
      <c r="AC101" s="94"/>
      <c r="AD101" s="94"/>
    </row>
    <row r="102" spans="19:30" ht="12">
      <c r="S102" s="524"/>
      <c r="T102" s="525"/>
      <c r="Y102" s="94"/>
      <c r="Z102" s="94"/>
      <c r="AA102" s="94"/>
      <c r="AB102" s="94"/>
      <c r="AC102" s="94"/>
      <c r="AD102" s="94"/>
    </row>
    <row r="103" spans="25:30" ht="12">
      <c r="Y103" s="94"/>
      <c r="Z103" s="94"/>
      <c r="AA103" s="94"/>
      <c r="AB103" s="94"/>
      <c r="AC103" s="94"/>
      <c r="AD103" s="94"/>
    </row>
    <row r="104" spans="25:30" ht="12">
      <c r="Y104" s="94"/>
      <c r="Z104" s="94"/>
      <c r="AA104" s="94"/>
      <c r="AB104" s="94"/>
      <c r="AC104" s="94"/>
      <c r="AD104" s="94"/>
    </row>
    <row r="105" spans="25:30" ht="12">
      <c r="Y105" s="94"/>
      <c r="Z105" s="94"/>
      <c r="AA105" s="94"/>
      <c r="AB105" s="94"/>
      <c r="AC105" s="94"/>
      <c r="AD105" s="94"/>
    </row>
    <row r="106" spans="25:30" ht="12">
      <c r="Y106" s="94"/>
      <c r="Z106" s="94"/>
      <c r="AA106" s="94"/>
      <c r="AB106" s="94"/>
      <c r="AC106" s="94"/>
      <c r="AD106" s="94"/>
    </row>
    <row r="107" spans="25:30" ht="12">
      <c r="Y107" s="94"/>
      <c r="Z107" s="94"/>
      <c r="AA107" s="94"/>
      <c r="AB107" s="94"/>
      <c r="AC107" s="94"/>
      <c r="AD107" s="94"/>
    </row>
    <row r="108" spans="25:30" ht="12">
      <c r="Y108" s="94"/>
      <c r="Z108" s="94"/>
      <c r="AA108" s="94"/>
      <c r="AB108" s="94"/>
      <c r="AC108" s="94"/>
      <c r="AD108" s="94"/>
    </row>
    <row r="109" spans="25:30" ht="12">
      <c r="Y109" s="94"/>
      <c r="Z109" s="94"/>
      <c r="AA109" s="94"/>
      <c r="AB109" s="94"/>
      <c r="AC109" s="94"/>
      <c r="AD109" s="94"/>
    </row>
    <row r="110" spans="25:30" ht="12">
      <c r="Y110" s="94"/>
      <c r="Z110" s="94"/>
      <c r="AA110" s="94"/>
      <c r="AB110" s="94"/>
      <c r="AC110" s="94"/>
      <c r="AD110" s="94"/>
    </row>
  </sheetData>
  <sheetProtection/>
  <mergeCells count="209">
    <mergeCell ref="AE37:AF37"/>
    <mergeCell ref="S102:T102"/>
    <mergeCell ref="A36:B36"/>
    <mergeCell ref="G36:H36"/>
    <mergeCell ref="M36:N36"/>
    <mergeCell ref="S36:T36"/>
    <mergeCell ref="Y36:Z36"/>
    <mergeCell ref="AE36:AF36"/>
    <mergeCell ref="A35:B35"/>
    <mergeCell ref="G35:H35"/>
    <mergeCell ref="M35:N35"/>
    <mergeCell ref="S35:T35"/>
    <mergeCell ref="Y35:Z35"/>
    <mergeCell ref="AE35:AF35"/>
    <mergeCell ref="A34:B34"/>
    <mergeCell ref="G34:H34"/>
    <mergeCell ref="M34:N34"/>
    <mergeCell ref="S34:T34"/>
    <mergeCell ref="Y34:Z34"/>
    <mergeCell ref="AE34:AF34"/>
    <mergeCell ref="A33:B33"/>
    <mergeCell ref="G33:H33"/>
    <mergeCell ref="M33:N33"/>
    <mergeCell ref="S33:T33"/>
    <mergeCell ref="Y33:Z33"/>
    <mergeCell ref="AE33:AF33"/>
    <mergeCell ref="A32:B32"/>
    <mergeCell ref="G32:H32"/>
    <mergeCell ref="M32:N32"/>
    <mergeCell ref="S32:T32"/>
    <mergeCell ref="Y32:Z32"/>
    <mergeCell ref="AE32:AF32"/>
    <mergeCell ref="A31:B31"/>
    <mergeCell ref="G31:H31"/>
    <mergeCell ref="M31:N31"/>
    <mergeCell ref="S31:T31"/>
    <mergeCell ref="Y31:Z31"/>
    <mergeCell ref="AE31:AF31"/>
    <mergeCell ref="A30:B30"/>
    <mergeCell ref="G30:H30"/>
    <mergeCell ref="M30:N30"/>
    <mergeCell ref="S30:T30"/>
    <mergeCell ref="Y30:Z30"/>
    <mergeCell ref="AE30:AF30"/>
    <mergeCell ref="A29:B29"/>
    <mergeCell ref="G29:H29"/>
    <mergeCell ref="M29:N29"/>
    <mergeCell ref="S29:T29"/>
    <mergeCell ref="Y29:Z29"/>
    <mergeCell ref="AE29:AF29"/>
    <mergeCell ref="A28:B28"/>
    <mergeCell ref="G28:H28"/>
    <mergeCell ref="M28:N28"/>
    <mergeCell ref="S28:T28"/>
    <mergeCell ref="Y28:Z28"/>
    <mergeCell ref="AE28:AF28"/>
    <mergeCell ref="A27:B27"/>
    <mergeCell ref="G27:H27"/>
    <mergeCell ref="M27:N27"/>
    <mergeCell ref="S27:T27"/>
    <mergeCell ref="Y27:Z27"/>
    <mergeCell ref="AE27:AF27"/>
    <mergeCell ref="A26:B26"/>
    <mergeCell ref="G26:H26"/>
    <mergeCell ref="M26:N26"/>
    <mergeCell ref="S26:T26"/>
    <mergeCell ref="Y26:Z26"/>
    <mergeCell ref="AE26:AF26"/>
    <mergeCell ref="A25:B25"/>
    <mergeCell ref="G25:H25"/>
    <mergeCell ref="M25:N25"/>
    <mergeCell ref="S25:T25"/>
    <mergeCell ref="Y25:Z25"/>
    <mergeCell ref="AE25:AF25"/>
    <mergeCell ref="A24:B24"/>
    <mergeCell ref="G24:H24"/>
    <mergeCell ref="M24:N24"/>
    <mergeCell ref="S24:T24"/>
    <mergeCell ref="Y24:Z24"/>
    <mergeCell ref="AE24:AF24"/>
    <mergeCell ref="A23:B23"/>
    <mergeCell ref="G23:H23"/>
    <mergeCell ref="M23:N23"/>
    <mergeCell ref="S23:T23"/>
    <mergeCell ref="Y23:Z23"/>
    <mergeCell ref="AE23:AF23"/>
    <mergeCell ref="A22:B22"/>
    <mergeCell ref="G22:H22"/>
    <mergeCell ref="M22:N22"/>
    <mergeCell ref="S22:T22"/>
    <mergeCell ref="Y22:Z22"/>
    <mergeCell ref="AE22:AF22"/>
    <mergeCell ref="A21:B21"/>
    <mergeCell ref="G21:H21"/>
    <mergeCell ref="M21:N21"/>
    <mergeCell ref="S21:T21"/>
    <mergeCell ref="Y21:Z21"/>
    <mergeCell ref="AE21:AF21"/>
    <mergeCell ref="A20:B20"/>
    <mergeCell ref="G20:H20"/>
    <mergeCell ref="M20:N20"/>
    <mergeCell ref="S20:T20"/>
    <mergeCell ref="Y20:Z20"/>
    <mergeCell ref="AE20:AF20"/>
    <mergeCell ref="A19:B19"/>
    <mergeCell ref="G19:H19"/>
    <mergeCell ref="M19:N19"/>
    <mergeCell ref="S19:T19"/>
    <mergeCell ref="Y19:Z19"/>
    <mergeCell ref="AE19:AF19"/>
    <mergeCell ref="A18:B18"/>
    <mergeCell ref="G18:H18"/>
    <mergeCell ref="M18:N18"/>
    <mergeCell ref="S18:T18"/>
    <mergeCell ref="Y18:Z18"/>
    <mergeCell ref="AE18:AF18"/>
    <mergeCell ref="A17:B17"/>
    <mergeCell ref="G17:H17"/>
    <mergeCell ref="M17:N17"/>
    <mergeCell ref="S17:T17"/>
    <mergeCell ref="Y17:Z17"/>
    <mergeCell ref="AE17:AF17"/>
    <mergeCell ref="A16:B16"/>
    <mergeCell ref="G16:H16"/>
    <mergeCell ref="M16:N16"/>
    <mergeCell ref="S16:T16"/>
    <mergeCell ref="Y16:Z16"/>
    <mergeCell ref="AE16:AF16"/>
    <mergeCell ref="A15:B15"/>
    <mergeCell ref="G15:H15"/>
    <mergeCell ref="M15:N15"/>
    <mergeCell ref="S15:T15"/>
    <mergeCell ref="Y15:Z15"/>
    <mergeCell ref="AE15:AF15"/>
    <mergeCell ref="A14:B14"/>
    <mergeCell ref="G14:H14"/>
    <mergeCell ref="M14:N14"/>
    <mergeCell ref="S14:T14"/>
    <mergeCell ref="Y14:Z14"/>
    <mergeCell ref="AE14:AF14"/>
    <mergeCell ref="A13:B13"/>
    <mergeCell ref="G13:H13"/>
    <mergeCell ref="M13:N13"/>
    <mergeCell ref="S13:T13"/>
    <mergeCell ref="Y13:Z13"/>
    <mergeCell ref="AE13:AF13"/>
    <mergeCell ref="A12:B12"/>
    <mergeCell ref="G12:H12"/>
    <mergeCell ref="M12:N12"/>
    <mergeCell ref="S12:T12"/>
    <mergeCell ref="Y12:Z12"/>
    <mergeCell ref="AE12:AF12"/>
    <mergeCell ref="A11:B11"/>
    <mergeCell ref="G11:H11"/>
    <mergeCell ref="M11:N11"/>
    <mergeCell ref="S11:T11"/>
    <mergeCell ref="Y11:Z11"/>
    <mergeCell ref="AE11:AF11"/>
    <mergeCell ref="A10:B10"/>
    <mergeCell ref="G10:H10"/>
    <mergeCell ref="M10:N10"/>
    <mergeCell ref="S10:T10"/>
    <mergeCell ref="Y10:Z10"/>
    <mergeCell ref="AE10:AF10"/>
    <mergeCell ref="A9:B9"/>
    <mergeCell ref="G9:H9"/>
    <mergeCell ref="M9:N9"/>
    <mergeCell ref="S9:T9"/>
    <mergeCell ref="Y9:Z9"/>
    <mergeCell ref="AE9:AF9"/>
    <mergeCell ref="A8:B8"/>
    <mergeCell ref="G8:H8"/>
    <mergeCell ref="M8:N8"/>
    <mergeCell ref="S8:T8"/>
    <mergeCell ref="Y8:Z8"/>
    <mergeCell ref="AE8:AF8"/>
    <mergeCell ref="A7:B7"/>
    <mergeCell ref="G7:H7"/>
    <mergeCell ref="M7:N7"/>
    <mergeCell ref="S7:T7"/>
    <mergeCell ref="Y7:Z7"/>
    <mergeCell ref="AE7:AF7"/>
    <mergeCell ref="AE5:AF5"/>
    <mergeCell ref="A6:B6"/>
    <mergeCell ref="G6:H6"/>
    <mergeCell ref="M6:N6"/>
    <mergeCell ref="S6:T6"/>
    <mergeCell ref="Y6:Z6"/>
    <mergeCell ref="AE6:AF6"/>
    <mergeCell ref="V3:X3"/>
    <mergeCell ref="AA3:AA4"/>
    <mergeCell ref="AB3:AD3"/>
    <mergeCell ref="AG3:AG4"/>
    <mergeCell ref="AH3:AJ3"/>
    <mergeCell ref="A5:B5"/>
    <mergeCell ref="G5:H5"/>
    <mergeCell ref="M5:N5"/>
    <mergeCell ref="S5:T5"/>
    <mergeCell ref="Y5:Z5"/>
    <mergeCell ref="A1:G1"/>
    <mergeCell ref="M1:S1"/>
    <mergeCell ref="Y1:AE1"/>
    <mergeCell ref="C3:C4"/>
    <mergeCell ref="D3:F3"/>
    <mergeCell ref="I3:I4"/>
    <mergeCell ref="J3:L3"/>
    <mergeCell ref="O3:O4"/>
    <mergeCell ref="P3:R3"/>
    <mergeCell ref="U3:U4"/>
  </mergeCells>
  <printOptions/>
  <pageMargins left="0.37" right="0.34" top="0.48" bottom="0.3" header="0.46" footer="0.42"/>
  <pageSetup firstPageNumber="10" useFirstPageNumber="1" horizontalDpi="600" verticalDpi="600" orientation="portrait" pageOrder="overThenDown" paperSize="9" scale="93" r:id="rId2"/>
  <headerFooter alignWithMargins="0">
    <oddFooter>&amp;C
</oddFooter>
  </headerFooter>
  <rowBreaks count="1" manualBreakCount="1">
    <brk id="37" max="255" man="1"/>
  </rowBreaks>
  <colBreaks count="2" manualBreakCount="2">
    <brk id="12" max="36" man="1"/>
    <brk id="24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SheetLayoutView="100" zoomScalePageLayoutView="0" workbookViewId="0" topLeftCell="A1">
      <selection activeCell="AZ27" sqref="AZ27"/>
    </sheetView>
  </sheetViews>
  <sheetFormatPr defaultColWidth="9.00390625" defaultRowHeight="13.5"/>
  <cols>
    <col min="1" max="1" width="17.75390625" style="97" customWidth="1"/>
    <col min="2" max="5" width="9.125" style="97" customWidth="1"/>
    <col min="6" max="6" width="2.00390625" style="97" customWidth="1"/>
    <col min="7" max="7" width="17.75390625" style="97" customWidth="1"/>
    <col min="8" max="11" width="9.125" style="97" customWidth="1"/>
    <col min="12" max="12" width="17.75390625" style="97" customWidth="1"/>
    <col min="13" max="16" width="9.125" style="97" customWidth="1"/>
    <col min="17" max="17" width="2.00390625" style="97" customWidth="1"/>
    <col min="18" max="18" width="17.75390625" style="97" customWidth="1"/>
    <col min="19" max="22" width="9.125" style="97" customWidth="1"/>
    <col min="23" max="16384" width="9.00390625" style="97" customWidth="1"/>
  </cols>
  <sheetData>
    <row r="1" spans="1:22" s="95" customFormat="1" ht="17.25">
      <c r="A1" s="538" t="s">
        <v>638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 t="s">
        <v>639</v>
      </c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6:17" s="96" customFormat="1" ht="12.75" thickBot="1">
      <c r="F2" s="97"/>
      <c r="Q2" s="177"/>
    </row>
    <row r="3" spans="1:22" s="180" customFormat="1" ht="15" customHeight="1">
      <c r="A3" s="179" t="s">
        <v>204</v>
      </c>
      <c r="B3" s="535" t="s">
        <v>645</v>
      </c>
      <c r="C3" s="536"/>
      <c r="D3" s="536"/>
      <c r="E3" s="537"/>
      <c r="G3" s="179" t="s">
        <v>204</v>
      </c>
      <c r="H3" s="535" t="s">
        <v>645</v>
      </c>
      <c r="I3" s="536"/>
      <c r="J3" s="536"/>
      <c r="K3" s="537"/>
      <c r="L3" s="179" t="s">
        <v>204</v>
      </c>
      <c r="M3" s="535" t="s">
        <v>645</v>
      </c>
      <c r="N3" s="536"/>
      <c r="O3" s="536"/>
      <c r="P3" s="537"/>
      <c r="Q3" s="181"/>
      <c r="R3" s="182" t="s">
        <v>204</v>
      </c>
      <c r="S3" s="535" t="s">
        <v>645</v>
      </c>
      <c r="T3" s="536"/>
      <c r="U3" s="536"/>
      <c r="V3" s="537"/>
    </row>
    <row r="4" spans="2:22" ht="15" customHeight="1">
      <c r="B4" s="542" t="s">
        <v>205</v>
      </c>
      <c r="C4" s="98" t="s">
        <v>206</v>
      </c>
      <c r="D4" s="98"/>
      <c r="E4" s="99"/>
      <c r="G4" s="100"/>
      <c r="H4" s="540" t="s">
        <v>205</v>
      </c>
      <c r="I4" s="98" t="s">
        <v>206</v>
      </c>
      <c r="J4" s="98"/>
      <c r="K4" s="99"/>
      <c r="M4" s="540" t="s">
        <v>207</v>
      </c>
      <c r="N4" s="98" t="s">
        <v>206</v>
      </c>
      <c r="O4" s="98"/>
      <c r="P4" s="99"/>
      <c r="Q4" s="177"/>
      <c r="R4" s="101"/>
      <c r="S4" s="533" t="s">
        <v>207</v>
      </c>
      <c r="T4" s="98" t="s">
        <v>206</v>
      </c>
      <c r="U4" s="98"/>
      <c r="V4" s="99"/>
    </row>
    <row r="5" spans="1:22" s="180" customFormat="1" ht="15" customHeight="1">
      <c r="A5" s="183" t="s">
        <v>209</v>
      </c>
      <c r="B5" s="543"/>
      <c r="C5" s="102" t="s">
        <v>208</v>
      </c>
      <c r="D5" s="102" t="s">
        <v>210</v>
      </c>
      <c r="E5" s="103" t="s">
        <v>211</v>
      </c>
      <c r="G5" s="184" t="s">
        <v>209</v>
      </c>
      <c r="H5" s="541"/>
      <c r="I5" s="102" t="s">
        <v>208</v>
      </c>
      <c r="J5" s="102" t="s">
        <v>210</v>
      </c>
      <c r="K5" s="105" t="s">
        <v>211</v>
      </c>
      <c r="L5" s="183" t="s">
        <v>209</v>
      </c>
      <c r="M5" s="544"/>
      <c r="N5" s="104" t="s">
        <v>208</v>
      </c>
      <c r="O5" s="104" t="s">
        <v>210</v>
      </c>
      <c r="P5" s="105" t="s">
        <v>211</v>
      </c>
      <c r="Q5" s="181"/>
      <c r="R5" s="185" t="s">
        <v>209</v>
      </c>
      <c r="S5" s="534"/>
      <c r="T5" s="104" t="s">
        <v>208</v>
      </c>
      <c r="U5" s="104" t="s">
        <v>210</v>
      </c>
      <c r="V5" s="105" t="s">
        <v>211</v>
      </c>
    </row>
    <row r="6" spans="1:22" ht="15" customHeight="1">
      <c r="A6" s="384" t="s">
        <v>212</v>
      </c>
      <c r="B6" s="434">
        <v>727</v>
      </c>
      <c r="C6" s="435">
        <f aca="true" t="shared" si="0" ref="C6:C61">D6+E6</f>
        <v>1598</v>
      </c>
      <c r="D6" s="436">
        <v>770</v>
      </c>
      <c r="E6" s="436">
        <v>828</v>
      </c>
      <c r="G6" s="387" t="s">
        <v>213</v>
      </c>
      <c r="H6" s="289">
        <v>1017</v>
      </c>
      <c r="I6" s="290">
        <f aca="true" t="shared" si="1" ref="I6:I44">J6+K6</f>
        <v>2560</v>
      </c>
      <c r="J6" s="291">
        <v>1289</v>
      </c>
      <c r="K6" s="291">
        <v>1271</v>
      </c>
      <c r="L6" s="387" t="s">
        <v>214</v>
      </c>
      <c r="M6" s="289">
        <v>684</v>
      </c>
      <c r="N6" s="291">
        <f aca="true" t="shared" si="2" ref="N6:N32">O6+P6</f>
        <v>1747</v>
      </c>
      <c r="O6" s="291">
        <v>854</v>
      </c>
      <c r="P6" s="291">
        <v>893</v>
      </c>
      <c r="Q6" s="177"/>
      <c r="R6" s="392" t="s">
        <v>215</v>
      </c>
      <c r="S6" s="301">
        <v>202</v>
      </c>
      <c r="T6" s="293">
        <f>U6+V6</f>
        <v>493</v>
      </c>
      <c r="U6" s="293">
        <v>222</v>
      </c>
      <c r="V6" s="293">
        <v>271</v>
      </c>
    </row>
    <row r="7" spans="1:22" ht="15" customHeight="1">
      <c r="A7" s="385" t="s">
        <v>216</v>
      </c>
      <c r="B7" s="437">
        <v>483</v>
      </c>
      <c r="C7" s="435">
        <f t="shared" si="0"/>
        <v>1153</v>
      </c>
      <c r="D7" s="291">
        <v>569</v>
      </c>
      <c r="E7" s="291">
        <v>584</v>
      </c>
      <c r="G7" s="387" t="s">
        <v>217</v>
      </c>
      <c r="H7" s="289">
        <v>166</v>
      </c>
      <c r="I7" s="290">
        <f t="shared" si="1"/>
        <v>367</v>
      </c>
      <c r="J7" s="291">
        <v>174</v>
      </c>
      <c r="K7" s="291">
        <v>193</v>
      </c>
      <c r="L7" s="387" t="s">
        <v>218</v>
      </c>
      <c r="M7" s="289">
        <v>426</v>
      </c>
      <c r="N7" s="291">
        <f t="shared" si="2"/>
        <v>1355</v>
      </c>
      <c r="O7" s="291">
        <v>634</v>
      </c>
      <c r="P7" s="291">
        <v>721</v>
      </c>
      <c r="Q7" s="177"/>
      <c r="R7" s="392" t="s">
        <v>219</v>
      </c>
      <c r="S7" s="301">
        <v>157</v>
      </c>
      <c r="T7" s="293">
        <f>U7+V7</f>
        <v>358</v>
      </c>
      <c r="U7" s="293">
        <v>172</v>
      </c>
      <c r="V7" s="293">
        <v>186</v>
      </c>
    </row>
    <row r="8" spans="1:22" ht="15" customHeight="1">
      <c r="A8" s="385" t="s">
        <v>220</v>
      </c>
      <c r="B8" s="437">
        <v>256</v>
      </c>
      <c r="C8" s="435">
        <f t="shared" si="0"/>
        <v>500</v>
      </c>
      <c r="D8" s="291">
        <v>238</v>
      </c>
      <c r="E8" s="291">
        <v>262</v>
      </c>
      <c r="G8" s="387" t="s">
        <v>221</v>
      </c>
      <c r="H8" s="289">
        <v>999</v>
      </c>
      <c r="I8" s="290">
        <f t="shared" si="1"/>
        <v>2332</v>
      </c>
      <c r="J8" s="291">
        <v>1121</v>
      </c>
      <c r="K8" s="291">
        <v>1211</v>
      </c>
      <c r="L8" s="387" t="s">
        <v>222</v>
      </c>
      <c r="M8" s="289">
        <v>762</v>
      </c>
      <c r="N8" s="291">
        <f t="shared" si="2"/>
        <v>1985</v>
      </c>
      <c r="O8" s="291">
        <v>995</v>
      </c>
      <c r="P8" s="291">
        <v>990</v>
      </c>
      <c r="Q8" s="177"/>
      <c r="R8" s="392" t="s">
        <v>223</v>
      </c>
      <c r="S8" s="301">
        <v>457</v>
      </c>
      <c r="T8" s="293">
        <f>U8+V8</f>
        <v>1112</v>
      </c>
      <c r="U8" s="293">
        <v>517</v>
      </c>
      <c r="V8" s="293">
        <v>595</v>
      </c>
    </row>
    <row r="9" spans="1:22" ht="15" customHeight="1">
      <c r="A9" s="385" t="s">
        <v>224</v>
      </c>
      <c r="B9" s="437">
        <v>408</v>
      </c>
      <c r="C9" s="435">
        <f t="shared" si="0"/>
        <v>942</v>
      </c>
      <c r="D9" s="291">
        <v>469</v>
      </c>
      <c r="E9" s="291">
        <v>473</v>
      </c>
      <c r="G9" s="387" t="s">
        <v>225</v>
      </c>
      <c r="H9" s="289">
        <v>1993</v>
      </c>
      <c r="I9" s="290">
        <f t="shared" si="1"/>
        <v>3860</v>
      </c>
      <c r="J9" s="291">
        <v>1975</v>
      </c>
      <c r="K9" s="291">
        <v>1885</v>
      </c>
      <c r="L9" s="387" t="s">
        <v>226</v>
      </c>
      <c r="M9" s="289">
        <v>1654</v>
      </c>
      <c r="N9" s="291">
        <f t="shared" si="2"/>
        <v>4233</v>
      </c>
      <c r="O9" s="291">
        <v>2087</v>
      </c>
      <c r="P9" s="291">
        <v>2146</v>
      </c>
      <c r="Q9" s="177"/>
      <c r="R9" s="392" t="s">
        <v>227</v>
      </c>
      <c r="S9" s="301">
        <v>247</v>
      </c>
      <c r="T9" s="293">
        <f>U9+V9</f>
        <v>541</v>
      </c>
      <c r="U9" s="293">
        <v>256</v>
      </c>
      <c r="V9" s="293">
        <v>285</v>
      </c>
    </row>
    <row r="10" spans="1:22" ht="15" customHeight="1">
      <c r="A10" s="385" t="s">
        <v>228</v>
      </c>
      <c r="B10" s="437">
        <v>637</v>
      </c>
      <c r="C10" s="435">
        <f t="shared" si="0"/>
        <v>1671</v>
      </c>
      <c r="D10" s="291">
        <v>828</v>
      </c>
      <c r="E10" s="291">
        <v>843</v>
      </c>
      <c r="G10" s="387" t="s">
        <v>229</v>
      </c>
      <c r="H10" s="289">
        <v>208</v>
      </c>
      <c r="I10" s="290">
        <f t="shared" si="1"/>
        <v>485</v>
      </c>
      <c r="J10" s="291">
        <v>231</v>
      </c>
      <c r="K10" s="291">
        <v>254</v>
      </c>
      <c r="L10" s="387" t="s">
        <v>230</v>
      </c>
      <c r="M10" s="289">
        <v>609</v>
      </c>
      <c r="N10" s="291">
        <f t="shared" si="2"/>
        <v>1422</v>
      </c>
      <c r="O10" s="291">
        <v>689</v>
      </c>
      <c r="P10" s="291">
        <v>733</v>
      </c>
      <c r="Q10" s="177"/>
      <c r="R10" s="107" t="s">
        <v>231</v>
      </c>
      <c r="S10" s="302">
        <f>SUM(S6:S9)</f>
        <v>1063</v>
      </c>
      <c r="T10" s="296">
        <f>SUM(T6:T9)</f>
        <v>2504</v>
      </c>
      <c r="U10" s="296">
        <f>SUM(U6:U9)</f>
        <v>1167</v>
      </c>
      <c r="V10" s="296">
        <f>SUM(V6:V9)</f>
        <v>1337</v>
      </c>
    </row>
    <row r="11" spans="1:22" ht="15" customHeight="1">
      <c r="A11" s="385" t="s">
        <v>232</v>
      </c>
      <c r="B11" s="437">
        <v>200</v>
      </c>
      <c r="C11" s="435">
        <f t="shared" si="0"/>
        <v>357</v>
      </c>
      <c r="D11" s="291">
        <v>158</v>
      </c>
      <c r="E11" s="291">
        <v>199</v>
      </c>
      <c r="G11" s="387" t="s">
        <v>233</v>
      </c>
      <c r="H11" s="289">
        <v>416</v>
      </c>
      <c r="I11" s="290">
        <f t="shared" si="1"/>
        <v>979</v>
      </c>
      <c r="J11" s="291">
        <v>465</v>
      </c>
      <c r="K11" s="291">
        <v>514</v>
      </c>
      <c r="L11" s="387" t="s">
        <v>234</v>
      </c>
      <c r="M11" s="289">
        <v>94</v>
      </c>
      <c r="N11" s="291">
        <f t="shared" si="2"/>
        <v>213</v>
      </c>
      <c r="O11" s="291">
        <v>105</v>
      </c>
      <c r="P11" s="291">
        <v>108</v>
      </c>
      <c r="Q11" s="177"/>
      <c r="S11" s="297"/>
      <c r="T11" s="297"/>
      <c r="U11" s="297"/>
      <c r="V11" s="303"/>
    </row>
    <row r="12" spans="1:22" ht="15" customHeight="1">
      <c r="A12" s="385" t="s">
        <v>235</v>
      </c>
      <c r="B12" s="437">
        <v>533</v>
      </c>
      <c r="C12" s="435">
        <f t="shared" si="0"/>
        <v>1392</v>
      </c>
      <c r="D12" s="291">
        <v>705</v>
      </c>
      <c r="E12" s="291">
        <v>687</v>
      </c>
      <c r="G12" s="387" t="s">
        <v>236</v>
      </c>
      <c r="H12" s="289">
        <v>910</v>
      </c>
      <c r="I12" s="290">
        <f t="shared" si="1"/>
        <v>1867</v>
      </c>
      <c r="J12" s="291">
        <v>963</v>
      </c>
      <c r="K12" s="291">
        <v>904</v>
      </c>
      <c r="L12" s="387" t="s">
        <v>237</v>
      </c>
      <c r="M12" s="289">
        <v>77</v>
      </c>
      <c r="N12" s="291">
        <f t="shared" si="2"/>
        <v>174</v>
      </c>
      <c r="O12" s="291">
        <v>81</v>
      </c>
      <c r="P12" s="291">
        <v>93</v>
      </c>
      <c r="Q12" s="177"/>
      <c r="R12" s="392" t="s">
        <v>238</v>
      </c>
      <c r="S12" s="301">
        <v>230</v>
      </c>
      <c r="T12" s="293">
        <f aca="true" t="shared" si="3" ref="T12:T19">U12+V12</f>
        <v>495</v>
      </c>
      <c r="U12" s="293">
        <v>234</v>
      </c>
      <c r="V12" s="293">
        <v>261</v>
      </c>
    </row>
    <row r="13" spans="1:22" ht="15" customHeight="1">
      <c r="A13" s="385" t="s">
        <v>239</v>
      </c>
      <c r="B13" s="437">
        <v>244</v>
      </c>
      <c r="C13" s="435">
        <f t="shared" si="0"/>
        <v>643</v>
      </c>
      <c r="D13" s="291">
        <v>315</v>
      </c>
      <c r="E13" s="291">
        <v>328</v>
      </c>
      <c r="G13" s="387" t="s">
        <v>240</v>
      </c>
      <c r="H13" s="289">
        <v>176</v>
      </c>
      <c r="I13" s="290">
        <f t="shared" si="1"/>
        <v>487</v>
      </c>
      <c r="J13" s="291">
        <v>239</v>
      </c>
      <c r="K13" s="291">
        <v>248</v>
      </c>
      <c r="L13" s="387" t="s">
        <v>241</v>
      </c>
      <c r="M13" s="289">
        <v>669</v>
      </c>
      <c r="N13" s="291">
        <f t="shared" si="2"/>
        <v>1797</v>
      </c>
      <c r="O13" s="291">
        <v>885</v>
      </c>
      <c r="P13" s="291">
        <v>912</v>
      </c>
      <c r="Q13" s="177"/>
      <c r="R13" s="392" t="s">
        <v>242</v>
      </c>
      <c r="S13" s="301">
        <v>26</v>
      </c>
      <c r="T13" s="293">
        <f t="shared" si="3"/>
        <v>57</v>
      </c>
      <c r="U13" s="293">
        <v>27</v>
      </c>
      <c r="V13" s="293">
        <v>30</v>
      </c>
    </row>
    <row r="14" spans="1:22" ht="15" customHeight="1">
      <c r="A14" s="385" t="s">
        <v>243</v>
      </c>
      <c r="B14" s="437">
        <v>994</v>
      </c>
      <c r="C14" s="435">
        <f t="shared" si="0"/>
        <v>2052</v>
      </c>
      <c r="D14" s="291">
        <v>998</v>
      </c>
      <c r="E14" s="291">
        <v>1054</v>
      </c>
      <c r="G14" s="387" t="s">
        <v>244</v>
      </c>
      <c r="H14" s="289">
        <v>267</v>
      </c>
      <c r="I14" s="290">
        <f t="shared" si="1"/>
        <v>650</v>
      </c>
      <c r="J14" s="291">
        <v>321</v>
      </c>
      <c r="K14" s="291">
        <v>329</v>
      </c>
      <c r="L14" s="387" t="s">
        <v>245</v>
      </c>
      <c r="M14" s="289">
        <v>1103</v>
      </c>
      <c r="N14" s="291">
        <f t="shared" si="2"/>
        <v>2430</v>
      </c>
      <c r="O14" s="291">
        <v>1194</v>
      </c>
      <c r="P14" s="291">
        <v>1236</v>
      </c>
      <c r="Q14" s="177"/>
      <c r="R14" s="392" t="s">
        <v>246</v>
      </c>
      <c r="S14" s="301">
        <v>119</v>
      </c>
      <c r="T14" s="293">
        <f t="shared" si="3"/>
        <v>251</v>
      </c>
      <c r="U14" s="293">
        <v>113</v>
      </c>
      <c r="V14" s="293">
        <v>138</v>
      </c>
    </row>
    <row r="15" spans="1:22" ht="15" customHeight="1">
      <c r="A15" s="385" t="s">
        <v>247</v>
      </c>
      <c r="B15" s="437">
        <v>263</v>
      </c>
      <c r="C15" s="435">
        <f t="shared" si="0"/>
        <v>510</v>
      </c>
      <c r="D15" s="291">
        <v>233</v>
      </c>
      <c r="E15" s="291">
        <v>277</v>
      </c>
      <c r="G15" s="387" t="s">
        <v>248</v>
      </c>
      <c r="H15" s="289">
        <v>155</v>
      </c>
      <c r="I15" s="290">
        <f t="shared" si="1"/>
        <v>332</v>
      </c>
      <c r="J15" s="291">
        <v>158</v>
      </c>
      <c r="K15" s="291">
        <v>174</v>
      </c>
      <c r="L15" s="387" t="s">
        <v>249</v>
      </c>
      <c r="M15" s="289">
        <v>904</v>
      </c>
      <c r="N15" s="291">
        <f t="shared" si="2"/>
        <v>2263</v>
      </c>
      <c r="O15" s="291">
        <v>1118</v>
      </c>
      <c r="P15" s="291">
        <v>1145</v>
      </c>
      <c r="Q15" s="177"/>
      <c r="R15" s="392" t="s">
        <v>250</v>
      </c>
      <c r="S15" s="301">
        <v>424</v>
      </c>
      <c r="T15" s="293">
        <f t="shared" si="3"/>
        <v>913</v>
      </c>
      <c r="U15" s="293">
        <v>411</v>
      </c>
      <c r="V15" s="293">
        <v>502</v>
      </c>
    </row>
    <row r="16" spans="1:22" ht="15" customHeight="1">
      <c r="A16" s="385" t="s">
        <v>251</v>
      </c>
      <c r="B16" s="437">
        <v>212</v>
      </c>
      <c r="C16" s="435">
        <f t="shared" si="0"/>
        <v>480</v>
      </c>
      <c r="D16" s="291">
        <v>218</v>
      </c>
      <c r="E16" s="291">
        <v>262</v>
      </c>
      <c r="G16" s="387" t="s">
        <v>252</v>
      </c>
      <c r="H16" s="289">
        <v>410</v>
      </c>
      <c r="I16" s="290">
        <f t="shared" si="1"/>
        <v>1013</v>
      </c>
      <c r="J16" s="291">
        <v>500</v>
      </c>
      <c r="K16" s="291">
        <v>513</v>
      </c>
      <c r="L16" s="387" t="s">
        <v>253</v>
      </c>
      <c r="M16" s="289">
        <v>517</v>
      </c>
      <c r="N16" s="291">
        <f t="shared" si="2"/>
        <v>1212</v>
      </c>
      <c r="O16" s="291">
        <v>616</v>
      </c>
      <c r="P16" s="291">
        <v>596</v>
      </c>
      <c r="Q16" s="177"/>
      <c r="R16" s="392" t="s">
        <v>254</v>
      </c>
      <c r="S16" s="301">
        <v>136</v>
      </c>
      <c r="T16" s="293">
        <f t="shared" si="3"/>
        <v>296</v>
      </c>
      <c r="U16" s="293">
        <v>127</v>
      </c>
      <c r="V16" s="293">
        <v>169</v>
      </c>
    </row>
    <row r="17" spans="1:22" ht="15" customHeight="1">
      <c r="A17" s="385" t="s">
        <v>255</v>
      </c>
      <c r="B17" s="437">
        <v>234</v>
      </c>
      <c r="C17" s="435">
        <f t="shared" si="0"/>
        <v>529</v>
      </c>
      <c r="D17" s="291">
        <v>258</v>
      </c>
      <c r="E17" s="291">
        <v>271</v>
      </c>
      <c r="G17" s="387" t="s">
        <v>256</v>
      </c>
      <c r="H17" s="289">
        <v>202</v>
      </c>
      <c r="I17" s="290">
        <f t="shared" si="1"/>
        <v>422</v>
      </c>
      <c r="J17" s="291">
        <v>218</v>
      </c>
      <c r="K17" s="291">
        <v>204</v>
      </c>
      <c r="L17" s="387" t="s">
        <v>257</v>
      </c>
      <c r="M17" s="289">
        <v>1029</v>
      </c>
      <c r="N17" s="291">
        <f t="shared" si="2"/>
        <v>2511</v>
      </c>
      <c r="O17" s="291">
        <v>1189</v>
      </c>
      <c r="P17" s="291">
        <v>1322</v>
      </c>
      <c r="Q17" s="177"/>
      <c r="R17" s="392" t="s">
        <v>258</v>
      </c>
      <c r="S17" s="301">
        <v>317</v>
      </c>
      <c r="T17" s="293">
        <f t="shared" si="3"/>
        <v>731</v>
      </c>
      <c r="U17" s="293">
        <v>354</v>
      </c>
      <c r="V17" s="293">
        <v>377</v>
      </c>
    </row>
    <row r="18" spans="1:22" ht="15" customHeight="1">
      <c r="A18" s="385" t="s">
        <v>259</v>
      </c>
      <c r="B18" s="437">
        <v>222</v>
      </c>
      <c r="C18" s="435">
        <f t="shared" si="0"/>
        <v>511</v>
      </c>
      <c r="D18" s="291">
        <v>236</v>
      </c>
      <c r="E18" s="291">
        <v>275</v>
      </c>
      <c r="G18" s="387" t="s">
        <v>260</v>
      </c>
      <c r="H18" s="289">
        <v>168</v>
      </c>
      <c r="I18" s="290">
        <f t="shared" si="1"/>
        <v>392</v>
      </c>
      <c r="J18" s="291">
        <v>192</v>
      </c>
      <c r="K18" s="291">
        <v>200</v>
      </c>
      <c r="L18" s="387" t="s">
        <v>261</v>
      </c>
      <c r="M18" s="289">
        <v>237</v>
      </c>
      <c r="N18" s="291">
        <f t="shared" si="2"/>
        <v>507</v>
      </c>
      <c r="O18" s="291">
        <v>255</v>
      </c>
      <c r="P18" s="291">
        <v>252</v>
      </c>
      <c r="Q18" s="177"/>
      <c r="R18" s="392" t="s">
        <v>262</v>
      </c>
      <c r="S18" s="301">
        <v>95</v>
      </c>
      <c r="T18" s="293">
        <f t="shared" si="3"/>
        <v>228</v>
      </c>
      <c r="U18" s="293">
        <v>100</v>
      </c>
      <c r="V18" s="293">
        <v>128</v>
      </c>
    </row>
    <row r="19" spans="1:22" ht="15" customHeight="1">
      <c r="A19" s="385" t="s">
        <v>263</v>
      </c>
      <c r="B19" s="437">
        <v>700</v>
      </c>
      <c r="C19" s="435">
        <f t="shared" si="0"/>
        <v>1634</v>
      </c>
      <c r="D19" s="291">
        <v>835</v>
      </c>
      <c r="E19" s="291">
        <v>799</v>
      </c>
      <c r="G19" s="387" t="s">
        <v>264</v>
      </c>
      <c r="H19" s="289">
        <v>225</v>
      </c>
      <c r="I19" s="290">
        <f t="shared" si="1"/>
        <v>597</v>
      </c>
      <c r="J19" s="291">
        <v>285</v>
      </c>
      <c r="K19" s="291">
        <v>312</v>
      </c>
      <c r="L19" s="387" t="s">
        <v>265</v>
      </c>
      <c r="M19" s="289">
        <v>99</v>
      </c>
      <c r="N19" s="291">
        <f t="shared" si="2"/>
        <v>244</v>
      </c>
      <c r="O19" s="291">
        <v>124</v>
      </c>
      <c r="P19" s="291">
        <v>120</v>
      </c>
      <c r="Q19" s="177"/>
      <c r="R19" s="392" t="s">
        <v>266</v>
      </c>
      <c r="S19" s="301">
        <v>217</v>
      </c>
      <c r="T19" s="293">
        <f t="shared" si="3"/>
        <v>489</v>
      </c>
      <c r="U19" s="293">
        <v>217</v>
      </c>
      <c r="V19" s="293">
        <v>272</v>
      </c>
    </row>
    <row r="20" spans="1:22" ht="15" customHeight="1">
      <c r="A20" s="385" t="s">
        <v>267</v>
      </c>
      <c r="B20" s="437">
        <v>513</v>
      </c>
      <c r="C20" s="435">
        <f t="shared" si="0"/>
        <v>1198</v>
      </c>
      <c r="D20" s="291">
        <v>572</v>
      </c>
      <c r="E20" s="291">
        <v>626</v>
      </c>
      <c r="G20" s="387" t="s">
        <v>268</v>
      </c>
      <c r="H20" s="289">
        <v>235</v>
      </c>
      <c r="I20" s="290">
        <f t="shared" si="1"/>
        <v>812</v>
      </c>
      <c r="J20" s="291">
        <v>393</v>
      </c>
      <c r="K20" s="291">
        <v>419</v>
      </c>
      <c r="L20" s="387" t="s">
        <v>269</v>
      </c>
      <c r="M20" s="289">
        <v>630</v>
      </c>
      <c r="N20" s="291">
        <f t="shared" si="2"/>
        <v>1661</v>
      </c>
      <c r="O20" s="291">
        <v>843</v>
      </c>
      <c r="P20" s="291">
        <v>818</v>
      </c>
      <c r="Q20" s="177"/>
      <c r="R20" s="107" t="s">
        <v>270</v>
      </c>
      <c r="S20" s="302">
        <f>SUM(S12:S19)</f>
        <v>1564</v>
      </c>
      <c r="T20" s="296">
        <f>SUM(T12:T19)</f>
        <v>3460</v>
      </c>
      <c r="U20" s="296">
        <f>SUM(U12:U19)</f>
        <v>1583</v>
      </c>
      <c r="V20" s="296">
        <f>SUM(V12:V19)</f>
        <v>1877</v>
      </c>
    </row>
    <row r="21" spans="1:22" ht="15" customHeight="1">
      <c r="A21" s="385" t="s">
        <v>271</v>
      </c>
      <c r="B21" s="437">
        <v>994</v>
      </c>
      <c r="C21" s="435">
        <f t="shared" si="0"/>
        <v>2086</v>
      </c>
      <c r="D21" s="291">
        <v>1129</v>
      </c>
      <c r="E21" s="291">
        <v>957</v>
      </c>
      <c r="G21" s="387" t="s">
        <v>272</v>
      </c>
      <c r="H21" s="289">
        <v>4</v>
      </c>
      <c r="I21" s="290">
        <f t="shared" si="1"/>
        <v>9</v>
      </c>
      <c r="J21" s="291">
        <v>5</v>
      </c>
      <c r="K21" s="291">
        <v>4</v>
      </c>
      <c r="L21" s="391" t="s">
        <v>626</v>
      </c>
      <c r="M21" s="289">
        <v>199</v>
      </c>
      <c r="N21" s="291">
        <f t="shared" si="2"/>
        <v>490</v>
      </c>
      <c r="O21" s="291">
        <v>246</v>
      </c>
      <c r="P21" s="291">
        <v>244</v>
      </c>
      <c r="Q21" s="177"/>
      <c r="S21" s="297"/>
      <c r="T21" s="297"/>
      <c r="U21" s="297"/>
      <c r="V21" s="303"/>
    </row>
    <row r="22" spans="1:22" ht="15" customHeight="1">
      <c r="A22" s="385" t="s">
        <v>273</v>
      </c>
      <c r="B22" s="437">
        <v>1267</v>
      </c>
      <c r="C22" s="435">
        <f t="shared" si="0"/>
        <v>2424</v>
      </c>
      <c r="D22" s="291">
        <v>1288</v>
      </c>
      <c r="E22" s="291">
        <v>1136</v>
      </c>
      <c r="G22" s="387" t="s">
        <v>274</v>
      </c>
      <c r="H22" s="289">
        <v>459</v>
      </c>
      <c r="I22" s="290">
        <f t="shared" si="1"/>
        <v>1002</v>
      </c>
      <c r="J22" s="291">
        <v>512</v>
      </c>
      <c r="K22" s="291">
        <v>490</v>
      </c>
      <c r="L22" s="391" t="s">
        <v>627</v>
      </c>
      <c r="M22" s="289">
        <v>147</v>
      </c>
      <c r="N22" s="291">
        <f t="shared" si="2"/>
        <v>371</v>
      </c>
      <c r="O22" s="291">
        <v>173</v>
      </c>
      <c r="P22" s="291">
        <v>198</v>
      </c>
      <c r="Q22" s="177"/>
      <c r="R22" s="392" t="s">
        <v>275</v>
      </c>
      <c r="S22" s="301">
        <v>112</v>
      </c>
      <c r="T22" s="293">
        <f aca="true" t="shared" si="4" ref="T22:T33">U22+V22</f>
        <v>242</v>
      </c>
      <c r="U22" s="293">
        <v>119</v>
      </c>
      <c r="V22" s="293">
        <v>123</v>
      </c>
    </row>
    <row r="23" spans="1:22" ht="15" customHeight="1">
      <c r="A23" s="385" t="s">
        <v>276</v>
      </c>
      <c r="B23" s="437">
        <v>790</v>
      </c>
      <c r="C23" s="435">
        <f t="shared" si="0"/>
        <v>1978</v>
      </c>
      <c r="D23" s="291">
        <v>995</v>
      </c>
      <c r="E23" s="291">
        <v>983</v>
      </c>
      <c r="G23" s="387" t="s">
        <v>277</v>
      </c>
      <c r="H23" s="289">
        <v>676</v>
      </c>
      <c r="I23" s="290">
        <f t="shared" si="1"/>
        <v>1427</v>
      </c>
      <c r="J23" s="291">
        <v>692</v>
      </c>
      <c r="K23" s="291">
        <v>735</v>
      </c>
      <c r="L23" s="391" t="s">
        <v>628</v>
      </c>
      <c r="M23" s="289">
        <v>282</v>
      </c>
      <c r="N23" s="291">
        <f t="shared" si="2"/>
        <v>728</v>
      </c>
      <c r="O23" s="291">
        <v>349</v>
      </c>
      <c r="P23" s="291">
        <v>379</v>
      </c>
      <c r="Q23" s="177"/>
      <c r="R23" s="392" t="s">
        <v>278</v>
      </c>
      <c r="S23" s="301">
        <v>256</v>
      </c>
      <c r="T23" s="293">
        <f t="shared" si="4"/>
        <v>573</v>
      </c>
      <c r="U23" s="293">
        <v>278</v>
      </c>
      <c r="V23" s="293">
        <v>295</v>
      </c>
    </row>
    <row r="24" spans="1:22" ht="15" customHeight="1">
      <c r="A24" s="385" t="s">
        <v>279</v>
      </c>
      <c r="B24" s="437">
        <v>6977</v>
      </c>
      <c r="C24" s="435">
        <f t="shared" si="0"/>
        <v>15936</v>
      </c>
      <c r="D24" s="291">
        <v>8190</v>
      </c>
      <c r="E24" s="291">
        <v>7746</v>
      </c>
      <c r="G24" s="387" t="s">
        <v>280</v>
      </c>
      <c r="H24" s="289">
        <v>180</v>
      </c>
      <c r="I24" s="290">
        <f t="shared" si="1"/>
        <v>528</v>
      </c>
      <c r="J24" s="291">
        <v>271</v>
      </c>
      <c r="K24" s="291">
        <v>257</v>
      </c>
      <c r="L24" s="391" t="s">
        <v>629</v>
      </c>
      <c r="M24" s="289">
        <v>474</v>
      </c>
      <c r="N24" s="291">
        <f t="shared" si="2"/>
        <v>1364</v>
      </c>
      <c r="O24" s="291">
        <v>662</v>
      </c>
      <c r="P24" s="291">
        <v>702</v>
      </c>
      <c r="Q24" s="177"/>
      <c r="R24" s="392" t="s">
        <v>281</v>
      </c>
      <c r="S24" s="301">
        <v>72</v>
      </c>
      <c r="T24" s="293">
        <f t="shared" si="4"/>
        <v>173</v>
      </c>
      <c r="U24" s="293">
        <v>81</v>
      </c>
      <c r="V24" s="293">
        <v>92</v>
      </c>
    </row>
    <row r="25" spans="1:22" ht="15" customHeight="1">
      <c r="A25" s="385" t="s">
        <v>282</v>
      </c>
      <c r="B25" s="437">
        <v>1262</v>
      </c>
      <c r="C25" s="435">
        <f t="shared" si="0"/>
        <v>2767</v>
      </c>
      <c r="D25" s="291">
        <v>1397</v>
      </c>
      <c r="E25" s="291">
        <v>1370</v>
      </c>
      <c r="G25" s="387" t="s">
        <v>283</v>
      </c>
      <c r="H25" s="289">
        <v>50</v>
      </c>
      <c r="I25" s="290">
        <f t="shared" si="1"/>
        <v>163</v>
      </c>
      <c r="J25" s="291">
        <v>78</v>
      </c>
      <c r="K25" s="291">
        <v>85</v>
      </c>
      <c r="L25" s="391" t="s">
        <v>630</v>
      </c>
      <c r="M25" s="289">
        <v>245</v>
      </c>
      <c r="N25" s="291">
        <f t="shared" si="2"/>
        <v>632</v>
      </c>
      <c r="O25" s="291">
        <v>316</v>
      </c>
      <c r="P25" s="291">
        <v>316</v>
      </c>
      <c r="Q25" s="177"/>
      <c r="R25" s="392" t="s">
        <v>284</v>
      </c>
      <c r="S25" s="301">
        <v>185</v>
      </c>
      <c r="T25" s="293">
        <f t="shared" si="4"/>
        <v>401</v>
      </c>
      <c r="U25" s="293">
        <v>178</v>
      </c>
      <c r="V25" s="293">
        <v>223</v>
      </c>
    </row>
    <row r="26" spans="1:22" ht="15" customHeight="1">
      <c r="A26" s="385" t="s">
        <v>285</v>
      </c>
      <c r="B26" s="437">
        <v>2914</v>
      </c>
      <c r="C26" s="435">
        <f t="shared" si="0"/>
        <v>6135</v>
      </c>
      <c r="D26" s="291">
        <v>3266</v>
      </c>
      <c r="E26" s="291">
        <v>2869</v>
      </c>
      <c r="G26" s="387" t="s">
        <v>286</v>
      </c>
      <c r="H26" s="289">
        <v>150</v>
      </c>
      <c r="I26" s="290">
        <f t="shared" si="1"/>
        <v>342</v>
      </c>
      <c r="J26" s="291">
        <v>173</v>
      </c>
      <c r="K26" s="291">
        <v>169</v>
      </c>
      <c r="L26" s="391" t="s">
        <v>631</v>
      </c>
      <c r="M26" s="289">
        <v>171</v>
      </c>
      <c r="N26" s="291">
        <f t="shared" si="2"/>
        <v>501</v>
      </c>
      <c r="O26" s="291">
        <v>252</v>
      </c>
      <c r="P26" s="291">
        <v>249</v>
      </c>
      <c r="Q26" s="177"/>
      <c r="R26" s="392" t="s">
        <v>287</v>
      </c>
      <c r="S26" s="301">
        <v>134</v>
      </c>
      <c r="T26" s="293">
        <f t="shared" si="4"/>
        <v>284</v>
      </c>
      <c r="U26" s="293">
        <v>130</v>
      </c>
      <c r="V26" s="293">
        <v>154</v>
      </c>
    </row>
    <row r="27" spans="1:22" ht="15" customHeight="1">
      <c r="A27" s="385" t="s">
        <v>288</v>
      </c>
      <c r="B27" s="437">
        <v>522</v>
      </c>
      <c r="C27" s="435">
        <f t="shared" si="0"/>
        <v>1068</v>
      </c>
      <c r="D27" s="291">
        <v>523</v>
      </c>
      <c r="E27" s="291">
        <v>545</v>
      </c>
      <c r="G27" s="387" t="s">
        <v>289</v>
      </c>
      <c r="H27" s="289">
        <v>144</v>
      </c>
      <c r="I27" s="290">
        <f t="shared" si="1"/>
        <v>407</v>
      </c>
      <c r="J27" s="291">
        <v>192</v>
      </c>
      <c r="K27" s="291">
        <v>215</v>
      </c>
      <c r="L27" s="391" t="s">
        <v>632</v>
      </c>
      <c r="M27" s="289">
        <v>248</v>
      </c>
      <c r="N27" s="291">
        <f t="shared" si="2"/>
        <v>696</v>
      </c>
      <c r="O27" s="291">
        <v>344</v>
      </c>
      <c r="P27" s="291">
        <v>352</v>
      </c>
      <c r="Q27" s="177"/>
      <c r="R27" s="392" t="s">
        <v>290</v>
      </c>
      <c r="S27" s="301">
        <v>159</v>
      </c>
      <c r="T27" s="293">
        <f t="shared" si="4"/>
        <v>363</v>
      </c>
      <c r="U27" s="293">
        <v>178</v>
      </c>
      <c r="V27" s="293">
        <v>185</v>
      </c>
    </row>
    <row r="28" spans="1:22" ht="15" customHeight="1">
      <c r="A28" s="385" t="s">
        <v>291</v>
      </c>
      <c r="B28" s="437">
        <v>141</v>
      </c>
      <c r="C28" s="435">
        <f t="shared" si="0"/>
        <v>293</v>
      </c>
      <c r="D28" s="291">
        <v>146</v>
      </c>
      <c r="E28" s="291">
        <v>147</v>
      </c>
      <c r="G28" s="389" t="s">
        <v>292</v>
      </c>
      <c r="H28" s="289">
        <v>310</v>
      </c>
      <c r="I28" s="290">
        <f t="shared" si="1"/>
        <v>749</v>
      </c>
      <c r="J28" s="291">
        <v>364</v>
      </c>
      <c r="K28" s="291">
        <v>385</v>
      </c>
      <c r="L28" s="391" t="s">
        <v>633</v>
      </c>
      <c r="M28" s="289">
        <v>296</v>
      </c>
      <c r="N28" s="291">
        <f t="shared" si="2"/>
        <v>923</v>
      </c>
      <c r="O28" s="291">
        <v>424</v>
      </c>
      <c r="P28" s="291">
        <v>499</v>
      </c>
      <c r="Q28" s="177"/>
      <c r="R28" s="392" t="s">
        <v>293</v>
      </c>
      <c r="S28" s="301">
        <v>681</v>
      </c>
      <c r="T28" s="293">
        <f t="shared" si="4"/>
        <v>1506</v>
      </c>
      <c r="U28" s="293">
        <v>702</v>
      </c>
      <c r="V28" s="293">
        <v>804</v>
      </c>
    </row>
    <row r="29" spans="1:22" ht="15" customHeight="1">
      <c r="A29" s="385" t="s">
        <v>294</v>
      </c>
      <c r="B29" s="437">
        <v>3115</v>
      </c>
      <c r="C29" s="435">
        <f t="shared" si="0"/>
        <v>6811</v>
      </c>
      <c r="D29" s="291">
        <v>3432</v>
      </c>
      <c r="E29" s="291">
        <v>3379</v>
      </c>
      <c r="G29" s="389" t="s">
        <v>295</v>
      </c>
      <c r="H29" s="289">
        <v>256</v>
      </c>
      <c r="I29" s="290">
        <f t="shared" si="1"/>
        <v>501</v>
      </c>
      <c r="J29" s="291">
        <v>279</v>
      </c>
      <c r="K29" s="291">
        <v>222</v>
      </c>
      <c r="L29" s="391" t="s">
        <v>634</v>
      </c>
      <c r="M29" s="289">
        <v>353</v>
      </c>
      <c r="N29" s="291">
        <f t="shared" si="2"/>
        <v>1033</v>
      </c>
      <c r="O29" s="291">
        <v>499</v>
      </c>
      <c r="P29" s="291">
        <v>534</v>
      </c>
      <c r="Q29" s="177"/>
      <c r="R29" s="392" t="s">
        <v>296</v>
      </c>
      <c r="S29" s="301">
        <v>696</v>
      </c>
      <c r="T29" s="293">
        <f t="shared" si="4"/>
        <v>1606</v>
      </c>
      <c r="U29" s="293">
        <v>774</v>
      </c>
      <c r="V29" s="293">
        <v>832</v>
      </c>
    </row>
    <row r="30" spans="1:22" ht="15" customHeight="1">
      <c r="A30" s="385" t="s">
        <v>297</v>
      </c>
      <c r="B30" s="437">
        <v>163</v>
      </c>
      <c r="C30" s="435">
        <f t="shared" si="0"/>
        <v>376</v>
      </c>
      <c r="D30" s="291">
        <v>172</v>
      </c>
      <c r="E30" s="291">
        <v>204</v>
      </c>
      <c r="G30" s="389" t="s">
        <v>298</v>
      </c>
      <c r="H30" s="289">
        <v>128</v>
      </c>
      <c r="I30" s="290">
        <f t="shared" si="1"/>
        <v>333</v>
      </c>
      <c r="J30" s="291">
        <v>168</v>
      </c>
      <c r="K30" s="291">
        <v>165</v>
      </c>
      <c r="L30" s="390" t="s">
        <v>299</v>
      </c>
      <c r="M30" s="300"/>
      <c r="N30" s="291">
        <f t="shared" si="2"/>
        <v>0</v>
      </c>
      <c r="O30" s="292"/>
      <c r="P30" s="292"/>
      <c r="Q30" s="177"/>
      <c r="R30" s="393" t="s">
        <v>300</v>
      </c>
      <c r="S30" s="301">
        <v>16</v>
      </c>
      <c r="T30" s="293">
        <f t="shared" si="4"/>
        <v>49</v>
      </c>
      <c r="U30" s="293">
        <v>19</v>
      </c>
      <c r="V30" s="293">
        <v>30</v>
      </c>
    </row>
    <row r="31" spans="1:22" ht="15" customHeight="1">
      <c r="A31" s="385" t="s">
        <v>301</v>
      </c>
      <c r="B31" s="437">
        <v>779</v>
      </c>
      <c r="C31" s="435">
        <f t="shared" si="0"/>
        <v>1752</v>
      </c>
      <c r="D31" s="291">
        <v>869</v>
      </c>
      <c r="E31" s="291">
        <v>883</v>
      </c>
      <c r="G31" s="389" t="s">
        <v>302</v>
      </c>
      <c r="H31" s="289">
        <v>186</v>
      </c>
      <c r="I31" s="290">
        <f t="shared" si="1"/>
        <v>465</v>
      </c>
      <c r="J31" s="291">
        <v>233</v>
      </c>
      <c r="K31" s="291">
        <v>232</v>
      </c>
      <c r="L31" s="390" t="s">
        <v>303</v>
      </c>
      <c r="M31" s="300">
        <v>8</v>
      </c>
      <c r="N31" s="291">
        <f t="shared" si="2"/>
        <v>8</v>
      </c>
      <c r="O31" s="292">
        <v>8</v>
      </c>
      <c r="P31" s="292"/>
      <c r="Q31" s="177"/>
      <c r="R31" s="393" t="s">
        <v>304</v>
      </c>
      <c r="S31" s="301">
        <v>136</v>
      </c>
      <c r="T31" s="293">
        <f t="shared" si="4"/>
        <v>400</v>
      </c>
      <c r="U31" s="293">
        <v>208</v>
      </c>
      <c r="V31" s="293">
        <v>192</v>
      </c>
    </row>
    <row r="32" spans="1:22" ht="15" customHeight="1">
      <c r="A32" s="385" t="s">
        <v>305</v>
      </c>
      <c r="B32" s="437"/>
      <c r="C32" s="435">
        <f t="shared" si="0"/>
        <v>0</v>
      </c>
      <c r="D32" s="291"/>
      <c r="E32" s="291"/>
      <c r="G32" s="389" t="s">
        <v>306</v>
      </c>
      <c r="H32" s="289">
        <v>221</v>
      </c>
      <c r="I32" s="290">
        <f t="shared" si="1"/>
        <v>560</v>
      </c>
      <c r="J32" s="291">
        <v>278</v>
      </c>
      <c r="K32" s="291">
        <v>282</v>
      </c>
      <c r="L32" s="390" t="s">
        <v>307</v>
      </c>
      <c r="M32" s="300">
        <v>4</v>
      </c>
      <c r="N32" s="291">
        <f t="shared" si="2"/>
        <v>4</v>
      </c>
      <c r="O32" s="292">
        <v>4</v>
      </c>
      <c r="P32" s="292"/>
      <c r="Q32" s="177"/>
      <c r="R32" s="393" t="s">
        <v>308</v>
      </c>
      <c r="S32" s="301">
        <v>93</v>
      </c>
      <c r="T32" s="293">
        <f t="shared" si="4"/>
        <v>307</v>
      </c>
      <c r="U32" s="293">
        <v>160</v>
      </c>
      <c r="V32" s="293">
        <v>147</v>
      </c>
    </row>
    <row r="33" spans="1:22" ht="15" customHeight="1">
      <c r="A33" s="385" t="s">
        <v>309</v>
      </c>
      <c r="B33" s="437">
        <v>423</v>
      </c>
      <c r="C33" s="435">
        <f t="shared" si="0"/>
        <v>659</v>
      </c>
      <c r="D33" s="291">
        <v>368</v>
      </c>
      <c r="E33" s="291">
        <v>291</v>
      </c>
      <c r="G33" s="389" t="s">
        <v>310</v>
      </c>
      <c r="H33" s="289">
        <v>309</v>
      </c>
      <c r="I33" s="290">
        <f t="shared" si="1"/>
        <v>642</v>
      </c>
      <c r="J33" s="291">
        <v>344</v>
      </c>
      <c r="K33" s="291">
        <v>298</v>
      </c>
      <c r="L33" s="108" t="s">
        <v>311</v>
      </c>
      <c r="M33" s="295">
        <f>SUM(M6:M32)</f>
        <v>11921</v>
      </c>
      <c r="N33" s="296">
        <f>SUM(N6:N32)</f>
        <v>30504</v>
      </c>
      <c r="O33" s="296">
        <f>SUM(O6:O32)</f>
        <v>14946</v>
      </c>
      <c r="P33" s="296">
        <f>SUM(P6:P32)</f>
        <v>15558</v>
      </c>
      <c r="Q33" s="177"/>
      <c r="R33" s="393" t="s">
        <v>312</v>
      </c>
      <c r="S33" s="301">
        <v>51</v>
      </c>
      <c r="T33" s="293">
        <f t="shared" si="4"/>
        <v>169</v>
      </c>
      <c r="U33" s="293">
        <v>79</v>
      </c>
      <c r="V33" s="293">
        <v>90</v>
      </c>
    </row>
    <row r="34" spans="1:22" ht="15" customHeight="1">
      <c r="A34" s="385" t="s">
        <v>313</v>
      </c>
      <c r="B34" s="437">
        <v>111</v>
      </c>
      <c r="C34" s="435">
        <f t="shared" si="0"/>
        <v>265</v>
      </c>
      <c r="D34" s="291">
        <v>127</v>
      </c>
      <c r="E34" s="291">
        <v>138</v>
      </c>
      <c r="G34" s="389" t="s">
        <v>314</v>
      </c>
      <c r="H34" s="289">
        <v>353</v>
      </c>
      <c r="I34" s="290">
        <f t="shared" si="1"/>
        <v>851</v>
      </c>
      <c r="J34" s="291">
        <v>470</v>
      </c>
      <c r="K34" s="291">
        <v>381</v>
      </c>
      <c r="M34" s="297"/>
      <c r="N34" s="297"/>
      <c r="O34" s="297"/>
      <c r="P34" s="297"/>
      <c r="Q34" s="177"/>
      <c r="R34" s="393" t="s">
        <v>315</v>
      </c>
      <c r="S34" s="301">
        <v>21</v>
      </c>
      <c r="T34" s="293">
        <f>U34+V34</f>
        <v>70</v>
      </c>
      <c r="U34" s="293">
        <v>34</v>
      </c>
      <c r="V34" s="293">
        <v>36</v>
      </c>
    </row>
    <row r="35" spans="1:22" ht="15" customHeight="1">
      <c r="A35" s="385" t="s">
        <v>316</v>
      </c>
      <c r="B35" s="437">
        <v>45</v>
      </c>
      <c r="C35" s="435">
        <f t="shared" si="0"/>
        <v>129</v>
      </c>
      <c r="D35" s="291">
        <v>62</v>
      </c>
      <c r="E35" s="291">
        <v>67</v>
      </c>
      <c r="G35" s="389" t="s">
        <v>317</v>
      </c>
      <c r="H35" s="289">
        <v>261</v>
      </c>
      <c r="I35" s="290">
        <f t="shared" si="1"/>
        <v>663</v>
      </c>
      <c r="J35" s="291">
        <v>323</v>
      </c>
      <c r="K35" s="291">
        <v>340</v>
      </c>
      <c r="L35" s="392" t="s">
        <v>318</v>
      </c>
      <c r="M35" s="301">
        <v>52</v>
      </c>
      <c r="N35" s="293">
        <f aca="true" t="shared" si="5" ref="N35:N57">O35+P35</f>
        <v>52</v>
      </c>
      <c r="O35" s="293">
        <v>29</v>
      </c>
      <c r="P35" s="293">
        <v>23</v>
      </c>
      <c r="Q35" s="177"/>
      <c r="R35" s="392" t="s">
        <v>319</v>
      </c>
      <c r="S35" s="301">
        <v>6</v>
      </c>
      <c r="T35" s="293">
        <f>U35+V35</f>
        <v>6</v>
      </c>
      <c r="U35" s="293">
        <v>6</v>
      </c>
      <c r="V35" s="293"/>
    </row>
    <row r="36" spans="1:22" ht="15" customHeight="1">
      <c r="A36" s="385" t="s">
        <v>320</v>
      </c>
      <c r="B36" s="437">
        <v>429</v>
      </c>
      <c r="C36" s="435">
        <f t="shared" si="0"/>
        <v>816</v>
      </c>
      <c r="D36" s="291">
        <v>419</v>
      </c>
      <c r="E36" s="291">
        <v>397</v>
      </c>
      <c r="G36" s="389" t="s">
        <v>321</v>
      </c>
      <c r="H36" s="289">
        <v>85</v>
      </c>
      <c r="I36" s="290">
        <f t="shared" si="1"/>
        <v>193</v>
      </c>
      <c r="J36" s="291">
        <v>96</v>
      </c>
      <c r="K36" s="291">
        <v>97</v>
      </c>
      <c r="L36" s="393" t="s">
        <v>322</v>
      </c>
      <c r="M36" s="301">
        <v>257</v>
      </c>
      <c r="N36" s="293">
        <f t="shared" si="5"/>
        <v>655</v>
      </c>
      <c r="O36" s="293">
        <v>330</v>
      </c>
      <c r="P36" s="293">
        <v>325</v>
      </c>
      <c r="Q36" s="177"/>
      <c r="R36" s="107" t="s">
        <v>323</v>
      </c>
      <c r="S36" s="302">
        <f>SUM(S22:S35)</f>
        <v>2618</v>
      </c>
      <c r="T36" s="296">
        <f>SUM(T22:T35)</f>
        <v>6149</v>
      </c>
      <c r="U36" s="296">
        <f>SUM(U22:U35)</f>
        <v>2946</v>
      </c>
      <c r="V36" s="296">
        <f>SUM(V22:V35)</f>
        <v>3203</v>
      </c>
    </row>
    <row r="37" spans="1:22" ht="15" customHeight="1">
      <c r="A37" s="385" t="s">
        <v>324</v>
      </c>
      <c r="B37" s="437">
        <v>214</v>
      </c>
      <c r="C37" s="435">
        <f t="shared" si="0"/>
        <v>376</v>
      </c>
      <c r="D37" s="291">
        <v>173</v>
      </c>
      <c r="E37" s="291">
        <v>203</v>
      </c>
      <c r="G37" s="387" t="s">
        <v>325</v>
      </c>
      <c r="H37" s="289"/>
      <c r="I37" s="290">
        <f t="shared" si="1"/>
        <v>0</v>
      </c>
      <c r="J37" s="292"/>
      <c r="K37" s="292"/>
      <c r="L37" s="393" t="s">
        <v>326</v>
      </c>
      <c r="M37" s="301">
        <v>162</v>
      </c>
      <c r="N37" s="293">
        <f t="shared" si="5"/>
        <v>410</v>
      </c>
      <c r="O37" s="293">
        <v>212</v>
      </c>
      <c r="P37" s="293">
        <v>198</v>
      </c>
      <c r="Q37" s="177"/>
      <c r="S37" s="297"/>
      <c r="T37" s="297"/>
      <c r="U37" s="297"/>
      <c r="V37" s="303"/>
    </row>
    <row r="38" spans="1:22" ht="15" customHeight="1">
      <c r="A38" s="385" t="s">
        <v>327</v>
      </c>
      <c r="B38" s="437">
        <v>708</v>
      </c>
      <c r="C38" s="435">
        <f t="shared" si="0"/>
        <v>1517</v>
      </c>
      <c r="D38" s="291">
        <v>791</v>
      </c>
      <c r="E38" s="291">
        <v>726</v>
      </c>
      <c r="G38" s="388" t="s">
        <v>328</v>
      </c>
      <c r="H38" s="289">
        <v>128</v>
      </c>
      <c r="I38" s="290">
        <f t="shared" si="1"/>
        <v>292</v>
      </c>
      <c r="J38" s="293">
        <v>150</v>
      </c>
      <c r="K38" s="293">
        <v>142</v>
      </c>
      <c r="L38" s="394" t="s">
        <v>329</v>
      </c>
      <c r="M38" s="301">
        <v>464</v>
      </c>
      <c r="N38" s="293">
        <f t="shared" si="5"/>
        <v>1095</v>
      </c>
      <c r="O38" s="293">
        <v>549</v>
      </c>
      <c r="P38" s="293">
        <v>546</v>
      </c>
      <c r="Q38" s="177"/>
      <c r="R38" s="392" t="s">
        <v>330</v>
      </c>
      <c r="S38" s="301">
        <v>120</v>
      </c>
      <c r="T38" s="293">
        <f>U38+V38</f>
        <v>279</v>
      </c>
      <c r="U38" s="293">
        <v>134</v>
      </c>
      <c r="V38" s="293">
        <v>145</v>
      </c>
    </row>
    <row r="39" spans="1:22" ht="15" customHeight="1">
      <c r="A39" s="385" t="s">
        <v>331</v>
      </c>
      <c r="B39" s="437">
        <v>222</v>
      </c>
      <c r="C39" s="435">
        <f t="shared" si="0"/>
        <v>405</v>
      </c>
      <c r="D39" s="291">
        <v>241</v>
      </c>
      <c r="E39" s="291">
        <v>164</v>
      </c>
      <c r="G39" s="388" t="s">
        <v>332</v>
      </c>
      <c r="H39" s="294">
        <v>304</v>
      </c>
      <c r="I39" s="290">
        <f t="shared" si="1"/>
        <v>789</v>
      </c>
      <c r="J39" s="293">
        <v>382</v>
      </c>
      <c r="K39" s="293">
        <v>407</v>
      </c>
      <c r="L39" s="394" t="s">
        <v>333</v>
      </c>
      <c r="M39" s="301">
        <v>205</v>
      </c>
      <c r="N39" s="293">
        <f t="shared" si="5"/>
        <v>545</v>
      </c>
      <c r="O39" s="293">
        <v>276</v>
      </c>
      <c r="P39" s="293">
        <v>269</v>
      </c>
      <c r="Q39" s="177"/>
      <c r="R39" s="385" t="s">
        <v>334</v>
      </c>
      <c r="S39" s="301">
        <v>1847</v>
      </c>
      <c r="T39" s="293">
        <f>U39+V39</f>
        <v>4269</v>
      </c>
      <c r="U39" s="293">
        <v>2067</v>
      </c>
      <c r="V39" s="293">
        <v>2202</v>
      </c>
    </row>
    <row r="40" spans="1:22" ht="15" customHeight="1">
      <c r="A40" s="385" t="s">
        <v>335</v>
      </c>
      <c r="B40" s="437">
        <v>324</v>
      </c>
      <c r="C40" s="435">
        <f t="shared" si="0"/>
        <v>693</v>
      </c>
      <c r="D40" s="291">
        <v>356</v>
      </c>
      <c r="E40" s="291">
        <v>337</v>
      </c>
      <c r="G40" s="388" t="s">
        <v>336</v>
      </c>
      <c r="H40" s="294">
        <v>150</v>
      </c>
      <c r="I40" s="290">
        <f t="shared" si="1"/>
        <v>370</v>
      </c>
      <c r="J40" s="293">
        <v>194</v>
      </c>
      <c r="K40" s="293">
        <v>176</v>
      </c>
      <c r="L40" s="394" t="s">
        <v>337</v>
      </c>
      <c r="M40" s="301">
        <v>383</v>
      </c>
      <c r="N40" s="293">
        <f t="shared" si="5"/>
        <v>885</v>
      </c>
      <c r="O40" s="293">
        <v>432</v>
      </c>
      <c r="P40" s="293">
        <v>453</v>
      </c>
      <c r="Q40" s="177"/>
      <c r="R40" s="385" t="s">
        <v>338</v>
      </c>
      <c r="S40" s="301">
        <v>701</v>
      </c>
      <c r="T40" s="293">
        <f>U40+V40</f>
        <v>1661</v>
      </c>
      <c r="U40" s="293">
        <v>798</v>
      </c>
      <c r="V40" s="293">
        <v>863</v>
      </c>
    </row>
    <row r="41" spans="1:22" ht="15" customHeight="1">
      <c r="A41" s="385" t="s">
        <v>339</v>
      </c>
      <c r="B41" s="437">
        <v>1046</v>
      </c>
      <c r="C41" s="435">
        <f t="shared" si="0"/>
        <v>2055</v>
      </c>
      <c r="D41" s="291">
        <v>1105</v>
      </c>
      <c r="E41" s="291">
        <v>950</v>
      </c>
      <c r="G41" s="388" t="s">
        <v>340</v>
      </c>
      <c r="H41" s="294">
        <v>103</v>
      </c>
      <c r="I41" s="290">
        <f t="shared" si="1"/>
        <v>205</v>
      </c>
      <c r="J41" s="293">
        <v>99</v>
      </c>
      <c r="K41" s="293">
        <v>106</v>
      </c>
      <c r="L41" s="393" t="s">
        <v>341</v>
      </c>
      <c r="M41" s="301">
        <v>160</v>
      </c>
      <c r="N41" s="293">
        <f t="shared" si="5"/>
        <v>559</v>
      </c>
      <c r="O41" s="293">
        <v>275</v>
      </c>
      <c r="P41" s="293">
        <v>284</v>
      </c>
      <c r="Q41" s="177"/>
      <c r="R41" s="385" t="s">
        <v>342</v>
      </c>
      <c r="S41" s="301">
        <v>248</v>
      </c>
      <c r="T41" s="293">
        <f>U41+V41</f>
        <v>530</v>
      </c>
      <c r="U41" s="293">
        <v>242</v>
      </c>
      <c r="V41" s="293">
        <v>288</v>
      </c>
    </row>
    <row r="42" spans="1:22" ht="15" customHeight="1">
      <c r="A42" s="385" t="s">
        <v>343</v>
      </c>
      <c r="B42" s="437">
        <v>869</v>
      </c>
      <c r="C42" s="435">
        <f t="shared" si="0"/>
        <v>1710</v>
      </c>
      <c r="D42" s="291">
        <v>911</v>
      </c>
      <c r="E42" s="291">
        <v>799</v>
      </c>
      <c r="G42" s="388" t="s">
        <v>344</v>
      </c>
      <c r="H42" s="294">
        <v>181</v>
      </c>
      <c r="I42" s="290">
        <f t="shared" si="1"/>
        <v>441</v>
      </c>
      <c r="J42" s="293">
        <v>216</v>
      </c>
      <c r="K42" s="293">
        <v>225</v>
      </c>
      <c r="L42" s="392" t="s">
        <v>345</v>
      </c>
      <c r="M42" s="301">
        <v>286</v>
      </c>
      <c r="N42" s="293">
        <f t="shared" si="5"/>
        <v>779</v>
      </c>
      <c r="O42" s="293">
        <v>403</v>
      </c>
      <c r="P42" s="293">
        <v>376</v>
      </c>
      <c r="Q42" s="177"/>
      <c r="R42" s="385" t="s">
        <v>346</v>
      </c>
      <c r="S42" s="301">
        <v>1554</v>
      </c>
      <c r="T42" s="293">
        <f>U42+V42</f>
        <v>3457</v>
      </c>
      <c r="U42" s="293">
        <v>1584</v>
      </c>
      <c r="V42" s="293">
        <v>1873</v>
      </c>
    </row>
    <row r="43" spans="1:22" ht="15" customHeight="1">
      <c r="A43" s="385" t="s">
        <v>347</v>
      </c>
      <c r="B43" s="437">
        <v>550</v>
      </c>
      <c r="C43" s="435">
        <f t="shared" si="0"/>
        <v>1246</v>
      </c>
      <c r="D43" s="291">
        <v>649</v>
      </c>
      <c r="E43" s="291">
        <v>597</v>
      </c>
      <c r="G43" s="388" t="s">
        <v>348</v>
      </c>
      <c r="H43" s="294">
        <v>92</v>
      </c>
      <c r="I43" s="290">
        <f t="shared" si="1"/>
        <v>221</v>
      </c>
      <c r="J43" s="293">
        <v>105</v>
      </c>
      <c r="K43" s="293">
        <v>116</v>
      </c>
      <c r="L43" s="392" t="s">
        <v>349</v>
      </c>
      <c r="M43" s="301">
        <v>342</v>
      </c>
      <c r="N43" s="293">
        <f t="shared" si="5"/>
        <v>744</v>
      </c>
      <c r="O43" s="293">
        <v>359</v>
      </c>
      <c r="P43" s="293">
        <v>385</v>
      </c>
      <c r="Q43" s="177"/>
      <c r="R43" s="109" t="s">
        <v>350</v>
      </c>
      <c r="S43" s="304">
        <f>SUM(S38:S42)</f>
        <v>4470</v>
      </c>
      <c r="T43" s="299">
        <f>SUM(T38:T42)</f>
        <v>10196</v>
      </c>
      <c r="U43" s="299">
        <f>SUM(U38:U42)</f>
        <v>4825</v>
      </c>
      <c r="V43" s="299">
        <f>SUM(V38:V42)</f>
        <v>5371</v>
      </c>
    </row>
    <row r="44" spans="1:22" ht="15" customHeight="1">
      <c r="A44" s="385" t="s">
        <v>351</v>
      </c>
      <c r="B44" s="437">
        <v>343</v>
      </c>
      <c r="C44" s="435">
        <f t="shared" si="0"/>
        <v>1107</v>
      </c>
      <c r="D44" s="291">
        <v>557</v>
      </c>
      <c r="E44" s="291">
        <v>550</v>
      </c>
      <c r="G44" s="388" t="s">
        <v>352</v>
      </c>
      <c r="H44" s="294">
        <v>3</v>
      </c>
      <c r="I44" s="290">
        <f t="shared" si="1"/>
        <v>8</v>
      </c>
      <c r="J44" s="293">
        <v>4</v>
      </c>
      <c r="K44" s="293">
        <v>4</v>
      </c>
      <c r="L44" s="392" t="s">
        <v>353</v>
      </c>
      <c r="M44" s="301">
        <v>498</v>
      </c>
      <c r="N44" s="293">
        <f t="shared" si="5"/>
        <v>1168</v>
      </c>
      <c r="O44" s="293">
        <v>585</v>
      </c>
      <c r="P44" s="293">
        <v>583</v>
      </c>
      <c r="Q44" s="177"/>
      <c r="S44" s="297"/>
      <c r="T44" s="297"/>
      <c r="U44" s="297"/>
      <c r="V44" s="303"/>
    </row>
    <row r="45" spans="1:22" ht="15" customHeight="1">
      <c r="A45" s="385" t="s">
        <v>354</v>
      </c>
      <c r="B45" s="292">
        <v>1</v>
      </c>
      <c r="C45" s="435">
        <f t="shared" si="0"/>
        <v>1</v>
      </c>
      <c r="D45" s="292">
        <v>1</v>
      </c>
      <c r="E45" s="292"/>
      <c r="G45" s="108" t="s">
        <v>355</v>
      </c>
      <c r="H45" s="295">
        <f>SUM(H6:H44)</f>
        <v>12280</v>
      </c>
      <c r="I45" s="296">
        <f>SUM(I6:I44)</f>
        <v>28316</v>
      </c>
      <c r="J45" s="296">
        <f>SUM(J6:J44)</f>
        <v>14152</v>
      </c>
      <c r="K45" s="296">
        <f>SUM(K6:K44)</f>
        <v>14164</v>
      </c>
      <c r="L45" s="392" t="s">
        <v>356</v>
      </c>
      <c r="M45" s="301">
        <v>234</v>
      </c>
      <c r="N45" s="293">
        <f t="shared" si="5"/>
        <v>536</v>
      </c>
      <c r="O45" s="293">
        <v>266</v>
      </c>
      <c r="P45" s="293">
        <v>270</v>
      </c>
      <c r="Q45" s="177"/>
      <c r="S45" s="297"/>
      <c r="T45" s="297"/>
      <c r="U45" s="297"/>
      <c r="V45" s="303"/>
    </row>
    <row r="46" spans="1:22" ht="15" customHeight="1">
      <c r="A46" s="385" t="s">
        <v>357</v>
      </c>
      <c r="B46" s="437">
        <v>329</v>
      </c>
      <c r="C46" s="435">
        <f t="shared" si="0"/>
        <v>487</v>
      </c>
      <c r="D46" s="291">
        <v>240</v>
      </c>
      <c r="E46" s="291">
        <v>247</v>
      </c>
      <c r="G46" s="100"/>
      <c r="H46" s="297"/>
      <c r="I46" s="297"/>
      <c r="J46" s="297"/>
      <c r="K46" s="297"/>
      <c r="L46" s="392" t="s">
        <v>358</v>
      </c>
      <c r="M46" s="301">
        <v>306</v>
      </c>
      <c r="N46" s="293">
        <f t="shared" si="5"/>
        <v>651</v>
      </c>
      <c r="O46" s="293">
        <v>298</v>
      </c>
      <c r="P46" s="293">
        <v>353</v>
      </c>
      <c r="Q46" s="177"/>
      <c r="R46" s="110" t="s">
        <v>359</v>
      </c>
      <c r="S46" s="305">
        <f>B62</f>
        <v>33938</v>
      </c>
      <c r="T46" s="306">
        <f>C62</f>
        <v>73952</v>
      </c>
      <c r="U46" s="306">
        <f>D62</f>
        <v>37746</v>
      </c>
      <c r="V46" s="306">
        <f>E62</f>
        <v>36206</v>
      </c>
    </row>
    <row r="47" spans="1:22" ht="15" customHeight="1">
      <c r="A47" s="385" t="s">
        <v>360</v>
      </c>
      <c r="B47" s="437">
        <v>392</v>
      </c>
      <c r="C47" s="435">
        <f t="shared" si="0"/>
        <v>502</v>
      </c>
      <c r="D47" s="291">
        <v>277</v>
      </c>
      <c r="E47" s="291">
        <v>225</v>
      </c>
      <c r="G47" s="387" t="s">
        <v>361</v>
      </c>
      <c r="H47" s="294">
        <v>150</v>
      </c>
      <c r="I47" s="293">
        <f aca="true" t="shared" si="6" ref="I47:I55">J47+K47</f>
        <v>318</v>
      </c>
      <c r="J47" s="293">
        <v>146</v>
      </c>
      <c r="K47" s="293">
        <v>172</v>
      </c>
      <c r="L47" s="392" t="s">
        <v>362</v>
      </c>
      <c r="M47" s="301">
        <v>96</v>
      </c>
      <c r="N47" s="293">
        <f t="shared" si="5"/>
        <v>188</v>
      </c>
      <c r="O47" s="293">
        <v>84</v>
      </c>
      <c r="P47" s="293">
        <v>104</v>
      </c>
      <c r="Q47" s="177"/>
      <c r="R47" s="110" t="s">
        <v>355</v>
      </c>
      <c r="S47" s="305">
        <f>H45</f>
        <v>12280</v>
      </c>
      <c r="T47" s="293">
        <f>I45</f>
        <v>28316</v>
      </c>
      <c r="U47" s="306">
        <f>J45</f>
        <v>14152</v>
      </c>
      <c r="V47" s="306">
        <f>K45</f>
        <v>14164</v>
      </c>
    </row>
    <row r="48" spans="1:22" ht="15" customHeight="1">
      <c r="A48" s="385" t="s">
        <v>363</v>
      </c>
      <c r="B48" s="437">
        <v>83</v>
      </c>
      <c r="C48" s="435">
        <f t="shared" si="0"/>
        <v>103</v>
      </c>
      <c r="D48" s="291">
        <v>57</v>
      </c>
      <c r="E48" s="291">
        <v>46</v>
      </c>
      <c r="G48" s="387" t="s">
        <v>364</v>
      </c>
      <c r="H48" s="294">
        <v>222</v>
      </c>
      <c r="I48" s="293">
        <f t="shared" si="6"/>
        <v>528</v>
      </c>
      <c r="J48" s="293">
        <v>258</v>
      </c>
      <c r="K48" s="293">
        <v>270</v>
      </c>
      <c r="L48" s="392" t="s">
        <v>365</v>
      </c>
      <c r="M48" s="301">
        <v>74</v>
      </c>
      <c r="N48" s="293">
        <f t="shared" si="5"/>
        <v>151</v>
      </c>
      <c r="O48" s="293">
        <v>78</v>
      </c>
      <c r="P48" s="293">
        <v>73</v>
      </c>
      <c r="Q48" s="177"/>
      <c r="R48" s="110" t="s">
        <v>366</v>
      </c>
      <c r="S48" s="305">
        <f>H56</f>
        <v>3124</v>
      </c>
      <c r="T48" s="293">
        <f>I56</f>
        <v>6914</v>
      </c>
      <c r="U48" s="306">
        <f>J56</f>
        <v>3348</v>
      </c>
      <c r="V48" s="306">
        <f>K56</f>
        <v>3566</v>
      </c>
    </row>
    <row r="49" spans="1:22" ht="15" customHeight="1">
      <c r="A49" s="385" t="s">
        <v>367</v>
      </c>
      <c r="B49" s="437">
        <v>254</v>
      </c>
      <c r="C49" s="435">
        <f t="shared" si="0"/>
        <v>460</v>
      </c>
      <c r="D49" s="291">
        <v>243</v>
      </c>
      <c r="E49" s="291">
        <v>217</v>
      </c>
      <c r="G49" s="387" t="s">
        <v>368</v>
      </c>
      <c r="H49" s="294">
        <v>310</v>
      </c>
      <c r="I49" s="293">
        <f t="shared" si="6"/>
        <v>706</v>
      </c>
      <c r="J49" s="293">
        <v>348</v>
      </c>
      <c r="K49" s="293">
        <v>358</v>
      </c>
      <c r="L49" s="392" t="s">
        <v>369</v>
      </c>
      <c r="M49" s="301">
        <v>202</v>
      </c>
      <c r="N49" s="293">
        <f t="shared" si="5"/>
        <v>355</v>
      </c>
      <c r="O49" s="293">
        <v>191</v>
      </c>
      <c r="P49" s="293">
        <v>164</v>
      </c>
      <c r="Q49" s="177"/>
      <c r="R49" s="110" t="s">
        <v>311</v>
      </c>
      <c r="S49" s="305">
        <f>M33</f>
        <v>11921</v>
      </c>
      <c r="T49" s="293">
        <f>N33</f>
        <v>30504</v>
      </c>
      <c r="U49" s="306">
        <f>O33</f>
        <v>14946</v>
      </c>
      <c r="V49" s="306">
        <f>P33</f>
        <v>15558</v>
      </c>
    </row>
    <row r="50" spans="1:22" ht="15" customHeight="1">
      <c r="A50" s="385" t="s">
        <v>370</v>
      </c>
      <c r="B50" s="437">
        <v>439</v>
      </c>
      <c r="C50" s="435">
        <f t="shared" si="0"/>
        <v>1136</v>
      </c>
      <c r="D50" s="291">
        <v>578</v>
      </c>
      <c r="E50" s="291">
        <v>558</v>
      </c>
      <c r="G50" s="387" t="s">
        <v>371</v>
      </c>
      <c r="H50" s="294">
        <v>371</v>
      </c>
      <c r="I50" s="293">
        <f t="shared" si="6"/>
        <v>841</v>
      </c>
      <c r="J50" s="293">
        <v>396</v>
      </c>
      <c r="K50" s="293">
        <v>445</v>
      </c>
      <c r="L50" s="392" t="s">
        <v>372</v>
      </c>
      <c r="M50" s="301">
        <v>133</v>
      </c>
      <c r="N50" s="293">
        <f t="shared" si="5"/>
        <v>300</v>
      </c>
      <c r="O50" s="293">
        <v>148</v>
      </c>
      <c r="P50" s="293">
        <v>152</v>
      </c>
      <c r="Q50" s="177"/>
      <c r="R50" s="110" t="s">
        <v>373</v>
      </c>
      <c r="S50" s="305">
        <f>M67</f>
        <v>9952</v>
      </c>
      <c r="T50" s="293">
        <f>N67</f>
        <v>22934</v>
      </c>
      <c r="U50" s="306">
        <f>O67</f>
        <v>11375</v>
      </c>
      <c r="V50" s="306">
        <f>P67</f>
        <v>11559</v>
      </c>
    </row>
    <row r="51" spans="1:22" ht="15" customHeight="1">
      <c r="A51" s="385" t="s">
        <v>374</v>
      </c>
      <c r="B51" s="437">
        <v>298</v>
      </c>
      <c r="C51" s="435">
        <f t="shared" si="0"/>
        <v>723</v>
      </c>
      <c r="D51" s="291">
        <v>369</v>
      </c>
      <c r="E51" s="291">
        <v>354</v>
      </c>
      <c r="G51" s="387" t="s">
        <v>375</v>
      </c>
      <c r="H51" s="294">
        <v>350</v>
      </c>
      <c r="I51" s="293">
        <f t="shared" si="6"/>
        <v>775</v>
      </c>
      <c r="J51" s="293">
        <v>384</v>
      </c>
      <c r="K51" s="293">
        <v>391</v>
      </c>
      <c r="L51" s="392" t="s">
        <v>376</v>
      </c>
      <c r="M51" s="301">
        <v>441</v>
      </c>
      <c r="N51" s="293">
        <f t="shared" si="5"/>
        <v>989</v>
      </c>
      <c r="O51" s="293">
        <v>511</v>
      </c>
      <c r="P51" s="293">
        <v>478</v>
      </c>
      <c r="Q51" s="177"/>
      <c r="R51" s="110" t="s">
        <v>231</v>
      </c>
      <c r="S51" s="305">
        <f>S10</f>
        <v>1063</v>
      </c>
      <c r="T51" s="293">
        <f>T10</f>
        <v>2504</v>
      </c>
      <c r="U51" s="307">
        <f>U10</f>
        <v>1167</v>
      </c>
      <c r="V51" s="307">
        <f>V10</f>
        <v>1337</v>
      </c>
    </row>
    <row r="52" spans="1:22" ht="15" customHeight="1">
      <c r="A52" s="385" t="s">
        <v>377</v>
      </c>
      <c r="B52" s="292">
        <v>2</v>
      </c>
      <c r="C52" s="435">
        <f t="shared" si="0"/>
        <v>2</v>
      </c>
      <c r="D52" s="292"/>
      <c r="E52" s="292">
        <v>2</v>
      </c>
      <c r="G52" s="387" t="s">
        <v>378</v>
      </c>
      <c r="H52" s="294">
        <v>583</v>
      </c>
      <c r="I52" s="293">
        <f t="shared" si="6"/>
        <v>1339</v>
      </c>
      <c r="J52" s="293">
        <v>650</v>
      </c>
      <c r="K52" s="293">
        <v>689</v>
      </c>
      <c r="L52" s="392" t="s">
        <v>379</v>
      </c>
      <c r="M52" s="301">
        <v>195</v>
      </c>
      <c r="N52" s="293">
        <f t="shared" si="5"/>
        <v>418</v>
      </c>
      <c r="O52" s="293">
        <v>193</v>
      </c>
      <c r="P52" s="293">
        <v>225</v>
      </c>
      <c r="Q52" s="177"/>
      <c r="R52" s="110" t="s">
        <v>270</v>
      </c>
      <c r="S52" s="305">
        <f>S20</f>
        <v>1564</v>
      </c>
      <c r="T52" s="293">
        <f>T20</f>
        <v>3460</v>
      </c>
      <c r="U52" s="307">
        <f>U20</f>
        <v>1583</v>
      </c>
      <c r="V52" s="307">
        <f>V20</f>
        <v>1877</v>
      </c>
    </row>
    <row r="53" spans="1:22" ht="15" customHeight="1">
      <c r="A53" s="385" t="s">
        <v>380</v>
      </c>
      <c r="B53" s="437">
        <v>552</v>
      </c>
      <c r="C53" s="435">
        <f t="shared" si="0"/>
        <v>1106</v>
      </c>
      <c r="D53" s="291">
        <v>561</v>
      </c>
      <c r="E53" s="291">
        <v>545</v>
      </c>
      <c r="G53" s="387" t="s">
        <v>381</v>
      </c>
      <c r="H53" s="294">
        <v>553</v>
      </c>
      <c r="I53" s="293">
        <f t="shared" si="6"/>
        <v>1201</v>
      </c>
      <c r="J53" s="293">
        <v>562</v>
      </c>
      <c r="K53" s="293">
        <v>639</v>
      </c>
      <c r="L53" s="392" t="s">
        <v>382</v>
      </c>
      <c r="M53" s="301">
        <v>515</v>
      </c>
      <c r="N53" s="293">
        <f t="shared" si="5"/>
        <v>1149</v>
      </c>
      <c r="O53" s="293">
        <v>543</v>
      </c>
      <c r="P53" s="293">
        <v>606</v>
      </c>
      <c r="Q53" s="177"/>
      <c r="R53" s="110" t="s">
        <v>323</v>
      </c>
      <c r="S53" s="305">
        <f>S36</f>
        <v>2618</v>
      </c>
      <c r="T53" s="293">
        <f>T36</f>
        <v>6149</v>
      </c>
      <c r="U53" s="307">
        <f>U36</f>
        <v>2946</v>
      </c>
      <c r="V53" s="307">
        <f>V36</f>
        <v>3203</v>
      </c>
    </row>
    <row r="54" spans="1:22" ht="15" customHeight="1">
      <c r="A54" s="386" t="s">
        <v>383</v>
      </c>
      <c r="B54" s="437">
        <v>164</v>
      </c>
      <c r="C54" s="435">
        <f t="shared" si="0"/>
        <v>312</v>
      </c>
      <c r="D54" s="291">
        <v>158</v>
      </c>
      <c r="E54" s="291">
        <v>154</v>
      </c>
      <c r="G54" s="387" t="s">
        <v>384</v>
      </c>
      <c r="H54" s="294">
        <v>546</v>
      </c>
      <c r="I54" s="293">
        <f t="shared" si="6"/>
        <v>1163</v>
      </c>
      <c r="J54" s="293">
        <v>573</v>
      </c>
      <c r="K54" s="293">
        <v>590</v>
      </c>
      <c r="L54" s="392" t="s">
        <v>385</v>
      </c>
      <c r="M54" s="301">
        <v>515</v>
      </c>
      <c r="N54" s="293">
        <f t="shared" si="5"/>
        <v>1069</v>
      </c>
      <c r="O54" s="293">
        <v>558</v>
      </c>
      <c r="P54" s="293">
        <v>511</v>
      </c>
      <c r="Q54" s="177"/>
      <c r="R54" s="110" t="s">
        <v>350</v>
      </c>
      <c r="S54" s="305">
        <f>S43</f>
        <v>4470</v>
      </c>
      <c r="T54" s="293">
        <f>T43</f>
        <v>10196</v>
      </c>
      <c r="U54" s="307">
        <f>U43</f>
        <v>4825</v>
      </c>
      <c r="V54" s="307">
        <f>V43</f>
        <v>5371</v>
      </c>
    </row>
    <row r="55" spans="1:22" ht="15" customHeight="1">
      <c r="A55" s="386" t="s">
        <v>386</v>
      </c>
      <c r="B55" s="437">
        <v>275</v>
      </c>
      <c r="C55" s="435">
        <f t="shared" si="0"/>
        <v>644</v>
      </c>
      <c r="D55" s="291">
        <v>329</v>
      </c>
      <c r="E55" s="291">
        <v>315</v>
      </c>
      <c r="G55" s="387" t="s">
        <v>387</v>
      </c>
      <c r="H55" s="294">
        <v>39</v>
      </c>
      <c r="I55" s="293">
        <f t="shared" si="6"/>
        <v>43</v>
      </c>
      <c r="J55" s="293">
        <v>31</v>
      </c>
      <c r="K55" s="293">
        <v>12</v>
      </c>
      <c r="L55" s="392" t="s">
        <v>388</v>
      </c>
      <c r="M55" s="301">
        <v>886</v>
      </c>
      <c r="N55" s="293">
        <f t="shared" si="5"/>
        <v>1983</v>
      </c>
      <c r="O55" s="293">
        <v>976</v>
      </c>
      <c r="P55" s="293">
        <v>1007</v>
      </c>
      <c r="Q55" s="177"/>
      <c r="R55" s="110"/>
      <c r="S55" s="308"/>
      <c r="T55" s="308"/>
      <c r="U55" s="309"/>
      <c r="V55" s="309"/>
    </row>
    <row r="56" spans="1:22" ht="15" customHeight="1">
      <c r="A56" s="386" t="s">
        <v>389</v>
      </c>
      <c r="B56" s="437">
        <v>47</v>
      </c>
      <c r="C56" s="435">
        <f t="shared" si="0"/>
        <v>107</v>
      </c>
      <c r="D56" s="291">
        <v>60</v>
      </c>
      <c r="E56" s="291">
        <v>47</v>
      </c>
      <c r="G56" s="108" t="s">
        <v>366</v>
      </c>
      <c r="H56" s="298">
        <f>SUM(H47:H55)</f>
        <v>3124</v>
      </c>
      <c r="I56" s="299">
        <f>SUM(I47:I55)</f>
        <v>6914</v>
      </c>
      <c r="J56" s="299">
        <f>SUM(J47:J55)</f>
        <v>3348</v>
      </c>
      <c r="K56" s="299">
        <f>SUM(K47:K55)</f>
        <v>3566</v>
      </c>
      <c r="L56" s="392" t="s">
        <v>390</v>
      </c>
      <c r="M56" s="301">
        <v>564</v>
      </c>
      <c r="N56" s="293">
        <f t="shared" si="5"/>
        <v>1283</v>
      </c>
      <c r="O56" s="293">
        <v>610</v>
      </c>
      <c r="P56" s="293">
        <v>673</v>
      </c>
      <c r="Q56" s="177"/>
      <c r="R56" s="108" t="s">
        <v>391</v>
      </c>
      <c r="S56" s="310">
        <f>SUM(S46:S55)</f>
        <v>80930</v>
      </c>
      <c r="T56" s="311">
        <f>SUM(T46:T55)</f>
        <v>184929</v>
      </c>
      <c r="U56" s="311">
        <f>SUM(U46:U55)</f>
        <v>92088</v>
      </c>
      <c r="V56" s="311">
        <f>SUM(V46:V55)</f>
        <v>92841</v>
      </c>
    </row>
    <row r="57" spans="1:22" ht="15" customHeight="1">
      <c r="A57" s="386" t="s">
        <v>393</v>
      </c>
      <c r="B57" s="437">
        <v>51</v>
      </c>
      <c r="C57" s="435">
        <f>D57+E57</f>
        <v>120</v>
      </c>
      <c r="D57" s="291">
        <v>62</v>
      </c>
      <c r="E57" s="291">
        <v>58</v>
      </c>
      <c r="I57" s="204"/>
      <c r="J57" s="204"/>
      <c r="K57" s="203" t="s">
        <v>644</v>
      </c>
      <c r="L57" s="392" t="s">
        <v>392</v>
      </c>
      <c r="M57" s="301">
        <v>577</v>
      </c>
      <c r="N57" s="293">
        <f t="shared" si="5"/>
        <v>1275</v>
      </c>
      <c r="O57" s="293">
        <v>648</v>
      </c>
      <c r="P57" s="293">
        <v>627</v>
      </c>
      <c r="Q57" s="177"/>
      <c r="V57" s="203" t="s">
        <v>643</v>
      </c>
    </row>
    <row r="58" spans="1:17" ht="15" customHeight="1">
      <c r="A58" s="386" t="s">
        <v>394</v>
      </c>
      <c r="B58" s="437">
        <v>122</v>
      </c>
      <c r="C58" s="435">
        <f t="shared" si="0"/>
        <v>282</v>
      </c>
      <c r="D58" s="291">
        <v>138</v>
      </c>
      <c r="E58" s="291">
        <v>144</v>
      </c>
      <c r="L58" s="392" t="s">
        <v>395</v>
      </c>
      <c r="M58" s="301">
        <v>638</v>
      </c>
      <c r="N58" s="293">
        <f>O58+P58</f>
        <v>1470</v>
      </c>
      <c r="O58" s="293">
        <v>721</v>
      </c>
      <c r="P58" s="293">
        <v>749</v>
      </c>
      <c r="Q58" s="177"/>
    </row>
    <row r="59" spans="1:22" ht="15" customHeight="1">
      <c r="A59" s="386" t="s">
        <v>396</v>
      </c>
      <c r="B59" s="437">
        <v>57</v>
      </c>
      <c r="C59" s="435">
        <f t="shared" si="0"/>
        <v>103</v>
      </c>
      <c r="D59" s="291">
        <v>54</v>
      </c>
      <c r="E59" s="291">
        <v>49</v>
      </c>
      <c r="L59" s="393" t="s">
        <v>397</v>
      </c>
      <c r="M59" s="301">
        <v>86</v>
      </c>
      <c r="N59" s="293">
        <f aca="true" t="shared" si="7" ref="N59:N65">O59+P59</f>
        <v>200</v>
      </c>
      <c r="O59" s="293">
        <v>107</v>
      </c>
      <c r="P59" s="293">
        <v>93</v>
      </c>
      <c r="Q59" s="177"/>
      <c r="R59" s="175"/>
      <c r="S59" s="175"/>
      <c r="T59" s="175"/>
      <c r="U59" s="175"/>
      <c r="V59" s="175"/>
    </row>
    <row r="60" spans="1:22" ht="15" customHeight="1">
      <c r="A60" s="386" t="s">
        <v>398</v>
      </c>
      <c r="B60" s="437">
        <v>38</v>
      </c>
      <c r="C60" s="435">
        <f t="shared" si="0"/>
        <v>90</v>
      </c>
      <c r="D60" s="291">
        <v>51</v>
      </c>
      <c r="E60" s="291">
        <v>39</v>
      </c>
      <c r="L60" s="393" t="s">
        <v>399</v>
      </c>
      <c r="M60" s="301">
        <v>379</v>
      </c>
      <c r="N60" s="293">
        <f t="shared" si="7"/>
        <v>928</v>
      </c>
      <c r="O60" s="293">
        <v>453</v>
      </c>
      <c r="P60" s="293">
        <v>475</v>
      </c>
      <c r="Q60" s="177"/>
      <c r="R60" s="174"/>
      <c r="S60" s="174"/>
      <c r="T60" s="174"/>
      <c r="U60" s="174"/>
      <c r="V60" s="174"/>
    </row>
    <row r="61" spans="1:17" ht="15" customHeight="1">
      <c r="A61" s="386" t="s">
        <v>400</v>
      </c>
      <c r="B61" s="292"/>
      <c r="C61" s="435">
        <f t="shared" si="0"/>
        <v>0</v>
      </c>
      <c r="D61" s="292"/>
      <c r="E61" s="292"/>
      <c r="L61" s="393" t="s">
        <v>401</v>
      </c>
      <c r="M61" s="301">
        <v>157</v>
      </c>
      <c r="N61" s="293">
        <f t="shared" si="7"/>
        <v>407</v>
      </c>
      <c r="O61" s="293">
        <v>194</v>
      </c>
      <c r="P61" s="293">
        <v>213</v>
      </c>
      <c r="Q61" s="177"/>
    </row>
    <row r="62" spans="1:17" ht="15" customHeight="1">
      <c r="A62" s="109" t="s">
        <v>359</v>
      </c>
      <c r="B62" s="304">
        <f>SUM(B6:B61)</f>
        <v>33938</v>
      </c>
      <c r="C62" s="299">
        <f>SUM(C6:C61)</f>
        <v>73952</v>
      </c>
      <c r="D62" s="299">
        <f>SUM(D6:D61)</f>
        <v>37746</v>
      </c>
      <c r="E62" s="299">
        <f>SUM(E6:E61)</f>
        <v>36206</v>
      </c>
      <c r="L62" s="393" t="s">
        <v>402</v>
      </c>
      <c r="M62" s="301">
        <v>282</v>
      </c>
      <c r="N62" s="293">
        <f t="shared" si="7"/>
        <v>681</v>
      </c>
      <c r="O62" s="293">
        <v>334</v>
      </c>
      <c r="P62" s="293">
        <v>347</v>
      </c>
      <c r="Q62" s="177"/>
    </row>
    <row r="63" spans="5:17" ht="15" customHeight="1">
      <c r="E63" s="176"/>
      <c r="I63" s="539"/>
      <c r="J63" s="539"/>
      <c r="K63" s="539"/>
      <c r="L63" s="393" t="s">
        <v>403</v>
      </c>
      <c r="M63" s="301">
        <v>139</v>
      </c>
      <c r="N63" s="293">
        <f t="shared" si="7"/>
        <v>293</v>
      </c>
      <c r="O63" s="293">
        <v>154</v>
      </c>
      <c r="P63" s="293">
        <v>139</v>
      </c>
      <c r="Q63" s="177"/>
    </row>
    <row r="64" spans="12:17" ht="15" customHeight="1">
      <c r="L64" s="393" t="s">
        <v>404</v>
      </c>
      <c r="M64" s="301">
        <v>141</v>
      </c>
      <c r="N64" s="293">
        <f t="shared" si="7"/>
        <v>305</v>
      </c>
      <c r="O64" s="293">
        <v>151</v>
      </c>
      <c r="P64" s="293">
        <v>154</v>
      </c>
      <c r="Q64" s="177"/>
    </row>
    <row r="65" spans="12:17" ht="15" customHeight="1">
      <c r="L65" s="393" t="s">
        <v>405</v>
      </c>
      <c r="M65" s="301">
        <v>263</v>
      </c>
      <c r="N65" s="293">
        <f t="shared" si="7"/>
        <v>571</v>
      </c>
      <c r="O65" s="293">
        <v>284</v>
      </c>
      <c r="P65" s="293">
        <v>287</v>
      </c>
      <c r="Q65" s="177"/>
    </row>
    <row r="66" spans="12:17" ht="15" customHeight="1">
      <c r="L66" s="393" t="s">
        <v>406</v>
      </c>
      <c r="M66" s="301">
        <v>320</v>
      </c>
      <c r="N66" s="293">
        <f>O66+P66</f>
        <v>840</v>
      </c>
      <c r="O66" s="293">
        <v>423</v>
      </c>
      <c r="P66" s="293">
        <v>417</v>
      </c>
      <c r="Q66" s="177"/>
    </row>
    <row r="67" spans="12:17" ht="15" customHeight="1">
      <c r="L67" s="107" t="s">
        <v>373</v>
      </c>
      <c r="M67" s="302">
        <f>SUM(M35:M66)</f>
        <v>9952</v>
      </c>
      <c r="N67" s="296">
        <f>SUM(N35:N66)</f>
        <v>22934</v>
      </c>
      <c r="O67" s="296">
        <f>SUM(O35:O66)</f>
        <v>11375</v>
      </c>
      <c r="P67" s="296">
        <f>SUM(P35:P66)</f>
        <v>11559</v>
      </c>
      <c r="Q67" s="177"/>
    </row>
  </sheetData>
  <sheetProtection/>
  <mergeCells count="11">
    <mergeCell ref="I63:K63"/>
    <mergeCell ref="H4:H5"/>
    <mergeCell ref="B3:E3"/>
    <mergeCell ref="B4:B5"/>
    <mergeCell ref="M4:M5"/>
    <mergeCell ref="S4:S5"/>
    <mergeCell ref="H3:K3"/>
    <mergeCell ref="M3:P3"/>
    <mergeCell ref="S3:V3"/>
    <mergeCell ref="A1:K1"/>
    <mergeCell ref="L1:V1"/>
  </mergeCells>
  <dataValidations count="1">
    <dataValidation type="whole" allowBlank="1" showInputMessage="1" showErrorMessage="1" sqref="U51:V52 U22:V25 S22:S25 H6:H9 J13:K17 H13:H17 H56:K56 J21:K36 O6:P6 M6 M9:M29 J50:K55 H50:H55 J6:K9 B38:B40 D38:E40 B6:B36 D53:E55 B46:B51 D46:E51 D42:E44 B42:B44 B53:B55 U7:V9 S12:S14 T10:V10 S7:S10 U12:V14 U16:V18 S16:S18 P9:P29 O9:O11 O13:O29 U54:V55 S27:S35 U27:V35 H21:H38 M35:M66 D6:E36 O35:P66">
      <formula1>0</formula1>
      <formula2>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defaultGridColor="0" view="pageBreakPreview" zoomScaleNormal="87" zoomScaleSheetLayoutView="100" zoomScalePageLayoutView="0" colorId="22" workbookViewId="0" topLeftCell="A1">
      <selection activeCell="H48" sqref="H48:L48"/>
    </sheetView>
  </sheetViews>
  <sheetFormatPr defaultColWidth="13.25390625" defaultRowHeight="13.5"/>
  <cols>
    <col min="1" max="12" width="7.75390625" style="124" customWidth="1"/>
    <col min="13" max="16384" width="13.25390625" style="124" customWidth="1"/>
  </cols>
  <sheetData>
    <row r="1" spans="1:12" s="111" customFormat="1" ht="18.75" customHeight="1">
      <c r="A1" s="545" t="s">
        <v>407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="112" customFormat="1" ht="12.75" thickBot="1">
      <c r="L2" s="113" t="s">
        <v>674</v>
      </c>
    </row>
    <row r="3" spans="1:12" s="119" customFormat="1" ht="16.5" customHeight="1">
      <c r="A3" s="114" t="s">
        <v>409</v>
      </c>
      <c r="B3" s="115" t="s">
        <v>208</v>
      </c>
      <c r="C3" s="116" t="s">
        <v>410</v>
      </c>
      <c r="D3" s="117" t="s">
        <v>411</v>
      </c>
      <c r="E3" s="118" t="s">
        <v>409</v>
      </c>
      <c r="F3" s="115" t="s">
        <v>208</v>
      </c>
      <c r="G3" s="116" t="s">
        <v>410</v>
      </c>
      <c r="H3" s="117" t="s">
        <v>411</v>
      </c>
      <c r="I3" s="118" t="s">
        <v>409</v>
      </c>
      <c r="J3" s="115" t="s">
        <v>208</v>
      </c>
      <c r="K3" s="116" t="s">
        <v>410</v>
      </c>
      <c r="L3" s="117" t="s">
        <v>411</v>
      </c>
    </row>
    <row r="4" spans="1:12" s="119" customFormat="1" ht="6" customHeight="1">
      <c r="A4" s="120"/>
      <c r="B4" s="121"/>
      <c r="C4" s="121"/>
      <c r="D4" s="121"/>
      <c r="E4" s="122"/>
      <c r="F4" s="121"/>
      <c r="G4" s="121"/>
      <c r="H4" s="121"/>
      <c r="I4" s="122"/>
      <c r="J4" s="121"/>
      <c r="K4" s="121"/>
      <c r="L4" s="121"/>
    </row>
    <row r="5" spans="1:12" s="123" customFormat="1" ht="19.5" customHeight="1">
      <c r="A5" s="438" t="s">
        <v>780</v>
      </c>
      <c r="B5" s="312">
        <f>C5+D5</f>
        <v>9091</v>
      </c>
      <c r="C5" s="313">
        <v>4669</v>
      </c>
      <c r="D5" s="313">
        <v>4422</v>
      </c>
      <c r="E5" s="458" t="s">
        <v>787</v>
      </c>
      <c r="F5" s="313">
        <f>G5+H5</f>
        <v>14317</v>
      </c>
      <c r="G5" s="313">
        <v>7457</v>
      </c>
      <c r="H5" s="313">
        <v>6860</v>
      </c>
      <c r="I5" s="460" t="s">
        <v>794</v>
      </c>
      <c r="J5" s="314">
        <f>K5+L5</f>
        <v>7633</v>
      </c>
      <c r="K5" s="314">
        <v>3635</v>
      </c>
      <c r="L5" s="314">
        <v>3998</v>
      </c>
    </row>
    <row r="6" spans="1:12" s="119" customFormat="1" ht="19.5" customHeight="1">
      <c r="A6" s="120">
        <v>0</v>
      </c>
      <c r="B6" s="315">
        <f aca="true" t="shared" si="0" ref="B6:B46">C6+D6</f>
        <v>1817</v>
      </c>
      <c r="C6" s="316">
        <v>947</v>
      </c>
      <c r="D6" s="316">
        <v>870</v>
      </c>
      <c r="E6" s="459">
        <v>35</v>
      </c>
      <c r="F6" s="316">
        <f aca="true" t="shared" si="1" ref="F6:F46">G6+H6</f>
        <v>2735</v>
      </c>
      <c r="G6" s="316">
        <v>1422</v>
      </c>
      <c r="H6" s="316">
        <v>1313</v>
      </c>
      <c r="I6" s="122">
        <v>70</v>
      </c>
      <c r="J6" s="317">
        <f aca="true" t="shared" si="2" ref="J6:J35">K6+L6</f>
        <v>1720</v>
      </c>
      <c r="K6" s="317">
        <v>806</v>
      </c>
      <c r="L6" s="317">
        <v>914</v>
      </c>
    </row>
    <row r="7" spans="1:12" s="119" customFormat="1" ht="19.5" customHeight="1">
      <c r="A7" s="120">
        <v>1</v>
      </c>
      <c r="B7" s="315">
        <f t="shared" si="0"/>
        <v>1840</v>
      </c>
      <c r="C7" s="316">
        <v>978</v>
      </c>
      <c r="D7" s="316">
        <v>862</v>
      </c>
      <c r="E7" s="459">
        <v>36</v>
      </c>
      <c r="F7" s="316">
        <f t="shared" si="1"/>
        <v>3030</v>
      </c>
      <c r="G7" s="316">
        <v>1578</v>
      </c>
      <c r="H7" s="316">
        <v>1452</v>
      </c>
      <c r="I7" s="122">
        <v>71</v>
      </c>
      <c r="J7" s="317">
        <f t="shared" si="2"/>
        <v>1346</v>
      </c>
      <c r="K7" s="317">
        <v>673</v>
      </c>
      <c r="L7" s="317">
        <v>673</v>
      </c>
    </row>
    <row r="8" spans="1:12" s="119" customFormat="1" ht="19.5" customHeight="1">
      <c r="A8" s="120">
        <v>2</v>
      </c>
      <c r="B8" s="315">
        <f t="shared" si="0"/>
        <v>1910</v>
      </c>
      <c r="C8" s="316">
        <v>950</v>
      </c>
      <c r="D8" s="316">
        <v>960</v>
      </c>
      <c r="E8" s="459">
        <v>37</v>
      </c>
      <c r="F8" s="316">
        <f t="shared" si="1"/>
        <v>2932</v>
      </c>
      <c r="G8" s="316">
        <v>1501</v>
      </c>
      <c r="H8" s="316">
        <v>1431</v>
      </c>
      <c r="I8" s="122">
        <v>72</v>
      </c>
      <c r="J8" s="317">
        <f t="shared" si="2"/>
        <v>1502</v>
      </c>
      <c r="K8" s="317">
        <v>718</v>
      </c>
      <c r="L8" s="317">
        <v>784</v>
      </c>
    </row>
    <row r="9" spans="1:12" s="119" customFormat="1" ht="19.5" customHeight="1">
      <c r="A9" s="120">
        <v>3</v>
      </c>
      <c r="B9" s="315">
        <f t="shared" si="0"/>
        <v>1776</v>
      </c>
      <c r="C9" s="316">
        <v>873</v>
      </c>
      <c r="D9" s="316">
        <v>903</v>
      </c>
      <c r="E9" s="459">
        <v>38</v>
      </c>
      <c r="F9" s="316">
        <f t="shared" si="1"/>
        <v>2832</v>
      </c>
      <c r="G9" s="316">
        <v>1479</v>
      </c>
      <c r="H9" s="316">
        <v>1353</v>
      </c>
      <c r="I9" s="122">
        <v>73</v>
      </c>
      <c r="J9" s="317">
        <f t="shared" si="2"/>
        <v>1558</v>
      </c>
      <c r="K9" s="317">
        <v>740</v>
      </c>
      <c r="L9" s="317">
        <v>818</v>
      </c>
    </row>
    <row r="10" spans="1:12" s="119" customFormat="1" ht="19.5" customHeight="1">
      <c r="A10" s="120">
        <v>4</v>
      </c>
      <c r="B10" s="315">
        <f t="shared" si="0"/>
        <v>1748</v>
      </c>
      <c r="C10" s="316">
        <v>921</v>
      </c>
      <c r="D10" s="316">
        <v>827</v>
      </c>
      <c r="E10" s="459">
        <v>39</v>
      </c>
      <c r="F10" s="316">
        <f t="shared" si="1"/>
        <v>2788</v>
      </c>
      <c r="G10" s="316">
        <v>1477</v>
      </c>
      <c r="H10" s="316">
        <v>1311</v>
      </c>
      <c r="I10" s="122">
        <v>74</v>
      </c>
      <c r="J10" s="317">
        <f t="shared" si="2"/>
        <v>1507</v>
      </c>
      <c r="K10" s="317">
        <v>698</v>
      </c>
      <c r="L10" s="317">
        <v>809</v>
      </c>
    </row>
    <row r="11" spans="1:12" s="123" customFormat="1" ht="19.5" customHeight="1">
      <c r="A11" s="438" t="s">
        <v>781</v>
      </c>
      <c r="B11" s="312">
        <f t="shared" si="0"/>
        <v>8899</v>
      </c>
      <c r="C11" s="313">
        <v>4574</v>
      </c>
      <c r="D11" s="313">
        <v>4325</v>
      </c>
      <c r="E11" s="458" t="s">
        <v>788</v>
      </c>
      <c r="F11" s="313">
        <f t="shared" si="1"/>
        <v>12111</v>
      </c>
      <c r="G11" s="313">
        <v>6191</v>
      </c>
      <c r="H11" s="313">
        <v>5920</v>
      </c>
      <c r="I11" s="460" t="s">
        <v>795</v>
      </c>
      <c r="J11" s="314">
        <f t="shared" si="2"/>
        <v>6716</v>
      </c>
      <c r="K11" s="314">
        <v>2912</v>
      </c>
      <c r="L11" s="314">
        <v>3804</v>
      </c>
    </row>
    <row r="12" spans="1:12" s="119" customFormat="1" ht="19.5" customHeight="1">
      <c r="A12" s="120">
        <v>5</v>
      </c>
      <c r="B12" s="315">
        <f t="shared" si="0"/>
        <v>1747</v>
      </c>
      <c r="C12" s="316">
        <v>871</v>
      </c>
      <c r="D12" s="316">
        <v>876</v>
      </c>
      <c r="E12" s="459">
        <v>40</v>
      </c>
      <c r="F12" s="316">
        <f t="shared" si="1"/>
        <v>2611</v>
      </c>
      <c r="G12" s="316">
        <v>1323</v>
      </c>
      <c r="H12" s="316">
        <v>1288</v>
      </c>
      <c r="I12" s="122">
        <v>75</v>
      </c>
      <c r="J12" s="317">
        <f t="shared" si="2"/>
        <v>1417</v>
      </c>
      <c r="K12" s="317">
        <v>645</v>
      </c>
      <c r="L12" s="317">
        <v>772</v>
      </c>
    </row>
    <row r="13" spans="1:12" s="119" customFormat="1" ht="19.5" customHeight="1">
      <c r="A13" s="120">
        <v>6</v>
      </c>
      <c r="B13" s="315">
        <f t="shared" si="0"/>
        <v>1804</v>
      </c>
      <c r="C13" s="316">
        <v>917</v>
      </c>
      <c r="D13" s="316">
        <v>887</v>
      </c>
      <c r="E13" s="459">
        <v>41</v>
      </c>
      <c r="F13" s="316">
        <f t="shared" si="1"/>
        <v>2532</v>
      </c>
      <c r="G13" s="316">
        <v>1266</v>
      </c>
      <c r="H13" s="316">
        <v>1266</v>
      </c>
      <c r="I13" s="122">
        <v>76</v>
      </c>
      <c r="J13" s="317">
        <f t="shared" si="2"/>
        <v>1335</v>
      </c>
      <c r="K13" s="317">
        <v>630</v>
      </c>
      <c r="L13" s="317">
        <v>705</v>
      </c>
    </row>
    <row r="14" spans="1:12" s="119" customFormat="1" ht="19.5" customHeight="1">
      <c r="A14" s="120">
        <v>7</v>
      </c>
      <c r="B14" s="315">
        <f t="shared" si="0"/>
        <v>1776</v>
      </c>
      <c r="C14" s="316">
        <v>929</v>
      </c>
      <c r="D14" s="316">
        <v>847</v>
      </c>
      <c r="E14" s="459">
        <v>42</v>
      </c>
      <c r="F14" s="316">
        <f t="shared" si="1"/>
        <v>2585</v>
      </c>
      <c r="G14" s="316">
        <v>1318</v>
      </c>
      <c r="H14" s="316">
        <v>1267</v>
      </c>
      <c r="I14" s="122">
        <v>77</v>
      </c>
      <c r="J14" s="317">
        <f t="shared" si="2"/>
        <v>1339</v>
      </c>
      <c r="K14" s="317">
        <v>570</v>
      </c>
      <c r="L14" s="317">
        <v>769</v>
      </c>
    </row>
    <row r="15" spans="1:12" s="119" customFormat="1" ht="19.5" customHeight="1">
      <c r="A15" s="120">
        <v>8</v>
      </c>
      <c r="B15" s="315">
        <f t="shared" si="0"/>
        <v>1771</v>
      </c>
      <c r="C15" s="316">
        <v>934</v>
      </c>
      <c r="D15" s="316">
        <v>837</v>
      </c>
      <c r="E15" s="459">
        <v>43</v>
      </c>
      <c r="F15" s="316">
        <f t="shared" si="1"/>
        <v>2491</v>
      </c>
      <c r="G15" s="316">
        <v>1321</v>
      </c>
      <c r="H15" s="316">
        <v>1170</v>
      </c>
      <c r="I15" s="122">
        <v>78</v>
      </c>
      <c r="J15" s="317">
        <f t="shared" si="2"/>
        <v>1358</v>
      </c>
      <c r="K15" s="317">
        <v>543</v>
      </c>
      <c r="L15" s="317">
        <v>815</v>
      </c>
    </row>
    <row r="16" spans="1:12" s="119" customFormat="1" ht="19.5" customHeight="1">
      <c r="A16" s="120">
        <v>9</v>
      </c>
      <c r="B16" s="315">
        <f t="shared" si="0"/>
        <v>1801</v>
      </c>
      <c r="C16" s="316">
        <v>923</v>
      </c>
      <c r="D16" s="316">
        <v>878</v>
      </c>
      <c r="E16" s="459">
        <v>44</v>
      </c>
      <c r="F16" s="316">
        <f t="shared" si="1"/>
        <v>1892</v>
      </c>
      <c r="G16" s="316">
        <v>963</v>
      </c>
      <c r="H16" s="316">
        <v>929</v>
      </c>
      <c r="I16" s="122">
        <v>79</v>
      </c>
      <c r="J16" s="317">
        <f t="shared" si="2"/>
        <v>1267</v>
      </c>
      <c r="K16" s="317">
        <v>524</v>
      </c>
      <c r="L16" s="317">
        <v>743</v>
      </c>
    </row>
    <row r="17" spans="1:12" s="123" customFormat="1" ht="19.5" customHeight="1">
      <c r="A17" s="438" t="s">
        <v>782</v>
      </c>
      <c r="B17" s="312">
        <f t="shared" si="0"/>
        <v>9443</v>
      </c>
      <c r="C17" s="313">
        <v>4855</v>
      </c>
      <c r="D17" s="313">
        <v>4588</v>
      </c>
      <c r="E17" s="458" t="s">
        <v>789</v>
      </c>
      <c r="F17" s="313">
        <f t="shared" si="1"/>
        <v>11240</v>
      </c>
      <c r="G17" s="313">
        <v>5673</v>
      </c>
      <c r="H17" s="313">
        <v>5567</v>
      </c>
      <c r="I17" s="460" t="s">
        <v>796</v>
      </c>
      <c r="J17" s="314">
        <f t="shared" si="2"/>
        <v>5171</v>
      </c>
      <c r="K17" s="314">
        <v>2014</v>
      </c>
      <c r="L17" s="314">
        <v>3157</v>
      </c>
    </row>
    <row r="18" spans="1:12" s="119" customFormat="1" ht="19.5" customHeight="1">
      <c r="A18" s="120">
        <v>10</v>
      </c>
      <c r="B18" s="315">
        <f t="shared" si="0"/>
        <v>1834</v>
      </c>
      <c r="C18" s="316">
        <v>926</v>
      </c>
      <c r="D18" s="316">
        <v>908</v>
      </c>
      <c r="E18" s="459">
        <v>45</v>
      </c>
      <c r="F18" s="316">
        <f t="shared" si="1"/>
        <v>2356</v>
      </c>
      <c r="G18" s="316">
        <v>1212</v>
      </c>
      <c r="H18" s="316">
        <v>1144</v>
      </c>
      <c r="I18" s="122">
        <v>80</v>
      </c>
      <c r="J18" s="317">
        <f t="shared" si="2"/>
        <v>1128</v>
      </c>
      <c r="K18" s="317">
        <v>484</v>
      </c>
      <c r="L18" s="317">
        <v>644</v>
      </c>
    </row>
    <row r="19" spans="1:12" s="119" customFormat="1" ht="19.5" customHeight="1">
      <c r="A19" s="120">
        <v>11</v>
      </c>
      <c r="B19" s="315">
        <f t="shared" si="0"/>
        <v>1763</v>
      </c>
      <c r="C19" s="316">
        <v>902</v>
      </c>
      <c r="D19" s="316">
        <v>861</v>
      </c>
      <c r="E19" s="459">
        <v>46</v>
      </c>
      <c r="F19" s="316">
        <f t="shared" si="1"/>
        <v>2191</v>
      </c>
      <c r="G19" s="316">
        <v>1084</v>
      </c>
      <c r="H19" s="316">
        <v>1107</v>
      </c>
      <c r="I19" s="122">
        <v>81</v>
      </c>
      <c r="J19" s="317">
        <f t="shared" si="2"/>
        <v>1085</v>
      </c>
      <c r="K19" s="317">
        <v>453</v>
      </c>
      <c r="L19" s="317">
        <v>632</v>
      </c>
    </row>
    <row r="20" spans="1:12" s="119" customFormat="1" ht="19.5" customHeight="1">
      <c r="A20" s="120">
        <v>12</v>
      </c>
      <c r="B20" s="315">
        <f t="shared" si="0"/>
        <v>1951</v>
      </c>
      <c r="C20" s="316">
        <v>986</v>
      </c>
      <c r="D20" s="316">
        <v>965</v>
      </c>
      <c r="E20" s="459">
        <v>47</v>
      </c>
      <c r="F20" s="316">
        <f t="shared" si="1"/>
        <v>2284</v>
      </c>
      <c r="G20" s="316">
        <v>1161</v>
      </c>
      <c r="H20" s="316">
        <v>1123</v>
      </c>
      <c r="I20" s="122">
        <v>82</v>
      </c>
      <c r="J20" s="317">
        <f t="shared" si="2"/>
        <v>1024</v>
      </c>
      <c r="K20" s="317">
        <v>389</v>
      </c>
      <c r="L20" s="317">
        <v>635</v>
      </c>
    </row>
    <row r="21" spans="1:12" s="119" customFormat="1" ht="19.5" customHeight="1">
      <c r="A21" s="120">
        <v>13</v>
      </c>
      <c r="B21" s="315">
        <f t="shared" si="0"/>
        <v>1945</v>
      </c>
      <c r="C21" s="316">
        <v>1019</v>
      </c>
      <c r="D21" s="316">
        <v>926</v>
      </c>
      <c r="E21" s="459">
        <v>48</v>
      </c>
      <c r="F21" s="316">
        <f t="shared" si="1"/>
        <v>2241</v>
      </c>
      <c r="G21" s="316">
        <v>1123</v>
      </c>
      <c r="H21" s="316">
        <v>1118</v>
      </c>
      <c r="I21" s="122">
        <v>83</v>
      </c>
      <c r="J21" s="317">
        <f t="shared" si="2"/>
        <v>994</v>
      </c>
      <c r="K21" s="317">
        <v>327</v>
      </c>
      <c r="L21" s="317">
        <v>667</v>
      </c>
    </row>
    <row r="22" spans="1:12" s="119" customFormat="1" ht="19.5" customHeight="1">
      <c r="A22" s="120">
        <v>14</v>
      </c>
      <c r="B22" s="315">
        <f t="shared" si="0"/>
        <v>1950</v>
      </c>
      <c r="C22" s="316">
        <v>1022</v>
      </c>
      <c r="D22" s="316">
        <v>928</v>
      </c>
      <c r="E22" s="459">
        <v>49</v>
      </c>
      <c r="F22" s="316">
        <f t="shared" si="1"/>
        <v>2168</v>
      </c>
      <c r="G22" s="316">
        <v>1093</v>
      </c>
      <c r="H22" s="316">
        <v>1075</v>
      </c>
      <c r="I22" s="122">
        <v>84</v>
      </c>
      <c r="J22" s="317">
        <f t="shared" si="2"/>
        <v>940</v>
      </c>
      <c r="K22" s="317">
        <v>361</v>
      </c>
      <c r="L22" s="317">
        <v>579</v>
      </c>
    </row>
    <row r="23" spans="1:12" s="123" customFormat="1" ht="19.5" customHeight="1">
      <c r="A23" s="438" t="s">
        <v>783</v>
      </c>
      <c r="B23" s="312">
        <f t="shared" si="0"/>
        <v>12117</v>
      </c>
      <c r="C23" s="313">
        <v>6767</v>
      </c>
      <c r="D23" s="313">
        <v>5350</v>
      </c>
      <c r="E23" s="458" t="s">
        <v>790</v>
      </c>
      <c r="F23" s="313">
        <f t="shared" si="1"/>
        <v>10413</v>
      </c>
      <c r="G23" s="313">
        <v>5170</v>
      </c>
      <c r="H23" s="313">
        <v>5243</v>
      </c>
      <c r="I23" s="460" t="s">
        <v>797</v>
      </c>
      <c r="J23" s="314">
        <f t="shared" si="2"/>
        <v>3245</v>
      </c>
      <c r="K23" s="314">
        <v>963</v>
      </c>
      <c r="L23" s="314">
        <v>2282</v>
      </c>
    </row>
    <row r="24" spans="1:12" s="119" customFormat="1" ht="19.5" customHeight="1">
      <c r="A24" s="120">
        <v>15</v>
      </c>
      <c r="B24" s="315">
        <f t="shared" si="0"/>
        <v>1979</v>
      </c>
      <c r="C24" s="316">
        <v>1023</v>
      </c>
      <c r="D24" s="316">
        <v>956</v>
      </c>
      <c r="E24" s="459">
        <v>50</v>
      </c>
      <c r="F24" s="316">
        <f t="shared" si="1"/>
        <v>2100</v>
      </c>
      <c r="G24" s="316">
        <v>1066</v>
      </c>
      <c r="H24" s="316">
        <v>1034</v>
      </c>
      <c r="I24" s="122">
        <v>85</v>
      </c>
      <c r="J24" s="317">
        <f t="shared" si="2"/>
        <v>817</v>
      </c>
      <c r="K24" s="317">
        <v>255</v>
      </c>
      <c r="L24" s="317">
        <v>562</v>
      </c>
    </row>
    <row r="25" spans="1:12" s="119" customFormat="1" ht="19.5" customHeight="1">
      <c r="A25" s="120">
        <v>16</v>
      </c>
      <c r="B25" s="315">
        <f t="shared" si="0"/>
        <v>1989</v>
      </c>
      <c r="C25" s="316">
        <v>1046</v>
      </c>
      <c r="D25" s="316">
        <v>943</v>
      </c>
      <c r="E25" s="459">
        <v>51</v>
      </c>
      <c r="F25" s="316">
        <f t="shared" si="1"/>
        <v>2152</v>
      </c>
      <c r="G25" s="316">
        <v>1056</v>
      </c>
      <c r="H25" s="316">
        <v>1096</v>
      </c>
      <c r="I25" s="122">
        <v>86</v>
      </c>
      <c r="J25" s="317">
        <f t="shared" si="2"/>
        <v>732</v>
      </c>
      <c r="K25" s="317">
        <v>231</v>
      </c>
      <c r="L25" s="317">
        <v>501</v>
      </c>
    </row>
    <row r="26" spans="1:12" s="119" customFormat="1" ht="19.5" customHeight="1">
      <c r="A26" s="120">
        <v>17</v>
      </c>
      <c r="B26" s="315">
        <f t="shared" si="0"/>
        <v>1963</v>
      </c>
      <c r="C26" s="316">
        <v>1034</v>
      </c>
      <c r="D26" s="316">
        <v>929</v>
      </c>
      <c r="E26" s="459">
        <v>52</v>
      </c>
      <c r="F26" s="316">
        <f t="shared" si="1"/>
        <v>2046</v>
      </c>
      <c r="G26" s="316">
        <v>1013</v>
      </c>
      <c r="H26" s="316">
        <v>1033</v>
      </c>
      <c r="I26" s="122">
        <v>87</v>
      </c>
      <c r="J26" s="317">
        <f t="shared" si="2"/>
        <v>631</v>
      </c>
      <c r="K26" s="317">
        <v>177</v>
      </c>
      <c r="L26" s="317">
        <v>454</v>
      </c>
    </row>
    <row r="27" spans="1:12" s="119" customFormat="1" ht="19.5" customHeight="1">
      <c r="A27" s="120">
        <v>18</v>
      </c>
      <c r="B27" s="315">
        <f t="shared" si="0"/>
        <v>2686</v>
      </c>
      <c r="C27" s="316">
        <v>1551</v>
      </c>
      <c r="D27" s="316">
        <v>1135</v>
      </c>
      <c r="E27" s="459">
        <v>53</v>
      </c>
      <c r="F27" s="316">
        <f t="shared" si="1"/>
        <v>2055</v>
      </c>
      <c r="G27" s="316">
        <v>1022</v>
      </c>
      <c r="H27" s="316">
        <v>1033</v>
      </c>
      <c r="I27" s="122">
        <v>88</v>
      </c>
      <c r="J27" s="317">
        <f t="shared" si="2"/>
        <v>549</v>
      </c>
      <c r="K27" s="317">
        <v>151</v>
      </c>
      <c r="L27" s="317">
        <v>398</v>
      </c>
    </row>
    <row r="28" spans="1:12" s="119" customFormat="1" ht="19.5" customHeight="1">
      <c r="A28" s="120">
        <v>19</v>
      </c>
      <c r="B28" s="315">
        <f t="shared" si="0"/>
        <v>3500</v>
      </c>
      <c r="C28" s="316">
        <v>2113</v>
      </c>
      <c r="D28" s="316">
        <v>1387</v>
      </c>
      <c r="E28" s="459">
        <v>54</v>
      </c>
      <c r="F28" s="316">
        <f t="shared" si="1"/>
        <v>2060</v>
      </c>
      <c r="G28" s="316">
        <v>1013</v>
      </c>
      <c r="H28" s="316">
        <v>1047</v>
      </c>
      <c r="I28" s="122">
        <v>89</v>
      </c>
      <c r="J28" s="317">
        <f t="shared" si="2"/>
        <v>516</v>
      </c>
      <c r="K28" s="317">
        <v>149</v>
      </c>
      <c r="L28" s="317">
        <v>367</v>
      </c>
    </row>
    <row r="29" spans="1:12" s="123" customFormat="1" ht="19.5" customHeight="1">
      <c r="A29" s="438" t="s">
        <v>784</v>
      </c>
      <c r="B29" s="312">
        <f t="shared" si="0"/>
        <v>16050</v>
      </c>
      <c r="C29" s="313">
        <v>9631</v>
      </c>
      <c r="D29" s="313">
        <v>6419</v>
      </c>
      <c r="E29" s="458" t="s">
        <v>791</v>
      </c>
      <c r="F29" s="313">
        <f t="shared" si="1"/>
        <v>11298</v>
      </c>
      <c r="G29" s="313">
        <v>5658</v>
      </c>
      <c r="H29" s="313">
        <v>5640</v>
      </c>
      <c r="I29" s="460" t="s">
        <v>811</v>
      </c>
      <c r="J29" s="314">
        <f t="shared" si="2"/>
        <v>1523</v>
      </c>
      <c r="K29" s="314">
        <v>340</v>
      </c>
      <c r="L29" s="314">
        <v>1183</v>
      </c>
    </row>
    <row r="30" spans="1:12" s="119" customFormat="1" ht="19.5" customHeight="1">
      <c r="A30" s="120">
        <v>20</v>
      </c>
      <c r="B30" s="315">
        <f t="shared" si="0"/>
        <v>3694</v>
      </c>
      <c r="C30" s="316">
        <v>2290</v>
      </c>
      <c r="D30" s="316">
        <v>1404</v>
      </c>
      <c r="E30" s="459">
        <v>55</v>
      </c>
      <c r="F30" s="316">
        <f t="shared" si="1"/>
        <v>2142</v>
      </c>
      <c r="G30" s="316">
        <v>1091</v>
      </c>
      <c r="H30" s="316">
        <v>1051</v>
      </c>
      <c r="I30" s="122"/>
      <c r="J30" s="314"/>
      <c r="K30" s="317"/>
      <c r="L30" s="317"/>
    </row>
    <row r="31" spans="1:12" s="119" customFormat="1" ht="19.5" customHeight="1">
      <c r="A31" s="120">
        <v>21</v>
      </c>
      <c r="B31" s="315">
        <f t="shared" si="0"/>
        <v>3708</v>
      </c>
      <c r="C31" s="316">
        <v>2224</v>
      </c>
      <c r="D31" s="316">
        <v>1484</v>
      </c>
      <c r="E31" s="459">
        <v>56</v>
      </c>
      <c r="F31" s="316">
        <f t="shared" si="1"/>
        <v>2115</v>
      </c>
      <c r="G31" s="316">
        <v>1049</v>
      </c>
      <c r="H31" s="316">
        <v>1066</v>
      </c>
      <c r="I31" s="460" t="s">
        <v>812</v>
      </c>
      <c r="J31" s="314">
        <f t="shared" si="2"/>
        <v>489</v>
      </c>
      <c r="K31" s="314">
        <v>91</v>
      </c>
      <c r="L31" s="314">
        <v>398</v>
      </c>
    </row>
    <row r="32" spans="1:12" s="119" customFormat="1" ht="19.5" customHeight="1">
      <c r="A32" s="120">
        <v>22</v>
      </c>
      <c r="B32" s="315">
        <f t="shared" si="0"/>
        <v>3360</v>
      </c>
      <c r="C32" s="316">
        <v>2022</v>
      </c>
      <c r="D32" s="316">
        <v>1338</v>
      </c>
      <c r="E32" s="459">
        <v>57</v>
      </c>
      <c r="F32" s="316">
        <f t="shared" si="1"/>
        <v>2241</v>
      </c>
      <c r="G32" s="316">
        <v>1150</v>
      </c>
      <c r="H32" s="316">
        <v>1091</v>
      </c>
      <c r="I32" s="460"/>
      <c r="J32" s="314"/>
      <c r="K32" s="314"/>
      <c r="L32" s="314"/>
    </row>
    <row r="33" spans="1:12" s="119" customFormat="1" ht="19.5" customHeight="1">
      <c r="A33" s="120">
        <v>23</v>
      </c>
      <c r="B33" s="315">
        <f t="shared" si="0"/>
        <v>2853</v>
      </c>
      <c r="C33" s="316">
        <v>1688</v>
      </c>
      <c r="D33" s="316">
        <v>1165</v>
      </c>
      <c r="E33" s="459">
        <v>58</v>
      </c>
      <c r="F33" s="316">
        <f t="shared" si="1"/>
        <v>2282</v>
      </c>
      <c r="G33" s="316">
        <v>1109</v>
      </c>
      <c r="H33" s="316">
        <v>1173</v>
      </c>
      <c r="I33" s="461" t="s">
        <v>813</v>
      </c>
      <c r="J33" s="314">
        <f t="shared" si="2"/>
        <v>64</v>
      </c>
      <c r="K33" s="314">
        <v>9</v>
      </c>
      <c r="L33" s="314">
        <v>55</v>
      </c>
    </row>
    <row r="34" spans="1:12" s="119" customFormat="1" ht="19.5" customHeight="1">
      <c r="A34" s="120">
        <v>24</v>
      </c>
      <c r="B34" s="315">
        <f t="shared" si="0"/>
        <v>2435</v>
      </c>
      <c r="C34" s="316">
        <v>1407</v>
      </c>
      <c r="D34" s="316">
        <v>1028</v>
      </c>
      <c r="E34" s="459">
        <v>59</v>
      </c>
      <c r="F34" s="316">
        <f t="shared" si="1"/>
        <v>2518</v>
      </c>
      <c r="G34" s="316">
        <v>1259</v>
      </c>
      <c r="H34" s="316">
        <v>1259</v>
      </c>
      <c r="I34" s="462"/>
      <c r="J34" s="314"/>
      <c r="K34" s="317"/>
      <c r="L34" s="317"/>
    </row>
    <row r="35" spans="1:12" s="123" customFormat="1" ht="19.5" customHeight="1">
      <c r="A35" s="438" t="s">
        <v>785</v>
      </c>
      <c r="B35" s="312">
        <f t="shared" si="0"/>
        <v>11475</v>
      </c>
      <c r="C35" s="313">
        <v>6272</v>
      </c>
      <c r="D35" s="313">
        <v>5203</v>
      </c>
      <c r="E35" s="458" t="s">
        <v>792</v>
      </c>
      <c r="F35" s="313">
        <f t="shared" si="1"/>
        <v>13620</v>
      </c>
      <c r="G35" s="313">
        <v>6705</v>
      </c>
      <c r="H35" s="313">
        <v>6915</v>
      </c>
      <c r="I35" s="460" t="s">
        <v>814</v>
      </c>
      <c r="J35" s="314">
        <f t="shared" si="2"/>
        <v>1974</v>
      </c>
      <c r="K35" s="314">
        <v>1383</v>
      </c>
      <c r="L35" s="314">
        <v>591</v>
      </c>
    </row>
    <row r="36" spans="1:12" s="119" customFormat="1" ht="19.5" customHeight="1">
      <c r="A36" s="120">
        <v>25</v>
      </c>
      <c r="B36" s="315">
        <f t="shared" si="0"/>
        <v>2252</v>
      </c>
      <c r="C36" s="316">
        <v>1266</v>
      </c>
      <c r="D36" s="316">
        <v>986</v>
      </c>
      <c r="E36" s="459">
        <v>60</v>
      </c>
      <c r="F36" s="316">
        <f t="shared" si="1"/>
        <v>2792</v>
      </c>
      <c r="G36" s="316">
        <v>1395</v>
      </c>
      <c r="H36" s="316">
        <v>1397</v>
      </c>
      <c r="I36" s="462"/>
      <c r="J36" s="317"/>
      <c r="K36" s="317"/>
      <c r="L36" s="317"/>
    </row>
    <row r="37" spans="1:12" s="119" customFormat="1" ht="19.5" customHeight="1">
      <c r="A37" s="120">
        <v>26</v>
      </c>
      <c r="B37" s="315">
        <f t="shared" si="0"/>
        <v>2253</v>
      </c>
      <c r="C37" s="316">
        <v>1247</v>
      </c>
      <c r="D37" s="316">
        <v>1006</v>
      </c>
      <c r="E37" s="459">
        <v>61</v>
      </c>
      <c r="F37" s="316">
        <f t="shared" si="1"/>
        <v>3070</v>
      </c>
      <c r="G37" s="316">
        <v>1490</v>
      </c>
      <c r="H37" s="316">
        <v>1580</v>
      </c>
      <c r="I37" s="463" t="s">
        <v>802</v>
      </c>
      <c r="J37" s="413">
        <f>SUM(B5,B11,B17,B23,B29,B35,B41,F5,F11,F17,F23,F29,F35,F41,J5,J11,J17,J23,J29,J31,J33,J35)</f>
        <v>190135</v>
      </c>
      <c r="K37" s="405">
        <f>SUM(C5,C11,C17,C23,C29,C35,C41,G5,G11,G17,G23,G29,G35,G41,K5,K11,K17,K23,K29,K31,K33,K35)</f>
        <v>96952</v>
      </c>
      <c r="L37" s="405">
        <f>SUM(D5,D11,D17,D23,D29,D35,D41,H5,H11,H17,H23,H29,H35,H41,L5,L11,L17,L23,L29,L31,L33,L35)</f>
        <v>93183</v>
      </c>
    </row>
    <row r="38" spans="1:12" s="119" customFormat="1" ht="19.5" customHeight="1">
      <c r="A38" s="120">
        <v>27</v>
      </c>
      <c r="B38" s="315">
        <f t="shared" si="0"/>
        <v>2292</v>
      </c>
      <c r="C38" s="316">
        <v>1214</v>
      </c>
      <c r="D38" s="316">
        <v>1078</v>
      </c>
      <c r="E38" s="459">
        <v>62</v>
      </c>
      <c r="F38" s="316">
        <f t="shared" si="1"/>
        <v>2932</v>
      </c>
      <c r="G38" s="316">
        <v>1432</v>
      </c>
      <c r="H38" s="316">
        <v>1500</v>
      </c>
      <c r="I38" s="122"/>
      <c r="J38" s="318"/>
      <c r="K38" s="318"/>
      <c r="L38" s="318"/>
    </row>
    <row r="39" spans="1:12" s="119" customFormat="1" ht="19.5" customHeight="1">
      <c r="A39" s="120">
        <v>28</v>
      </c>
      <c r="B39" s="315">
        <f t="shared" si="0"/>
        <v>2357</v>
      </c>
      <c r="C39" s="316">
        <v>1284</v>
      </c>
      <c r="D39" s="316">
        <v>1073</v>
      </c>
      <c r="E39" s="459">
        <v>63</v>
      </c>
      <c r="F39" s="316">
        <f t="shared" si="1"/>
        <v>2974</v>
      </c>
      <c r="G39" s="316">
        <v>1478</v>
      </c>
      <c r="H39" s="316">
        <v>1496</v>
      </c>
      <c r="I39" s="122" t="s">
        <v>807</v>
      </c>
      <c r="J39" s="315">
        <f>SUM(B5,B11,B17)</f>
        <v>27433</v>
      </c>
      <c r="K39" s="315">
        <f>SUM(C5,C11,C17)</f>
        <v>14098</v>
      </c>
      <c r="L39" s="315">
        <f>SUM(D5,D11,D17)</f>
        <v>13335</v>
      </c>
    </row>
    <row r="40" spans="1:12" s="119" customFormat="1" ht="19.5" customHeight="1">
      <c r="A40" s="120">
        <v>29</v>
      </c>
      <c r="B40" s="315">
        <f t="shared" si="0"/>
        <v>2321</v>
      </c>
      <c r="C40" s="316">
        <v>1261</v>
      </c>
      <c r="D40" s="316">
        <v>1060</v>
      </c>
      <c r="E40" s="459">
        <v>64</v>
      </c>
      <c r="F40" s="316">
        <f t="shared" si="1"/>
        <v>1852</v>
      </c>
      <c r="G40" s="316">
        <v>910</v>
      </c>
      <c r="H40" s="316">
        <v>942</v>
      </c>
      <c r="I40" s="452" t="s">
        <v>806</v>
      </c>
      <c r="J40" s="406">
        <f>J39/(J37-J35)*100</f>
        <v>14.579535610461253</v>
      </c>
      <c r="K40" s="406">
        <f>K39/(K37-K35)*100</f>
        <v>14.751645408029802</v>
      </c>
      <c r="L40" s="406">
        <f>L39/(L37-L35)*100</f>
        <v>14.401892172109902</v>
      </c>
    </row>
    <row r="41" spans="1:12" s="119" customFormat="1" ht="19.5" customHeight="1">
      <c r="A41" s="438" t="s">
        <v>786</v>
      </c>
      <c r="B41" s="312">
        <f t="shared" si="0"/>
        <v>12614</v>
      </c>
      <c r="C41" s="313">
        <v>6628</v>
      </c>
      <c r="D41" s="313">
        <v>5986</v>
      </c>
      <c r="E41" s="458" t="s">
        <v>793</v>
      </c>
      <c r="F41" s="313">
        <f t="shared" si="1"/>
        <v>10632</v>
      </c>
      <c r="G41" s="313">
        <v>5355</v>
      </c>
      <c r="H41" s="313">
        <v>5277</v>
      </c>
      <c r="I41" s="452"/>
      <c r="J41" s="319"/>
      <c r="K41" s="319"/>
      <c r="L41" s="319"/>
    </row>
    <row r="42" spans="1:12" s="119" customFormat="1" ht="19.5" customHeight="1">
      <c r="A42" s="120">
        <v>30</v>
      </c>
      <c r="B42" s="315">
        <f t="shared" si="0"/>
        <v>2443</v>
      </c>
      <c r="C42" s="316">
        <v>1288</v>
      </c>
      <c r="D42" s="316">
        <v>1155</v>
      </c>
      <c r="E42" s="459">
        <v>65</v>
      </c>
      <c r="F42" s="316">
        <f t="shared" si="1"/>
        <v>1964</v>
      </c>
      <c r="G42" s="316">
        <v>984</v>
      </c>
      <c r="H42" s="316">
        <v>980</v>
      </c>
      <c r="I42" s="122" t="s">
        <v>808</v>
      </c>
      <c r="J42" s="315">
        <f>SUM(B23,B29,B35,B41,F5,F11,F17,F23,F29,F35)</f>
        <v>125255</v>
      </c>
      <c r="K42" s="315">
        <f>SUM(C23,C29,C35,C41,G5,G11,G17,G23,G29,G35)</f>
        <v>66152</v>
      </c>
      <c r="L42" s="315">
        <f>SUM(D23,D29,D35,D41,H5,H11,H17,H23,H29,H35)</f>
        <v>59103</v>
      </c>
    </row>
    <row r="43" spans="1:12" s="119" customFormat="1" ht="19.5" customHeight="1">
      <c r="A43" s="120">
        <v>31</v>
      </c>
      <c r="B43" s="315">
        <f t="shared" si="0"/>
        <v>2418</v>
      </c>
      <c r="C43" s="316">
        <v>1276</v>
      </c>
      <c r="D43" s="316">
        <v>1142</v>
      </c>
      <c r="E43" s="459">
        <v>66</v>
      </c>
      <c r="F43" s="316">
        <f t="shared" si="1"/>
        <v>2276</v>
      </c>
      <c r="G43" s="316">
        <v>1173</v>
      </c>
      <c r="H43" s="316">
        <v>1103</v>
      </c>
      <c r="I43" s="452" t="s">
        <v>806</v>
      </c>
      <c r="J43" s="406">
        <f>J42/(J37-J35)*100</f>
        <v>66.56799230446266</v>
      </c>
      <c r="K43" s="406">
        <f>K42/(K37-K35)*100</f>
        <v>69.21909824315416</v>
      </c>
      <c r="L43" s="406">
        <f>L42/(L37-L35)*100</f>
        <v>63.831648522550545</v>
      </c>
    </row>
    <row r="44" spans="1:12" s="119" customFormat="1" ht="19.5" customHeight="1">
      <c r="A44" s="120">
        <v>32</v>
      </c>
      <c r="B44" s="315">
        <f t="shared" si="0"/>
        <v>2536</v>
      </c>
      <c r="C44" s="316">
        <v>1351</v>
      </c>
      <c r="D44" s="316">
        <v>1185</v>
      </c>
      <c r="E44" s="459">
        <v>67</v>
      </c>
      <c r="F44" s="316">
        <f t="shared" si="1"/>
        <v>2120</v>
      </c>
      <c r="G44" s="316">
        <v>1053</v>
      </c>
      <c r="H44" s="316">
        <v>1067</v>
      </c>
      <c r="I44" s="452"/>
      <c r="J44" s="319"/>
      <c r="K44" s="319"/>
      <c r="L44" s="319"/>
    </row>
    <row r="45" spans="1:12" s="119" customFormat="1" ht="19.5" customHeight="1">
      <c r="A45" s="120">
        <v>33</v>
      </c>
      <c r="B45" s="315">
        <f t="shared" si="0"/>
        <v>2526</v>
      </c>
      <c r="C45" s="316">
        <v>1300</v>
      </c>
      <c r="D45" s="316">
        <v>1226</v>
      </c>
      <c r="E45" s="459">
        <v>68</v>
      </c>
      <c r="F45" s="316">
        <f t="shared" si="1"/>
        <v>2159</v>
      </c>
      <c r="G45" s="316">
        <v>1070</v>
      </c>
      <c r="H45" s="316">
        <v>1089</v>
      </c>
      <c r="I45" s="453" t="s">
        <v>809</v>
      </c>
      <c r="J45" s="315">
        <f>SUM(F41,J5,J11,J17,J23,J29,J31,J33)</f>
        <v>35473</v>
      </c>
      <c r="K45" s="315">
        <f>SUM(G41,K5,K11,K17,K23,K29,K31,K33)</f>
        <v>15319</v>
      </c>
      <c r="L45" s="315">
        <f>SUM(H41,L5,L11,L17,L23,L29,L31,L33)</f>
        <v>20154</v>
      </c>
    </row>
    <row r="46" spans="1:12" ht="19.5" customHeight="1">
      <c r="A46" s="120">
        <v>34</v>
      </c>
      <c r="B46" s="315">
        <f t="shared" si="0"/>
        <v>2691</v>
      </c>
      <c r="C46" s="316">
        <v>1413</v>
      </c>
      <c r="D46" s="316">
        <v>1278</v>
      </c>
      <c r="E46" s="459">
        <v>69</v>
      </c>
      <c r="F46" s="316">
        <f t="shared" si="1"/>
        <v>2113</v>
      </c>
      <c r="G46" s="316">
        <v>1075</v>
      </c>
      <c r="H46" s="316">
        <v>1038</v>
      </c>
      <c r="I46" s="452" t="s">
        <v>806</v>
      </c>
      <c r="J46" s="406">
        <f>J45/(J37-J35)*100</f>
        <v>18.852472085076077</v>
      </c>
      <c r="K46" s="406">
        <f>K45/(K37-K35)*100</f>
        <v>16.02925634881604</v>
      </c>
      <c r="L46" s="406">
        <f>L45/(L37-L35)*100</f>
        <v>21.766459305339556</v>
      </c>
    </row>
    <row r="47" spans="1:12" ht="6" customHeight="1" thickBot="1">
      <c r="A47" s="407"/>
      <c r="B47" s="408"/>
      <c r="C47" s="409"/>
      <c r="D47" s="409"/>
      <c r="E47" s="410"/>
      <c r="F47" s="409"/>
      <c r="G47" s="409"/>
      <c r="H47" s="409"/>
      <c r="I47" s="411"/>
      <c r="J47" s="412"/>
      <c r="K47" s="412"/>
      <c r="L47" s="412"/>
    </row>
    <row r="48" spans="2:12" s="126" customFormat="1" ht="17.25" customHeight="1">
      <c r="B48" s="127"/>
      <c r="C48" s="127"/>
      <c r="D48" s="127"/>
      <c r="E48" s="127"/>
      <c r="F48" s="127"/>
      <c r="H48" s="546" t="s">
        <v>675</v>
      </c>
      <c r="I48" s="546"/>
      <c r="J48" s="546"/>
      <c r="K48" s="546"/>
      <c r="L48" s="546"/>
    </row>
    <row r="49" spans="1:12" ht="17.25">
      <c r="A49" s="128"/>
      <c r="L49" s="129"/>
    </row>
  </sheetData>
  <sheetProtection/>
  <mergeCells count="2">
    <mergeCell ref="A1:L1"/>
    <mergeCell ref="H48:L48"/>
  </mergeCells>
  <printOptions horizontalCentered="1"/>
  <pageMargins left="0.62" right="0.62" top="0.72" bottom="0.51" header="0.5118110236220472" footer="0.5118110236220472"/>
  <pageSetup firstPageNumber="14" useFirstPageNumber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view="pageBreakPreview" zoomScaleSheetLayoutView="100" zoomScalePageLayoutView="0" workbookViewId="0" topLeftCell="A19">
      <selection activeCell="I28" sqref="I28:I34"/>
    </sheetView>
  </sheetViews>
  <sheetFormatPr defaultColWidth="13.25390625" defaultRowHeight="13.5"/>
  <cols>
    <col min="1" max="1" width="7.375" style="121" customWidth="1"/>
    <col min="2" max="2" width="7.75390625" style="119" customWidth="1"/>
    <col min="3" max="4" width="7.625" style="119" customWidth="1"/>
    <col min="5" max="5" width="7.375" style="130" customWidth="1"/>
    <col min="6" max="6" width="7.75390625" style="119" customWidth="1"/>
    <col min="7" max="8" width="7.625" style="119" customWidth="1"/>
    <col min="9" max="9" width="7.375" style="130" customWidth="1"/>
    <col min="10" max="12" width="7.625" style="119" customWidth="1"/>
    <col min="13" max="16384" width="13.25390625" style="119" customWidth="1"/>
  </cols>
  <sheetData>
    <row r="1" spans="1:12" ht="20.25" customHeight="1">
      <c r="A1" s="548" t="s">
        <v>412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ht="12.75" thickBot="1">
      <c r="L2" s="131" t="s">
        <v>408</v>
      </c>
    </row>
    <row r="3" spans="1:12" ht="18" customHeight="1">
      <c r="A3" s="132" t="s">
        <v>409</v>
      </c>
      <c r="B3" s="133" t="s">
        <v>208</v>
      </c>
      <c r="C3" s="134" t="s">
        <v>410</v>
      </c>
      <c r="D3" s="135" t="s">
        <v>411</v>
      </c>
      <c r="E3" s="136" t="s">
        <v>409</v>
      </c>
      <c r="F3" s="133" t="s">
        <v>208</v>
      </c>
      <c r="G3" s="134" t="s">
        <v>410</v>
      </c>
      <c r="H3" s="135" t="s">
        <v>411</v>
      </c>
      <c r="I3" s="136" t="s">
        <v>409</v>
      </c>
      <c r="J3" s="133" t="s">
        <v>208</v>
      </c>
      <c r="K3" s="134" t="s">
        <v>410</v>
      </c>
      <c r="L3" s="137" t="s">
        <v>411</v>
      </c>
    </row>
    <row r="4" spans="1:12" s="138" customFormat="1" ht="17.25" customHeight="1">
      <c r="A4" s="440" t="s">
        <v>780</v>
      </c>
      <c r="B4" s="320">
        <f>C4+D4</f>
        <v>9172</v>
      </c>
      <c r="C4" s="320">
        <f>SUM(C5:C9)</f>
        <v>4715</v>
      </c>
      <c r="D4" s="320">
        <f>SUM(D5:D9)</f>
        <v>4457</v>
      </c>
      <c r="E4" s="465" t="s">
        <v>787</v>
      </c>
      <c r="F4" s="321">
        <f>G4+H4</f>
        <v>12526</v>
      </c>
      <c r="G4" s="321">
        <f>SUM(G5:G9)</f>
        <v>6557</v>
      </c>
      <c r="H4" s="321">
        <f>SUM(H5:H9)</f>
        <v>5969</v>
      </c>
      <c r="I4" s="466" t="s">
        <v>794</v>
      </c>
      <c r="J4" s="321">
        <f>K4+L4</f>
        <v>9618</v>
      </c>
      <c r="K4" s="321">
        <f>SUM(K5:K9)</f>
        <v>4639</v>
      </c>
      <c r="L4" s="321">
        <f>SUM(L5:L9)</f>
        <v>4979</v>
      </c>
    </row>
    <row r="5" spans="1:12" ht="17.25" customHeight="1">
      <c r="A5" s="439">
        <v>0</v>
      </c>
      <c r="B5" s="322">
        <f aca="true" t="shared" si="0" ref="B5:B45">C5+D5</f>
        <v>1736</v>
      </c>
      <c r="C5" s="316">
        <v>900</v>
      </c>
      <c r="D5" s="316">
        <v>836</v>
      </c>
      <c r="E5" s="464">
        <v>35</v>
      </c>
      <c r="F5" s="322">
        <f aca="true" t="shared" si="1" ref="F5:F45">G5+H5</f>
        <v>2376</v>
      </c>
      <c r="G5" s="316">
        <v>1310</v>
      </c>
      <c r="H5" s="316">
        <v>1066</v>
      </c>
      <c r="I5" s="455">
        <v>70</v>
      </c>
      <c r="J5" s="322">
        <f aca="true" t="shared" si="2" ref="J5:J34">K5+L5</f>
        <v>1668</v>
      </c>
      <c r="K5" s="317">
        <v>784</v>
      </c>
      <c r="L5" s="317">
        <v>884</v>
      </c>
    </row>
    <row r="6" spans="1:12" ht="17.25" customHeight="1">
      <c r="A6" s="439">
        <v>1</v>
      </c>
      <c r="B6" s="322">
        <f t="shared" si="0"/>
        <v>1820</v>
      </c>
      <c r="C6" s="316">
        <v>943</v>
      </c>
      <c r="D6" s="316">
        <v>877</v>
      </c>
      <c r="E6" s="464">
        <v>36</v>
      </c>
      <c r="F6" s="322">
        <f t="shared" si="1"/>
        <v>2407</v>
      </c>
      <c r="G6" s="316">
        <v>1238</v>
      </c>
      <c r="H6" s="316">
        <v>1169</v>
      </c>
      <c r="I6" s="455">
        <v>71</v>
      </c>
      <c r="J6" s="322">
        <f t="shared" si="2"/>
        <v>1958</v>
      </c>
      <c r="K6" s="317">
        <v>981</v>
      </c>
      <c r="L6" s="317">
        <v>977</v>
      </c>
    </row>
    <row r="7" spans="1:12" ht="17.25" customHeight="1">
      <c r="A7" s="439">
        <v>2</v>
      </c>
      <c r="B7" s="322">
        <f t="shared" si="0"/>
        <v>1842</v>
      </c>
      <c r="C7" s="316">
        <v>952</v>
      </c>
      <c r="D7" s="316">
        <v>890</v>
      </c>
      <c r="E7" s="464">
        <v>37</v>
      </c>
      <c r="F7" s="322">
        <f t="shared" si="1"/>
        <v>2566</v>
      </c>
      <c r="G7" s="316">
        <v>1320</v>
      </c>
      <c r="H7" s="316">
        <v>1246</v>
      </c>
      <c r="I7" s="455">
        <v>72</v>
      </c>
      <c r="J7" s="322">
        <f t="shared" si="2"/>
        <v>2042</v>
      </c>
      <c r="K7" s="317">
        <v>986</v>
      </c>
      <c r="L7" s="317">
        <v>1056</v>
      </c>
    </row>
    <row r="8" spans="1:12" ht="17.25" customHeight="1">
      <c r="A8" s="439">
        <v>3</v>
      </c>
      <c r="B8" s="322">
        <f t="shared" si="0"/>
        <v>1917</v>
      </c>
      <c r="C8" s="316">
        <v>973</v>
      </c>
      <c r="D8" s="316">
        <v>944</v>
      </c>
      <c r="E8" s="464">
        <v>38</v>
      </c>
      <c r="F8" s="322">
        <f t="shared" si="1"/>
        <v>2577</v>
      </c>
      <c r="G8" s="316">
        <v>1331</v>
      </c>
      <c r="H8" s="316">
        <v>1246</v>
      </c>
      <c r="I8" s="455">
        <v>73</v>
      </c>
      <c r="J8" s="322">
        <f t="shared" si="2"/>
        <v>2018</v>
      </c>
      <c r="K8" s="317">
        <v>968</v>
      </c>
      <c r="L8" s="317">
        <v>1050</v>
      </c>
    </row>
    <row r="9" spans="1:12" ht="17.25" customHeight="1">
      <c r="A9" s="439">
        <v>4</v>
      </c>
      <c r="B9" s="322">
        <f t="shared" si="0"/>
        <v>1857</v>
      </c>
      <c r="C9" s="316">
        <v>947</v>
      </c>
      <c r="D9" s="316">
        <v>910</v>
      </c>
      <c r="E9" s="464">
        <v>39</v>
      </c>
      <c r="F9" s="322">
        <f t="shared" si="1"/>
        <v>2600</v>
      </c>
      <c r="G9" s="316">
        <v>1358</v>
      </c>
      <c r="H9" s="316">
        <v>1242</v>
      </c>
      <c r="I9" s="455">
        <v>74</v>
      </c>
      <c r="J9" s="322">
        <f t="shared" si="2"/>
        <v>1932</v>
      </c>
      <c r="K9" s="317">
        <v>920</v>
      </c>
      <c r="L9" s="317">
        <v>1012</v>
      </c>
    </row>
    <row r="10" spans="1:12" s="138" customFormat="1" ht="17.25" customHeight="1">
      <c r="A10" s="440" t="s">
        <v>781</v>
      </c>
      <c r="B10" s="323">
        <f t="shared" si="0"/>
        <v>9573</v>
      </c>
      <c r="C10" s="320">
        <f>SUM(C11:C15)</f>
        <v>4924</v>
      </c>
      <c r="D10" s="320">
        <f>SUM(D11:D15)</f>
        <v>4649</v>
      </c>
      <c r="E10" s="465" t="s">
        <v>788</v>
      </c>
      <c r="F10" s="321">
        <f t="shared" si="1"/>
        <v>14618</v>
      </c>
      <c r="G10" s="321">
        <f>SUM(G11:G15)</f>
        <v>7528</v>
      </c>
      <c r="H10" s="321">
        <f>SUM(H11:H15)</f>
        <v>7090</v>
      </c>
      <c r="I10" s="466" t="s">
        <v>795</v>
      </c>
      <c r="J10" s="321">
        <f t="shared" si="2"/>
        <v>7159</v>
      </c>
      <c r="K10" s="321">
        <f>SUM(K11:K15)</f>
        <v>3280</v>
      </c>
      <c r="L10" s="321">
        <f>SUM(L11:L15)</f>
        <v>3879</v>
      </c>
    </row>
    <row r="11" spans="1:12" ht="17.25" customHeight="1">
      <c r="A11" s="439">
        <v>5</v>
      </c>
      <c r="B11" s="322">
        <f>C11+D11</f>
        <v>1928</v>
      </c>
      <c r="C11" s="316">
        <v>1000</v>
      </c>
      <c r="D11" s="316">
        <v>928</v>
      </c>
      <c r="E11" s="464">
        <v>40</v>
      </c>
      <c r="F11" s="322">
        <f t="shared" si="1"/>
        <v>2754</v>
      </c>
      <c r="G11" s="316">
        <v>1397</v>
      </c>
      <c r="H11" s="316">
        <v>1357</v>
      </c>
      <c r="I11" s="455">
        <v>75</v>
      </c>
      <c r="J11" s="322">
        <f t="shared" si="2"/>
        <v>1761</v>
      </c>
      <c r="K11" s="317">
        <v>847</v>
      </c>
      <c r="L11" s="317">
        <v>914</v>
      </c>
    </row>
    <row r="12" spans="1:12" ht="17.25" customHeight="1">
      <c r="A12" s="439">
        <v>6</v>
      </c>
      <c r="B12" s="322">
        <f>C12+D12</f>
        <v>1972</v>
      </c>
      <c r="C12" s="316">
        <v>1044</v>
      </c>
      <c r="D12" s="316">
        <v>928</v>
      </c>
      <c r="E12" s="464">
        <v>41</v>
      </c>
      <c r="F12" s="322">
        <f t="shared" si="1"/>
        <v>2964</v>
      </c>
      <c r="G12" s="316">
        <v>1560</v>
      </c>
      <c r="H12" s="316">
        <v>1404</v>
      </c>
      <c r="I12" s="455">
        <v>76</v>
      </c>
      <c r="J12" s="322">
        <f t="shared" si="2"/>
        <v>1395</v>
      </c>
      <c r="K12" s="317">
        <v>635</v>
      </c>
      <c r="L12" s="317">
        <v>760</v>
      </c>
    </row>
    <row r="13" spans="1:12" ht="17.25" customHeight="1">
      <c r="A13" s="439">
        <v>7</v>
      </c>
      <c r="B13" s="322">
        <f>C13+D13</f>
        <v>1853</v>
      </c>
      <c r="C13" s="316">
        <v>935</v>
      </c>
      <c r="D13" s="316">
        <v>918</v>
      </c>
      <c r="E13" s="464">
        <v>42</v>
      </c>
      <c r="F13" s="322">
        <f t="shared" si="1"/>
        <v>3124</v>
      </c>
      <c r="G13" s="316">
        <v>1588</v>
      </c>
      <c r="H13" s="316">
        <v>1536</v>
      </c>
      <c r="I13" s="455">
        <v>77</v>
      </c>
      <c r="J13" s="322">
        <f t="shared" si="2"/>
        <v>1247</v>
      </c>
      <c r="K13" s="317">
        <v>580</v>
      </c>
      <c r="L13" s="317">
        <v>667</v>
      </c>
    </row>
    <row r="14" spans="1:12" ht="17.25" customHeight="1">
      <c r="A14" s="439">
        <v>8</v>
      </c>
      <c r="B14" s="322">
        <f>C14+D14</f>
        <v>1963</v>
      </c>
      <c r="C14" s="316">
        <v>994</v>
      </c>
      <c r="D14" s="316">
        <v>969</v>
      </c>
      <c r="E14" s="464">
        <v>43</v>
      </c>
      <c r="F14" s="322">
        <f t="shared" si="1"/>
        <v>2918</v>
      </c>
      <c r="G14" s="316">
        <v>1492</v>
      </c>
      <c r="H14" s="316">
        <v>1426</v>
      </c>
      <c r="I14" s="455">
        <v>78</v>
      </c>
      <c r="J14" s="322">
        <f t="shared" si="2"/>
        <v>1419</v>
      </c>
      <c r="K14" s="317">
        <v>630</v>
      </c>
      <c r="L14" s="317">
        <v>789</v>
      </c>
    </row>
    <row r="15" spans="1:12" ht="17.25" customHeight="1">
      <c r="A15" s="439">
        <v>9</v>
      </c>
      <c r="B15" s="322">
        <f>C15+D15</f>
        <v>1857</v>
      </c>
      <c r="C15" s="316">
        <v>951</v>
      </c>
      <c r="D15" s="316">
        <v>906</v>
      </c>
      <c r="E15" s="464">
        <v>44</v>
      </c>
      <c r="F15" s="322">
        <f t="shared" si="1"/>
        <v>2858</v>
      </c>
      <c r="G15" s="316">
        <v>1491</v>
      </c>
      <c r="H15" s="316">
        <v>1367</v>
      </c>
      <c r="I15" s="455">
        <v>79</v>
      </c>
      <c r="J15" s="322">
        <f t="shared" si="2"/>
        <v>1337</v>
      </c>
      <c r="K15" s="317">
        <v>588</v>
      </c>
      <c r="L15" s="317">
        <v>749</v>
      </c>
    </row>
    <row r="16" spans="1:12" s="138" customFormat="1" ht="17.25" customHeight="1">
      <c r="A16" s="440" t="s">
        <v>782</v>
      </c>
      <c r="B16" s="320">
        <f t="shared" si="0"/>
        <v>9103</v>
      </c>
      <c r="C16" s="320">
        <f>SUM(C17:C21)</f>
        <v>4681</v>
      </c>
      <c r="D16" s="324">
        <f>SUM(D17:D21)</f>
        <v>4422</v>
      </c>
      <c r="E16" s="465" t="s">
        <v>789</v>
      </c>
      <c r="F16" s="321">
        <f t="shared" si="1"/>
        <v>12585</v>
      </c>
      <c r="G16" s="321">
        <f>SUM(G17:G21)</f>
        <v>6483</v>
      </c>
      <c r="H16" s="321">
        <f>SUM(H17:H21)</f>
        <v>6102</v>
      </c>
      <c r="I16" s="466" t="s">
        <v>796</v>
      </c>
      <c r="J16" s="321">
        <f t="shared" si="2"/>
        <v>5657</v>
      </c>
      <c r="K16" s="321">
        <f>SUM(K17:K21)</f>
        <v>2298</v>
      </c>
      <c r="L16" s="321">
        <f>SUM(L17:L21)</f>
        <v>3359</v>
      </c>
    </row>
    <row r="17" spans="1:12" ht="17.25" customHeight="1">
      <c r="A17" s="439">
        <v>10</v>
      </c>
      <c r="B17" s="322">
        <f>C17+D17</f>
        <v>1767</v>
      </c>
      <c r="C17" s="316">
        <v>907</v>
      </c>
      <c r="D17" s="316">
        <v>860</v>
      </c>
      <c r="E17" s="464">
        <v>45</v>
      </c>
      <c r="F17" s="322">
        <f t="shared" si="1"/>
        <v>2717</v>
      </c>
      <c r="G17" s="316">
        <v>1437</v>
      </c>
      <c r="H17" s="316">
        <v>1280</v>
      </c>
      <c r="I17" s="455">
        <v>80</v>
      </c>
      <c r="J17" s="322">
        <f t="shared" si="2"/>
        <v>1272</v>
      </c>
      <c r="K17" s="317">
        <v>555</v>
      </c>
      <c r="L17" s="317">
        <v>717</v>
      </c>
    </row>
    <row r="18" spans="1:12" ht="17.25" customHeight="1">
      <c r="A18" s="439">
        <v>11</v>
      </c>
      <c r="B18" s="322">
        <f>C18+D18</f>
        <v>1826</v>
      </c>
      <c r="C18" s="316">
        <v>891</v>
      </c>
      <c r="D18" s="316">
        <v>935</v>
      </c>
      <c r="E18" s="464">
        <v>46</v>
      </c>
      <c r="F18" s="322">
        <f t="shared" si="1"/>
        <v>2590</v>
      </c>
      <c r="G18" s="316">
        <v>1318</v>
      </c>
      <c r="H18" s="316">
        <v>1272</v>
      </c>
      <c r="I18" s="455">
        <v>81</v>
      </c>
      <c r="J18" s="322">
        <f t="shared" si="2"/>
        <v>1198</v>
      </c>
      <c r="K18" s="317">
        <v>517</v>
      </c>
      <c r="L18" s="317">
        <v>681</v>
      </c>
    </row>
    <row r="19" spans="1:12" ht="17.25" customHeight="1">
      <c r="A19" s="439">
        <v>12</v>
      </c>
      <c r="B19" s="322">
        <f>C19+D19</f>
        <v>1857</v>
      </c>
      <c r="C19" s="316">
        <v>949</v>
      </c>
      <c r="D19" s="316">
        <v>908</v>
      </c>
      <c r="E19" s="464">
        <v>47</v>
      </c>
      <c r="F19" s="322">
        <f t="shared" si="1"/>
        <v>2578</v>
      </c>
      <c r="G19" s="316">
        <v>1306</v>
      </c>
      <c r="H19" s="316">
        <v>1272</v>
      </c>
      <c r="I19" s="455">
        <v>82</v>
      </c>
      <c r="J19" s="322">
        <f t="shared" si="2"/>
        <v>1107</v>
      </c>
      <c r="K19" s="317">
        <v>468</v>
      </c>
      <c r="L19" s="317">
        <v>639</v>
      </c>
    </row>
    <row r="20" spans="1:12" ht="17.25" customHeight="1">
      <c r="A20" s="439">
        <v>13</v>
      </c>
      <c r="B20" s="322">
        <f>C20+D20</f>
        <v>1791</v>
      </c>
      <c r="C20" s="316">
        <v>959</v>
      </c>
      <c r="D20" s="316">
        <v>832</v>
      </c>
      <c r="E20" s="464">
        <v>48</v>
      </c>
      <c r="F20" s="322">
        <f t="shared" si="1"/>
        <v>2608</v>
      </c>
      <c r="G20" s="316">
        <v>1344</v>
      </c>
      <c r="H20" s="316">
        <v>1264</v>
      </c>
      <c r="I20" s="455">
        <v>83</v>
      </c>
      <c r="J20" s="322">
        <f t="shared" si="2"/>
        <v>1108</v>
      </c>
      <c r="K20" s="317">
        <v>398</v>
      </c>
      <c r="L20" s="317">
        <v>710</v>
      </c>
    </row>
    <row r="21" spans="1:12" ht="17.25" customHeight="1">
      <c r="A21" s="439">
        <v>14</v>
      </c>
      <c r="B21" s="322">
        <f>C21+D21</f>
        <v>1862</v>
      </c>
      <c r="C21" s="316">
        <v>975</v>
      </c>
      <c r="D21" s="316">
        <v>887</v>
      </c>
      <c r="E21" s="464">
        <v>49</v>
      </c>
      <c r="F21" s="322">
        <f t="shared" si="1"/>
        <v>2092</v>
      </c>
      <c r="G21" s="316">
        <v>1078</v>
      </c>
      <c r="H21" s="316">
        <v>1014</v>
      </c>
      <c r="I21" s="455">
        <v>84</v>
      </c>
      <c r="J21" s="322">
        <f t="shared" si="2"/>
        <v>972</v>
      </c>
      <c r="K21" s="317">
        <v>360</v>
      </c>
      <c r="L21" s="317">
        <v>612</v>
      </c>
    </row>
    <row r="22" spans="1:12" s="138" customFormat="1" ht="17.25" customHeight="1">
      <c r="A22" s="440" t="s">
        <v>783</v>
      </c>
      <c r="B22" s="321">
        <f t="shared" si="0"/>
        <v>9608</v>
      </c>
      <c r="C22" s="321">
        <f>SUM(C23:C27)</f>
        <v>4895</v>
      </c>
      <c r="D22" s="325">
        <f>SUM(D23:D27)</f>
        <v>4713</v>
      </c>
      <c r="E22" s="465" t="s">
        <v>790</v>
      </c>
      <c r="F22" s="321">
        <f t="shared" si="1"/>
        <v>10999</v>
      </c>
      <c r="G22" s="321">
        <f>SUM(G23:G27)</f>
        <v>5560</v>
      </c>
      <c r="H22" s="321">
        <f>SUM(H23:H27)</f>
        <v>5439</v>
      </c>
      <c r="I22" s="466" t="s">
        <v>797</v>
      </c>
      <c r="J22" s="321">
        <f t="shared" si="2"/>
        <v>3807</v>
      </c>
      <c r="K22" s="321">
        <f>SUM(K23:K27)</f>
        <v>1279</v>
      </c>
      <c r="L22" s="321">
        <f>SUM(L23:L27)</f>
        <v>2528</v>
      </c>
    </row>
    <row r="23" spans="1:12" ht="17.25" customHeight="1">
      <c r="A23" s="439">
        <v>15</v>
      </c>
      <c r="B23" s="322">
        <f t="shared" si="0"/>
        <v>1830</v>
      </c>
      <c r="C23" s="316">
        <v>923</v>
      </c>
      <c r="D23" s="316">
        <v>907</v>
      </c>
      <c r="E23" s="464">
        <v>50</v>
      </c>
      <c r="F23" s="322">
        <f t="shared" si="1"/>
        <v>2158</v>
      </c>
      <c r="G23" s="316">
        <v>1099</v>
      </c>
      <c r="H23" s="316">
        <v>1059</v>
      </c>
      <c r="I23" s="455">
        <v>85</v>
      </c>
      <c r="J23" s="322">
        <f t="shared" si="2"/>
        <v>956</v>
      </c>
      <c r="K23" s="317">
        <v>350</v>
      </c>
      <c r="L23" s="317">
        <v>606</v>
      </c>
    </row>
    <row r="24" spans="1:12" ht="17.25" customHeight="1">
      <c r="A24" s="439">
        <v>16</v>
      </c>
      <c r="B24" s="322">
        <f t="shared" si="0"/>
        <v>1857</v>
      </c>
      <c r="C24" s="316">
        <v>933</v>
      </c>
      <c r="D24" s="316">
        <v>924</v>
      </c>
      <c r="E24" s="464">
        <v>51</v>
      </c>
      <c r="F24" s="322">
        <f t="shared" si="1"/>
        <v>2236</v>
      </c>
      <c r="G24" s="316">
        <v>1112</v>
      </c>
      <c r="H24" s="316">
        <v>1124</v>
      </c>
      <c r="I24" s="455">
        <v>86</v>
      </c>
      <c r="J24" s="322">
        <f t="shared" si="2"/>
        <v>799</v>
      </c>
      <c r="K24" s="317">
        <v>290</v>
      </c>
      <c r="L24" s="317">
        <v>509</v>
      </c>
    </row>
    <row r="25" spans="1:12" ht="17.25" customHeight="1">
      <c r="A25" s="439">
        <v>17</v>
      </c>
      <c r="B25" s="322">
        <f t="shared" si="0"/>
        <v>1864</v>
      </c>
      <c r="C25" s="316">
        <v>934</v>
      </c>
      <c r="D25" s="316">
        <v>930</v>
      </c>
      <c r="E25" s="464">
        <v>52</v>
      </c>
      <c r="F25" s="322">
        <f t="shared" si="1"/>
        <v>2161</v>
      </c>
      <c r="G25" s="316">
        <v>1097</v>
      </c>
      <c r="H25" s="316">
        <v>1064</v>
      </c>
      <c r="I25" s="455">
        <v>87</v>
      </c>
      <c r="J25" s="322">
        <f t="shared" si="2"/>
        <v>775</v>
      </c>
      <c r="K25" s="317">
        <v>261</v>
      </c>
      <c r="L25" s="317">
        <v>514</v>
      </c>
    </row>
    <row r="26" spans="1:12" ht="17.25" customHeight="1">
      <c r="A26" s="439">
        <v>18</v>
      </c>
      <c r="B26" s="322">
        <f t="shared" si="0"/>
        <v>1901</v>
      </c>
      <c r="C26" s="316">
        <v>963</v>
      </c>
      <c r="D26" s="316">
        <v>938</v>
      </c>
      <c r="E26" s="464">
        <v>53</v>
      </c>
      <c r="F26" s="322">
        <f t="shared" si="1"/>
        <v>2239</v>
      </c>
      <c r="G26" s="316">
        <v>1145</v>
      </c>
      <c r="H26" s="316">
        <v>1094</v>
      </c>
      <c r="I26" s="455">
        <v>88</v>
      </c>
      <c r="J26" s="322">
        <f t="shared" si="2"/>
        <v>683</v>
      </c>
      <c r="K26" s="317">
        <v>214</v>
      </c>
      <c r="L26" s="317">
        <v>469</v>
      </c>
    </row>
    <row r="27" spans="1:12" ht="17.25" customHeight="1">
      <c r="A27" s="439">
        <v>19</v>
      </c>
      <c r="B27" s="322">
        <f t="shared" si="0"/>
        <v>2156</v>
      </c>
      <c r="C27" s="316">
        <v>1142</v>
      </c>
      <c r="D27" s="316">
        <v>1014</v>
      </c>
      <c r="E27" s="464">
        <v>54</v>
      </c>
      <c r="F27" s="322">
        <f t="shared" si="1"/>
        <v>2205</v>
      </c>
      <c r="G27" s="316">
        <v>1107</v>
      </c>
      <c r="H27" s="316">
        <v>1098</v>
      </c>
      <c r="I27" s="455">
        <v>89</v>
      </c>
      <c r="J27" s="322">
        <f t="shared" si="2"/>
        <v>594</v>
      </c>
      <c r="K27" s="317">
        <v>164</v>
      </c>
      <c r="L27" s="317">
        <v>430</v>
      </c>
    </row>
    <row r="28" spans="1:12" s="138" customFormat="1" ht="17.25" customHeight="1">
      <c r="A28" s="440" t="s">
        <v>784</v>
      </c>
      <c r="B28" s="321">
        <f t="shared" si="0"/>
        <v>11076</v>
      </c>
      <c r="C28" s="321">
        <f>SUM(C29:C33)</f>
        <v>6033</v>
      </c>
      <c r="D28" s="325">
        <f>SUM(D29:D33)</f>
        <v>5043</v>
      </c>
      <c r="E28" s="465" t="s">
        <v>791</v>
      </c>
      <c r="F28" s="321">
        <f t="shared" si="1"/>
        <v>10264</v>
      </c>
      <c r="G28" s="321">
        <f>SUM(G29:G33)</f>
        <v>5080</v>
      </c>
      <c r="H28" s="321">
        <f>SUM(H29:H33)</f>
        <v>5184</v>
      </c>
      <c r="I28" s="466" t="s">
        <v>811</v>
      </c>
      <c r="J28" s="320">
        <f t="shared" si="2"/>
        <v>1920</v>
      </c>
      <c r="K28" s="313">
        <v>487</v>
      </c>
      <c r="L28" s="313">
        <v>1433</v>
      </c>
    </row>
    <row r="29" spans="1:12" ht="17.25" customHeight="1">
      <c r="A29" s="439">
        <v>20</v>
      </c>
      <c r="B29" s="322">
        <f t="shared" si="0"/>
        <v>2177</v>
      </c>
      <c r="C29" s="316">
        <v>1167</v>
      </c>
      <c r="D29" s="316">
        <v>1010</v>
      </c>
      <c r="E29" s="464">
        <v>55</v>
      </c>
      <c r="F29" s="322">
        <f t="shared" si="1"/>
        <v>2102</v>
      </c>
      <c r="G29" s="316">
        <v>1060</v>
      </c>
      <c r="H29" s="316">
        <v>1042</v>
      </c>
      <c r="I29" s="466"/>
      <c r="J29" s="312"/>
      <c r="K29" s="312"/>
      <c r="L29" s="312"/>
    </row>
    <row r="30" spans="1:12" ht="17.25" customHeight="1">
      <c r="A30" s="439">
        <v>21</v>
      </c>
      <c r="B30" s="322">
        <f t="shared" si="0"/>
        <v>2381</v>
      </c>
      <c r="C30" s="316">
        <v>1308</v>
      </c>
      <c r="D30" s="316">
        <v>1073</v>
      </c>
      <c r="E30" s="464">
        <v>56</v>
      </c>
      <c r="F30" s="322">
        <f t="shared" si="1"/>
        <v>2068</v>
      </c>
      <c r="G30" s="316">
        <v>1039</v>
      </c>
      <c r="H30" s="316">
        <v>1029</v>
      </c>
      <c r="I30" s="466" t="s">
        <v>812</v>
      </c>
      <c r="J30" s="320">
        <f t="shared" si="2"/>
        <v>594</v>
      </c>
      <c r="K30" s="314">
        <v>110</v>
      </c>
      <c r="L30" s="314">
        <v>484</v>
      </c>
    </row>
    <row r="31" spans="1:12" ht="17.25" customHeight="1">
      <c r="A31" s="439">
        <v>22</v>
      </c>
      <c r="B31" s="322">
        <f t="shared" si="0"/>
        <v>2245</v>
      </c>
      <c r="C31" s="316">
        <v>1241</v>
      </c>
      <c r="D31" s="316">
        <v>1004</v>
      </c>
      <c r="E31" s="464">
        <v>57</v>
      </c>
      <c r="F31" s="322">
        <f t="shared" si="1"/>
        <v>2098</v>
      </c>
      <c r="G31" s="316">
        <v>1019</v>
      </c>
      <c r="H31" s="316">
        <v>1079</v>
      </c>
      <c r="I31" s="466"/>
      <c r="J31" s="312"/>
      <c r="K31" s="326"/>
      <c r="L31" s="326"/>
    </row>
    <row r="32" spans="1:12" ht="17.25" customHeight="1">
      <c r="A32" s="439">
        <v>23</v>
      </c>
      <c r="B32" s="322">
        <f t="shared" si="0"/>
        <v>2178</v>
      </c>
      <c r="C32" s="316">
        <v>1196</v>
      </c>
      <c r="D32" s="316">
        <v>982</v>
      </c>
      <c r="E32" s="464">
        <v>58</v>
      </c>
      <c r="F32" s="322">
        <f t="shared" si="1"/>
        <v>1985</v>
      </c>
      <c r="G32" s="316">
        <v>979</v>
      </c>
      <c r="H32" s="316">
        <v>1006</v>
      </c>
      <c r="I32" s="467" t="s">
        <v>816</v>
      </c>
      <c r="J32" s="320">
        <f t="shared" si="2"/>
        <v>105</v>
      </c>
      <c r="K32" s="314">
        <v>16</v>
      </c>
      <c r="L32" s="314">
        <v>89</v>
      </c>
    </row>
    <row r="33" spans="1:12" ht="17.25" customHeight="1">
      <c r="A33" s="439">
        <v>24</v>
      </c>
      <c r="B33" s="322">
        <f t="shared" si="0"/>
        <v>2095</v>
      </c>
      <c r="C33" s="316">
        <v>1121</v>
      </c>
      <c r="D33" s="316">
        <v>974</v>
      </c>
      <c r="E33" s="464">
        <v>59</v>
      </c>
      <c r="F33" s="322">
        <f t="shared" si="1"/>
        <v>2011</v>
      </c>
      <c r="G33" s="316">
        <v>983</v>
      </c>
      <c r="H33" s="316">
        <v>1028</v>
      </c>
      <c r="I33" s="468"/>
      <c r="J33" s="327"/>
      <c r="K33" s="327"/>
      <c r="L33" s="327"/>
    </row>
    <row r="34" spans="1:12" s="112" customFormat="1" ht="17.25" customHeight="1">
      <c r="A34" s="440" t="s">
        <v>785</v>
      </c>
      <c r="B34" s="321">
        <f t="shared" si="0"/>
        <v>10596</v>
      </c>
      <c r="C34" s="321">
        <f>SUM(C35:C39)</f>
        <v>5549</v>
      </c>
      <c r="D34" s="321">
        <f>SUM(D35:D39)</f>
        <v>5047</v>
      </c>
      <c r="E34" s="465" t="s">
        <v>792</v>
      </c>
      <c r="F34" s="321">
        <f t="shared" si="1"/>
        <v>10794</v>
      </c>
      <c r="G34" s="321">
        <f>SUM(G35:G39)</f>
        <v>5353</v>
      </c>
      <c r="H34" s="321">
        <f>SUM(H35:H39)</f>
        <v>5441</v>
      </c>
      <c r="I34" s="469" t="s">
        <v>815</v>
      </c>
      <c r="J34" s="328">
        <f t="shared" si="2"/>
        <v>0</v>
      </c>
      <c r="K34" s="328">
        <v>0</v>
      </c>
      <c r="L34" s="328">
        <v>0</v>
      </c>
    </row>
    <row r="35" spans="1:12" ht="17.25" customHeight="1">
      <c r="A35" s="439">
        <v>25</v>
      </c>
      <c r="B35" s="322">
        <f t="shared" si="0"/>
        <v>2071</v>
      </c>
      <c r="C35" s="316">
        <v>1064</v>
      </c>
      <c r="D35" s="316">
        <v>1007</v>
      </c>
      <c r="E35" s="464">
        <v>60</v>
      </c>
      <c r="F35" s="322">
        <f t="shared" si="1"/>
        <v>2100</v>
      </c>
      <c r="G35" s="316">
        <v>1056</v>
      </c>
      <c r="H35" s="316">
        <v>1044</v>
      </c>
      <c r="I35" s="454"/>
      <c r="J35" s="329"/>
      <c r="K35" s="329"/>
      <c r="L35" s="329"/>
    </row>
    <row r="36" spans="1:12" ht="17.25" customHeight="1">
      <c r="A36" s="439">
        <v>26</v>
      </c>
      <c r="B36" s="322">
        <f t="shared" si="0"/>
        <v>2074</v>
      </c>
      <c r="C36" s="316">
        <v>1094</v>
      </c>
      <c r="D36" s="316">
        <v>980</v>
      </c>
      <c r="E36" s="464">
        <v>61</v>
      </c>
      <c r="F36" s="322">
        <f t="shared" si="1"/>
        <v>2060</v>
      </c>
      <c r="G36" s="316">
        <v>1029</v>
      </c>
      <c r="H36" s="316">
        <v>1031</v>
      </c>
      <c r="I36" s="455" t="s">
        <v>802</v>
      </c>
      <c r="J36" s="318">
        <f>SUM(B4,B10,B16,B22,B28,B34,B40,F4,F10,F16,F22,F28,F34,F40,J4,J10,J16,J22,J28,J30,J32,J34)</f>
        <v>184929</v>
      </c>
      <c r="K36" s="318">
        <f>SUM(C4,C10,C16,C22,C28,C34,C40,G4,G10,G16,G22,G28,G34,G40,K4,K10,K16,K22,K28,K30,K32,K34)</f>
        <v>92088</v>
      </c>
      <c r="L36" s="318">
        <f>SUM(D4,D10,D16,D22,D28,D34,D40,H4,H10,H16,H22,H28,H34,H40,L4,L10,L16,L22,L28,L30,L32,L34)</f>
        <v>92841</v>
      </c>
    </row>
    <row r="37" spans="1:12" ht="17.25" customHeight="1">
      <c r="A37" s="439">
        <v>27</v>
      </c>
      <c r="B37" s="322">
        <f t="shared" si="0"/>
        <v>2187</v>
      </c>
      <c r="C37" s="316">
        <v>1154</v>
      </c>
      <c r="D37" s="316">
        <v>1033</v>
      </c>
      <c r="E37" s="464">
        <v>62</v>
      </c>
      <c r="F37" s="322">
        <f t="shared" si="1"/>
        <v>2145</v>
      </c>
      <c r="G37" s="316">
        <v>1059</v>
      </c>
      <c r="H37" s="316">
        <v>1086</v>
      </c>
      <c r="I37" s="456"/>
      <c r="J37" s="315"/>
      <c r="K37" s="315"/>
      <c r="L37" s="315"/>
    </row>
    <row r="38" spans="1:12" ht="17.25" customHeight="1">
      <c r="A38" s="439">
        <v>28</v>
      </c>
      <c r="B38" s="322">
        <f t="shared" si="0"/>
        <v>2110</v>
      </c>
      <c r="C38" s="316">
        <v>1117</v>
      </c>
      <c r="D38" s="316">
        <v>993</v>
      </c>
      <c r="E38" s="464">
        <v>63</v>
      </c>
      <c r="F38" s="322">
        <f t="shared" si="1"/>
        <v>2164</v>
      </c>
      <c r="G38" s="316">
        <v>1063</v>
      </c>
      <c r="H38" s="316">
        <v>1101</v>
      </c>
      <c r="I38" s="456" t="s">
        <v>810</v>
      </c>
      <c r="J38" s="318">
        <f>SUM(B4,B10,B16)</f>
        <v>27848</v>
      </c>
      <c r="K38" s="318">
        <f>SUM(C4,C10,C16)</f>
        <v>14320</v>
      </c>
      <c r="L38" s="318">
        <f>SUM(D4,D10,D16)</f>
        <v>13528</v>
      </c>
    </row>
    <row r="39" spans="1:12" ht="17.25" customHeight="1">
      <c r="A39" s="439">
        <v>29</v>
      </c>
      <c r="B39" s="322">
        <f t="shared" si="0"/>
        <v>2154</v>
      </c>
      <c r="C39" s="316">
        <v>1120</v>
      </c>
      <c r="D39" s="316">
        <v>1034</v>
      </c>
      <c r="E39" s="464">
        <v>64</v>
      </c>
      <c r="F39" s="322">
        <f t="shared" si="1"/>
        <v>2325</v>
      </c>
      <c r="G39" s="316">
        <v>1146</v>
      </c>
      <c r="H39" s="316">
        <v>1179</v>
      </c>
      <c r="I39" s="455" t="s">
        <v>806</v>
      </c>
      <c r="J39" s="319">
        <f>J38/(J36-J34)*100</f>
        <v>15.058752277901249</v>
      </c>
      <c r="K39" s="319">
        <f>K38/(K36-K34)*100</f>
        <v>15.550343150030404</v>
      </c>
      <c r="L39" s="319">
        <f>L38/(L36-L34)*100</f>
        <v>14.571148522743185</v>
      </c>
    </row>
    <row r="40" spans="1:12" s="112" customFormat="1" ht="17.25" customHeight="1">
      <c r="A40" s="440" t="s">
        <v>786</v>
      </c>
      <c r="B40" s="321">
        <f t="shared" si="0"/>
        <v>11481</v>
      </c>
      <c r="C40" s="321">
        <f>SUM(C41:C45)</f>
        <v>5970</v>
      </c>
      <c r="D40" s="321">
        <f>SUM(D41:D45)</f>
        <v>5511</v>
      </c>
      <c r="E40" s="465" t="s">
        <v>793</v>
      </c>
      <c r="F40" s="321">
        <f t="shared" si="1"/>
        <v>13674</v>
      </c>
      <c r="G40" s="321">
        <f>SUM(G41:G45)</f>
        <v>6651</v>
      </c>
      <c r="H40" s="321">
        <f>SUM(H41:H45)</f>
        <v>7023</v>
      </c>
      <c r="I40" s="456"/>
      <c r="J40" s="315"/>
      <c r="K40" s="315"/>
      <c r="L40" s="315"/>
    </row>
    <row r="41" spans="1:12" ht="17.25" customHeight="1">
      <c r="A41" s="439">
        <v>30</v>
      </c>
      <c r="B41" s="322">
        <f t="shared" si="0"/>
        <v>2154</v>
      </c>
      <c r="C41" s="316">
        <v>1104</v>
      </c>
      <c r="D41" s="316">
        <v>1050</v>
      </c>
      <c r="E41" s="464">
        <v>65</v>
      </c>
      <c r="F41" s="322">
        <f t="shared" si="1"/>
        <v>2574</v>
      </c>
      <c r="G41" s="316">
        <v>1288</v>
      </c>
      <c r="H41" s="316">
        <v>1286</v>
      </c>
      <c r="I41" s="456" t="s">
        <v>808</v>
      </c>
      <c r="J41" s="318">
        <f>SUM(B22,B28,B34,B40,F4,F10,F16,F22,F28,F34)</f>
        <v>114547</v>
      </c>
      <c r="K41" s="318">
        <f>SUM(C22,C28,C34,C40,G4,G10,G16,G22,G28,G34)</f>
        <v>59008</v>
      </c>
      <c r="L41" s="318">
        <f>SUM(D22,D28,D34,D40,H4,H10,H16,H22,H28,H34)</f>
        <v>55539</v>
      </c>
    </row>
    <row r="42" spans="1:12" ht="17.25" customHeight="1">
      <c r="A42" s="439">
        <v>31</v>
      </c>
      <c r="B42" s="322">
        <f t="shared" si="0"/>
        <v>2191</v>
      </c>
      <c r="C42" s="316">
        <v>1172</v>
      </c>
      <c r="D42" s="316">
        <v>1019</v>
      </c>
      <c r="E42" s="464">
        <v>66</v>
      </c>
      <c r="F42" s="322">
        <f t="shared" si="1"/>
        <v>2959</v>
      </c>
      <c r="G42" s="316">
        <v>1416</v>
      </c>
      <c r="H42" s="316">
        <v>1543</v>
      </c>
      <c r="I42" s="455" t="s">
        <v>806</v>
      </c>
      <c r="J42" s="319">
        <f>J41/(J36-J34)*100</f>
        <v>61.941069275235364</v>
      </c>
      <c r="K42" s="319">
        <f>K41/(K36-K34)*100</f>
        <v>64.07783858917557</v>
      </c>
      <c r="L42" s="319">
        <f>L41/(L36-L34)*100</f>
        <v>59.82163052961514</v>
      </c>
    </row>
    <row r="43" spans="1:12" ht="17.25" customHeight="1">
      <c r="A43" s="439">
        <v>32</v>
      </c>
      <c r="B43" s="322">
        <f t="shared" si="0"/>
        <v>2322</v>
      </c>
      <c r="C43" s="316">
        <v>1204</v>
      </c>
      <c r="D43" s="316">
        <v>1118</v>
      </c>
      <c r="E43" s="464">
        <v>67</v>
      </c>
      <c r="F43" s="322">
        <f t="shared" si="1"/>
        <v>2869</v>
      </c>
      <c r="G43" s="316">
        <v>1366</v>
      </c>
      <c r="H43" s="316">
        <v>1503</v>
      </c>
      <c r="I43" s="456"/>
      <c r="J43" s="315"/>
      <c r="K43" s="315"/>
      <c r="L43" s="315"/>
    </row>
    <row r="44" spans="1:12" ht="17.25" customHeight="1">
      <c r="A44" s="439">
        <v>33</v>
      </c>
      <c r="B44" s="322">
        <f t="shared" si="0"/>
        <v>2450</v>
      </c>
      <c r="C44" s="316">
        <v>1281</v>
      </c>
      <c r="D44" s="316">
        <v>1169</v>
      </c>
      <c r="E44" s="464">
        <v>68</v>
      </c>
      <c r="F44" s="322">
        <f t="shared" si="1"/>
        <v>2926</v>
      </c>
      <c r="G44" s="316">
        <v>1423</v>
      </c>
      <c r="H44" s="316">
        <v>1503</v>
      </c>
      <c r="I44" s="456" t="s">
        <v>809</v>
      </c>
      <c r="J44" s="318">
        <f>SUM(F40,J4,J10,J16,J22,J28,J30,J32)</f>
        <v>42534</v>
      </c>
      <c r="K44" s="318">
        <f>SUM(G40,K4,K10,K16,K22,K28,K30,K32)</f>
        <v>18760</v>
      </c>
      <c r="L44" s="318">
        <f>SUM(H40,L4,L10,L16,L22,L28,L30,L32)</f>
        <v>23774</v>
      </c>
    </row>
    <row r="45" spans="1:12" ht="17.25" customHeight="1">
      <c r="A45" s="439">
        <v>34</v>
      </c>
      <c r="B45" s="322">
        <f t="shared" si="0"/>
        <v>2364</v>
      </c>
      <c r="C45" s="316">
        <v>1209</v>
      </c>
      <c r="D45" s="316">
        <v>1155</v>
      </c>
      <c r="E45" s="464">
        <v>69</v>
      </c>
      <c r="F45" s="322">
        <f t="shared" si="1"/>
        <v>2346</v>
      </c>
      <c r="G45" s="316">
        <v>1158</v>
      </c>
      <c r="H45" s="316">
        <v>1188</v>
      </c>
      <c r="I45" s="455" t="s">
        <v>806</v>
      </c>
      <c r="J45" s="319">
        <f>J44/(J36-J34)*100</f>
        <v>23.00017844686339</v>
      </c>
      <c r="K45" s="319">
        <f>K44/(K36-K34)*100</f>
        <v>20.371818260794022</v>
      </c>
      <c r="L45" s="319">
        <f>L44/(L36-L34)*100</f>
        <v>25.607220947641668</v>
      </c>
    </row>
    <row r="46" spans="1:12" ht="5.25" customHeight="1" thickBot="1">
      <c r="A46" s="139"/>
      <c r="B46" s="140"/>
      <c r="C46" s="125"/>
      <c r="D46" s="125"/>
      <c r="E46" s="141"/>
      <c r="F46" s="125"/>
      <c r="G46" s="125"/>
      <c r="H46" s="142"/>
      <c r="I46" s="143"/>
      <c r="J46" s="144"/>
      <c r="K46" s="144"/>
      <c r="L46" s="144"/>
    </row>
    <row r="47" spans="8:12" ht="17.25" customHeight="1">
      <c r="H47" s="547" t="s">
        <v>642</v>
      </c>
      <c r="I47" s="547"/>
      <c r="J47" s="547"/>
      <c r="K47" s="547"/>
      <c r="L47" s="547"/>
    </row>
  </sheetData>
  <sheetProtection/>
  <mergeCells count="2">
    <mergeCell ref="H47:L47"/>
    <mergeCell ref="A1:L1"/>
  </mergeCells>
  <printOptions horizontalCentered="1"/>
  <pageMargins left="0.5118110236220472" right="0.4330708661417323" top="0.6299212598425197" bottom="0.5905511811023623" header="0.5118110236220472" footer="0.5118110236220472"/>
  <pageSetup firstPageNumber="15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127"/>
  <sheetViews>
    <sheetView view="pageBreakPreview" zoomScaleSheetLayoutView="100" zoomScalePageLayoutView="0" workbookViewId="0" topLeftCell="CT19">
      <selection activeCell="DM35" sqref="DM35"/>
    </sheetView>
  </sheetViews>
  <sheetFormatPr defaultColWidth="9.00390625" defaultRowHeight="13.5"/>
  <cols>
    <col min="1" max="1" width="11.875" style="219" customWidth="1"/>
    <col min="2" max="2" width="7.00390625" style="215" customWidth="1"/>
    <col min="3" max="13" width="6.875" style="215" customWidth="1"/>
    <col min="14" max="14" width="11.875" style="219" customWidth="1"/>
    <col min="15" max="15" width="7.00390625" style="215" customWidth="1"/>
    <col min="16" max="26" width="6.875" style="215" customWidth="1"/>
    <col min="27" max="27" width="11.875" style="219" customWidth="1"/>
    <col min="28" max="28" width="7.00390625" style="215" customWidth="1"/>
    <col min="29" max="39" width="6.875" style="215" customWidth="1"/>
    <col min="40" max="40" width="11.875" style="219" customWidth="1"/>
    <col min="41" max="41" width="7.00390625" style="215" customWidth="1"/>
    <col min="42" max="52" width="6.875" style="215" customWidth="1"/>
    <col min="53" max="53" width="11.875" style="219" customWidth="1"/>
    <col min="54" max="54" width="7.00390625" style="215" customWidth="1"/>
    <col min="55" max="65" width="6.875" style="215" customWidth="1"/>
    <col min="66" max="66" width="11.875" style="219" customWidth="1"/>
    <col min="67" max="67" width="7.00390625" style="215" customWidth="1"/>
    <col min="68" max="78" width="6.875" style="215" customWidth="1"/>
    <col min="79" max="79" width="11.875" style="219" customWidth="1"/>
    <col min="80" max="80" width="7.00390625" style="215" customWidth="1"/>
    <col min="81" max="91" width="6.875" style="215" customWidth="1"/>
    <col min="92" max="92" width="11.875" style="219" customWidth="1"/>
    <col min="93" max="93" width="7.00390625" style="215" customWidth="1"/>
    <col min="94" max="104" width="6.875" style="215" customWidth="1"/>
    <col min="105" max="105" width="11.875" style="219" customWidth="1"/>
    <col min="106" max="106" width="7.00390625" style="215" customWidth="1"/>
    <col min="107" max="114" width="6.875" style="215" customWidth="1"/>
    <col min="115" max="115" width="5.375" style="215" customWidth="1"/>
    <col min="116" max="116" width="5.75390625" style="215" customWidth="1"/>
    <col min="117" max="117" width="6.875" style="215" customWidth="1"/>
    <col min="118" max="118" width="11.875" style="219" customWidth="1"/>
    <col min="119" max="119" width="7.00390625" style="215" customWidth="1"/>
    <col min="120" max="130" width="6.875" style="215" customWidth="1"/>
    <col min="131" max="16384" width="9.00390625" style="220" customWidth="1"/>
  </cols>
  <sheetData>
    <row r="1" spans="1:132" s="210" customFormat="1" ht="17.25">
      <c r="A1" s="549" t="s">
        <v>676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 t="s">
        <v>677</v>
      </c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 t="s">
        <v>678</v>
      </c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 t="s">
        <v>679</v>
      </c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 t="s">
        <v>680</v>
      </c>
      <c r="BB1" s="549"/>
      <c r="BC1" s="549"/>
      <c r="BD1" s="549"/>
      <c r="BE1" s="549"/>
      <c r="BF1" s="549"/>
      <c r="BG1" s="549"/>
      <c r="BH1" s="549"/>
      <c r="BI1" s="549"/>
      <c r="BJ1" s="549"/>
      <c r="BK1" s="549"/>
      <c r="BL1" s="549"/>
      <c r="BM1" s="549"/>
      <c r="BN1" s="549" t="s">
        <v>681</v>
      </c>
      <c r="BO1" s="549"/>
      <c r="BP1" s="549"/>
      <c r="BQ1" s="549"/>
      <c r="BR1" s="549"/>
      <c r="BS1" s="549"/>
      <c r="BT1" s="549"/>
      <c r="BU1" s="549"/>
      <c r="BV1" s="549"/>
      <c r="BW1" s="549"/>
      <c r="BX1" s="549"/>
      <c r="BY1" s="549"/>
      <c r="BZ1" s="549"/>
      <c r="CA1" s="549" t="s">
        <v>682</v>
      </c>
      <c r="CB1" s="549"/>
      <c r="CC1" s="549"/>
      <c r="CD1" s="549"/>
      <c r="CE1" s="549"/>
      <c r="CF1" s="549"/>
      <c r="CG1" s="549"/>
      <c r="CH1" s="549"/>
      <c r="CI1" s="549"/>
      <c r="CJ1" s="549"/>
      <c r="CK1" s="549"/>
      <c r="CL1" s="549"/>
      <c r="CM1" s="549"/>
      <c r="CN1" s="549" t="s">
        <v>683</v>
      </c>
      <c r="CO1" s="549"/>
      <c r="CP1" s="549"/>
      <c r="CQ1" s="549"/>
      <c r="CR1" s="549"/>
      <c r="CS1" s="549"/>
      <c r="CT1" s="549"/>
      <c r="CU1" s="549"/>
      <c r="CV1" s="549"/>
      <c r="CW1" s="549"/>
      <c r="CX1" s="549"/>
      <c r="CY1" s="549"/>
      <c r="CZ1" s="549"/>
      <c r="DA1" s="549" t="s">
        <v>684</v>
      </c>
      <c r="DB1" s="549"/>
      <c r="DC1" s="549"/>
      <c r="DD1" s="549"/>
      <c r="DE1" s="549"/>
      <c r="DF1" s="549"/>
      <c r="DG1" s="549"/>
      <c r="DH1" s="549"/>
      <c r="DI1" s="549"/>
      <c r="DJ1" s="549"/>
      <c r="DK1" s="549"/>
      <c r="DL1" s="549"/>
      <c r="DM1" s="549"/>
      <c r="DN1" s="550"/>
      <c r="DO1" s="550"/>
      <c r="DP1" s="550"/>
      <c r="DQ1" s="550"/>
      <c r="DR1" s="550"/>
      <c r="DS1" s="550"/>
      <c r="DT1" s="550"/>
      <c r="DU1" s="550"/>
      <c r="DV1" s="550"/>
      <c r="DW1" s="550"/>
      <c r="DX1" s="550"/>
      <c r="DY1" s="550"/>
      <c r="DZ1" s="550"/>
      <c r="EA1" s="209"/>
      <c r="EB1" s="209"/>
    </row>
    <row r="2" spans="1:132" ht="19.5" thickBo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 t="s">
        <v>19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 t="s">
        <v>19</v>
      </c>
      <c r="AA2" s="214"/>
      <c r="AB2" s="212"/>
      <c r="AC2" s="212"/>
      <c r="AD2" s="212"/>
      <c r="AE2" s="212"/>
      <c r="AF2" s="212"/>
      <c r="AG2" s="212"/>
      <c r="AH2" s="212"/>
      <c r="AI2" s="212"/>
      <c r="AJ2" s="213" t="s">
        <v>19</v>
      </c>
      <c r="AN2" s="214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 t="s">
        <v>19</v>
      </c>
      <c r="BA2" s="214"/>
      <c r="BB2" s="212"/>
      <c r="BC2" s="212"/>
      <c r="BD2" s="212"/>
      <c r="BE2" s="212"/>
      <c r="BF2" s="212"/>
      <c r="BG2" s="212"/>
      <c r="BH2" s="212"/>
      <c r="BI2" s="212"/>
      <c r="BJ2" s="212"/>
      <c r="BK2" s="213" t="s">
        <v>19</v>
      </c>
      <c r="BN2" s="214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3" t="s">
        <v>19</v>
      </c>
      <c r="CA2" s="216"/>
      <c r="CM2" s="213" t="s">
        <v>19</v>
      </c>
      <c r="CN2" s="214"/>
      <c r="CO2" s="212"/>
      <c r="CP2" s="212"/>
      <c r="CQ2" s="212"/>
      <c r="CR2" s="212"/>
      <c r="CS2" s="212"/>
      <c r="CT2" s="212"/>
      <c r="CU2" s="212"/>
      <c r="CV2" s="212"/>
      <c r="CW2" s="213" t="s">
        <v>19</v>
      </c>
      <c r="DA2" s="214"/>
      <c r="DB2" s="212"/>
      <c r="DC2" s="212"/>
      <c r="DD2" s="212"/>
      <c r="DE2" s="212"/>
      <c r="DF2" s="212"/>
      <c r="DG2" s="213" t="s">
        <v>19</v>
      </c>
      <c r="DN2" s="217"/>
      <c r="DZ2" s="218"/>
      <c r="EA2" s="219"/>
      <c r="EB2" s="219"/>
    </row>
    <row r="3" spans="1:132" ht="15" customHeight="1">
      <c r="A3" s="221" t="s">
        <v>413</v>
      </c>
      <c r="B3" s="551" t="s">
        <v>414</v>
      </c>
      <c r="C3" s="553" t="s">
        <v>415</v>
      </c>
      <c r="D3" s="553" t="s">
        <v>685</v>
      </c>
      <c r="E3" s="553" t="s">
        <v>417</v>
      </c>
      <c r="F3" s="553" t="s">
        <v>418</v>
      </c>
      <c r="G3" s="553" t="s">
        <v>419</v>
      </c>
      <c r="H3" s="553" t="s">
        <v>420</v>
      </c>
      <c r="I3" s="553" t="s">
        <v>421</v>
      </c>
      <c r="J3" s="553" t="s">
        <v>686</v>
      </c>
      <c r="K3" s="553" t="s">
        <v>687</v>
      </c>
      <c r="L3" s="553" t="s">
        <v>424</v>
      </c>
      <c r="M3" s="555" t="s">
        <v>688</v>
      </c>
      <c r="N3" s="221" t="s">
        <v>413</v>
      </c>
      <c r="O3" s="557" t="s">
        <v>689</v>
      </c>
      <c r="P3" s="559" t="s">
        <v>428</v>
      </c>
      <c r="Q3" s="559" t="s">
        <v>429</v>
      </c>
      <c r="R3" s="559"/>
      <c r="S3" s="559"/>
      <c r="T3" s="561" t="s">
        <v>430</v>
      </c>
      <c r="U3" s="559" t="s">
        <v>431</v>
      </c>
      <c r="V3" s="559"/>
      <c r="W3" s="559"/>
      <c r="X3" s="559"/>
      <c r="Y3" s="559"/>
      <c r="Z3" s="563"/>
      <c r="AA3" s="221" t="s">
        <v>413</v>
      </c>
      <c r="AB3" s="564" t="s">
        <v>449</v>
      </c>
      <c r="AC3" s="561"/>
      <c r="AD3" s="561"/>
      <c r="AE3" s="561"/>
      <c r="AF3" s="561"/>
      <c r="AG3" s="561"/>
      <c r="AH3" s="561" t="s">
        <v>450</v>
      </c>
      <c r="AI3" s="561"/>
      <c r="AJ3" s="565" t="s">
        <v>451</v>
      </c>
      <c r="AK3" s="567"/>
      <c r="AL3" s="222"/>
      <c r="AM3" s="223"/>
      <c r="AN3" s="221" t="s">
        <v>413</v>
      </c>
      <c r="AO3" s="564" t="s">
        <v>690</v>
      </c>
      <c r="AP3" s="561"/>
      <c r="AQ3" s="561"/>
      <c r="AR3" s="561" t="s">
        <v>691</v>
      </c>
      <c r="AS3" s="561"/>
      <c r="AT3" s="561"/>
      <c r="AU3" s="561"/>
      <c r="AV3" s="561"/>
      <c r="AW3" s="561"/>
      <c r="AX3" s="561" t="s">
        <v>458</v>
      </c>
      <c r="AY3" s="568"/>
      <c r="AZ3" s="220"/>
      <c r="BA3" s="221" t="s">
        <v>413</v>
      </c>
      <c r="BB3" s="551" t="s">
        <v>692</v>
      </c>
      <c r="BC3" s="553" t="s">
        <v>469</v>
      </c>
      <c r="BD3" s="553" t="s">
        <v>470</v>
      </c>
      <c r="BE3" s="571" t="s">
        <v>471</v>
      </c>
      <c r="BF3" s="553" t="s">
        <v>472</v>
      </c>
      <c r="BG3" s="553" t="s">
        <v>693</v>
      </c>
      <c r="BH3" s="553" t="s">
        <v>694</v>
      </c>
      <c r="BI3" s="553" t="s">
        <v>695</v>
      </c>
      <c r="BJ3" s="573" t="s">
        <v>473</v>
      </c>
      <c r="BK3" s="574" t="s">
        <v>474</v>
      </c>
      <c r="BL3" s="224"/>
      <c r="BM3" s="223"/>
      <c r="BN3" s="221" t="s">
        <v>413</v>
      </c>
      <c r="BO3" s="576" t="s">
        <v>475</v>
      </c>
      <c r="BP3" s="578" t="s">
        <v>476</v>
      </c>
      <c r="BQ3" s="578" t="s">
        <v>477</v>
      </c>
      <c r="BR3" s="580" t="s">
        <v>478</v>
      </c>
      <c r="BS3" s="580"/>
      <c r="BT3" s="580"/>
      <c r="BU3" s="580"/>
      <c r="BV3" s="580"/>
      <c r="BW3" s="580"/>
      <c r="BX3" s="580"/>
      <c r="BY3" s="580"/>
      <c r="BZ3" s="581"/>
      <c r="CA3" s="221" t="s">
        <v>413</v>
      </c>
      <c r="CB3" s="551" t="s">
        <v>490</v>
      </c>
      <c r="CC3" s="553" t="s">
        <v>491</v>
      </c>
      <c r="CD3" s="553" t="s">
        <v>492</v>
      </c>
      <c r="CE3" s="553" t="s">
        <v>493</v>
      </c>
      <c r="CF3" s="553" t="s">
        <v>494</v>
      </c>
      <c r="CG3" s="553" t="s">
        <v>495</v>
      </c>
      <c r="CH3" s="553" t="s">
        <v>496</v>
      </c>
      <c r="CI3" s="553" t="s">
        <v>497</v>
      </c>
      <c r="CJ3" s="553" t="s">
        <v>498</v>
      </c>
      <c r="CK3" s="553" t="s">
        <v>499</v>
      </c>
      <c r="CL3" s="553" t="s">
        <v>500</v>
      </c>
      <c r="CM3" s="555" t="s">
        <v>501</v>
      </c>
      <c r="CN3" s="221" t="s">
        <v>413</v>
      </c>
      <c r="CO3" s="551" t="s">
        <v>512</v>
      </c>
      <c r="CP3" s="553" t="s">
        <v>513</v>
      </c>
      <c r="CQ3" s="553" t="s">
        <v>514</v>
      </c>
      <c r="CR3" s="553" t="s">
        <v>515</v>
      </c>
      <c r="CS3" s="553" t="s">
        <v>516</v>
      </c>
      <c r="CT3" s="553" t="s">
        <v>517</v>
      </c>
      <c r="CU3" s="553" t="s">
        <v>518</v>
      </c>
      <c r="CV3" s="553" t="s">
        <v>519</v>
      </c>
      <c r="CW3" s="574" t="s">
        <v>520</v>
      </c>
      <c r="CX3" s="224"/>
      <c r="CY3" s="225"/>
      <c r="CZ3" s="226"/>
      <c r="DA3" s="221" t="s">
        <v>413</v>
      </c>
      <c r="DB3" s="584" t="s">
        <v>530</v>
      </c>
      <c r="DC3" s="586" t="s">
        <v>531</v>
      </c>
      <c r="DD3" s="586" t="s">
        <v>532</v>
      </c>
      <c r="DE3" s="586" t="s">
        <v>533</v>
      </c>
      <c r="DF3" s="586" t="s">
        <v>534</v>
      </c>
      <c r="DG3" s="574" t="s">
        <v>535</v>
      </c>
      <c r="DH3" s="224"/>
      <c r="DI3" s="227"/>
      <c r="DJ3" s="227"/>
      <c r="DK3" s="227"/>
      <c r="DL3" s="227"/>
      <c r="DM3" s="227"/>
      <c r="DN3" s="228"/>
      <c r="DO3" s="588"/>
      <c r="DP3" s="588"/>
      <c r="DQ3" s="588"/>
      <c r="DR3" s="589"/>
      <c r="DS3" s="589"/>
      <c r="DT3" s="589"/>
      <c r="DU3" s="589"/>
      <c r="DV3" s="589"/>
      <c r="DW3" s="589"/>
      <c r="DX3" s="589"/>
      <c r="DY3" s="589"/>
      <c r="DZ3" s="589"/>
      <c r="EA3" s="219"/>
      <c r="EB3" s="219"/>
    </row>
    <row r="4" spans="1:132" ht="15" customHeight="1">
      <c r="A4" s="231" t="s">
        <v>425</v>
      </c>
      <c r="B4" s="552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6"/>
      <c r="N4" s="231" t="s">
        <v>425</v>
      </c>
      <c r="O4" s="558"/>
      <c r="P4" s="560"/>
      <c r="Q4" s="232" t="s">
        <v>432</v>
      </c>
      <c r="R4" s="232" t="s">
        <v>433</v>
      </c>
      <c r="S4" s="232" t="s">
        <v>434</v>
      </c>
      <c r="T4" s="562"/>
      <c r="U4" s="232" t="s">
        <v>696</v>
      </c>
      <c r="V4" s="232" t="s">
        <v>697</v>
      </c>
      <c r="W4" s="232" t="s">
        <v>698</v>
      </c>
      <c r="X4" s="232" t="s">
        <v>437</v>
      </c>
      <c r="Y4" s="233" t="s">
        <v>699</v>
      </c>
      <c r="Z4" s="234" t="s">
        <v>700</v>
      </c>
      <c r="AA4" s="231" t="s">
        <v>425</v>
      </c>
      <c r="AB4" s="235" t="s">
        <v>435</v>
      </c>
      <c r="AC4" s="233" t="s">
        <v>436</v>
      </c>
      <c r="AD4" s="233" t="s">
        <v>452</v>
      </c>
      <c r="AE4" s="233" t="s">
        <v>453</v>
      </c>
      <c r="AF4" s="233" t="s">
        <v>454</v>
      </c>
      <c r="AG4" s="233" t="s">
        <v>455</v>
      </c>
      <c r="AH4" s="233" t="s">
        <v>701</v>
      </c>
      <c r="AI4" s="233" t="s">
        <v>456</v>
      </c>
      <c r="AJ4" s="566"/>
      <c r="AK4" s="567"/>
      <c r="AL4" s="222"/>
      <c r="AM4" s="223"/>
      <c r="AN4" s="231" t="s">
        <v>425</v>
      </c>
      <c r="AO4" s="235" t="s">
        <v>447</v>
      </c>
      <c r="AP4" s="233" t="s">
        <v>444</v>
      </c>
      <c r="AQ4" s="233" t="s">
        <v>459</v>
      </c>
      <c r="AR4" s="236" t="s">
        <v>702</v>
      </c>
      <c r="AS4" s="233" t="s">
        <v>703</v>
      </c>
      <c r="AT4" s="233" t="s">
        <v>704</v>
      </c>
      <c r="AU4" s="233" t="s">
        <v>705</v>
      </c>
      <c r="AV4" s="233" t="s">
        <v>447</v>
      </c>
      <c r="AW4" s="233" t="s">
        <v>444</v>
      </c>
      <c r="AX4" s="233" t="s">
        <v>435</v>
      </c>
      <c r="AY4" s="234" t="s">
        <v>436</v>
      </c>
      <c r="AZ4" s="220"/>
      <c r="BA4" s="231" t="s">
        <v>425</v>
      </c>
      <c r="BB4" s="569"/>
      <c r="BC4" s="570"/>
      <c r="BD4" s="570"/>
      <c r="BE4" s="572"/>
      <c r="BF4" s="570"/>
      <c r="BG4" s="570"/>
      <c r="BH4" s="570"/>
      <c r="BI4" s="570"/>
      <c r="BJ4" s="570"/>
      <c r="BK4" s="575"/>
      <c r="BL4" s="224"/>
      <c r="BM4" s="223"/>
      <c r="BN4" s="231" t="s">
        <v>425</v>
      </c>
      <c r="BO4" s="577"/>
      <c r="BP4" s="579"/>
      <c r="BQ4" s="579"/>
      <c r="BR4" s="237" t="s">
        <v>435</v>
      </c>
      <c r="BS4" s="237" t="s">
        <v>436</v>
      </c>
      <c r="BT4" s="237" t="s">
        <v>448</v>
      </c>
      <c r="BU4" s="237" t="s">
        <v>457</v>
      </c>
      <c r="BV4" s="237" t="s">
        <v>438</v>
      </c>
      <c r="BW4" s="237" t="s">
        <v>447</v>
      </c>
      <c r="BX4" s="237" t="s">
        <v>444</v>
      </c>
      <c r="BY4" s="238" t="s">
        <v>467</v>
      </c>
      <c r="BZ4" s="239" t="s">
        <v>468</v>
      </c>
      <c r="CA4" s="231" t="s">
        <v>425</v>
      </c>
      <c r="CB4" s="569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82"/>
      <c r="CN4" s="231" t="s">
        <v>425</v>
      </c>
      <c r="CO4" s="569"/>
      <c r="CP4" s="570"/>
      <c r="CQ4" s="570"/>
      <c r="CR4" s="570"/>
      <c r="CS4" s="570"/>
      <c r="CT4" s="570"/>
      <c r="CU4" s="570"/>
      <c r="CV4" s="570"/>
      <c r="CW4" s="583"/>
      <c r="CX4" s="224"/>
      <c r="CY4" s="240"/>
      <c r="CZ4" s="226"/>
      <c r="DA4" s="231" t="s">
        <v>425</v>
      </c>
      <c r="DB4" s="585"/>
      <c r="DC4" s="587"/>
      <c r="DD4" s="587"/>
      <c r="DE4" s="587"/>
      <c r="DF4" s="587"/>
      <c r="DG4" s="583"/>
      <c r="DH4" s="224"/>
      <c r="DI4" s="240"/>
      <c r="DJ4" s="240"/>
      <c r="DK4" s="240"/>
      <c r="DL4" s="240"/>
      <c r="DM4" s="240"/>
      <c r="DN4" s="241"/>
      <c r="DO4" s="588"/>
      <c r="DP4" s="588"/>
      <c r="DQ4" s="588"/>
      <c r="DR4" s="230"/>
      <c r="DS4" s="230"/>
      <c r="DT4" s="230"/>
      <c r="DU4" s="230"/>
      <c r="DV4" s="230"/>
      <c r="DW4" s="230"/>
      <c r="DX4" s="230"/>
      <c r="DY4" s="242"/>
      <c r="DZ4" s="229"/>
      <c r="EA4" s="219"/>
      <c r="EB4" s="219"/>
    </row>
    <row r="5" spans="1:132" ht="16.5" customHeight="1">
      <c r="A5" s="441" t="s">
        <v>799</v>
      </c>
      <c r="B5" s="330">
        <v>90</v>
      </c>
      <c r="C5" s="330">
        <v>92</v>
      </c>
      <c r="D5" s="330">
        <v>9</v>
      </c>
      <c r="E5" s="330">
        <v>56</v>
      </c>
      <c r="F5" s="330">
        <v>142</v>
      </c>
      <c r="G5" s="330">
        <v>20</v>
      </c>
      <c r="H5" s="330">
        <v>106</v>
      </c>
      <c r="I5" s="330">
        <v>64</v>
      </c>
      <c r="J5" s="330">
        <v>140</v>
      </c>
      <c r="K5" s="330">
        <v>10</v>
      </c>
      <c r="L5" s="330">
        <v>14</v>
      </c>
      <c r="M5" s="330">
        <v>9</v>
      </c>
      <c r="N5" s="441" t="s">
        <v>799</v>
      </c>
      <c r="O5" s="334">
        <v>7</v>
      </c>
      <c r="P5" s="334">
        <v>60</v>
      </c>
      <c r="Q5" s="332">
        <v>0</v>
      </c>
      <c r="R5" s="334">
        <v>61</v>
      </c>
      <c r="S5" s="334">
        <v>20</v>
      </c>
      <c r="T5" s="335">
        <v>11</v>
      </c>
      <c r="U5" s="335">
        <v>54</v>
      </c>
      <c r="V5" s="335">
        <v>11</v>
      </c>
      <c r="W5" s="335">
        <v>98</v>
      </c>
      <c r="X5" s="335">
        <v>46</v>
      </c>
      <c r="Y5" s="335">
        <v>68</v>
      </c>
      <c r="Z5" s="335">
        <v>134</v>
      </c>
      <c r="AA5" s="441" t="s">
        <v>799</v>
      </c>
      <c r="AB5" s="335">
        <v>18</v>
      </c>
      <c r="AC5" s="335">
        <v>78</v>
      </c>
      <c r="AD5" s="335">
        <v>5</v>
      </c>
      <c r="AE5" s="335">
        <v>9</v>
      </c>
      <c r="AF5" s="335">
        <v>22</v>
      </c>
      <c r="AG5" s="335">
        <v>3</v>
      </c>
      <c r="AH5" s="335">
        <v>35</v>
      </c>
      <c r="AI5" s="332">
        <v>0</v>
      </c>
      <c r="AJ5" s="337">
        <f aca="true" t="shared" si="0" ref="AJ5:AJ24">SUM(B5:M5,B29:M29,O5:Z5,O29:Z29,AB5:AI5)</f>
        <v>4740</v>
      </c>
      <c r="AK5" s="243"/>
      <c r="AN5" s="441" t="s">
        <v>803</v>
      </c>
      <c r="AO5" s="339">
        <v>14</v>
      </c>
      <c r="AP5" s="339">
        <v>38</v>
      </c>
      <c r="AQ5" s="339">
        <v>32</v>
      </c>
      <c r="AR5" s="339">
        <v>55</v>
      </c>
      <c r="AS5" s="339">
        <v>92</v>
      </c>
      <c r="AT5" s="339">
        <v>17</v>
      </c>
      <c r="AU5" s="339">
        <v>8</v>
      </c>
      <c r="AV5" s="339">
        <v>30</v>
      </c>
      <c r="AW5" s="339">
        <v>38</v>
      </c>
      <c r="AX5" s="339">
        <v>80</v>
      </c>
      <c r="AY5" s="340">
        <v>169</v>
      </c>
      <c r="AZ5" s="220"/>
      <c r="BA5" s="441" t="s">
        <v>803</v>
      </c>
      <c r="BB5" s="334">
        <v>10</v>
      </c>
      <c r="BC5" s="335">
        <v>19</v>
      </c>
      <c r="BD5" s="335">
        <v>23</v>
      </c>
      <c r="BE5" s="335">
        <v>32</v>
      </c>
      <c r="BF5" s="335">
        <v>26</v>
      </c>
      <c r="BG5" s="335">
        <v>42</v>
      </c>
      <c r="BH5" s="335">
        <v>22</v>
      </c>
      <c r="BI5" s="335">
        <v>28</v>
      </c>
      <c r="BJ5" s="335">
        <v>3</v>
      </c>
      <c r="BK5" s="344">
        <f>SUM(BB5:BJ5)</f>
        <v>205</v>
      </c>
      <c r="BN5" s="441" t="s">
        <v>803</v>
      </c>
      <c r="BO5" s="330">
        <v>21</v>
      </c>
      <c r="BP5" s="330">
        <v>2</v>
      </c>
      <c r="BQ5" s="330">
        <v>107</v>
      </c>
      <c r="BR5" s="330">
        <v>4</v>
      </c>
      <c r="BS5" s="330">
        <v>8</v>
      </c>
      <c r="BT5" s="330">
        <v>7</v>
      </c>
      <c r="BU5" s="330">
        <v>13</v>
      </c>
      <c r="BV5" s="330">
        <v>78</v>
      </c>
      <c r="BW5" s="330">
        <v>15</v>
      </c>
      <c r="BX5" s="330">
        <v>8</v>
      </c>
      <c r="BY5" s="330">
        <v>25</v>
      </c>
      <c r="BZ5" s="331">
        <v>45</v>
      </c>
      <c r="CA5" s="441" t="s">
        <v>803</v>
      </c>
      <c r="CB5" s="339">
        <v>20</v>
      </c>
      <c r="CC5" s="339">
        <v>48</v>
      </c>
      <c r="CD5" s="339">
        <v>15</v>
      </c>
      <c r="CE5" s="339">
        <v>22</v>
      </c>
      <c r="CF5" s="339">
        <v>15</v>
      </c>
      <c r="CG5" s="339">
        <v>8</v>
      </c>
      <c r="CH5" s="339">
        <v>14</v>
      </c>
      <c r="CI5" s="339">
        <v>12</v>
      </c>
      <c r="CJ5" s="339">
        <v>19</v>
      </c>
      <c r="CK5" s="339">
        <v>10</v>
      </c>
      <c r="CL5" s="339">
        <v>22</v>
      </c>
      <c r="CM5" s="340">
        <v>164</v>
      </c>
      <c r="CN5" s="441" t="s">
        <v>803</v>
      </c>
      <c r="CO5" s="335">
        <v>5</v>
      </c>
      <c r="CP5" s="330" t="s">
        <v>706</v>
      </c>
      <c r="CQ5" s="335">
        <v>5</v>
      </c>
      <c r="CR5" s="335">
        <v>17</v>
      </c>
      <c r="CS5" s="335">
        <v>5</v>
      </c>
      <c r="CT5" s="335">
        <v>13</v>
      </c>
      <c r="CU5" s="335">
        <v>3</v>
      </c>
      <c r="CV5" s="335">
        <v>9</v>
      </c>
      <c r="CW5" s="350">
        <f>SUM(CO5:CV5)</f>
        <v>57</v>
      </c>
      <c r="DA5" s="441" t="s">
        <v>803</v>
      </c>
      <c r="DB5" s="339">
        <v>6</v>
      </c>
      <c r="DC5" s="339">
        <v>146</v>
      </c>
      <c r="DD5" s="339">
        <v>51</v>
      </c>
      <c r="DE5" s="339">
        <v>4</v>
      </c>
      <c r="DF5" s="339">
        <v>89</v>
      </c>
      <c r="DG5" s="342">
        <f>SUM(DB5:DF5)</f>
        <v>296</v>
      </c>
      <c r="DJ5" s="240"/>
      <c r="DN5" s="230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19"/>
      <c r="EB5" s="219"/>
    </row>
    <row r="6" spans="1:132" ht="16.5" customHeight="1">
      <c r="A6" s="441" t="s">
        <v>800</v>
      </c>
      <c r="B6" s="330">
        <v>90</v>
      </c>
      <c r="C6" s="330">
        <v>78</v>
      </c>
      <c r="D6" s="330">
        <v>9</v>
      </c>
      <c r="E6" s="330">
        <v>56</v>
      </c>
      <c r="F6" s="330">
        <v>132</v>
      </c>
      <c r="G6" s="330">
        <v>23</v>
      </c>
      <c r="H6" s="330">
        <v>97</v>
      </c>
      <c r="I6" s="330">
        <v>40</v>
      </c>
      <c r="J6" s="330">
        <v>100</v>
      </c>
      <c r="K6" s="330">
        <v>9</v>
      </c>
      <c r="L6" s="330">
        <v>19</v>
      </c>
      <c r="M6" s="330">
        <v>18</v>
      </c>
      <c r="N6" s="441" t="s">
        <v>800</v>
      </c>
      <c r="O6" s="334">
        <v>14</v>
      </c>
      <c r="P6" s="334">
        <v>58</v>
      </c>
      <c r="Q6" s="332">
        <v>0</v>
      </c>
      <c r="R6" s="334">
        <v>33</v>
      </c>
      <c r="S6" s="334">
        <v>9</v>
      </c>
      <c r="T6" s="335">
        <v>13</v>
      </c>
      <c r="U6" s="335">
        <v>47</v>
      </c>
      <c r="V6" s="335">
        <v>25</v>
      </c>
      <c r="W6" s="335">
        <v>107</v>
      </c>
      <c r="X6" s="335">
        <v>34</v>
      </c>
      <c r="Y6" s="335">
        <v>39</v>
      </c>
      <c r="Z6" s="335">
        <v>158</v>
      </c>
      <c r="AA6" s="441" t="s">
        <v>800</v>
      </c>
      <c r="AB6" s="335">
        <v>16</v>
      </c>
      <c r="AC6" s="335">
        <v>34</v>
      </c>
      <c r="AD6" s="335">
        <v>6</v>
      </c>
      <c r="AE6" s="335">
        <v>12</v>
      </c>
      <c r="AF6" s="335">
        <v>28</v>
      </c>
      <c r="AG6" s="332">
        <v>0</v>
      </c>
      <c r="AH6" s="335">
        <v>5</v>
      </c>
      <c r="AI6" s="332">
        <v>0</v>
      </c>
      <c r="AJ6" s="337">
        <f t="shared" si="0"/>
        <v>4118</v>
      </c>
      <c r="AK6" s="243"/>
      <c r="AN6" s="441" t="s">
        <v>804</v>
      </c>
      <c r="AO6" s="339">
        <v>18</v>
      </c>
      <c r="AP6" s="339">
        <v>37</v>
      </c>
      <c r="AQ6" s="339">
        <v>80</v>
      </c>
      <c r="AR6" s="339">
        <v>58</v>
      </c>
      <c r="AS6" s="339">
        <v>69</v>
      </c>
      <c r="AT6" s="339">
        <v>51</v>
      </c>
      <c r="AU6" s="339">
        <v>23</v>
      </c>
      <c r="AV6" s="339">
        <v>19</v>
      </c>
      <c r="AW6" s="339">
        <v>22</v>
      </c>
      <c r="AX6" s="339">
        <v>40</v>
      </c>
      <c r="AY6" s="339">
        <v>39</v>
      </c>
      <c r="AZ6" s="220"/>
      <c r="BA6" s="441" t="s">
        <v>804</v>
      </c>
      <c r="BB6" s="334">
        <v>8</v>
      </c>
      <c r="BC6" s="335">
        <v>14</v>
      </c>
      <c r="BD6" s="335">
        <v>23</v>
      </c>
      <c r="BE6" s="335">
        <v>35</v>
      </c>
      <c r="BF6" s="335">
        <v>27</v>
      </c>
      <c r="BG6" s="335">
        <v>42</v>
      </c>
      <c r="BH6" s="335">
        <v>54</v>
      </c>
      <c r="BI6" s="335">
        <v>42</v>
      </c>
      <c r="BJ6" s="332">
        <v>0</v>
      </c>
      <c r="BK6" s="344">
        <f aca="true" t="shared" si="1" ref="BK6:BK24">SUM(BB6:BJ6)</f>
        <v>245</v>
      </c>
      <c r="BN6" s="441" t="s">
        <v>804</v>
      </c>
      <c r="BO6" s="330">
        <v>12</v>
      </c>
      <c r="BP6" s="330">
        <v>11</v>
      </c>
      <c r="BQ6" s="330">
        <v>63</v>
      </c>
      <c r="BR6" s="330">
        <v>9</v>
      </c>
      <c r="BS6" s="330">
        <v>10</v>
      </c>
      <c r="BT6" s="330">
        <v>14</v>
      </c>
      <c r="BU6" s="330">
        <v>27</v>
      </c>
      <c r="BV6" s="330">
        <v>95</v>
      </c>
      <c r="BW6" s="330">
        <v>20</v>
      </c>
      <c r="BX6" s="330">
        <v>12</v>
      </c>
      <c r="BY6" s="330">
        <v>69</v>
      </c>
      <c r="BZ6" s="330">
        <v>74</v>
      </c>
      <c r="CA6" s="441" t="s">
        <v>804</v>
      </c>
      <c r="CB6" s="339">
        <v>19</v>
      </c>
      <c r="CC6" s="339">
        <v>47</v>
      </c>
      <c r="CD6" s="339">
        <v>14</v>
      </c>
      <c r="CE6" s="339">
        <v>21</v>
      </c>
      <c r="CF6" s="339">
        <v>5</v>
      </c>
      <c r="CG6" s="339">
        <v>3</v>
      </c>
      <c r="CH6" s="339">
        <v>12</v>
      </c>
      <c r="CI6" s="339">
        <v>11</v>
      </c>
      <c r="CJ6" s="339">
        <v>32</v>
      </c>
      <c r="CK6" s="339">
        <v>24</v>
      </c>
      <c r="CL6" s="339">
        <v>49</v>
      </c>
      <c r="CM6" s="340">
        <v>210</v>
      </c>
      <c r="CN6" s="441" t="s">
        <v>804</v>
      </c>
      <c r="CO6" s="335">
        <v>9</v>
      </c>
      <c r="CP6" s="330" t="s">
        <v>706</v>
      </c>
      <c r="CQ6" s="335">
        <v>8</v>
      </c>
      <c r="CR6" s="335">
        <v>34</v>
      </c>
      <c r="CS6" s="335">
        <v>6</v>
      </c>
      <c r="CT6" s="335">
        <v>15</v>
      </c>
      <c r="CU6" s="335">
        <v>4</v>
      </c>
      <c r="CV6" s="335">
        <v>13</v>
      </c>
      <c r="CW6" s="350">
        <f aca="true" t="shared" si="2" ref="CW6:CW24">SUM(CO6:CV6)</f>
        <v>89</v>
      </c>
      <c r="DA6" s="441" t="s">
        <v>804</v>
      </c>
      <c r="DB6" s="339">
        <v>8</v>
      </c>
      <c r="DC6" s="339">
        <v>186</v>
      </c>
      <c r="DD6" s="339">
        <v>58</v>
      </c>
      <c r="DE6" s="339">
        <v>12</v>
      </c>
      <c r="DF6" s="339">
        <v>109</v>
      </c>
      <c r="DG6" s="342">
        <f aca="true" t="shared" si="3" ref="DG6:DG24">SUM(DB6:DF6)</f>
        <v>373</v>
      </c>
      <c r="DN6" s="230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19"/>
      <c r="EB6" s="219"/>
    </row>
    <row r="7" spans="1:132" ht="16.5" customHeight="1">
      <c r="A7" s="441" t="s">
        <v>782</v>
      </c>
      <c r="B7" s="330">
        <v>113</v>
      </c>
      <c r="C7" s="330">
        <v>47</v>
      </c>
      <c r="D7" s="330">
        <v>6</v>
      </c>
      <c r="E7" s="330">
        <v>43</v>
      </c>
      <c r="F7" s="330">
        <v>119</v>
      </c>
      <c r="G7" s="330">
        <v>12</v>
      </c>
      <c r="H7" s="330">
        <v>84</v>
      </c>
      <c r="I7" s="330">
        <v>42</v>
      </c>
      <c r="J7" s="330">
        <v>90</v>
      </c>
      <c r="K7" s="330">
        <v>7</v>
      </c>
      <c r="L7" s="330">
        <v>18</v>
      </c>
      <c r="M7" s="330">
        <v>12</v>
      </c>
      <c r="N7" s="441" t="s">
        <v>782</v>
      </c>
      <c r="O7" s="334">
        <v>16</v>
      </c>
      <c r="P7" s="334">
        <v>55</v>
      </c>
      <c r="Q7" s="332">
        <v>0</v>
      </c>
      <c r="R7" s="334">
        <v>25</v>
      </c>
      <c r="S7" s="334">
        <v>2</v>
      </c>
      <c r="T7" s="335">
        <v>7</v>
      </c>
      <c r="U7" s="335">
        <v>43</v>
      </c>
      <c r="V7" s="335">
        <v>30</v>
      </c>
      <c r="W7" s="335">
        <v>97</v>
      </c>
      <c r="X7" s="335">
        <v>16</v>
      </c>
      <c r="Y7" s="335">
        <v>42</v>
      </c>
      <c r="Z7" s="335">
        <v>139</v>
      </c>
      <c r="AA7" s="441" t="s">
        <v>782</v>
      </c>
      <c r="AB7" s="335">
        <v>13</v>
      </c>
      <c r="AC7" s="335">
        <v>29</v>
      </c>
      <c r="AD7" s="332">
        <v>0</v>
      </c>
      <c r="AE7" s="335">
        <v>2</v>
      </c>
      <c r="AF7" s="335">
        <v>11</v>
      </c>
      <c r="AG7" s="335">
        <v>1</v>
      </c>
      <c r="AH7" s="335">
        <v>5</v>
      </c>
      <c r="AI7" s="332">
        <v>0</v>
      </c>
      <c r="AJ7" s="337">
        <f t="shared" si="0"/>
        <v>3566</v>
      </c>
      <c r="AK7" s="243"/>
      <c r="AN7" s="441" t="s">
        <v>782</v>
      </c>
      <c r="AO7" s="339">
        <v>19</v>
      </c>
      <c r="AP7" s="339">
        <v>37</v>
      </c>
      <c r="AQ7" s="339">
        <v>156</v>
      </c>
      <c r="AR7" s="339">
        <v>39</v>
      </c>
      <c r="AS7" s="339">
        <v>68</v>
      </c>
      <c r="AT7" s="339">
        <v>63</v>
      </c>
      <c r="AU7" s="339">
        <v>20</v>
      </c>
      <c r="AV7" s="339">
        <v>19</v>
      </c>
      <c r="AW7" s="339">
        <v>11</v>
      </c>
      <c r="AX7" s="339">
        <v>37</v>
      </c>
      <c r="AY7" s="339">
        <v>20</v>
      </c>
      <c r="AZ7" s="220"/>
      <c r="BA7" s="441" t="s">
        <v>782</v>
      </c>
      <c r="BB7" s="334">
        <v>7</v>
      </c>
      <c r="BC7" s="335">
        <v>26</v>
      </c>
      <c r="BD7" s="335">
        <v>20</v>
      </c>
      <c r="BE7" s="335">
        <v>45</v>
      </c>
      <c r="BF7" s="335">
        <v>36</v>
      </c>
      <c r="BG7" s="335">
        <v>39</v>
      </c>
      <c r="BH7" s="335">
        <v>44</v>
      </c>
      <c r="BI7" s="335">
        <v>52</v>
      </c>
      <c r="BJ7" s="332">
        <v>0</v>
      </c>
      <c r="BK7" s="344">
        <f t="shared" si="1"/>
        <v>269</v>
      </c>
      <c r="BN7" s="441" t="s">
        <v>782</v>
      </c>
      <c r="BO7" s="330">
        <v>15</v>
      </c>
      <c r="BP7" s="330">
        <v>9</v>
      </c>
      <c r="BQ7" s="330">
        <v>47</v>
      </c>
      <c r="BR7" s="330">
        <v>15</v>
      </c>
      <c r="BS7" s="330">
        <v>15</v>
      </c>
      <c r="BT7" s="330">
        <v>50</v>
      </c>
      <c r="BU7" s="330">
        <v>60</v>
      </c>
      <c r="BV7" s="330">
        <v>59</v>
      </c>
      <c r="BW7" s="330">
        <v>58</v>
      </c>
      <c r="BX7" s="330">
        <v>64</v>
      </c>
      <c r="BY7" s="330">
        <v>128</v>
      </c>
      <c r="BZ7" s="330">
        <v>129</v>
      </c>
      <c r="CA7" s="441" t="s">
        <v>782</v>
      </c>
      <c r="CB7" s="339">
        <v>41</v>
      </c>
      <c r="CC7" s="339">
        <v>64</v>
      </c>
      <c r="CD7" s="339">
        <v>27</v>
      </c>
      <c r="CE7" s="339">
        <v>33</v>
      </c>
      <c r="CF7" s="339">
        <v>7</v>
      </c>
      <c r="CG7" s="339">
        <v>4</v>
      </c>
      <c r="CH7" s="339">
        <v>14</v>
      </c>
      <c r="CI7" s="339">
        <v>6</v>
      </c>
      <c r="CJ7" s="339">
        <v>42</v>
      </c>
      <c r="CK7" s="339">
        <v>28</v>
      </c>
      <c r="CL7" s="339">
        <v>45</v>
      </c>
      <c r="CM7" s="339">
        <v>252</v>
      </c>
      <c r="CN7" s="441" t="s">
        <v>782</v>
      </c>
      <c r="CO7" s="335">
        <v>21</v>
      </c>
      <c r="CP7" s="330" t="s">
        <v>706</v>
      </c>
      <c r="CQ7" s="335">
        <v>9</v>
      </c>
      <c r="CR7" s="335">
        <v>61</v>
      </c>
      <c r="CS7" s="335">
        <v>6</v>
      </c>
      <c r="CT7" s="335">
        <v>35</v>
      </c>
      <c r="CU7" s="335">
        <v>8</v>
      </c>
      <c r="CV7" s="335">
        <v>21</v>
      </c>
      <c r="CW7" s="350">
        <f t="shared" si="2"/>
        <v>161</v>
      </c>
      <c r="CY7" s="225"/>
      <c r="CZ7" s="225"/>
      <c r="DA7" s="441" t="s">
        <v>782</v>
      </c>
      <c r="DB7" s="339">
        <v>21</v>
      </c>
      <c r="DC7" s="339">
        <v>217</v>
      </c>
      <c r="DD7" s="339">
        <v>77</v>
      </c>
      <c r="DE7" s="339">
        <v>19</v>
      </c>
      <c r="DF7" s="339">
        <v>144</v>
      </c>
      <c r="DG7" s="342">
        <f t="shared" si="3"/>
        <v>478</v>
      </c>
      <c r="DN7" s="230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19"/>
      <c r="EB7" s="219"/>
    </row>
    <row r="8" spans="1:132" ht="16.5" customHeight="1">
      <c r="A8" s="441" t="s">
        <v>783</v>
      </c>
      <c r="B8" s="330">
        <v>104</v>
      </c>
      <c r="C8" s="330">
        <v>45</v>
      </c>
      <c r="D8" s="330">
        <v>13</v>
      </c>
      <c r="E8" s="330">
        <v>29</v>
      </c>
      <c r="F8" s="330">
        <v>89</v>
      </c>
      <c r="G8" s="330">
        <v>11</v>
      </c>
      <c r="H8" s="330">
        <v>51</v>
      </c>
      <c r="I8" s="330">
        <v>27</v>
      </c>
      <c r="J8" s="330">
        <v>81</v>
      </c>
      <c r="K8" s="330">
        <v>9</v>
      </c>
      <c r="L8" s="330">
        <v>25</v>
      </c>
      <c r="M8" s="330">
        <v>27</v>
      </c>
      <c r="N8" s="441" t="s">
        <v>783</v>
      </c>
      <c r="O8" s="334">
        <v>24</v>
      </c>
      <c r="P8" s="334">
        <v>67</v>
      </c>
      <c r="Q8" s="332">
        <v>0</v>
      </c>
      <c r="R8" s="334">
        <v>263</v>
      </c>
      <c r="S8" s="334">
        <v>4</v>
      </c>
      <c r="T8" s="335">
        <v>6</v>
      </c>
      <c r="U8" s="335">
        <v>65</v>
      </c>
      <c r="V8" s="335">
        <v>24</v>
      </c>
      <c r="W8" s="335">
        <v>97</v>
      </c>
      <c r="X8" s="335">
        <v>23</v>
      </c>
      <c r="Y8" s="335">
        <v>64</v>
      </c>
      <c r="Z8" s="335">
        <v>236</v>
      </c>
      <c r="AA8" s="441" t="s">
        <v>783</v>
      </c>
      <c r="AB8" s="335">
        <v>28</v>
      </c>
      <c r="AC8" s="335">
        <v>17</v>
      </c>
      <c r="AD8" s="335">
        <v>5</v>
      </c>
      <c r="AE8" s="335">
        <v>3</v>
      </c>
      <c r="AF8" s="335">
        <v>9</v>
      </c>
      <c r="AG8" s="335">
        <v>4</v>
      </c>
      <c r="AH8" s="335">
        <v>5</v>
      </c>
      <c r="AI8" s="332">
        <v>0</v>
      </c>
      <c r="AJ8" s="337">
        <f t="shared" si="0"/>
        <v>5140</v>
      </c>
      <c r="AK8" s="243"/>
      <c r="AN8" s="441" t="s">
        <v>783</v>
      </c>
      <c r="AO8" s="339">
        <v>17</v>
      </c>
      <c r="AP8" s="339">
        <v>27</v>
      </c>
      <c r="AQ8" s="339">
        <v>73</v>
      </c>
      <c r="AR8" s="339">
        <v>37</v>
      </c>
      <c r="AS8" s="339">
        <v>65</v>
      </c>
      <c r="AT8" s="339">
        <v>36</v>
      </c>
      <c r="AU8" s="339">
        <v>6</v>
      </c>
      <c r="AV8" s="339">
        <v>17</v>
      </c>
      <c r="AW8" s="339">
        <v>9</v>
      </c>
      <c r="AX8" s="339">
        <v>22</v>
      </c>
      <c r="AY8" s="339">
        <v>25</v>
      </c>
      <c r="AZ8" s="220"/>
      <c r="BA8" s="441" t="s">
        <v>783</v>
      </c>
      <c r="BB8" s="334">
        <v>9</v>
      </c>
      <c r="BC8" s="335">
        <v>24</v>
      </c>
      <c r="BD8" s="335">
        <v>16</v>
      </c>
      <c r="BE8" s="335">
        <v>43</v>
      </c>
      <c r="BF8" s="335">
        <v>38</v>
      </c>
      <c r="BG8" s="335">
        <v>73</v>
      </c>
      <c r="BH8" s="335">
        <v>44</v>
      </c>
      <c r="BI8" s="335">
        <v>61</v>
      </c>
      <c r="BJ8" s="335">
        <v>16</v>
      </c>
      <c r="BK8" s="344">
        <f t="shared" si="1"/>
        <v>324</v>
      </c>
      <c r="BN8" s="441" t="s">
        <v>783</v>
      </c>
      <c r="BO8" s="330">
        <v>23</v>
      </c>
      <c r="BP8" s="330">
        <v>9</v>
      </c>
      <c r="BQ8" s="330">
        <v>124</v>
      </c>
      <c r="BR8" s="330">
        <v>37</v>
      </c>
      <c r="BS8" s="330">
        <v>24</v>
      </c>
      <c r="BT8" s="330">
        <v>92</v>
      </c>
      <c r="BU8" s="330">
        <v>104</v>
      </c>
      <c r="BV8" s="330">
        <v>80</v>
      </c>
      <c r="BW8" s="330">
        <v>74</v>
      </c>
      <c r="BX8" s="330">
        <v>113</v>
      </c>
      <c r="BY8" s="330">
        <v>121</v>
      </c>
      <c r="BZ8" s="330">
        <v>168</v>
      </c>
      <c r="CA8" s="441" t="s">
        <v>783</v>
      </c>
      <c r="CB8" s="339">
        <v>38</v>
      </c>
      <c r="CC8" s="339">
        <v>119</v>
      </c>
      <c r="CD8" s="339">
        <v>41</v>
      </c>
      <c r="CE8" s="339">
        <v>24</v>
      </c>
      <c r="CF8" s="339">
        <v>6</v>
      </c>
      <c r="CG8" s="339">
        <v>22</v>
      </c>
      <c r="CH8" s="339">
        <v>46</v>
      </c>
      <c r="CI8" s="339">
        <v>22</v>
      </c>
      <c r="CJ8" s="339">
        <v>35</v>
      </c>
      <c r="CK8" s="339">
        <v>22</v>
      </c>
      <c r="CL8" s="339">
        <v>54</v>
      </c>
      <c r="CM8" s="339">
        <v>443</v>
      </c>
      <c r="CN8" s="441" t="s">
        <v>783</v>
      </c>
      <c r="CO8" s="335">
        <v>11</v>
      </c>
      <c r="CP8" s="335">
        <v>5</v>
      </c>
      <c r="CQ8" s="335">
        <v>9</v>
      </c>
      <c r="CR8" s="335">
        <v>40</v>
      </c>
      <c r="CS8" s="335">
        <v>18</v>
      </c>
      <c r="CT8" s="335">
        <v>35</v>
      </c>
      <c r="CU8" s="335">
        <v>9</v>
      </c>
      <c r="CV8" s="335">
        <v>12</v>
      </c>
      <c r="CW8" s="350">
        <f t="shared" si="2"/>
        <v>139</v>
      </c>
      <c r="CY8" s="240"/>
      <c r="CZ8" s="240"/>
      <c r="DA8" s="441" t="s">
        <v>783</v>
      </c>
      <c r="DB8" s="339">
        <v>15</v>
      </c>
      <c r="DC8" s="339">
        <v>216</v>
      </c>
      <c r="DD8" s="339">
        <v>57</v>
      </c>
      <c r="DE8" s="339">
        <v>10</v>
      </c>
      <c r="DF8" s="339">
        <v>193</v>
      </c>
      <c r="DG8" s="342">
        <f t="shared" si="3"/>
        <v>491</v>
      </c>
      <c r="DN8" s="230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19"/>
      <c r="EB8" s="219"/>
    </row>
    <row r="9" spans="1:132" ht="16.5" customHeight="1">
      <c r="A9" s="441" t="s">
        <v>784</v>
      </c>
      <c r="B9" s="330">
        <v>75</v>
      </c>
      <c r="C9" s="330">
        <v>63</v>
      </c>
      <c r="D9" s="330">
        <v>24</v>
      </c>
      <c r="E9" s="330">
        <v>42</v>
      </c>
      <c r="F9" s="330">
        <v>61</v>
      </c>
      <c r="G9" s="330">
        <v>29</v>
      </c>
      <c r="H9" s="330">
        <v>42</v>
      </c>
      <c r="I9" s="330">
        <v>19</v>
      </c>
      <c r="J9" s="330">
        <v>108</v>
      </c>
      <c r="K9" s="330">
        <v>48</v>
      </c>
      <c r="L9" s="330">
        <v>17</v>
      </c>
      <c r="M9" s="330">
        <v>18</v>
      </c>
      <c r="N9" s="441" t="s">
        <v>784</v>
      </c>
      <c r="O9" s="334">
        <v>12</v>
      </c>
      <c r="P9" s="334">
        <v>75</v>
      </c>
      <c r="Q9" s="332">
        <v>0</v>
      </c>
      <c r="R9" s="334">
        <v>215</v>
      </c>
      <c r="S9" s="334">
        <v>16</v>
      </c>
      <c r="T9" s="332">
        <v>0</v>
      </c>
      <c r="U9" s="335">
        <v>130</v>
      </c>
      <c r="V9" s="335">
        <v>66</v>
      </c>
      <c r="W9" s="335">
        <v>200</v>
      </c>
      <c r="X9" s="335">
        <v>57</v>
      </c>
      <c r="Y9" s="335">
        <v>135</v>
      </c>
      <c r="Z9" s="335">
        <v>457</v>
      </c>
      <c r="AA9" s="441" t="s">
        <v>784</v>
      </c>
      <c r="AB9" s="335">
        <v>33</v>
      </c>
      <c r="AC9" s="335">
        <v>38</v>
      </c>
      <c r="AD9" s="335">
        <v>9</v>
      </c>
      <c r="AE9" s="335">
        <v>15</v>
      </c>
      <c r="AF9" s="335">
        <v>8</v>
      </c>
      <c r="AG9" s="335">
        <v>6</v>
      </c>
      <c r="AH9" s="335">
        <v>1</v>
      </c>
      <c r="AI9" s="332">
        <v>0</v>
      </c>
      <c r="AJ9" s="337">
        <f t="shared" si="0"/>
        <v>8966</v>
      </c>
      <c r="AK9" s="243"/>
      <c r="AN9" s="441" t="s">
        <v>784</v>
      </c>
      <c r="AO9" s="339">
        <v>11</v>
      </c>
      <c r="AP9" s="339">
        <v>13</v>
      </c>
      <c r="AQ9" s="339">
        <v>20</v>
      </c>
      <c r="AR9" s="339">
        <v>56</v>
      </c>
      <c r="AS9" s="339">
        <v>78</v>
      </c>
      <c r="AT9" s="339">
        <v>22</v>
      </c>
      <c r="AU9" s="339">
        <v>4</v>
      </c>
      <c r="AV9" s="339">
        <v>28</v>
      </c>
      <c r="AW9" s="339">
        <v>8</v>
      </c>
      <c r="AX9" s="339">
        <v>39</v>
      </c>
      <c r="AY9" s="339">
        <v>111</v>
      </c>
      <c r="AZ9" s="220"/>
      <c r="BA9" s="441" t="s">
        <v>784</v>
      </c>
      <c r="BB9" s="334">
        <v>13</v>
      </c>
      <c r="BC9" s="335">
        <v>21</v>
      </c>
      <c r="BD9" s="335">
        <v>23</v>
      </c>
      <c r="BE9" s="335">
        <v>40</v>
      </c>
      <c r="BF9" s="335">
        <v>37</v>
      </c>
      <c r="BG9" s="335">
        <v>48</v>
      </c>
      <c r="BH9" s="335">
        <v>52</v>
      </c>
      <c r="BI9" s="335">
        <v>78</v>
      </c>
      <c r="BJ9" s="335">
        <v>17</v>
      </c>
      <c r="BK9" s="344">
        <f t="shared" si="1"/>
        <v>329</v>
      </c>
      <c r="BN9" s="441" t="s">
        <v>784</v>
      </c>
      <c r="BO9" s="330">
        <v>57</v>
      </c>
      <c r="BP9" s="330">
        <v>12</v>
      </c>
      <c r="BQ9" s="330">
        <v>248</v>
      </c>
      <c r="BR9" s="330">
        <v>51</v>
      </c>
      <c r="BS9" s="330">
        <v>25</v>
      </c>
      <c r="BT9" s="330">
        <v>61</v>
      </c>
      <c r="BU9" s="330">
        <v>101</v>
      </c>
      <c r="BV9" s="330">
        <v>54</v>
      </c>
      <c r="BW9" s="330">
        <v>24</v>
      </c>
      <c r="BX9" s="330">
        <v>62</v>
      </c>
      <c r="BY9" s="330">
        <v>30</v>
      </c>
      <c r="BZ9" s="330">
        <v>76</v>
      </c>
      <c r="CA9" s="441" t="s">
        <v>784</v>
      </c>
      <c r="CB9" s="339">
        <v>44</v>
      </c>
      <c r="CC9" s="339">
        <v>60</v>
      </c>
      <c r="CD9" s="339">
        <v>29</v>
      </c>
      <c r="CE9" s="339">
        <v>30</v>
      </c>
      <c r="CF9" s="339">
        <v>2</v>
      </c>
      <c r="CG9" s="339">
        <v>31</v>
      </c>
      <c r="CH9" s="339">
        <v>113</v>
      </c>
      <c r="CI9" s="339">
        <v>32</v>
      </c>
      <c r="CJ9" s="339">
        <v>41</v>
      </c>
      <c r="CK9" s="339">
        <v>24</v>
      </c>
      <c r="CL9" s="339">
        <v>55</v>
      </c>
      <c r="CM9" s="339">
        <v>478</v>
      </c>
      <c r="CN9" s="441" t="s">
        <v>784</v>
      </c>
      <c r="CO9" s="335">
        <v>19</v>
      </c>
      <c r="CP9" s="330" t="s">
        <v>706</v>
      </c>
      <c r="CQ9" s="335">
        <v>8</v>
      </c>
      <c r="CR9" s="335">
        <v>40</v>
      </c>
      <c r="CS9" s="335">
        <v>10</v>
      </c>
      <c r="CT9" s="335">
        <v>26</v>
      </c>
      <c r="CU9" s="335">
        <v>9</v>
      </c>
      <c r="CV9" s="335">
        <v>11</v>
      </c>
      <c r="CW9" s="350">
        <f t="shared" si="2"/>
        <v>123</v>
      </c>
      <c r="DA9" s="441" t="s">
        <v>784</v>
      </c>
      <c r="DB9" s="339">
        <v>8</v>
      </c>
      <c r="DC9" s="339">
        <v>176</v>
      </c>
      <c r="DD9" s="339">
        <v>66</v>
      </c>
      <c r="DE9" s="339">
        <v>11</v>
      </c>
      <c r="DF9" s="339">
        <v>117</v>
      </c>
      <c r="DG9" s="342">
        <f t="shared" si="3"/>
        <v>378</v>
      </c>
      <c r="DN9" s="230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19"/>
      <c r="EB9" s="219"/>
    </row>
    <row r="10" spans="1:132" ht="16.5" customHeight="1">
      <c r="A10" s="441" t="s">
        <v>785</v>
      </c>
      <c r="B10" s="330">
        <v>70</v>
      </c>
      <c r="C10" s="330">
        <v>74</v>
      </c>
      <c r="D10" s="330">
        <v>27</v>
      </c>
      <c r="E10" s="330">
        <v>44</v>
      </c>
      <c r="F10" s="330">
        <v>107</v>
      </c>
      <c r="G10" s="330">
        <v>29</v>
      </c>
      <c r="H10" s="330">
        <v>55</v>
      </c>
      <c r="I10" s="330">
        <v>46</v>
      </c>
      <c r="J10" s="330">
        <v>177</v>
      </c>
      <c r="K10" s="330">
        <v>30</v>
      </c>
      <c r="L10" s="330">
        <v>13</v>
      </c>
      <c r="M10" s="330">
        <v>14</v>
      </c>
      <c r="N10" s="441" t="s">
        <v>785</v>
      </c>
      <c r="O10" s="334">
        <v>8</v>
      </c>
      <c r="P10" s="334">
        <v>77</v>
      </c>
      <c r="Q10" s="332">
        <v>0</v>
      </c>
      <c r="R10" s="334">
        <v>47</v>
      </c>
      <c r="S10" s="334">
        <v>37</v>
      </c>
      <c r="T10" s="332">
        <v>1</v>
      </c>
      <c r="U10" s="335">
        <v>87</v>
      </c>
      <c r="V10" s="335">
        <v>32</v>
      </c>
      <c r="W10" s="335">
        <v>141</v>
      </c>
      <c r="X10" s="335">
        <v>44</v>
      </c>
      <c r="Y10" s="335">
        <v>75</v>
      </c>
      <c r="Z10" s="335">
        <v>214</v>
      </c>
      <c r="AA10" s="441" t="s">
        <v>785</v>
      </c>
      <c r="AB10" s="335">
        <v>31</v>
      </c>
      <c r="AC10" s="335">
        <v>71</v>
      </c>
      <c r="AD10" s="335">
        <v>9</v>
      </c>
      <c r="AE10" s="335">
        <v>11</v>
      </c>
      <c r="AF10" s="335">
        <v>34</v>
      </c>
      <c r="AG10" s="335">
        <v>15</v>
      </c>
      <c r="AH10" s="335">
        <v>14</v>
      </c>
      <c r="AI10" s="332">
        <v>0</v>
      </c>
      <c r="AJ10" s="337">
        <f t="shared" si="0"/>
        <v>5878</v>
      </c>
      <c r="AK10" s="243"/>
      <c r="AN10" s="441" t="s">
        <v>785</v>
      </c>
      <c r="AO10" s="339">
        <v>8</v>
      </c>
      <c r="AP10" s="339">
        <v>26</v>
      </c>
      <c r="AQ10" s="339">
        <v>8</v>
      </c>
      <c r="AR10" s="339">
        <v>79</v>
      </c>
      <c r="AS10" s="339">
        <v>124</v>
      </c>
      <c r="AT10" s="339">
        <v>15</v>
      </c>
      <c r="AU10" s="339">
        <v>1</v>
      </c>
      <c r="AV10" s="339">
        <v>30</v>
      </c>
      <c r="AW10" s="339">
        <v>16</v>
      </c>
      <c r="AX10" s="339">
        <v>102</v>
      </c>
      <c r="AY10" s="339">
        <v>248</v>
      </c>
      <c r="AZ10" s="220"/>
      <c r="BA10" s="441" t="s">
        <v>785</v>
      </c>
      <c r="BB10" s="334">
        <v>11</v>
      </c>
      <c r="BC10" s="335">
        <v>24</v>
      </c>
      <c r="BD10" s="335">
        <v>27</v>
      </c>
      <c r="BE10" s="335">
        <v>29</v>
      </c>
      <c r="BF10" s="335">
        <v>28</v>
      </c>
      <c r="BG10" s="335">
        <v>47</v>
      </c>
      <c r="BH10" s="335">
        <v>54</v>
      </c>
      <c r="BI10" s="335">
        <v>60</v>
      </c>
      <c r="BJ10" s="335">
        <v>12</v>
      </c>
      <c r="BK10" s="344">
        <f t="shared" si="1"/>
        <v>292</v>
      </c>
      <c r="BN10" s="441" t="s">
        <v>785</v>
      </c>
      <c r="BO10" s="330">
        <v>43</v>
      </c>
      <c r="BP10" s="330">
        <v>10</v>
      </c>
      <c r="BQ10" s="330">
        <v>92</v>
      </c>
      <c r="BR10" s="330">
        <v>28</v>
      </c>
      <c r="BS10" s="330">
        <v>24</v>
      </c>
      <c r="BT10" s="330">
        <v>32</v>
      </c>
      <c r="BU10" s="330">
        <v>43</v>
      </c>
      <c r="BV10" s="330">
        <v>41</v>
      </c>
      <c r="BW10" s="330">
        <v>15</v>
      </c>
      <c r="BX10" s="330">
        <v>35</v>
      </c>
      <c r="BY10" s="330">
        <v>18</v>
      </c>
      <c r="BZ10" s="330">
        <v>28</v>
      </c>
      <c r="CA10" s="441" t="s">
        <v>785</v>
      </c>
      <c r="CB10" s="339">
        <v>22</v>
      </c>
      <c r="CC10" s="339">
        <v>64</v>
      </c>
      <c r="CD10" s="339">
        <v>22</v>
      </c>
      <c r="CE10" s="339">
        <v>27</v>
      </c>
      <c r="CF10" s="339">
        <v>15</v>
      </c>
      <c r="CG10" s="339">
        <v>9</v>
      </c>
      <c r="CH10" s="339">
        <v>36</v>
      </c>
      <c r="CI10" s="339">
        <v>22</v>
      </c>
      <c r="CJ10" s="339">
        <v>41</v>
      </c>
      <c r="CK10" s="339">
        <v>22</v>
      </c>
      <c r="CL10" s="339">
        <v>38</v>
      </c>
      <c r="CM10" s="339">
        <v>280</v>
      </c>
      <c r="CN10" s="441" t="s">
        <v>785</v>
      </c>
      <c r="CO10" s="335">
        <v>9</v>
      </c>
      <c r="CP10" s="335">
        <v>1</v>
      </c>
      <c r="CQ10" s="335">
        <v>8</v>
      </c>
      <c r="CR10" s="335">
        <v>24</v>
      </c>
      <c r="CS10" s="335">
        <v>8</v>
      </c>
      <c r="CT10" s="335">
        <v>28</v>
      </c>
      <c r="CU10" s="335">
        <v>11</v>
      </c>
      <c r="CV10" s="335">
        <v>10</v>
      </c>
      <c r="CW10" s="350">
        <f t="shared" si="2"/>
        <v>99</v>
      </c>
      <c r="DA10" s="441" t="s">
        <v>785</v>
      </c>
      <c r="DB10" s="339">
        <v>8</v>
      </c>
      <c r="DC10" s="339">
        <v>198</v>
      </c>
      <c r="DD10" s="339">
        <v>59</v>
      </c>
      <c r="DE10" s="339">
        <v>9</v>
      </c>
      <c r="DF10" s="339">
        <v>149</v>
      </c>
      <c r="DG10" s="342">
        <f t="shared" si="3"/>
        <v>423</v>
      </c>
      <c r="DN10" s="230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19"/>
      <c r="EB10" s="219"/>
    </row>
    <row r="11" spans="1:132" ht="16.5" customHeight="1">
      <c r="A11" s="441" t="s">
        <v>786</v>
      </c>
      <c r="B11" s="330">
        <v>109</v>
      </c>
      <c r="C11" s="330">
        <v>108</v>
      </c>
      <c r="D11" s="330">
        <v>39</v>
      </c>
      <c r="E11" s="330">
        <v>74</v>
      </c>
      <c r="F11" s="330">
        <v>128</v>
      </c>
      <c r="G11" s="330">
        <v>27</v>
      </c>
      <c r="H11" s="330">
        <v>94</v>
      </c>
      <c r="I11" s="330">
        <v>71</v>
      </c>
      <c r="J11" s="330">
        <v>190</v>
      </c>
      <c r="K11" s="330">
        <v>27</v>
      </c>
      <c r="L11" s="330">
        <v>18</v>
      </c>
      <c r="M11" s="330">
        <v>19</v>
      </c>
      <c r="N11" s="441" t="s">
        <v>786</v>
      </c>
      <c r="O11" s="334">
        <v>16</v>
      </c>
      <c r="P11" s="334">
        <v>71</v>
      </c>
      <c r="Q11" s="332">
        <v>0</v>
      </c>
      <c r="R11" s="334">
        <v>55</v>
      </c>
      <c r="S11" s="334">
        <v>41</v>
      </c>
      <c r="T11" s="335">
        <v>13</v>
      </c>
      <c r="U11" s="335">
        <v>88</v>
      </c>
      <c r="V11" s="335">
        <v>39</v>
      </c>
      <c r="W11" s="335">
        <v>169</v>
      </c>
      <c r="X11" s="335">
        <v>59</v>
      </c>
      <c r="Y11" s="335">
        <v>84</v>
      </c>
      <c r="Z11" s="335">
        <v>234</v>
      </c>
      <c r="AA11" s="441" t="s">
        <v>786</v>
      </c>
      <c r="AB11" s="335">
        <v>31</v>
      </c>
      <c r="AC11" s="335">
        <v>101</v>
      </c>
      <c r="AD11" s="335">
        <v>8</v>
      </c>
      <c r="AE11" s="335">
        <v>9</v>
      </c>
      <c r="AF11" s="335">
        <v>25</v>
      </c>
      <c r="AG11" s="335">
        <v>7</v>
      </c>
      <c r="AH11" s="335">
        <v>23</v>
      </c>
      <c r="AI11" s="332">
        <v>0</v>
      </c>
      <c r="AJ11" s="337">
        <f t="shared" si="0"/>
        <v>6566</v>
      </c>
      <c r="AK11" s="243"/>
      <c r="AN11" s="441" t="s">
        <v>786</v>
      </c>
      <c r="AO11" s="339">
        <v>15</v>
      </c>
      <c r="AP11" s="339">
        <v>38</v>
      </c>
      <c r="AQ11" s="339">
        <v>23</v>
      </c>
      <c r="AR11" s="339">
        <v>115</v>
      </c>
      <c r="AS11" s="339">
        <v>132</v>
      </c>
      <c r="AT11" s="339">
        <v>16</v>
      </c>
      <c r="AU11" s="339">
        <v>9</v>
      </c>
      <c r="AV11" s="339">
        <v>25</v>
      </c>
      <c r="AW11" s="339">
        <v>41</v>
      </c>
      <c r="AX11" s="339">
        <v>91</v>
      </c>
      <c r="AY11" s="339">
        <v>149</v>
      </c>
      <c r="AZ11" s="220"/>
      <c r="BA11" s="441" t="s">
        <v>786</v>
      </c>
      <c r="BB11" s="334">
        <v>16</v>
      </c>
      <c r="BC11" s="335">
        <v>22</v>
      </c>
      <c r="BD11" s="335">
        <v>29</v>
      </c>
      <c r="BE11" s="335">
        <v>36</v>
      </c>
      <c r="BF11" s="335">
        <v>30</v>
      </c>
      <c r="BG11" s="335">
        <v>59</v>
      </c>
      <c r="BH11" s="335">
        <v>68</v>
      </c>
      <c r="BI11" s="335">
        <v>60</v>
      </c>
      <c r="BJ11" s="335">
        <v>4</v>
      </c>
      <c r="BK11" s="344">
        <f t="shared" si="1"/>
        <v>324</v>
      </c>
      <c r="BN11" s="441" t="s">
        <v>786</v>
      </c>
      <c r="BO11" s="330">
        <v>34</v>
      </c>
      <c r="BP11" s="330">
        <v>9</v>
      </c>
      <c r="BQ11" s="330">
        <v>101</v>
      </c>
      <c r="BR11" s="330">
        <v>12</v>
      </c>
      <c r="BS11" s="330">
        <v>15</v>
      </c>
      <c r="BT11" s="330">
        <v>10</v>
      </c>
      <c r="BU11" s="330">
        <v>27</v>
      </c>
      <c r="BV11" s="330">
        <v>69</v>
      </c>
      <c r="BW11" s="330">
        <v>11</v>
      </c>
      <c r="BX11" s="330">
        <v>5</v>
      </c>
      <c r="BY11" s="330">
        <v>15</v>
      </c>
      <c r="BZ11" s="330">
        <v>35</v>
      </c>
      <c r="CA11" s="441" t="s">
        <v>786</v>
      </c>
      <c r="CB11" s="339">
        <v>29</v>
      </c>
      <c r="CC11" s="339">
        <v>56</v>
      </c>
      <c r="CD11" s="339">
        <v>24</v>
      </c>
      <c r="CE11" s="339">
        <v>38</v>
      </c>
      <c r="CF11" s="339">
        <v>20</v>
      </c>
      <c r="CG11" s="339">
        <v>9</v>
      </c>
      <c r="CH11" s="339">
        <v>28</v>
      </c>
      <c r="CI11" s="339">
        <v>11</v>
      </c>
      <c r="CJ11" s="339">
        <v>54</v>
      </c>
      <c r="CK11" s="339">
        <v>26</v>
      </c>
      <c r="CL11" s="339">
        <v>43</v>
      </c>
      <c r="CM11" s="339">
        <v>286</v>
      </c>
      <c r="CN11" s="441" t="s">
        <v>786</v>
      </c>
      <c r="CO11" s="335">
        <v>17</v>
      </c>
      <c r="CP11" s="330" t="s">
        <v>706</v>
      </c>
      <c r="CQ11" s="335">
        <v>9</v>
      </c>
      <c r="CR11" s="335">
        <v>32</v>
      </c>
      <c r="CS11" s="335">
        <v>5</v>
      </c>
      <c r="CT11" s="335">
        <v>19</v>
      </c>
      <c r="CU11" s="335">
        <v>11</v>
      </c>
      <c r="CV11" s="335">
        <v>17</v>
      </c>
      <c r="CW11" s="350">
        <f t="shared" si="2"/>
        <v>110</v>
      </c>
      <c r="DA11" s="441" t="s">
        <v>786</v>
      </c>
      <c r="DB11" s="339">
        <v>18</v>
      </c>
      <c r="DC11" s="339">
        <v>215</v>
      </c>
      <c r="DD11" s="339">
        <v>86</v>
      </c>
      <c r="DE11" s="339">
        <v>14</v>
      </c>
      <c r="DF11" s="339">
        <v>167</v>
      </c>
      <c r="DG11" s="342">
        <f t="shared" si="3"/>
        <v>500</v>
      </c>
      <c r="DN11" s="230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19"/>
      <c r="EB11" s="219"/>
    </row>
    <row r="12" spans="1:132" ht="16.5" customHeight="1">
      <c r="A12" s="441" t="s">
        <v>787</v>
      </c>
      <c r="B12" s="330">
        <v>149</v>
      </c>
      <c r="C12" s="330">
        <v>136</v>
      </c>
      <c r="D12" s="330">
        <v>31</v>
      </c>
      <c r="E12" s="330">
        <v>90</v>
      </c>
      <c r="F12" s="330">
        <v>227</v>
      </c>
      <c r="G12" s="330">
        <v>38</v>
      </c>
      <c r="H12" s="330">
        <v>140</v>
      </c>
      <c r="I12" s="330">
        <v>71</v>
      </c>
      <c r="J12" s="330">
        <v>206</v>
      </c>
      <c r="K12" s="330">
        <v>29</v>
      </c>
      <c r="L12" s="330">
        <v>35</v>
      </c>
      <c r="M12" s="330">
        <v>22</v>
      </c>
      <c r="N12" s="441" t="s">
        <v>787</v>
      </c>
      <c r="O12" s="334">
        <v>28</v>
      </c>
      <c r="P12" s="334">
        <v>112</v>
      </c>
      <c r="Q12" s="332">
        <v>0</v>
      </c>
      <c r="R12" s="334">
        <v>64</v>
      </c>
      <c r="S12" s="334">
        <v>19</v>
      </c>
      <c r="T12" s="335">
        <v>16</v>
      </c>
      <c r="U12" s="335">
        <v>113</v>
      </c>
      <c r="V12" s="335">
        <v>35</v>
      </c>
      <c r="W12" s="335">
        <v>196</v>
      </c>
      <c r="X12" s="335">
        <v>62</v>
      </c>
      <c r="Y12" s="335">
        <v>78</v>
      </c>
      <c r="Z12" s="335">
        <v>268</v>
      </c>
      <c r="AA12" s="441" t="s">
        <v>787</v>
      </c>
      <c r="AB12" s="335">
        <v>35</v>
      </c>
      <c r="AC12" s="335">
        <v>73</v>
      </c>
      <c r="AD12" s="335">
        <v>5</v>
      </c>
      <c r="AE12" s="335">
        <v>9</v>
      </c>
      <c r="AF12" s="335">
        <v>24</v>
      </c>
      <c r="AG12" s="335">
        <v>8</v>
      </c>
      <c r="AH12" s="335">
        <v>17</v>
      </c>
      <c r="AI12" s="332">
        <v>0</v>
      </c>
      <c r="AJ12" s="337">
        <f t="shared" si="0"/>
        <v>7018</v>
      </c>
      <c r="AK12" s="243"/>
      <c r="AN12" s="441" t="s">
        <v>787</v>
      </c>
      <c r="AO12" s="339">
        <v>33</v>
      </c>
      <c r="AP12" s="339">
        <v>48</v>
      </c>
      <c r="AQ12" s="339">
        <v>92</v>
      </c>
      <c r="AR12" s="339">
        <v>93</v>
      </c>
      <c r="AS12" s="339">
        <v>127</v>
      </c>
      <c r="AT12" s="339">
        <v>67</v>
      </c>
      <c r="AU12" s="339">
        <v>18</v>
      </c>
      <c r="AV12" s="339">
        <v>29</v>
      </c>
      <c r="AW12" s="339">
        <v>48</v>
      </c>
      <c r="AX12" s="339">
        <v>100</v>
      </c>
      <c r="AY12" s="339">
        <v>76</v>
      </c>
      <c r="AZ12" s="220"/>
      <c r="BA12" s="441" t="s">
        <v>787</v>
      </c>
      <c r="BB12" s="334">
        <v>8</v>
      </c>
      <c r="BC12" s="335">
        <v>29</v>
      </c>
      <c r="BD12" s="335">
        <v>45</v>
      </c>
      <c r="BE12" s="335">
        <v>59</v>
      </c>
      <c r="BF12" s="335">
        <v>47</v>
      </c>
      <c r="BG12" s="335">
        <v>69</v>
      </c>
      <c r="BH12" s="335">
        <v>68</v>
      </c>
      <c r="BI12" s="335">
        <v>54</v>
      </c>
      <c r="BJ12" s="335">
        <v>1</v>
      </c>
      <c r="BK12" s="344">
        <f t="shared" si="1"/>
        <v>380</v>
      </c>
      <c r="BN12" s="441" t="s">
        <v>787</v>
      </c>
      <c r="BO12" s="330">
        <v>33</v>
      </c>
      <c r="BP12" s="330">
        <v>15</v>
      </c>
      <c r="BQ12" s="330">
        <v>111</v>
      </c>
      <c r="BR12" s="330">
        <v>12</v>
      </c>
      <c r="BS12" s="330">
        <v>15</v>
      </c>
      <c r="BT12" s="330">
        <v>21</v>
      </c>
      <c r="BU12" s="330">
        <v>27</v>
      </c>
      <c r="BV12" s="330">
        <v>107</v>
      </c>
      <c r="BW12" s="330">
        <v>26</v>
      </c>
      <c r="BX12" s="330">
        <v>18</v>
      </c>
      <c r="BY12" s="330">
        <v>59</v>
      </c>
      <c r="BZ12" s="330">
        <v>73</v>
      </c>
      <c r="CA12" s="441" t="s">
        <v>787</v>
      </c>
      <c r="CB12" s="339">
        <v>40</v>
      </c>
      <c r="CC12" s="339">
        <v>65</v>
      </c>
      <c r="CD12" s="339">
        <v>21</v>
      </c>
      <c r="CE12" s="339">
        <v>53</v>
      </c>
      <c r="CF12" s="339">
        <v>19</v>
      </c>
      <c r="CG12" s="339">
        <v>11</v>
      </c>
      <c r="CH12" s="339">
        <v>26</v>
      </c>
      <c r="CI12" s="339">
        <v>10</v>
      </c>
      <c r="CJ12" s="339">
        <v>45</v>
      </c>
      <c r="CK12" s="339">
        <v>31</v>
      </c>
      <c r="CL12" s="339">
        <v>67</v>
      </c>
      <c r="CM12" s="339">
        <v>378</v>
      </c>
      <c r="CN12" s="441" t="s">
        <v>787</v>
      </c>
      <c r="CO12" s="335">
        <v>14</v>
      </c>
      <c r="CP12" s="335">
        <v>1</v>
      </c>
      <c r="CQ12" s="335">
        <v>6</v>
      </c>
      <c r="CR12" s="335">
        <v>45</v>
      </c>
      <c r="CS12" s="335">
        <v>9</v>
      </c>
      <c r="CT12" s="335">
        <v>35</v>
      </c>
      <c r="CU12" s="335">
        <v>5</v>
      </c>
      <c r="CV12" s="335">
        <v>23</v>
      </c>
      <c r="CW12" s="350">
        <f t="shared" si="2"/>
        <v>138</v>
      </c>
      <c r="DA12" s="441" t="s">
        <v>787</v>
      </c>
      <c r="DB12" s="339">
        <v>14</v>
      </c>
      <c r="DC12" s="339">
        <v>309</v>
      </c>
      <c r="DD12" s="339">
        <v>70</v>
      </c>
      <c r="DE12" s="339">
        <v>33</v>
      </c>
      <c r="DF12" s="339">
        <v>199</v>
      </c>
      <c r="DG12" s="342">
        <f t="shared" si="3"/>
        <v>625</v>
      </c>
      <c r="DN12" s="230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19"/>
      <c r="EB12" s="219"/>
    </row>
    <row r="13" spans="1:132" ht="16.5" customHeight="1">
      <c r="A13" s="441" t="s">
        <v>788</v>
      </c>
      <c r="B13" s="330">
        <v>164</v>
      </c>
      <c r="C13" s="330">
        <v>84</v>
      </c>
      <c r="D13" s="330">
        <v>18</v>
      </c>
      <c r="E13" s="330">
        <v>68</v>
      </c>
      <c r="F13" s="330">
        <v>160</v>
      </c>
      <c r="G13" s="330">
        <v>32</v>
      </c>
      <c r="H13" s="330">
        <v>147</v>
      </c>
      <c r="I13" s="330">
        <v>71</v>
      </c>
      <c r="J13" s="330">
        <v>189</v>
      </c>
      <c r="K13" s="330">
        <v>22</v>
      </c>
      <c r="L13" s="330">
        <v>27</v>
      </c>
      <c r="M13" s="330">
        <v>31</v>
      </c>
      <c r="N13" s="441" t="s">
        <v>788</v>
      </c>
      <c r="O13" s="334">
        <v>20</v>
      </c>
      <c r="P13" s="334">
        <v>80</v>
      </c>
      <c r="Q13" s="332">
        <v>0</v>
      </c>
      <c r="R13" s="334">
        <v>51</v>
      </c>
      <c r="S13" s="334">
        <v>17</v>
      </c>
      <c r="T13" s="335">
        <v>12</v>
      </c>
      <c r="U13" s="335">
        <v>61</v>
      </c>
      <c r="V13" s="335">
        <v>59</v>
      </c>
      <c r="W13" s="335">
        <v>177</v>
      </c>
      <c r="X13" s="335">
        <v>24</v>
      </c>
      <c r="Y13" s="335">
        <v>58</v>
      </c>
      <c r="Z13" s="335">
        <v>202</v>
      </c>
      <c r="AA13" s="441" t="s">
        <v>788</v>
      </c>
      <c r="AB13" s="335">
        <v>23</v>
      </c>
      <c r="AC13" s="335">
        <v>50</v>
      </c>
      <c r="AD13" s="335">
        <v>4</v>
      </c>
      <c r="AE13" s="335">
        <v>9</v>
      </c>
      <c r="AF13" s="335">
        <v>16</v>
      </c>
      <c r="AG13" s="335">
        <v>5</v>
      </c>
      <c r="AH13" s="335">
        <v>9</v>
      </c>
      <c r="AI13" s="332">
        <v>0</v>
      </c>
      <c r="AJ13" s="337">
        <f t="shared" si="0"/>
        <v>5302</v>
      </c>
      <c r="AK13" s="243"/>
      <c r="AN13" s="441" t="s">
        <v>788</v>
      </c>
      <c r="AO13" s="339">
        <v>25</v>
      </c>
      <c r="AP13" s="339">
        <v>42</v>
      </c>
      <c r="AQ13" s="339">
        <v>150</v>
      </c>
      <c r="AR13" s="339">
        <v>58</v>
      </c>
      <c r="AS13" s="339">
        <v>97</v>
      </c>
      <c r="AT13" s="339">
        <v>73</v>
      </c>
      <c r="AU13" s="339">
        <v>19</v>
      </c>
      <c r="AV13" s="339">
        <v>22</v>
      </c>
      <c r="AW13" s="339">
        <v>20</v>
      </c>
      <c r="AX13" s="339">
        <v>55</v>
      </c>
      <c r="AY13" s="339">
        <v>45</v>
      </c>
      <c r="AZ13" s="220"/>
      <c r="BA13" s="441" t="s">
        <v>788</v>
      </c>
      <c r="BB13" s="334">
        <v>6</v>
      </c>
      <c r="BC13" s="335">
        <v>28</v>
      </c>
      <c r="BD13" s="335">
        <v>23</v>
      </c>
      <c r="BE13" s="335">
        <v>47</v>
      </c>
      <c r="BF13" s="335">
        <v>49</v>
      </c>
      <c r="BG13" s="335">
        <v>73</v>
      </c>
      <c r="BH13" s="335">
        <v>62</v>
      </c>
      <c r="BI13" s="335">
        <v>45</v>
      </c>
      <c r="BJ13" s="335">
        <v>2</v>
      </c>
      <c r="BK13" s="344">
        <f t="shared" si="1"/>
        <v>335</v>
      </c>
      <c r="BN13" s="441" t="s">
        <v>788</v>
      </c>
      <c r="BO13" s="330">
        <v>22</v>
      </c>
      <c r="BP13" s="330">
        <v>6</v>
      </c>
      <c r="BQ13" s="330">
        <v>61</v>
      </c>
      <c r="BR13" s="330">
        <v>13</v>
      </c>
      <c r="BS13" s="330">
        <v>13</v>
      </c>
      <c r="BT13" s="330">
        <v>33</v>
      </c>
      <c r="BU13" s="330">
        <v>39</v>
      </c>
      <c r="BV13" s="330">
        <v>71</v>
      </c>
      <c r="BW13" s="330">
        <v>45</v>
      </c>
      <c r="BX13" s="330">
        <v>42</v>
      </c>
      <c r="BY13" s="330">
        <v>121</v>
      </c>
      <c r="BZ13" s="330">
        <v>101</v>
      </c>
      <c r="CA13" s="441" t="s">
        <v>788</v>
      </c>
      <c r="CB13" s="339">
        <v>54</v>
      </c>
      <c r="CC13" s="339">
        <v>86</v>
      </c>
      <c r="CD13" s="339">
        <v>26</v>
      </c>
      <c r="CE13" s="339">
        <v>34</v>
      </c>
      <c r="CF13" s="339">
        <v>7</v>
      </c>
      <c r="CG13" s="339">
        <v>18</v>
      </c>
      <c r="CH13" s="339">
        <v>24</v>
      </c>
      <c r="CI13" s="339">
        <v>22</v>
      </c>
      <c r="CJ13" s="339">
        <v>55</v>
      </c>
      <c r="CK13" s="339">
        <v>28</v>
      </c>
      <c r="CL13" s="339">
        <v>53</v>
      </c>
      <c r="CM13" s="339">
        <v>352</v>
      </c>
      <c r="CN13" s="441" t="s">
        <v>788</v>
      </c>
      <c r="CO13" s="335">
        <v>30</v>
      </c>
      <c r="CP13" s="335">
        <v>1</v>
      </c>
      <c r="CQ13" s="335">
        <v>11</v>
      </c>
      <c r="CR13" s="335">
        <v>45</v>
      </c>
      <c r="CS13" s="335">
        <v>9</v>
      </c>
      <c r="CT13" s="335">
        <v>45</v>
      </c>
      <c r="CU13" s="335">
        <v>7</v>
      </c>
      <c r="CV13" s="335">
        <v>16</v>
      </c>
      <c r="CW13" s="350">
        <f t="shared" si="2"/>
        <v>164</v>
      </c>
      <c r="DA13" s="441" t="s">
        <v>788</v>
      </c>
      <c r="DB13" s="339">
        <v>19</v>
      </c>
      <c r="DC13" s="339">
        <v>262</v>
      </c>
      <c r="DD13" s="339">
        <v>88</v>
      </c>
      <c r="DE13" s="339">
        <v>18</v>
      </c>
      <c r="DF13" s="339">
        <v>189</v>
      </c>
      <c r="DG13" s="342">
        <f t="shared" si="3"/>
        <v>576</v>
      </c>
      <c r="DN13" s="230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19"/>
      <c r="EB13" s="219"/>
    </row>
    <row r="14" spans="1:132" ht="16.5" customHeight="1">
      <c r="A14" s="441" t="s">
        <v>789</v>
      </c>
      <c r="B14" s="331">
        <v>174</v>
      </c>
      <c r="C14" s="331">
        <v>74</v>
      </c>
      <c r="D14" s="331">
        <v>22</v>
      </c>
      <c r="E14" s="331">
        <v>55</v>
      </c>
      <c r="F14" s="331">
        <v>129</v>
      </c>
      <c r="G14" s="331">
        <v>26</v>
      </c>
      <c r="H14" s="331">
        <v>88</v>
      </c>
      <c r="I14" s="331">
        <v>32</v>
      </c>
      <c r="J14" s="331">
        <v>135</v>
      </c>
      <c r="K14" s="331">
        <v>23</v>
      </c>
      <c r="L14" s="331">
        <v>26</v>
      </c>
      <c r="M14" s="331">
        <v>30</v>
      </c>
      <c r="N14" s="441" t="s">
        <v>789</v>
      </c>
      <c r="O14" s="334">
        <v>13</v>
      </c>
      <c r="P14" s="334">
        <v>74</v>
      </c>
      <c r="Q14" s="332">
        <v>0</v>
      </c>
      <c r="R14" s="334">
        <v>41</v>
      </c>
      <c r="S14" s="334">
        <v>10</v>
      </c>
      <c r="T14" s="334">
        <v>12</v>
      </c>
      <c r="U14" s="334">
        <v>65</v>
      </c>
      <c r="V14" s="334">
        <v>17</v>
      </c>
      <c r="W14" s="334">
        <v>109</v>
      </c>
      <c r="X14" s="334">
        <v>22</v>
      </c>
      <c r="Y14" s="334">
        <v>39</v>
      </c>
      <c r="Z14" s="334">
        <v>140</v>
      </c>
      <c r="AA14" s="441" t="s">
        <v>789</v>
      </c>
      <c r="AB14" s="334">
        <v>19</v>
      </c>
      <c r="AC14" s="334">
        <v>36</v>
      </c>
      <c r="AD14" s="334">
        <v>7</v>
      </c>
      <c r="AE14" s="334">
        <v>4</v>
      </c>
      <c r="AF14" s="334">
        <v>19</v>
      </c>
      <c r="AG14" s="334">
        <v>3</v>
      </c>
      <c r="AH14" s="334">
        <v>5</v>
      </c>
      <c r="AI14" s="332">
        <v>0</v>
      </c>
      <c r="AJ14" s="337">
        <f t="shared" si="0"/>
        <v>3937</v>
      </c>
      <c r="AK14" s="243"/>
      <c r="AN14" s="441" t="s">
        <v>789</v>
      </c>
      <c r="AO14" s="340">
        <v>16</v>
      </c>
      <c r="AP14" s="340">
        <v>25</v>
      </c>
      <c r="AQ14" s="340">
        <v>88</v>
      </c>
      <c r="AR14" s="340">
        <v>42</v>
      </c>
      <c r="AS14" s="340">
        <v>72</v>
      </c>
      <c r="AT14" s="340">
        <v>48</v>
      </c>
      <c r="AU14" s="340">
        <v>9</v>
      </c>
      <c r="AV14" s="340">
        <v>27</v>
      </c>
      <c r="AW14" s="340">
        <v>10</v>
      </c>
      <c r="AX14" s="340">
        <v>51</v>
      </c>
      <c r="AY14" s="340">
        <v>50</v>
      </c>
      <c r="AZ14" s="220"/>
      <c r="BA14" s="441" t="s">
        <v>789</v>
      </c>
      <c r="BB14" s="334">
        <v>24</v>
      </c>
      <c r="BC14" s="334">
        <v>23</v>
      </c>
      <c r="BD14" s="334">
        <v>31</v>
      </c>
      <c r="BE14" s="334">
        <v>56</v>
      </c>
      <c r="BF14" s="334">
        <v>49</v>
      </c>
      <c r="BG14" s="334">
        <v>78</v>
      </c>
      <c r="BH14" s="334">
        <v>52</v>
      </c>
      <c r="BI14" s="334">
        <v>80</v>
      </c>
      <c r="BJ14" s="334">
        <v>2</v>
      </c>
      <c r="BK14" s="344">
        <f t="shared" si="1"/>
        <v>395</v>
      </c>
      <c r="BN14" s="441" t="s">
        <v>789</v>
      </c>
      <c r="BO14" s="331">
        <v>22</v>
      </c>
      <c r="BP14" s="331">
        <v>10</v>
      </c>
      <c r="BQ14" s="331">
        <v>55</v>
      </c>
      <c r="BR14" s="331">
        <v>45</v>
      </c>
      <c r="BS14" s="331">
        <v>43</v>
      </c>
      <c r="BT14" s="331">
        <v>96</v>
      </c>
      <c r="BU14" s="331">
        <v>127</v>
      </c>
      <c r="BV14" s="331">
        <v>82</v>
      </c>
      <c r="BW14" s="331">
        <v>77</v>
      </c>
      <c r="BX14" s="331">
        <v>116</v>
      </c>
      <c r="BY14" s="331">
        <v>130</v>
      </c>
      <c r="BZ14" s="331">
        <v>133</v>
      </c>
      <c r="CA14" s="441" t="s">
        <v>789</v>
      </c>
      <c r="CB14" s="340">
        <v>48</v>
      </c>
      <c r="CC14" s="340">
        <v>88</v>
      </c>
      <c r="CD14" s="340">
        <v>32</v>
      </c>
      <c r="CE14" s="340">
        <v>30</v>
      </c>
      <c r="CF14" s="340">
        <v>5</v>
      </c>
      <c r="CG14" s="340">
        <v>6</v>
      </c>
      <c r="CH14" s="340">
        <v>20</v>
      </c>
      <c r="CI14" s="340">
        <v>12</v>
      </c>
      <c r="CJ14" s="340">
        <v>57</v>
      </c>
      <c r="CK14" s="340">
        <v>18</v>
      </c>
      <c r="CL14" s="340">
        <v>89</v>
      </c>
      <c r="CM14" s="340">
        <v>355</v>
      </c>
      <c r="CN14" s="441" t="s">
        <v>789</v>
      </c>
      <c r="CO14" s="334">
        <v>25</v>
      </c>
      <c r="CP14" s="334">
        <v>4</v>
      </c>
      <c r="CQ14" s="334">
        <v>14</v>
      </c>
      <c r="CR14" s="334">
        <v>57</v>
      </c>
      <c r="CS14" s="334">
        <v>21</v>
      </c>
      <c r="CT14" s="334">
        <v>36</v>
      </c>
      <c r="CU14" s="334">
        <v>11</v>
      </c>
      <c r="CV14" s="334">
        <v>19</v>
      </c>
      <c r="CW14" s="350">
        <f t="shared" si="2"/>
        <v>187</v>
      </c>
      <c r="DA14" s="441" t="s">
        <v>789</v>
      </c>
      <c r="DB14" s="340">
        <v>21</v>
      </c>
      <c r="DC14" s="340">
        <v>260</v>
      </c>
      <c r="DD14" s="340">
        <v>88</v>
      </c>
      <c r="DE14" s="340">
        <v>26</v>
      </c>
      <c r="DF14" s="340">
        <v>219</v>
      </c>
      <c r="DG14" s="342">
        <f t="shared" si="3"/>
        <v>614</v>
      </c>
      <c r="DN14" s="230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19"/>
      <c r="EB14" s="219"/>
    </row>
    <row r="15" spans="1:132" ht="16.5" customHeight="1">
      <c r="A15" s="441" t="s">
        <v>790</v>
      </c>
      <c r="B15" s="330">
        <v>111</v>
      </c>
      <c r="C15" s="330">
        <v>44</v>
      </c>
      <c r="D15" s="330">
        <v>22</v>
      </c>
      <c r="E15" s="330">
        <v>41</v>
      </c>
      <c r="F15" s="330">
        <v>84</v>
      </c>
      <c r="G15" s="330">
        <v>11</v>
      </c>
      <c r="H15" s="330">
        <v>63</v>
      </c>
      <c r="I15" s="330">
        <v>29</v>
      </c>
      <c r="J15" s="330">
        <v>104</v>
      </c>
      <c r="K15" s="330">
        <v>18</v>
      </c>
      <c r="L15" s="330">
        <v>21</v>
      </c>
      <c r="M15" s="330">
        <v>23</v>
      </c>
      <c r="N15" s="441" t="s">
        <v>790</v>
      </c>
      <c r="O15" s="334">
        <v>19</v>
      </c>
      <c r="P15" s="334">
        <v>71</v>
      </c>
      <c r="Q15" s="332">
        <v>0</v>
      </c>
      <c r="R15" s="334">
        <v>37</v>
      </c>
      <c r="S15" s="334">
        <v>6</v>
      </c>
      <c r="T15" s="335">
        <v>17</v>
      </c>
      <c r="U15" s="335">
        <v>24</v>
      </c>
      <c r="V15" s="335">
        <v>16</v>
      </c>
      <c r="W15" s="335">
        <v>64</v>
      </c>
      <c r="X15" s="335">
        <v>15</v>
      </c>
      <c r="Y15" s="335">
        <v>23</v>
      </c>
      <c r="Z15" s="335">
        <v>99</v>
      </c>
      <c r="AA15" s="441" t="s">
        <v>790</v>
      </c>
      <c r="AB15" s="335">
        <v>15</v>
      </c>
      <c r="AC15" s="335">
        <v>20</v>
      </c>
      <c r="AD15" s="335">
        <v>4</v>
      </c>
      <c r="AE15" s="335">
        <v>9</v>
      </c>
      <c r="AF15" s="335">
        <v>21</v>
      </c>
      <c r="AG15" s="335">
        <v>2</v>
      </c>
      <c r="AH15" s="335">
        <v>11</v>
      </c>
      <c r="AI15" s="332">
        <v>0</v>
      </c>
      <c r="AJ15" s="337">
        <f t="shared" si="0"/>
        <v>3110</v>
      </c>
      <c r="AK15" s="243"/>
      <c r="AN15" s="441" t="s">
        <v>790</v>
      </c>
      <c r="AO15" s="339">
        <v>24</v>
      </c>
      <c r="AP15" s="339">
        <v>32</v>
      </c>
      <c r="AQ15" s="339">
        <v>36</v>
      </c>
      <c r="AR15" s="339">
        <v>42</v>
      </c>
      <c r="AS15" s="339">
        <v>66</v>
      </c>
      <c r="AT15" s="339">
        <v>13</v>
      </c>
      <c r="AU15" s="339">
        <v>6</v>
      </c>
      <c r="AV15" s="339">
        <v>27</v>
      </c>
      <c r="AW15" s="339">
        <v>6</v>
      </c>
      <c r="AX15" s="339">
        <v>48</v>
      </c>
      <c r="AY15" s="339">
        <v>47</v>
      </c>
      <c r="AZ15" s="220"/>
      <c r="BA15" s="441" t="s">
        <v>790</v>
      </c>
      <c r="BB15" s="345">
        <v>21</v>
      </c>
      <c r="BC15" s="346">
        <v>30</v>
      </c>
      <c r="BD15" s="346">
        <v>32</v>
      </c>
      <c r="BE15" s="346">
        <v>58</v>
      </c>
      <c r="BF15" s="346">
        <v>39</v>
      </c>
      <c r="BG15" s="346">
        <v>82</v>
      </c>
      <c r="BH15" s="346">
        <v>87</v>
      </c>
      <c r="BI15" s="346">
        <v>102</v>
      </c>
      <c r="BJ15" s="346">
        <v>3</v>
      </c>
      <c r="BK15" s="344">
        <f t="shared" si="1"/>
        <v>454</v>
      </c>
      <c r="BN15" s="441" t="s">
        <v>790</v>
      </c>
      <c r="BO15" s="330">
        <v>28</v>
      </c>
      <c r="BP15" s="330">
        <v>22</v>
      </c>
      <c r="BQ15" s="330">
        <v>41</v>
      </c>
      <c r="BR15" s="330">
        <v>83</v>
      </c>
      <c r="BS15" s="330">
        <v>51</v>
      </c>
      <c r="BT15" s="330">
        <v>123</v>
      </c>
      <c r="BU15" s="330">
        <v>157</v>
      </c>
      <c r="BV15" s="330">
        <v>49</v>
      </c>
      <c r="BW15" s="330">
        <v>55</v>
      </c>
      <c r="BX15" s="330">
        <v>103</v>
      </c>
      <c r="BY15" s="330">
        <v>89</v>
      </c>
      <c r="BZ15" s="330">
        <v>100</v>
      </c>
      <c r="CA15" s="441" t="s">
        <v>790</v>
      </c>
      <c r="CB15" s="339">
        <v>51</v>
      </c>
      <c r="CC15" s="339">
        <v>83</v>
      </c>
      <c r="CD15" s="339">
        <v>42</v>
      </c>
      <c r="CE15" s="339">
        <v>34</v>
      </c>
      <c r="CF15" s="339">
        <v>8</v>
      </c>
      <c r="CG15" s="339">
        <v>5</v>
      </c>
      <c r="CH15" s="339">
        <v>18</v>
      </c>
      <c r="CI15" s="339">
        <v>14</v>
      </c>
      <c r="CJ15" s="339">
        <v>60</v>
      </c>
      <c r="CK15" s="339">
        <v>30</v>
      </c>
      <c r="CL15" s="339">
        <v>69</v>
      </c>
      <c r="CM15" s="339">
        <v>438</v>
      </c>
      <c r="CN15" s="441" t="s">
        <v>790</v>
      </c>
      <c r="CO15" s="346">
        <v>37</v>
      </c>
      <c r="CP15" s="346">
        <v>2</v>
      </c>
      <c r="CQ15" s="346">
        <v>13</v>
      </c>
      <c r="CR15" s="346">
        <v>75</v>
      </c>
      <c r="CS15" s="346">
        <v>21</v>
      </c>
      <c r="CT15" s="346">
        <v>60</v>
      </c>
      <c r="CU15" s="346">
        <v>18</v>
      </c>
      <c r="CV15" s="346">
        <v>31</v>
      </c>
      <c r="CW15" s="350">
        <f t="shared" si="2"/>
        <v>257</v>
      </c>
      <c r="DA15" s="441" t="s">
        <v>790</v>
      </c>
      <c r="DB15" s="339">
        <v>20</v>
      </c>
      <c r="DC15" s="339">
        <v>268</v>
      </c>
      <c r="DD15" s="339">
        <v>122</v>
      </c>
      <c r="DE15" s="339">
        <v>32</v>
      </c>
      <c r="DF15" s="339">
        <v>230</v>
      </c>
      <c r="DG15" s="342">
        <f t="shared" si="3"/>
        <v>672</v>
      </c>
      <c r="DN15" s="230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19"/>
      <c r="EB15" s="219"/>
    </row>
    <row r="16" spans="1:132" ht="16.5" customHeight="1">
      <c r="A16" s="441" t="s">
        <v>791</v>
      </c>
      <c r="B16" s="330">
        <v>105</v>
      </c>
      <c r="C16" s="330">
        <v>37</v>
      </c>
      <c r="D16" s="330">
        <v>37</v>
      </c>
      <c r="E16" s="330">
        <v>37</v>
      </c>
      <c r="F16" s="330">
        <v>58</v>
      </c>
      <c r="G16" s="330">
        <v>12</v>
      </c>
      <c r="H16" s="330">
        <v>69</v>
      </c>
      <c r="I16" s="330">
        <v>19</v>
      </c>
      <c r="J16" s="330">
        <v>111</v>
      </c>
      <c r="K16" s="330">
        <v>24</v>
      </c>
      <c r="L16" s="330">
        <v>32</v>
      </c>
      <c r="M16" s="330">
        <v>30</v>
      </c>
      <c r="N16" s="441" t="s">
        <v>791</v>
      </c>
      <c r="O16" s="334">
        <v>30</v>
      </c>
      <c r="P16" s="334">
        <v>83</v>
      </c>
      <c r="Q16" s="332">
        <v>0</v>
      </c>
      <c r="R16" s="334">
        <v>27</v>
      </c>
      <c r="S16" s="334">
        <v>4</v>
      </c>
      <c r="T16" s="335">
        <v>8</v>
      </c>
      <c r="U16" s="335">
        <v>24</v>
      </c>
      <c r="V16" s="335">
        <v>16</v>
      </c>
      <c r="W16" s="335">
        <v>45</v>
      </c>
      <c r="X16" s="335">
        <v>11</v>
      </c>
      <c r="Y16" s="335">
        <v>13</v>
      </c>
      <c r="Z16" s="335">
        <v>62</v>
      </c>
      <c r="AA16" s="441" t="s">
        <v>791</v>
      </c>
      <c r="AB16" s="335">
        <v>15</v>
      </c>
      <c r="AC16" s="335">
        <v>20</v>
      </c>
      <c r="AD16" s="335">
        <v>5</v>
      </c>
      <c r="AE16" s="335">
        <v>1</v>
      </c>
      <c r="AF16" s="335">
        <v>18</v>
      </c>
      <c r="AG16" s="335">
        <v>13</v>
      </c>
      <c r="AH16" s="335">
        <v>6</v>
      </c>
      <c r="AI16" s="332">
        <v>0</v>
      </c>
      <c r="AJ16" s="337">
        <f t="shared" si="0"/>
        <v>3102</v>
      </c>
      <c r="AK16" s="243"/>
      <c r="AN16" s="441" t="s">
        <v>791</v>
      </c>
      <c r="AO16" s="339">
        <v>23</v>
      </c>
      <c r="AP16" s="339">
        <v>59</v>
      </c>
      <c r="AQ16" s="339">
        <v>17</v>
      </c>
      <c r="AR16" s="339">
        <v>51</v>
      </c>
      <c r="AS16" s="339">
        <v>88</v>
      </c>
      <c r="AT16" s="339">
        <v>9</v>
      </c>
      <c r="AU16" s="339">
        <v>6</v>
      </c>
      <c r="AV16" s="339">
        <v>11</v>
      </c>
      <c r="AW16" s="339">
        <v>11</v>
      </c>
      <c r="AX16" s="339">
        <v>25</v>
      </c>
      <c r="AY16" s="339">
        <v>38</v>
      </c>
      <c r="AZ16" s="220"/>
      <c r="BA16" s="441" t="s">
        <v>791</v>
      </c>
      <c r="BB16" s="345">
        <v>32</v>
      </c>
      <c r="BC16" s="346">
        <v>51</v>
      </c>
      <c r="BD16" s="346">
        <v>77</v>
      </c>
      <c r="BE16" s="346">
        <v>64</v>
      </c>
      <c r="BF16" s="346">
        <v>63</v>
      </c>
      <c r="BG16" s="346">
        <v>110</v>
      </c>
      <c r="BH16" s="346">
        <v>98</v>
      </c>
      <c r="BI16" s="346">
        <v>105</v>
      </c>
      <c r="BJ16" s="346">
        <v>6</v>
      </c>
      <c r="BK16" s="344">
        <f t="shared" si="1"/>
        <v>606</v>
      </c>
      <c r="BN16" s="441" t="s">
        <v>791</v>
      </c>
      <c r="BO16" s="330">
        <v>22</v>
      </c>
      <c r="BP16" s="330">
        <v>15</v>
      </c>
      <c r="BQ16" s="330">
        <v>91</v>
      </c>
      <c r="BR16" s="330">
        <v>87</v>
      </c>
      <c r="BS16" s="330">
        <v>47</v>
      </c>
      <c r="BT16" s="330">
        <v>79</v>
      </c>
      <c r="BU16" s="330">
        <v>136</v>
      </c>
      <c r="BV16" s="330">
        <v>43</v>
      </c>
      <c r="BW16" s="330">
        <v>40</v>
      </c>
      <c r="BX16" s="330">
        <v>70</v>
      </c>
      <c r="BY16" s="330">
        <v>33</v>
      </c>
      <c r="BZ16" s="330">
        <v>47</v>
      </c>
      <c r="CA16" s="441" t="s">
        <v>791</v>
      </c>
      <c r="CB16" s="339">
        <v>53</v>
      </c>
      <c r="CC16" s="339">
        <v>73</v>
      </c>
      <c r="CD16" s="339">
        <v>47</v>
      </c>
      <c r="CE16" s="339">
        <v>39</v>
      </c>
      <c r="CF16" s="339">
        <v>16</v>
      </c>
      <c r="CG16" s="339">
        <v>12</v>
      </c>
      <c r="CH16" s="339">
        <v>36</v>
      </c>
      <c r="CI16" s="339">
        <v>27</v>
      </c>
      <c r="CJ16" s="339">
        <v>77</v>
      </c>
      <c r="CK16" s="339">
        <v>36</v>
      </c>
      <c r="CL16" s="339">
        <v>110</v>
      </c>
      <c r="CM16" s="339">
        <v>435</v>
      </c>
      <c r="CN16" s="441" t="s">
        <v>791</v>
      </c>
      <c r="CO16" s="346">
        <v>66</v>
      </c>
      <c r="CP16" s="346">
        <v>2</v>
      </c>
      <c r="CQ16" s="346">
        <v>16</v>
      </c>
      <c r="CR16" s="346">
        <v>70</v>
      </c>
      <c r="CS16" s="346">
        <v>32</v>
      </c>
      <c r="CT16" s="346">
        <v>66</v>
      </c>
      <c r="CU16" s="346">
        <v>23</v>
      </c>
      <c r="CV16" s="346">
        <v>37</v>
      </c>
      <c r="CW16" s="350">
        <f t="shared" si="2"/>
        <v>312</v>
      </c>
      <c r="DA16" s="441" t="s">
        <v>791</v>
      </c>
      <c r="DB16" s="339">
        <v>22</v>
      </c>
      <c r="DC16" s="339">
        <v>325</v>
      </c>
      <c r="DD16" s="339">
        <v>156</v>
      </c>
      <c r="DE16" s="339">
        <v>41</v>
      </c>
      <c r="DF16" s="339">
        <v>293</v>
      </c>
      <c r="DG16" s="342">
        <f t="shared" si="3"/>
        <v>837</v>
      </c>
      <c r="DN16" s="230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19"/>
      <c r="EB16" s="219"/>
    </row>
    <row r="17" spans="1:132" ht="16.5" customHeight="1">
      <c r="A17" s="441" t="s">
        <v>792</v>
      </c>
      <c r="B17" s="330">
        <v>80</v>
      </c>
      <c r="C17" s="330">
        <v>32</v>
      </c>
      <c r="D17" s="330">
        <v>29</v>
      </c>
      <c r="E17" s="330">
        <v>42</v>
      </c>
      <c r="F17" s="330">
        <v>48</v>
      </c>
      <c r="G17" s="330">
        <v>15</v>
      </c>
      <c r="H17" s="330">
        <v>35</v>
      </c>
      <c r="I17" s="330">
        <v>13</v>
      </c>
      <c r="J17" s="330">
        <v>115</v>
      </c>
      <c r="K17" s="330">
        <v>30</v>
      </c>
      <c r="L17" s="330">
        <v>54</v>
      </c>
      <c r="M17" s="330">
        <v>49</v>
      </c>
      <c r="N17" s="441" t="s">
        <v>792</v>
      </c>
      <c r="O17" s="334">
        <v>43</v>
      </c>
      <c r="P17" s="334">
        <v>165</v>
      </c>
      <c r="Q17" s="332">
        <v>0</v>
      </c>
      <c r="R17" s="334">
        <v>16</v>
      </c>
      <c r="S17" s="334">
        <v>6</v>
      </c>
      <c r="T17" s="332">
        <v>3</v>
      </c>
      <c r="U17" s="335">
        <v>25</v>
      </c>
      <c r="V17" s="335">
        <v>12</v>
      </c>
      <c r="W17" s="335">
        <v>39</v>
      </c>
      <c r="X17" s="335">
        <v>13</v>
      </c>
      <c r="Y17" s="335">
        <v>15</v>
      </c>
      <c r="Z17" s="335">
        <v>40</v>
      </c>
      <c r="AA17" s="441" t="s">
        <v>792</v>
      </c>
      <c r="AB17" s="335">
        <v>14</v>
      </c>
      <c r="AC17" s="335">
        <v>23</v>
      </c>
      <c r="AD17" s="335">
        <v>7</v>
      </c>
      <c r="AE17" s="335">
        <v>4</v>
      </c>
      <c r="AF17" s="335">
        <v>24</v>
      </c>
      <c r="AG17" s="335">
        <v>5</v>
      </c>
      <c r="AH17" s="335">
        <v>1</v>
      </c>
      <c r="AI17" s="332">
        <v>0</v>
      </c>
      <c r="AJ17" s="337">
        <f t="shared" si="0"/>
        <v>3558</v>
      </c>
      <c r="AK17" s="243"/>
      <c r="AN17" s="441" t="s">
        <v>792</v>
      </c>
      <c r="AO17" s="339">
        <v>55</v>
      </c>
      <c r="AP17" s="339">
        <v>66</v>
      </c>
      <c r="AQ17" s="339">
        <v>14</v>
      </c>
      <c r="AR17" s="339">
        <v>61</v>
      </c>
      <c r="AS17" s="339">
        <v>98</v>
      </c>
      <c r="AT17" s="339">
        <v>17</v>
      </c>
      <c r="AU17" s="339">
        <v>9</v>
      </c>
      <c r="AV17" s="339">
        <v>17</v>
      </c>
      <c r="AW17" s="339">
        <v>10</v>
      </c>
      <c r="AX17" s="339">
        <v>34</v>
      </c>
      <c r="AY17" s="339">
        <v>22</v>
      </c>
      <c r="AZ17" s="220"/>
      <c r="BA17" s="441" t="s">
        <v>792</v>
      </c>
      <c r="BB17" s="345">
        <v>43</v>
      </c>
      <c r="BC17" s="346">
        <v>57</v>
      </c>
      <c r="BD17" s="346">
        <v>75</v>
      </c>
      <c r="BE17" s="346">
        <v>118</v>
      </c>
      <c r="BF17" s="346">
        <v>82</v>
      </c>
      <c r="BG17" s="346">
        <v>141</v>
      </c>
      <c r="BH17" s="346">
        <v>139</v>
      </c>
      <c r="BI17" s="346">
        <v>103</v>
      </c>
      <c r="BJ17" s="346">
        <v>6</v>
      </c>
      <c r="BK17" s="344">
        <f t="shared" si="1"/>
        <v>764</v>
      </c>
      <c r="BN17" s="441" t="s">
        <v>792</v>
      </c>
      <c r="BO17" s="330">
        <v>27</v>
      </c>
      <c r="BP17" s="330">
        <v>25</v>
      </c>
      <c r="BQ17" s="330">
        <v>96</v>
      </c>
      <c r="BR17" s="330">
        <v>45</v>
      </c>
      <c r="BS17" s="330">
        <v>30</v>
      </c>
      <c r="BT17" s="330">
        <v>68</v>
      </c>
      <c r="BU17" s="330">
        <v>95</v>
      </c>
      <c r="BV17" s="330">
        <v>15</v>
      </c>
      <c r="BW17" s="330">
        <v>28</v>
      </c>
      <c r="BX17" s="330">
        <v>47</v>
      </c>
      <c r="BY17" s="330">
        <v>18</v>
      </c>
      <c r="BZ17" s="330">
        <v>37</v>
      </c>
      <c r="CA17" s="441" t="s">
        <v>792</v>
      </c>
      <c r="CB17" s="339">
        <v>78</v>
      </c>
      <c r="CC17" s="339">
        <v>113</v>
      </c>
      <c r="CD17" s="339">
        <v>54</v>
      </c>
      <c r="CE17" s="339">
        <v>89</v>
      </c>
      <c r="CF17" s="339">
        <v>17</v>
      </c>
      <c r="CG17" s="339">
        <v>10</v>
      </c>
      <c r="CH17" s="339">
        <v>30</v>
      </c>
      <c r="CI17" s="339">
        <v>28</v>
      </c>
      <c r="CJ17" s="339">
        <v>130</v>
      </c>
      <c r="CK17" s="339">
        <v>48</v>
      </c>
      <c r="CL17" s="339">
        <v>91</v>
      </c>
      <c r="CM17" s="339">
        <v>502</v>
      </c>
      <c r="CN17" s="441" t="s">
        <v>792</v>
      </c>
      <c r="CO17" s="346">
        <v>52</v>
      </c>
      <c r="CP17" s="346">
        <v>6</v>
      </c>
      <c r="CQ17" s="346">
        <v>26</v>
      </c>
      <c r="CR17" s="346">
        <v>96</v>
      </c>
      <c r="CS17" s="346">
        <v>26</v>
      </c>
      <c r="CT17" s="346">
        <v>75</v>
      </c>
      <c r="CU17" s="346">
        <v>18</v>
      </c>
      <c r="CV17" s="346">
        <v>42</v>
      </c>
      <c r="CW17" s="350">
        <f t="shared" si="2"/>
        <v>341</v>
      </c>
      <c r="DA17" s="441" t="s">
        <v>792</v>
      </c>
      <c r="DB17" s="339">
        <v>30</v>
      </c>
      <c r="DC17" s="339">
        <v>411</v>
      </c>
      <c r="DD17" s="339">
        <v>185</v>
      </c>
      <c r="DE17" s="339">
        <v>64</v>
      </c>
      <c r="DF17" s="339">
        <v>384</v>
      </c>
      <c r="DG17" s="342">
        <f t="shared" si="3"/>
        <v>1074</v>
      </c>
      <c r="DN17" s="230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19"/>
      <c r="EB17" s="219"/>
    </row>
    <row r="18" spans="1:132" ht="16.5" customHeight="1">
      <c r="A18" s="441" t="s">
        <v>793</v>
      </c>
      <c r="B18" s="330">
        <v>61</v>
      </c>
      <c r="C18" s="330">
        <v>24</v>
      </c>
      <c r="D18" s="330">
        <v>36</v>
      </c>
      <c r="E18" s="330">
        <v>35</v>
      </c>
      <c r="F18" s="330">
        <v>27</v>
      </c>
      <c r="G18" s="330">
        <v>15</v>
      </c>
      <c r="H18" s="330">
        <v>24</v>
      </c>
      <c r="I18" s="330">
        <v>9</v>
      </c>
      <c r="J18" s="330">
        <v>75</v>
      </c>
      <c r="K18" s="330">
        <v>29</v>
      </c>
      <c r="L18" s="330">
        <v>54</v>
      </c>
      <c r="M18" s="330">
        <v>39</v>
      </c>
      <c r="N18" s="441" t="s">
        <v>793</v>
      </c>
      <c r="O18" s="334">
        <v>29</v>
      </c>
      <c r="P18" s="334">
        <v>127</v>
      </c>
      <c r="Q18" s="332">
        <v>0</v>
      </c>
      <c r="R18" s="332">
        <v>0</v>
      </c>
      <c r="S18" s="334">
        <v>5</v>
      </c>
      <c r="T18" s="332">
        <v>0</v>
      </c>
      <c r="U18" s="335">
        <v>32</v>
      </c>
      <c r="V18" s="335">
        <v>14</v>
      </c>
      <c r="W18" s="335">
        <v>41</v>
      </c>
      <c r="X18" s="335">
        <v>5</v>
      </c>
      <c r="Y18" s="335">
        <v>6</v>
      </c>
      <c r="Z18" s="335">
        <v>27</v>
      </c>
      <c r="AA18" s="441" t="s">
        <v>793</v>
      </c>
      <c r="AB18" s="335">
        <v>14</v>
      </c>
      <c r="AC18" s="335">
        <v>23</v>
      </c>
      <c r="AD18" s="335">
        <v>3</v>
      </c>
      <c r="AE18" s="335">
        <v>7</v>
      </c>
      <c r="AF18" s="335">
        <v>8</v>
      </c>
      <c r="AG18" s="335">
        <v>6</v>
      </c>
      <c r="AH18" s="332">
        <v>0</v>
      </c>
      <c r="AI18" s="332">
        <v>0</v>
      </c>
      <c r="AJ18" s="337">
        <f t="shared" si="0"/>
        <v>2905</v>
      </c>
      <c r="AK18" s="243"/>
      <c r="AN18" s="441" t="s">
        <v>793</v>
      </c>
      <c r="AO18" s="339">
        <v>34</v>
      </c>
      <c r="AP18" s="339">
        <v>40</v>
      </c>
      <c r="AQ18" s="339">
        <v>13</v>
      </c>
      <c r="AR18" s="339">
        <v>41</v>
      </c>
      <c r="AS18" s="339">
        <v>65</v>
      </c>
      <c r="AT18" s="339">
        <v>8</v>
      </c>
      <c r="AU18" s="339">
        <v>2</v>
      </c>
      <c r="AV18" s="339">
        <v>12</v>
      </c>
      <c r="AW18" s="339">
        <v>9</v>
      </c>
      <c r="AX18" s="339">
        <v>19</v>
      </c>
      <c r="AY18" s="339">
        <v>10</v>
      </c>
      <c r="AZ18" s="220"/>
      <c r="BA18" s="441" t="s">
        <v>793</v>
      </c>
      <c r="BB18" s="345">
        <v>27</v>
      </c>
      <c r="BC18" s="346">
        <v>55</v>
      </c>
      <c r="BD18" s="346">
        <v>56</v>
      </c>
      <c r="BE18" s="346">
        <v>88</v>
      </c>
      <c r="BF18" s="346">
        <v>83</v>
      </c>
      <c r="BG18" s="346">
        <v>111</v>
      </c>
      <c r="BH18" s="346">
        <v>128</v>
      </c>
      <c r="BI18" s="346">
        <v>80</v>
      </c>
      <c r="BJ18" s="335">
        <v>8</v>
      </c>
      <c r="BK18" s="344">
        <f t="shared" si="1"/>
        <v>636</v>
      </c>
      <c r="BN18" s="441" t="s">
        <v>793</v>
      </c>
      <c r="BO18" s="330">
        <v>37</v>
      </c>
      <c r="BP18" s="330">
        <v>14</v>
      </c>
      <c r="BQ18" s="330">
        <v>76</v>
      </c>
      <c r="BR18" s="330">
        <v>24</v>
      </c>
      <c r="BS18" s="330">
        <v>13</v>
      </c>
      <c r="BT18" s="330">
        <v>34</v>
      </c>
      <c r="BU18" s="330">
        <v>38</v>
      </c>
      <c r="BV18" s="330">
        <v>3</v>
      </c>
      <c r="BW18" s="330">
        <v>15</v>
      </c>
      <c r="BX18" s="330">
        <v>28</v>
      </c>
      <c r="BY18" s="330">
        <v>13</v>
      </c>
      <c r="BZ18" s="330">
        <v>30</v>
      </c>
      <c r="CA18" s="441" t="s">
        <v>793</v>
      </c>
      <c r="CB18" s="339">
        <v>70</v>
      </c>
      <c r="CC18" s="339">
        <v>98</v>
      </c>
      <c r="CD18" s="339">
        <v>32</v>
      </c>
      <c r="CE18" s="339">
        <v>75</v>
      </c>
      <c r="CF18" s="339">
        <v>23</v>
      </c>
      <c r="CG18" s="339">
        <v>19</v>
      </c>
      <c r="CH18" s="339">
        <v>21</v>
      </c>
      <c r="CI18" s="339">
        <v>30</v>
      </c>
      <c r="CJ18" s="339">
        <v>82</v>
      </c>
      <c r="CK18" s="339">
        <v>27</v>
      </c>
      <c r="CL18" s="339">
        <v>108</v>
      </c>
      <c r="CM18" s="339">
        <v>359</v>
      </c>
      <c r="CN18" s="441" t="s">
        <v>793</v>
      </c>
      <c r="CO18" s="346">
        <v>32</v>
      </c>
      <c r="CP18" s="346">
        <v>8</v>
      </c>
      <c r="CQ18" s="346">
        <v>18</v>
      </c>
      <c r="CR18" s="346">
        <v>63</v>
      </c>
      <c r="CS18" s="346">
        <v>13</v>
      </c>
      <c r="CT18" s="346">
        <v>64</v>
      </c>
      <c r="CU18" s="346">
        <v>18</v>
      </c>
      <c r="CV18" s="346">
        <v>51</v>
      </c>
      <c r="CW18" s="350">
        <f t="shared" si="2"/>
        <v>267</v>
      </c>
      <c r="DA18" s="441" t="s">
        <v>793</v>
      </c>
      <c r="DB18" s="339">
        <v>22</v>
      </c>
      <c r="DC18" s="339">
        <v>340</v>
      </c>
      <c r="DD18" s="339">
        <v>143</v>
      </c>
      <c r="DE18" s="339">
        <v>65</v>
      </c>
      <c r="DF18" s="339">
        <v>333</v>
      </c>
      <c r="DG18" s="342">
        <f t="shared" si="3"/>
        <v>903</v>
      </c>
      <c r="DN18" s="230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19"/>
      <c r="EB18" s="219"/>
    </row>
    <row r="19" spans="1:132" ht="16.5" customHeight="1">
      <c r="A19" s="441" t="s">
        <v>794</v>
      </c>
      <c r="B19" s="330">
        <v>44</v>
      </c>
      <c r="C19" s="330">
        <v>28</v>
      </c>
      <c r="D19" s="330">
        <v>24</v>
      </c>
      <c r="E19" s="330">
        <v>29</v>
      </c>
      <c r="F19" s="330">
        <v>30</v>
      </c>
      <c r="G19" s="330">
        <v>9</v>
      </c>
      <c r="H19" s="330">
        <v>24</v>
      </c>
      <c r="I19" s="330">
        <v>12</v>
      </c>
      <c r="J19" s="330">
        <v>88</v>
      </c>
      <c r="K19" s="330">
        <v>23</v>
      </c>
      <c r="L19" s="330">
        <v>46</v>
      </c>
      <c r="M19" s="330">
        <v>25</v>
      </c>
      <c r="N19" s="441" t="s">
        <v>794</v>
      </c>
      <c r="O19" s="334">
        <v>17</v>
      </c>
      <c r="P19" s="334">
        <v>86</v>
      </c>
      <c r="Q19" s="332">
        <v>0</v>
      </c>
      <c r="R19" s="332">
        <v>0</v>
      </c>
      <c r="S19" s="334">
        <v>2</v>
      </c>
      <c r="T19" s="332">
        <v>0</v>
      </c>
      <c r="U19" s="335">
        <v>20</v>
      </c>
      <c r="V19" s="335">
        <v>14</v>
      </c>
      <c r="W19" s="335">
        <v>28</v>
      </c>
      <c r="X19" s="335">
        <v>4</v>
      </c>
      <c r="Y19" s="335">
        <v>10</v>
      </c>
      <c r="Z19" s="335">
        <v>19</v>
      </c>
      <c r="AA19" s="441" t="s">
        <v>794</v>
      </c>
      <c r="AB19" s="335">
        <v>8</v>
      </c>
      <c r="AC19" s="335">
        <v>18</v>
      </c>
      <c r="AD19" s="335">
        <v>9</v>
      </c>
      <c r="AE19" s="335">
        <v>7</v>
      </c>
      <c r="AF19" s="335">
        <v>10</v>
      </c>
      <c r="AG19" s="335">
        <v>4</v>
      </c>
      <c r="AH19" s="332">
        <v>0</v>
      </c>
      <c r="AI19" s="332">
        <v>0</v>
      </c>
      <c r="AJ19" s="337">
        <f t="shared" si="0"/>
        <v>2160</v>
      </c>
      <c r="AK19" s="243"/>
      <c r="AN19" s="441" t="s">
        <v>794</v>
      </c>
      <c r="AO19" s="339">
        <v>20</v>
      </c>
      <c r="AP19" s="339">
        <v>24</v>
      </c>
      <c r="AQ19" s="339">
        <v>3</v>
      </c>
      <c r="AR19" s="339">
        <v>15</v>
      </c>
      <c r="AS19" s="339">
        <v>42</v>
      </c>
      <c r="AT19" s="339">
        <v>13</v>
      </c>
      <c r="AU19" s="339">
        <v>5</v>
      </c>
      <c r="AV19" s="339">
        <v>6</v>
      </c>
      <c r="AW19" s="339">
        <v>4</v>
      </c>
      <c r="AX19" s="339">
        <v>14</v>
      </c>
      <c r="AY19" s="339">
        <v>12</v>
      </c>
      <c r="AZ19" s="220"/>
      <c r="BA19" s="441" t="s">
        <v>794</v>
      </c>
      <c r="BB19" s="345">
        <v>21</v>
      </c>
      <c r="BC19" s="346">
        <v>35</v>
      </c>
      <c r="BD19" s="346">
        <v>48</v>
      </c>
      <c r="BE19" s="346">
        <v>54</v>
      </c>
      <c r="BF19" s="346">
        <v>58</v>
      </c>
      <c r="BG19" s="346">
        <v>97</v>
      </c>
      <c r="BH19" s="346">
        <v>102</v>
      </c>
      <c r="BI19" s="346">
        <v>76</v>
      </c>
      <c r="BJ19" s="332">
        <v>0</v>
      </c>
      <c r="BK19" s="344">
        <f t="shared" si="1"/>
        <v>491</v>
      </c>
      <c r="BN19" s="441" t="s">
        <v>794</v>
      </c>
      <c r="BO19" s="330">
        <v>23</v>
      </c>
      <c r="BP19" s="330">
        <v>18</v>
      </c>
      <c r="BQ19" s="330">
        <v>48</v>
      </c>
      <c r="BR19" s="330">
        <v>16</v>
      </c>
      <c r="BS19" s="330">
        <v>11</v>
      </c>
      <c r="BT19" s="330">
        <v>16</v>
      </c>
      <c r="BU19" s="330">
        <v>30</v>
      </c>
      <c r="BV19" s="330">
        <v>5</v>
      </c>
      <c r="BW19" s="330">
        <v>14</v>
      </c>
      <c r="BX19" s="330">
        <v>11</v>
      </c>
      <c r="BY19" s="330">
        <v>16</v>
      </c>
      <c r="BZ19" s="330">
        <v>14</v>
      </c>
      <c r="CA19" s="441" t="s">
        <v>794</v>
      </c>
      <c r="CB19" s="339">
        <v>55</v>
      </c>
      <c r="CC19" s="339">
        <v>50</v>
      </c>
      <c r="CD19" s="339">
        <v>19</v>
      </c>
      <c r="CE19" s="339">
        <v>43</v>
      </c>
      <c r="CF19" s="339">
        <v>12</v>
      </c>
      <c r="CG19" s="339">
        <v>22</v>
      </c>
      <c r="CH19" s="339">
        <v>8</v>
      </c>
      <c r="CI19" s="339">
        <v>18</v>
      </c>
      <c r="CJ19" s="339">
        <v>68</v>
      </c>
      <c r="CK19" s="339">
        <v>23</v>
      </c>
      <c r="CL19" s="339">
        <v>85</v>
      </c>
      <c r="CM19" s="339">
        <v>247</v>
      </c>
      <c r="CN19" s="441" t="s">
        <v>794</v>
      </c>
      <c r="CO19" s="346">
        <v>42</v>
      </c>
      <c r="CP19" s="346">
        <v>6</v>
      </c>
      <c r="CQ19" s="346">
        <v>19</v>
      </c>
      <c r="CR19" s="346">
        <v>69</v>
      </c>
      <c r="CS19" s="346">
        <v>29</v>
      </c>
      <c r="CT19" s="346">
        <v>73</v>
      </c>
      <c r="CU19" s="346">
        <v>18</v>
      </c>
      <c r="CV19" s="346">
        <v>47</v>
      </c>
      <c r="CW19" s="350">
        <f t="shared" si="2"/>
        <v>303</v>
      </c>
      <c r="DA19" s="441" t="s">
        <v>794</v>
      </c>
      <c r="DB19" s="339">
        <v>24</v>
      </c>
      <c r="DC19" s="339">
        <v>266</v>
      </c>
      <c r="DD19" s="339">
        <v>112</v>
      </c>
      <c r="DE19" s="339">
        <v>42</v>
      </c>
      <c r="DF19" s="339">
        <v>272</v>
      </c>
      <c r="DG19" s="342">
        <f t="shared" si="3"/>
        <v>716</v>
      </c>
      <c r="DN19" s="230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19"/>
      <c r="EB19" s="219"/>
    </row>
    <row r="20" spans="1:132" ht="16.5" customHeight="1">
      <c r="A20" s="441" t="s">
        <v>795</v>
      </c>
      <c r="B20" s="330">
        <v>64</v>
      </c>
      <c r="C20" s="330">
        <v>17</v>
      </c>
      <c r="D20" s="330">
        <v>28</v>
      </c>
      <c r="E20" s="330">
        <v>24</v>
      </c>
      <c r="F20" s="330">
        <v>30</v>
      </c>
      <c r="G20" s="330">
        <v>8</v>
      </c>
      <c r="H20" s="330">
        <v>26</v>
      </c>
      <c r="I20" s="330">
        <v>10</v>
      </c>
      <c r="J20" s="330">
        <v>61</v>
      </c>
      <c r="K20" s="330">
        <v>19</v>
      </c>
      <c r="L20" s="330">
        <v>26</v>
      </c>
      <c r="M20" s="330">
        <v>23</v>
      </c>
      <c r="N20" s="441" t="s">
        <v>795</v>
      </c>
      <c r="O20" s="334">
        <v>23</v>
      </c>
      <c r="P20" s="334">
        <v>69</v>
      </c>
      <c r="Q20" s="332">
        <v>0</v>
      </c>
      <c r="R20" s="332">
        <v>1</v>
      </c>
      <c r="S20" s="334">
        <v>4</v>
      </c>
      <c r="T20" s="332">
        <v>0</v>
      </c>
      <c r="U20" s="335">
        <v>9</v>
      </c>
      <c r="V20" s="335">
        <v>8</v>
      </c>
      <c r="W20" s="335">
        <v>28</v>
      </c>
      <c r="X20" s="335">
        <v>3</v>
      </c>
      <c r="Y20" s="335">
        <v>17</v>
      </c>
      <c r="Z20" s="335">
        <v>14</v>
      </c>
      <c r="AA20" s="441" t="s">
        <v>795</v>
      </c>
      <c r="AB20" s="335">
        <v>6</v>
      </c>
      <c r="AC20" s="335">
        <v>12</v>
      </c>
      <c r="AD20" s="335">
        <v>5</v>
      </c>
      <c r="AE20" s="335">
        <v>1</v>
      </c>
      <c r="AF20" s="335">
        <v>7</v>
      </c>
      <c r="AG20" s="335">
        <v>10</v>
      </c>
      <c r="AH20" s="332">
        <v>0</v>
      </c>
      <c r="AI20" s="332">
        <v>0</v>
      </c>
      <c r="AJ20" s="337">
        <f t="shared" si="0"/>
        <v>1803</v>
      </c>
      <c r="AK20" s="243"/>
      <c r="AN20" s="441" t="s">
        <v>795</v>
      </c>
      <c r="AO20" s="339">
        <v>16</v>
      </c>
      <c r="AP20" s="339">
        <v>9</v>
      </c>
      <c r="AQ20" s="339">
        <v>2</v>
      </c>
      <c r="AR20" s="339">
        <v>16</v>
      </c>
      <c r="AS20" s="339">
        <v>46</v>
      </c>
      <c r="AT20" s="339">
        <v>7</v>
      </c>
      <c r="AU20" s="339">
        <v>4</v>
      </c>
      <c r="AV20" s="339">
        <v>8</v>
      </c>
      <c r="AW20" s="339">
        <v>11</v>
      </c>
      <c r="AX20" s="339">
        <v>6</v>
      </c>
      <c r="AY20" s="339">
        <v>10</v>
      </c>
      <c r="AZ20" s="220"/>
      <c r="BA20" s="441" t="s">
        <v>795</v>
      </c>
      <c r="BB20" s="345">
        <v>31</v>
      </c>
      <c r="BC20" s="346">
        <v>35</v>
      </c>
      <c r="BD20" s="346">
        <v>37</v>
      </c>
      <c r="BE20" s="346">
        <v>46</v>
      </c>
      <c r="BF20" s="346">
        <v>51</v>
      </c>
      <c r="BG20" s="346">
        <v>91</v>
      </c>
      <c r="BH20" s="346">
        <v>81</v>
      </c>
      <c r="BI20" s="346">
        <v>45</v>
      </c>
      <c r="BJ20" s="332">
        <v>0</v>
      </c>
      <c r="BK20" s="344">
        <f t="shared" si="1"/>
        <v>417</v>
      </c>
      <c r="BN20" s="441" t="s">
        <v>795</v>
      </c>
      <c r="BO20" s="330">
        <v>23</v>
      </c>
      <c r="BP20" s="330">
        <v>26</v>
      </c>
      <c r="BQ20" s="330">
        <v>28</v>
      </c>
      <c r="BR20" s="330">
        <v>10</v>
      </c>
      <c r="BS20" s="330">
        <v>5</v>
      </c>
      <c r="BT20" s="330">
        <v>16</v>
      </c>
      <c r="BU20" s="330">
        <v>16</v>
      </c>
      <c r="BV20" s="330">
        <v>4</v>
      </c>
      <c r="BW20" s="330">
        <v>12</v>
      </c>
      <c r="BX20" s="330">
        <v>9</v>
      </c>
      <c r="BY20" s="330">
        <v>7</v>
      </c>
      <c r="BZ20" s="330">
        <v>16</v>
      </c>
      <c r="CA20" s="441" t="s">
        <v>795</v>
      </c>
      <c r="CB20" s="339">
        <v>61</v>
      </c>
      <c r="CC20" s="339">
        <v>40</v>
      </c>
      <c r="CD20" s="339">
        <v>22</v>
      </c>
      <c r="CE20" s="339">
        <v>37</v>
      </c>
      <c r="CF20" s="339">
        <v>8</v>
      </c>
      <c r="CG20" s="339">
        <v>12</v>
      </c>
      <c r="CH20" s="339">
        <v>14</v>
      </c>
      <c r="CI20" s="339">
        <v>22</v>
      </c>
      <c r="CJ20" s="339">
        <v>41</v>
      </c>
      <c r="CK20" s="339">
        <v>17</v>
      </c>
      <c r="CL20" s="339">
        <v>80</v>
      </c>
      <c r="CM20" s="339">
        <v>138</v>
      </c>
      <c r="CN20" s="441" t="s">
        <v>795</v>
      </c>
      <c r="CO20" s="346">
        <v>55</v>
      </c>
      <c r="CP20" s="346">
        <v>6</v>
      </c>
      <c r="CQ20" s="346">
        <v>20</v>
      </c>
      <c r="CR20" s="346">
        <v>95</v>
      </c>
      <c r="CS20" s="346">
        <v>26</v>
      </c>
      <c r="CT20" s="346">
        <v>69</v>
      </c>
      <c r="CU20" s="346">
        <v>15</v>
      </c>
      <c r="CV20" s="346">
        <v>44</v>
      </c>
      <c r="CW20" s="350">
        <f t="shared" si="2"/>
        <v>330</v>
      </c>
      <c r="DA20" s="441" t="s">
        <v>795</v>
      </c>
      <c r="DB20" s="339">
        <v>21</v>
      </c>
      <c r="DC20" s="339">
        <v>259</v>
      </c>
      <c r="DD20" s="339">
        <v>125</v>
      </c>
      <c r="DE20" s="339">
        <v>54</v>
      </c>
      <c r="DF20" s="339">
        <v>304</v>
      </c>
      <c r="DG20" s="342">
        <f t="shared" si="3"/>
        <v>763</v>
      </c>
      <c r="DN20" s="230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19"/>
      <c r="EB20" s="219"/>
    </row>
    <row r="21" spans="1:132" ht="16.5" customHeight="1">
      <c r="A21" s="441" t="s">
        <v>796</v>
      </c>
      <c r="B21" s="330">
        <v>27</v>
      </c>
      <c r="C21" s="330">
        <v>6</v>
      </c>
      <c r="D21" s="330">
        <v>32</v>
      </c>
      <c r="E21" s="330">
        <v>11</v>
      </c>
      <c r="F21" s="330">
        <v>7</v>
      </c>
      <c r="G21" s="330">
        <v>8</v>
      </c>
      <c r="H21" s="330">
        <v>22</v>
      </c>
      <c r="I21" s="330">
        <v>9</v>
      </c>
      <c r="J21" s="330">
        <v>42</v>
      </c>
      <c r="K21" s="330">
        <v>31</v>
      </c>
      <c r="L21" s="330">
        <v>44</v>
      </c>
      <c r="M21" s="330">
        <v>20</v>
      </c>
      <c r="N21" s="441" t="s">
        <v>796</v>
      </c>
      <c r="O21" s="334">
        <v>12</v>
      </c>
      <c r="P21" s="334">
        <v>56</v>
      </c>
      <c r="Q21" s="332">
        <v>0</v>
      </c>
      <c r="R21" s="332">
        <v>0</v>
      </c>
      <c r="S21" s="334">
        <v>2</v>
      </c>
      <c r="T21" s="332">
        <v>0</v>
      </c>
      <c r="U21" s="335">
        <v>6</v>
      </c>
      <c r="V21" s="335">
        <v>5</v>
      </c>
      <c r="W21" s="335">
        <v>14</v>
      </c>
      <c r="X21" s="335">
        <v>3</v>
      </c>
      <c r="Y21" s="335">
        <v>7</v>
      </c>
      <c r="Z21" s="335">
        <v>12</v>
      </c>
      <c r="AA21" s="441" t="s">
        <v>796</v>
      </c>
      <c r="AB21" s="335">
        <v>4</v>
      </c>
      <c r="AC21" s="335">
        <v>7</v>
      </c>
      <c r="AD21" s="335">
        <v>1</v>
      </c>
      <c r="AE21" s="332">
        <v>0</v>
      </c>
      <c r="AF21" s="335">
        <v>4</v>
      </c>
      <c r="AG21" s="335">
        <v>15</v>
      </c>
      <c r="AH21" s="332">
        <v>0</v>
      </c>
      <c r="AI21" s="332">
        <v>0</v>
      </c>
      <c r="AJ21" s="337">
        <f t="shared" si="0"/>
        <v>1356</v>
      </c>
      <c r="AK21" s="243"/>
      <c r="AN21" s="441" t="s">
        <v>796</v>
      </c>
      <c r="AO21" s="339">
        <v>13</v>
      </c>
      <c r="AP21" s="339">
        <v>9</v>
      </c>
      <c r="AQ21" s="339">
        <v>3</v>
      </c>
      <c r="AR21" s="339">
        <v>8</v>
      </c>
      <c r="AS21" s="339">
        <v>44</v>
      </c>
      <c r="AT21" s="339">
        <v>4</v>
      </c>
      <c r="AU21" s="339">
        <v>6</v>
      </c>
      <c r="AV21" s="339">
        <v>3</v>
      </c>
      <c r="AW21" s="339">
        <v>5</v>
      </c>
      <c r="AX21" s="339">
        <v>3</v>
      </c>
      <c r="AY21" s="339">
        <v>7</v>
      </c>
      <c r="AZ21" s="220"/>
      <c r="BA21" s="441" t="s">
        <v>796</v>
      </c>
      <c r="BB21" s="345">
        <v>26</v>
      </c>
      <c r="BC21" s="346">
        <v>26</v>
      </c>
      <c r="BD21" s="346">
        <v>35</v>
      </c>
      <c r="BE21" s="346">
        <v>34</v>
      </c>
      <c r="BF21" s="346">
        <v>39</v>
      </c>
      <c r="BG21" s="346">
        <v>79</v>
      </c>
      <c r="BH21" s="346">
        <v>60</v>
      </c>
      <c r="BI21" s="346">
        <v>32</v>
      </c>
      <c r="BJ21" s="332">
        <v>0</v>
      </c>
      <c r="BK21" s="344">
        <f t="shared" si="1"/>
        <v>331</v>
      </c>
      <c r="BN21" s="441" t="s">
        <v>796</v>
      </c>
      <c r="BO21" s="330">
        <v>13</v>
      </c>
      <c r="BP21" s="330">
        <v>9</v>
      </c>
      <c r="BQ21" s="330">
        <v>18</v>
      </c>
      <c r="BR21" s="330">
        <v>8</v>
      </c>
      <c r="BS21" s="330">
        <v>8</v>
      </c>
      <c r="BT21" s="330">
        <v>9</v>
      </c>
      <c r="BU21" s="330">
        <v>17</v>
      </c>
      <c r="BV21" s="330">
        <v>4</v>
      </c>
      <c r="BW21" s="330">
        <v>6</v>
      </c>
      <c r="BX21" s="330">
        <v>5</v>
      </c>
      <c r="BY21" s="330">
        <v>4</v>
      </c>
      <c r="BZ21" s="330">
        <v>5</v>
      </c>
      <c r="CA21" s="441" t="s">
        <v>796</v>
      </c>
      <c r="CB21" s="339">
        <v>25</v>
      </c>
      <c r="CC21" s="339">
        <v>38</v>
      </c>
      <c r="CD21" s="339">
        <v>23</v>
      </c>
      <c r="CE21" s="339">
        <v>24</v>
      </c>
      <c r="CF21" s="339">
        <v>10</v>
      </c>
      <c r="CG21" s="339">
        <v>4</v>
      </c>
      <c r="CH21" s="339">
        <v>10</v>
      </c>
      <c r="CI21" s="339">
        <v>29</v>
      </c>
      <c r="CJ21" s="339">
        <v>50</v>
      </c>
      <c r="CK21" s="339">
        <v>15</v>
      </c>
      <c r="CL21" s="339">
        <v>64</v>
      </c>
      <c r="CM21" s="339">
        <v>95</v>
      </c>
      <c r="CN21" s="441" t="s">
        <v>796</v>
      </c>
      <c r="CO21" s="346">
        <v>52</v>
      </c>
      <c r="CP21" s="346">
        <v>7</v>
      </c>
      <c r="CQ21" s="346">
        <v>23</v>
      </c>
      <c r="CR21" s="346">
        <v>79</v>
      </c>
      <c r="CS21" s="346">
        <v>43</v>
      </c>
      <c r="CT21" s="346">
        <v>33</v>
      </c>
      <c r="CU21" s="346">
        <v>18</v>
      </c>
      <c r="CV21" s="346">
        <v>41</v>
      </c>
      <c r="CW21" s="350">
        <f t="shared" si="2"/>
        <v>296</v>
      </c>
      <c r="DA21" s="441" t="s">
        <v>796</v>
      </c>
      <c r="DB21" s="339">
        <v>13</v>
      </c>
      <c r="DC21" s="339">
        <v>202</v>
      </c>
      <c r="DD21" s="339">
        <v>100</v>
      </c>
      <c r="DE21" s="339">
        <v>47</v>
      </c>
      <c r="DF21" s="339">
        <v>234</v>
      </c>
      <c r="DG21" s="342">
        <f t="shared" si="3"/>
        <v>596</v>
      </c>
      <c r="DN21" s="230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19"/>
      <c r="EB21" s="219"/>
    </row>
    <row r="22" spans="1:132" ht="16.5" customHeight="1">
      <c r="A22" s="441" t="s">
        <v>797</v>
      </c>
      <c r="B22" s="330">
        <v>15</v>
      </c>
      <c r="C22" s="330">
        <v>4</v>
      </c>
      <c r="D22" s="330">
        <v>32</v>
      </c>
      <c r="E22" s="330">
        <v>4</v>
      </c>
      <c r="F22" s="330">
        <v>6</v>
      </c>
      <c r="G22" s="330">
        <v>3</v>
      </c>
      <c r="H22" s="330">
        <v>26</v>
      </c>
      <c r="I22" s="330">
        <v>2</v>
      </c>
      <c r="J22" s="330">
        <v>18</v>
      </c>
      <c r="K22" s="330">
        <v>20</v>
      </c>
      <c r="L22" s="330">
        <v>46</v>
      </c>
      <c r="M22" s="330">
        <v>7</v>
      </c>
      <c r="N22" s="441" t="s">
        <v>797</v>
      </c>
      <c r="O22" s="334">
        <v>12</v>
      </c>
      <c r="P22" s="334">
        <v>43</v>
      </c>
      <c r="Q22" s="332">
        <v>0</v>
      </c>
      <c r="R22" s="332">
        <v>0</v>
      </c>
      <c r="S22" s="332">
        <v>3</v>
      </c>
      <c r="T22" s="332">
        <v>0</v>
      </c>
      <c r="U22" s="335">
        <v>4</v>
      </c>
      <c r="V22" s="335">
        <v>5</v>
      </c>
      <c r="W22" s="335">
        <v>7</v>
      </c>
      <c r="X22" s="332">
        <v>4</v>
      </c>
      <c r="Y22" s="335">
        <v>3</v>
      </c>
      <c r="Z22" s="335">
        <v>8</v>
      </c>
      <c r="AA22" s="441" t="s">
        <v>797</v>
      </c>
      <c r="AB22" s="335">
        <v>2</v>
      </c>
      <c r="AC22" s="335">
        <v>3</v>
      </c>
      <c r="AD22" s="332">
        <v>0</v>
      </c>
      <c r="AE22" s="332">
        <v>0</v>
      </c>
      <c r="AF22" s="335">
        <v>3</v>
      </c>
      <c r="AG22" s="335">
        <v>10</v>
      </c>
      <c r="AH22" s="335">
        <v>1</v>
      </c>
      <c r="AI22" s="332">
        <v>0</v>
      </c>
      <c r="AJ22" s="337">
        <f t="shared" si="0"/>
        <v>863</v>
      </c>
      <c r="AK22" s="243"/>
      <c r="AN22" s="441" t="s">
        <v>797</v>
      </c>
      <c r="AO22" s="339">
        <v>4</v>
      </c>
      <c r="AP22" s="339">
        <v>13</v>
      </c>
      <c r="AQ22" s="332">
        <v>0</v>
      </c>
      <c r="AR22" s="330">
        <v>2</v>
      </c>
      <c r="AS22" s="330">
        <v>64</v>
      </c>
      <c r="AT22" s="330">
        <v>4</v>
      </c>
      <c r="AU22" s="330">
        <v>2</v>
      </c>
      <c r="AV22" s="332">
        <v>0</v>
      </c>
      <c r="AW22" s="339">
        <v>3</v>
      </c>
      <c r="AX22" s="339">
        <v>1</v>
      </c>
      <c r="AY22" s="339">
        <v>3</v>
      </c>
      <c r="AZ22" s="220"/>
      <c r="BA22" s="441" t="s">
        <v>797</v>
      </c>
      <c r="BB22" s="345">
        <v>17</v>
      </c>
      <c r="BC22" s="346">
        <v>18</v>
      </c>
      <c r="BD22" s="346">
        <v>21</v>
      </c>
      <c r="BE22" s="346">
        <v>27</v>
      </c>
      <c r="BF22" s="346">
        <v>29</v>
      </c>
      <c r="BG22" s="346">
        <v>76</v>
      </c>
      <c r="BH22" s="346">
        <v>46</v>
      </c>
      <c r="BI22" s="346">
        <v>19</v>
      </c>
      <c r="BJ22" s="332">
        <v>0</v>
      </c>
      <c r="BK22" s="344">
        <f t="shared" si="1"/>
        <v>253</v>
      </c>
      <c r="BN22" s="441" t="s">
        <v>797</v>
      </c>
      <c r="BO22" s="330">
        <v>7</v>
      </c>
      <c r="BP22" s="330">
        <v>6</v>
      </c>
      <c r="BQ22" s="330">
        <v>11</v>
      </c>
      <c r="BR22" s="330">
        <v>2</v>
      </c>
      <c r="BS22" s="330">
        <v>1</v>
      </c>
      <c r="BT22" s="330">
        <v>4</v>
      </c>
      <c r="BU22" s="330">
        <v>10</v>
      </c>
      <c r="BV22" s="332">
        <v>0</v>
      </c>
      <c r="BW22" s="330">
        <v>8</v>
      </c>
      <c r="BX22" s="330">
        <v>1</v>
      </c>
      <c r="BY22" s="330">
        <v>1</v>
      </c>
      <c r="BZ22" s="330">
        <v>2</v>
      </c>
      <c r="CA22" s="441" t="s">
        <v>797</v>
      </c>
      <c r="CB22" s="339">
        <v>13</v>
      </c>
      <c r="CC22" s="339">
        <v>22</v>
      </c>
      <c r="CD22" s="339">
        <v>14</v>
      </c>
      <c r="CE22" s="339">
        <v>12</v>
      </c>
      <c r="CF22" s="339">
        <v>1</v>
      </c>
      <c r="CG22" s="339">
        <v>3</v>
      </c>
      <c r="CH22" s="339">
        <v>8</v>
      </c>
      <c r="CI22" s="339">
        <v>27</v>
      </c>
      <c r="CJ22" s="339">
        <v>22</v>
      </c>
      <c r="CK22" s="339">
        <v>10</v>
      </c>
      <c r="CL22" s="339">
        <v>49</v>
      </c>
      <c r="CM22" s="339">
        <v>45</v>
      </c>
      <c r="CN22" s="441" t="s">
        <v>797</v>
      </c>
      <c r="CO22" s="346">
        <v>33</v>
      </c>
      <c r="CP22" s="346">
        <v>5</v>
      </c>
      <c r="CQ22" s="346">
        <v>13</v>
      </c>
      <c r="CR22" s="346">
        <v>50</v>
      </c>
      <c r="CS22" s="346">
        <v>37</v>
      </c>
      <c r="CT22" s="346">
        <v>27</v>
      </c>
      <c r="CU22" s="346">
        <v>10</v>
      </c>
      <c r="CV22" s="346">
        <v>25</v>
      </c>
      <c r="CW22" s="350">
        <f t="shared" si="2"/>
        <v>200</v>
      </c>
      <c r="DA22" s="441" t="s">
        <v>797</v>
      </c>
      <c r="DB22" s="339">
        <v>16</v>
      </c>
      <c r="DC22" s="339">
        <v>136</v>
      </c>
      <c r="DD22" s="339">
        <v>60</v>
      </c>
      <c r="DE22" s="339">
        <v>27</v>
      </c>
      <c r="DF22" s="339">
        <v>148</v>
      </c>
      <c r="DG22" s="342">
        <f t="shared" si="3"/>
        <v>387</v>
      </c>
      <c r="DN22" s="230"/>
      <c r="DO22" s="245"/>
      <c r="DP22" s="245"/>
      <c r="DQ22" s="245"/>
      <c r="DR22" s="245"/>
      <c r="DS22" s="245"/>
      <c r="DT22" s="245"/>
      <c r="DU22" s="245"/>
      <c r="DV22" s="246"/>
      <c r="DW22" s="245"/>
      <c r="DX22" s="245"/>
      <c r="DY22" s="245"/>
      <c r="DZ22" s="245"/>
      <c r="EA22" s="219"/>
      <c r="EB22" s="219"/>
    </row>
    <row r="23" spans="1:132" ht="16.5" customHeight="1">
      <c r="A23" s="441" t="s">
        <v>798</v>
      </c>
      <c r="B23" s="330">
        <v>3</v>
      </c>
      <c r="C23" s="330">
        <v>1</v>
      </c>
      <c r="D23" s="330">
        <v>39</v>
      </c>
      <c r="E23" s="330">
        <v>3</v>
      </c>
      <c r="F23" s="330">
        <v>2</v>
      </c>
      <c r="G23" s="330">
        <v>2</v>
      </c>
      <c r="H23" s="330">
        <v>17</v>
      </c>
      <c r="I23" s="332">
        <v>0</v>
      </c>
      <c r="J23" s="330">
        <v>5</v>
      </c>
      <c r="K23" s="330">
        <v>16</v>
      </c>
      <c r="L23" s="330">
        <v>55</v>
      </c>
      <c r="M23" s="330">
        <v>3</v>
      </c>
      <c r="N23" s="441" t="s">
        <v>798</v>
      </c>
      <c r="O23" s="334">
        <v>5</v>
      </c>
      <c r="P23" s="334">
        <v>20</v>
      </c>
      <c r="Q23" s="332">
        <v>0</v>
      </c>
      <c r="R23" s="332">
        <v>0</v>
      </c>
      <c r="S23" s="332">
        <v>0</v>
      </c>
      <c r="T23" s="332">
        <v>0</v>
      </c>
      <c r="U23" s="335">
        <v>2</v>
      </c>
      <c r="V23" s="335">
        <v>2</v>
      </c>
      <c r="W23" s="335">
        <v>3</v>
      </c>
      <c r="X23" s="332">
        <v>0</v>
      </c>
      <c r="Y23" s="335">
        <v>3</v>
      </c>
      <c r="Z23" s="335">
        <v>2</v>
      </c>
      <c r="AA23" s="441" t="s">
        <v>798</v>
      </c>
      <c r="AB23" s="335">
        <v>1</v>
      </c>
      <c r="AC23" s="335">
        <v>2</v>
      </c>
      <c r="AD23" s="335">
        <v>1</v>
      </c>
      <c r="AE23" s="332">
        <v>0</v>
      </c>
      <c r="AF23" s="335">
        <v>2</v>
      </c>
      <c r="AG23" s="335">
        <v>10</v>
      </c>
      <c r="AH23" s="332">
        <v>0</v>
      </c>
      <c r="AI23" s="332">
        <v>0</v>
      </c>
      <c r="AJ23" s="337">
        <f t="shared" si="0"/>
        <v>604</v>
      </c>
      <c r="AK23" s="243"/>
      <c r="AN23" s="441" t="s">
        <v>798</v>
      </c>
      <c r="AO23" s="339">
        <v>6</v>
      </c>
      <c r="AP23" s="330">
        <v>6</v>
      </c>
      <c r="AQ23" s="339">
        <v>1</v>
      </c>
      <c r="AR23" s="339">
        <v>5</v>
      </c>
      <c r="AS23" s="339">
        <v>76</v>
      </c>
      <c r="AT23" s="339">
        <v>2</v>
      </c>
      <c r="AU23" s="332">
        <v>0</v>
      </c>
      <c r="AV23" s="332">
        <v>0</v>
      </c>
      <c r="AW23" s="339">
        <v>1</v>
      </c>
      <c r="AX23" s="332">
        <v>0</v>
      </c>
      <c r="AY23" s="332">
        <v>0</v>
      </c>
      <c r="AZ23" s="220"/>
      <c r="BA23" s="441" t="s">
        <v>798</v>
      </c>
      <c r="BB23" s="345">
        <v>7</v>
      </c>
      <c r="BC23" s="346">
        <v>18</v>
      </c>
      <c r="BD23" s="346">
        <v>13</v>
      </c>
      <c r="BE23" s="346">
        <v>15</v>
      </c>
      <c r="BF23" s="346">
        <v>15</v>
      </c>
      <c r="BG23" s="346">
        <v>47</v>
      </c>
      <c r="BH23" s="346">
        <v>22</v>
      </c>
      <c r="BI23" s="346">
        <v>9</v>
      </c>
      <c r="BJ23" s="332">
        <v>0</v>
      </c>
      <c r="BK23" s="344">
        <f t="shared" si="1"/>
        <v>146</v>
      </c>
      <c r="BN23" s="441" t="s">
        <v>798</v>
      </c>
      <c r="BO23" s="330">
        <v>6</v>
      </c>
      <c r="BP23" s="330">
        <v>1</v>
      </c>
      <c r="BQ23" s="330">
        <v>8</v>
      </c>
      <c r="BR23" s="330">
        <v>4</v>
      </c>
      <c r="BS23" s="332">
        <v>0</v>
      </c>
      <c r="BT23" s="330">
        <v>1</v>
      </c>
      <c r="BU23" s="330">
        <v>3</v>
      </c>
      <c r="BV23" s="332">
        <v>0</v>
      </c>
      <c r="BW23" s="332">
        <v>0</v>
      </c>
      <c r="BX23" s="330">
        <v>3</v>
      </c>
      <c r="BY23" s="330">
        <v>1</v>
      </c>
      <c r="BZ23" s="330">
        <v>2</v>
      </c>
      <c r="CA23" s="441" t="s">
        <v>798</v>
      </c>
      <c r="CB23" s="339">
        <v>15</v>
      </c>
      <c r="CC23" s="339">
        <v>9</v>
      </c>
      <c r="CD23" s="339">
        <v>6</v>
      </c>
      <c r="CE23" s="339">
        <v>6</v>
      </c>
      <c r="CF23" s="339">
        <v>1</v>
      </c>
      <c r="CG23" s="339">
        <v>1</v>
      </c>
      <c r="CH23" s="330">
        <v>5</v>
      </c>
      <c r="CI23" s="339">
        <v>31</v>
      </c>
      <c r="CJ23" s="339">
        <v>11</v>
      </c>
      <c r="CK23" s="339">
        <v>6</v>
      </c>
      <c r="CL23" s="339">
        <v>12</v>
      </c>
      <c r="CM23" s="339">
        <v>28</v>
      </c>
      <c r="CN23" s="441" t="s">
        <v>798</v>
      </c>
      <c r="CO23" s="346">
        <v>14</v>
      </c>
      <c r="CP23" s="330" t="s">
        <v>707</v>
      </c>
      <c r="CQ23" s="346">
        <v>5</v>
      </c>
      <c r="CR23" s="346">
        <v>20</v>
      </c>
      <c r="CS23" s="346">
        <v>34</v>
      </c>
      <c r="CT23" s="346">
        <v>13</v>
      </c>
      <c r="CU23" s="346">
        <v>7</v>
      </c>
      <c r="CV23" s="346">
        <v>9</v>
      </c>
      <c r="CW23" s="350">
        <f t="shared" si="2"/>
        <v>102</v>
      </c>
      <c r="DA23" s="441" t="s">
        <v>798</v>
      </c>
      <c r="DB23" s="339">
        <v>3</v>
      </c>
      <c r="DC23" s="339">
        <v>79</v>
      </c>
      <c r="DD23" s="339">
        <v>32</v>
      </c>
      <c r="DE23" s="339">
        <v>22</v>
      </c>
      <c r="DF23" s="339">
        <v>81</v>
      </c>
      <c r="DG23" s="342">
        <f t="shared" si="3"/>
        <v>217</v>
      </c>
      <c r="DN23" s="230"/>
      <c r="DO23" s="245"/>
      <c r="DP23" s="245"/>
      <c r="DQ23" s="245"/>
      <c r="DR23" s="245"/>
      <c r="DS23" s="246"/>
      <c r="DT23" s="245"/>
      <c r="DU23" s="245"/>
      <c r="DV23" s="246"/>
      <c r="DW23" s="246"/>
      <c r="DX23" s="245"/>
      <c r="DY23" s="245"/>
      <c r="DZ23" s="245"/>
      <c r="EA23" s="219"/>
      <c r="EB23" s="219"/>
    </row>
    <row r="24" spans="1:132" ht="16.5" customHeight="1">
      <c r="A24" s="441" t="s">
        <v>801</v>
      </c>
      <c r="B24" s="330">
        <v>9</v>
      </c>
      <c r="C24" s="330">
        <v>22</v>
      </c>
      <c r="D24" s="330">
        <v>8</v>
      </c>
      <c r="E24" s="330">
        <v>25</v>
      </c>
      <c r="F24" s="330">
        <v>11</v>
      </c>
      <c r="G24" s="330">
        <v>9</v>
      </c>
      <c r="H24" s="330">
        <v>9</v>
      </c>
      <c r="I24" s="330">
        <v>6</v>
      </c>
      <c r="J24" s="330">
        <v>24</v>
      </c>
      <c r="K24" s="330">
        <v>14</v>
      </c>
      <c r="L24" s="330">
        <v>1</v>
      </c>
      <c r="M24" s="330">
        <v>1</v>
      </c>
      <c r="N24" s="441" t="s">
        <v>801</v>
      </c>
      <c r="O24" s="332">
        <v>0</v>
      </c>
      <c r="P24" s="334">
        <v>7</v>
      </c>
      <c r="Q24" s="332">
        <v>0</v>
      </c>
      <c r="R24" s="332">
        <v>5</v>
      </c>
      <c r="S24" s="334">
        <v>3</v>
      </c>
      <c r="T24" s="332">
        <v>1</v>
      </c>
      <c r="U24" s="335">
        <v>24</v>
      </c>
      <c r="V24" s="335">
        <v>18</v>
      </c>
      <c r="W24" s="335">
        <v>45</v>
      </c>
      <c r="X24" s="332">
        <v>12</v>
      </c>
      <c r="Y24" s="335">
        <v>14</v>
      </c>
      <c r="Z24" s="335">
        <v>89</v>
      </c>
      <c r="AA24" s="441" t="s">
        <v>801</v>
      </c>
      <c r="AB24" s="335">
        <v>10</v>
      </c>
      <c r="AC24" s="335">
        <v>22</v>
      </c>
      <c r="AD24" s="332">
        <v>0</v>
      </c>
      <c r="AE24" s="335">
        <v>11</v>
      </c>
      <c r="AF24" s="335">
        <v>3</v>
      </c>
      <c r="AG24" s="335">
        <v>2</v>
      </c>
      <c r="AH24" s="335">
        <v>1</v>
      </c>
      <c r="AI24" s="332">
        <v>0</v>
      </c>
      <c r="AJ24" s="337">
        <f t="shared" si="0"/>
        <v>1620</v>
      </c>
      <c r="AK24" s="243"/>
      <c r="AN24" s="441" t="s">
        <v>801</v>
      </c>
      <c r="AO24" s="332">
        <v>0</v>
      </c>
      <c r="AP24" s="330">
        <v>1</v>
      </c>
      <c r="AQ24" s="339">
        <v>1</v>
      </c>
      <c r="AR24" s="339">
        <v>10</v>
      </c>
      <c r="AS24" s="339">
        <v>11</v>
      </c>
      <c r="AT24" s="339">
        <v>1</v>
      </c>
      <c r="AU24" s="330">
        <v>1</v>
      </c>
      <c r="AV24" s="330">
        <v>8</v>
      </c>
      <c r="AW24" s="332">
        <v>0</v>
      </c>
      <c r="AX24" s="330">
        <v>9</v>
      </c>
      <c r="AY24" s="330">
        <v>17</v>
      </c>
      <c r="AZ24" s="220"/>
      <c r="BA24" s="441" t="s">
        <v>801</v>
      </c>
      <c r="BB24" s="332">
        <v>0</v>
      </c>
      <c r="BC24" s="332">
        <v>0</v>
      </c>
      <c r="BD24" s="332">
        <v>0</v>
      </c>
      <c r="BE24" s="332">
        <v>0</v>
      </c>
      <c r="BF24" s="332">
        <v>0</v>
      </c>
      <c r="BG24" s="346">
        <v>2</v>
      </c>
      <c r="BH24" s="332">
        <v>0</v>
      </c>
      <c r="BI24" s="346">
        <v>1</v>
      </c>
      <c r="BJ24" s="332">
        <v>0</v>
      </c>
      <c r="BK24" s="344">
        <f t="shared" si="1"/>
        <v>3</v>
      </c>
      <c r="BN24" s="441" t="s">
        <v>801</v>
      </c>
      <c r="BO24" s="330">
        <v>16</v>
      </c>
      <c r="BP24" s="332">
        <v>0</v>
      </c>
      <c r="BQ24" s="330">
        <v>15</v>
      </c>
      <c r="BR24" s="332">
        <v>0</v>
      </c>
      <c r="BS24" s="330">
        <v>1</v>
      </c>
      <c r="BT24" s="332">
        <v>0</v>
      </c>
      <c r="BU24" s="332">
        <v>0</v>
      </c>
      <c r="BV24" s="330">
        <v>7</v>
      </c>
      <c r="BW24" s="330">
        <v>1</v>
      </c>
      <c r="BX24" s="332">
        <v>0</v>
      </c>
      <c r="BY24" s="332">
        <v>0</v>
      </c>
      <c r="BZ24" s="330">
        <v>1</v>
      </c>
      <c r="CA24" s="441" t="s">
        <v>801</v>
      </c>
      <c r="CB24" s="339">
        <v>3</v>
      </c>
      <c r="CC24" s="330" t="s">
        <v>708</v>
      </c>
      <c r="CD24" s="330" t="s">
        <v>708</v>
      </c>
      <c r="CE24" s="330" t="s">
        <v>708</v>
      </c>
      <c r="CF24" s="330" t="s">
        <v>708</v>
      </c>
      <c r="CG24" s="339">
        <v>2</v>
      </c>
      <c r="CH24" s="330">
        <v>3</v>
      </c>
      <c r="CI24" s="330" t="s">
        <v>708</v>
      </c>
      <c r="CJ24" s="330" t="s">
        <v>708</v>
      </c>
      <c r="CK24" s="330" t="s">
        <v>708</v>
      </c>
      <c r="CL24" s="330" t="s">
        <v>708</v>
      </c>
      <c r="CM24" s="339">
        <v>37</v>
      </c>
      <c r="CN24" s="441" t="s">
        <v>801</v>
      </c>
      <c r="CO24" s="330" t="s">
        <v>708</v>
      </c>
      <c r="CP24" s="330" t="s">
        <v>708</v>
      </c>
      <c r="CQ24" s="330" t="s">
        <v>708</v>
      </c>
      <c r="CR24" s="330" t="s">
        <v>708</v>
      </c>
      <c r="CS24" s="330" t="s">
        <v>708</v>
      </c>
      <c r="CT24" s="330" t="s">
        <v>708</v>
      </c>
      <c r="CU24" s="330" t="s">
        <v>708</v>
      </c>
      <c r="CV24" s="330" t="s">
        <v>708</v>
      </c>
      <c r="CW24" s="350">
        <f t="shared" si="2"/>
        <v>0</v>
      </c>
      <c r="DA24" s="441" t="s">
        <v>801</v>
      </c>
      <c r="DB24" s="330" t="s">
        <v>708</v>
      </c>
      <c r="DC24" s="330" t="s">
        <v>708</v>
      </c>
      <c r="DD24" s="330" t="s">
        <v>708</v>
      </c>
      <c r="DE24" s="330" t="s">
        <v>708</v>
      </c>
      <c r="DF24" s="330" t="s">
        <v>708</v>
      </c>
      <c r="DG24" s="342">
        <f t="shared" si="3"/>
        <v>0</v>
      </c>
      <c r="DN24" s="230"/>
      <c r="DO24" s="245"/>
      <c r="DP24" s="246"/>
      <c r="DQ24" s="245"/>
      <c r="DR24" s="246"/>
      <c r="DS24" s="245"/>
      <c r="DT24" s="246"/>
      <c r="DU24" s="246"/>
      <c r="DV24" s="245"/>
      <c r="DW24" s="245"/>
      <c r="DX24" s="246"/>
      <c r="DY24" s="246"/>
      <c r="DZ24" s="245"/>
      <c r="EA24" s="219"/>
      <c r="EB24" s="219"/>
    </row>
    <row r="25" spans="1:132" ht="16.5" customHeight="1" thickBot="1">
      <c r="A25" s="442" t="s">
        <v>802</v>
      </c>
      <c r="B25" s="331">
        <f>SUM(B5:B24)</f>
        <v>1657</v>
      </c>
      <c r="C25" s="331">
        <f aca="true" t="shared" si="4" ref="C25:M25">SUM(C5:C24)</f>
        <v>1016</v>
      </c>
      <c r="D25" s="331">
        <f t="shared" si="4"/>
        <v>485</v>
      </c>
      <c r="E25" s="331">
        <f t="shared" si="4"/>
        <v>808</v>
      </c>
      <c r="F25" s="331">
        <f t="shared" si="4"/>
        <v>1597</v>
      </c>
      <c r="G25" s="331">
        <f t="shared" si="4"/>
        <v>339</v>
      </c>
      <c r="H25" s="331">
        <f t="shared" si="4"/>
        <v>1219</v>
      </c>
      <c r="I25" s="331">
        <f t="shared" si="4"/>
        <v>592</v>
      </c>
      <c r="J25" s="331">
        <f t="shared" si="4"/>
        <v>2059</v>
      </c>
      <c r="K25" s="331">
        <f t="shared" si="4"/>
        <v>438</v>
      </c>
      <c r="L25" s="331">
        <f t="shared" si="4"/>
        <v>591</v>
      </c>
      <c r="M25" s="331">
        <f t="shared" si="4"/>
        <v>420</v>
      </c>
      <c r="N25" s="442" t="s">
        <v>802</v>
      </c>
      <c r="O25" s="336">
        <f>SUM(O5:O24)</f>
        <v>348</v>
      </c>
      <c r="P25" s="336">
        <f aca="true" t="shared" si="5" ref="P25:Z25">SUM(P5:P24)</f>
        <v>1456</v>
      </c>
      <c r="Q25" s="336">
        <f t="shared" si="5"/>
        <v>0</v>
      </c>
      <c r="R25" s="336">
        <f t="shared" si="5"/>
        <v>941</v>
      </c>
      <c r="S25" s="336">
        <f t="shared" si="5"/>
        <v>210</v>
      </c>
      <c r="T25" s="336">
        <f t="shared" si="5"/>
        <v>120</v>
      </c>
      <c r="U25" s="336">
        <f t="shared" si="5"/>
        <v>923</v>
      </c>
      <c r="V25" s="336">
        <f t="shared" si="5"/>
        <v>448</v>
      </c>
      <c r="W25" s="336">
        <f t="shared" si="5"/>
        <v>1705</v>
      </c>
      <c r="X25" s="336">
        <f t="shared" si="5"/>
        <v>457</v>
      </c>
      <c r="Y25" s="336">
        <f t="shared" si="5"/>
        <v>793</v>
      </c>
      <c r="Z25" s="336">
        <f t="shared" si="5"/>
        <v>2554</v>
      </c>
      <c r="AA25" s="442" t="s">
        <v>802</v>
      </c>
      <c r="AB25" s="336">
        <f>SUM(AB5:AB24)</f>
        <v>336</v>
      </c>
      <c r="AC25" s="336">
        <f aca="true" t="shared" si="6" ref="AC25:AJ25">SUM(AC5:AC24)</f>
        <v>677</v>
      </c>
      <c r="AD25" s="336">
        <f t="shared" si="6"/>
        <v>93</v>
      </c>
      <c r="AE25" s="336">
        <f t="shared" si="6"/>
        <v>123</v>
      </c>
      <c r="AF25" s="336">
        <f t="shared" si="6"/>
        <v>296</v>
      </c>
      <c r="AG25" s="336">
        <f t="shared" si="6"/>
        <v>129</v>
      </c>
      <c r="AH25" s="336">
        <f t="shared" si="6"/>
        <v>139</v>
      </c>
      <c r="AI25" s="336">
        <f t="shared" si="6"/>
        <v>0</v>
      </c>
      <c r="AJ25" s="338">
        <f t="shared" si="6"/>
        <v>76312</v>
      </c>
      <c r="AK25" s="247"/>
      <c r="AN25" s="442" t="s">
        <v>802</v>
      </c>
      <c r="AO25" s="341">
        <f>SUM(AO5:AO24)</f>
        <v>371</v>
      </c>
      <c r="AP25" s="341">
        <f aca="true" t="shared" si="7" ref="AP25:AY25">SUM(AP5:AP24)</f>
        <v>590</v>
      </c>
      <c r="AQ25" s="341">
        <f t="shared" si="7"/>
        <v>812</v>
      </c>
      <c r="AR25" s="341">
        <f t="shared" si="7"/>
        <v>883</v>
      </c>
      <c r="AS25" s="341">
        <f t="shared" si="7"/>
        <v>1524</v>
      </c>
      <c r="AT25" s="341">
        <f t="shared" si="7"/>
        <v>486</v>
      </c>
      <c r="AU25" s="341">
        <f t="shared" si="7"/>
        <v>158</v>
      </c>
      <c r="AV25" s="341">
        <f t="shared" si="7"/>
        <v>338</v>
      </c>
      <c r="AW25" s="341">
        <f t="shared" si="7"/>
        <v>283</v>
      </c>
      <c r="AX25" s="341">
        <f t="shared" si="7"/>
        <v>776</v>
      </c>
      <c r="AY25" s="341">
        <f t="shared" si="7"/>
        <v>1098</v>
      </c>
      <c r="AZ25" s="220"/>
      <c r="BA25" s="442" t="s">
        <v>802</v>
      </c>
      <c r="BB25" s="347">
        <f>SUM(BB5:BB24)</f>
        <v>337</v>
      </c>
      <c r="BC25" s="347">
        <f aca="true" t="shared" si="8" ref="BC25:BK25">SUM(BC5:BC24)</f>
        <v>555</v>
      </c>
      <c r="BD25" s="347">
        <f t="shared" si="8"/>
        <v>654</v>
      </c>
      <c r="BE25" s="347">
        <f t="shared" si="8"/>
        <v>926</v>
      </c>
      <c r="BF25" s="347">
        <f t="shared" si="8"/>
        <v>826</v>
      </c>
      <c r="BG25" s="347">
        <f t="shared" si="8"/>
        <v>1406</v>
      </c>
      <c r="BH25" s="347">
        <f t="shared" si="8"/>
        <v>1283</v>
      </c>
      <c r="BI25" s="347">
        <f t="shared" si="8"/>
        <v>1132</v>
      </c>
      <c r="BJ25" s="347">
        <f t="shared" si="8"/>
        <v>80</v>
      </c>
      <c r="BK25" s="348">
        <f t="shared" si="8"/>
        <v>7199</v>
      </c>
      <c r="BN25" s="442" t="s">
        <v>802</v>
      </c>
      <c r="BO25" s="331">
        <f>SUM(BO5:BO24)</f>
        <v>484</v>
      </c>
      <c r="BP25" s="331">
        <f aca="true" t="shared" si="9" ref="BP25:BZ25">SUM(BP5:BP24)</f>
        <v>229</v>
      </c>
      <c r="BQ25" s="331">
        <f t="shared" si="9"/>
        <v>1441</v>
      </c>
      <c r="BR25" s="331">
        <f t="shared" si="9"/>
        <v>505</v>
      </c>
      <c r="BS25" s="331">
        <f t="shared" si="9"/>
        <v>359</v>
      </c>
      <c r="BT25" s="331">
        <f t="shared" si="9"/>
        <v>766</v>
      </c>
      <c r="BU25" s="331">
        <f t="shared" si="9"/>
        <v>1070</v>
      </c>
      <c r="BV25" s="331">
        <f t="shared" si="9"/>
        <v>866</v>
      </c>
      <c r="BW25" s="331">
        <f t="shared" si="9"/>
        <v>544</v>
      </c>
      <c r="BX25" s="331">
        <f t="shared" si="9"/>
        <v>752</v>
      </c>
      <c r="BY25" s="331">
        <f t="shared" si="9"/>
        <v>898</v>
      </c>
      <c r="BZ25" s="331">
        <f t="shared" si="9"/>
        <v>1116</v>
      </c>
      <c r="CA25" s="442" t="s">
        <v>802</v>
      </c>
      <c r="CB25" s="340">
        <f>SUM(CB5:CB24)</f>
        <v>779</v>
      </c>
      <c r="CC25" s="340">
        <f aca="true" t="shared" si="10" ref="CC25:CM25">SUM(CC5:CC24)</f>
        <v>1223</v>
      </c>
      <c r="CD25" s="340">
        <f t="shared" si="10"/>
        <v>510</v>
      </c>
      <c r="CE25" s="340">
        <f t="shared" si="10"/>
        <v>671</v>
      </c>
      <c r="CF25" s="340">
        <f t="shared" si="10"/>
        <v>197</v>
      </c>
      <c r="CG25" s="340">
        <f t="shared" si="10"/>
        <v>211</v>
      </c>
      <c r="CH25" s="340">
        <f t="shared" si="10"/>
        <v>486</v>
      </c>
      <c r="CI25" s="340">
        <f t="shared" si="10"/>
        <v>386</v>
      </c>
      <c r="CJ25" s="340">
        <f t="shared" si="10"/>
        <v>962</v>
      </c>
      <c r="CK25" s="340">
        <f t="shared" si="10"/>
        <v>445</v>
      </c>
      <c r="CL25" s="340">
        <f t="shared" si="10"/>
        <v>1183</v>
      </c>
      <c r="CM25" s="340">
        <f t="shared" si="10"/>
        <v>5522</v>
      </c>
      <c r="CN25" s="442" t="s">
        <v>802</v>
      </c>
      <c r="CO25" s="351">
        <f>SUM(CO5:CO24)</f>
        <v>543</v>
      </c>
      <c r="CP25" s="351">
        <f aca="true" t="shared" si="11" ref="CP25:CW25">SUM(CP5:CP24)</f>
        <v>54</v>
      </c>
      <c r="CQ25" s="351">
        <f t="shared" si="11"/>
        <v>240</v>
      </c>
      <c r="CR25" s="351">
        <f t="shared" si="11"/>
        <v>1012</v>
      </c>
      <c r="CS25" s="351">
        <f t="shared" si="11"/>
        <v>358</v>
      </c>
      <c r="CT25" s="351">
        <f t="shared" si="11"/>
        <v>767</v>
      </c>
      <c r="CU25" s="351">
        <f t="shared" si="11"/>
        <v>223</v>
      </c>
      <c r="CV25" s="351">
        <f t="shared" si="11"/>
        <v>478</v>
      </c>
      <c r="CW25" s="352">
        <f t="shared" si="11"/>
        <v>3675</v>
      </c>
      <c r="DA25" s="442" t="s">
        <v>802</v>
      </c>
      <c r="DB25" s="341">
        <f aca="true" t="shared" si="12" ref="DB25:DG25">SUM(DB5:DB24)</f>
        <v>309</v>
      </c>
      <c r="DC25" s="341">
        <f t="shared" si="12"/>
        <v>4471</v>
      </c>
      <c r="DD25" s="341">
        <f t="shared" si="12"/>
        <v>1735</v>
      </c>
      <c r="DE25" s="341">
        <f t="shared" si="12"/>
        <v>550</v>
      </c>
      <c r="DF25" s="341">
        <f t="shared" si="12"/>
        <v>3854</v>
      </c>
      <c r="DG25" s="349">
        <f t="shared" si="12"/>
        <v>10919</v>
      </c>
      <c r="DN25" s="230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19"/>
      <c r="EB25" s="219"/>
    </row>
    <row r="26" spans="1:132" ht="30" customHeight="1" thickBot="1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12"/>
      <c r="P26" s="212"/>
      <c r="Q26" s="212"/>
      <c r="R26" s="212"/>
      <c r="S26" s="212"/>
      <c r="T26" s="212"/>
      <c r="U26" s="249"/>
      <c r="V26" s="249"/>
      <c r="W26" s="249"/>
      <c r="X26" s="249"/>
      <c r="Y26" s="249"/>
      <c r="Z26" s="249"/>
      <c r="AA26" s="211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5"/>
      <c r="AO26" s="249"/>
      <c r="AX26" s="250"/>
      <c r="BA26" s="211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8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50"/>
      <c r="CM26" s="250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DA26" s="353"/>
      <c r="DB26" s="354"/>
      <c r="DC26" s="354"/>
      <c r="DD26" s="354"/>
      <c r="DE26" s="354"/>
      <c r="DF26" s="354"/>
      <c r="DG26" s="354"/>
      <c r="DH26" s="212"/>
      <c r="DI26" s="212"/>
      <c r="DJ26" s="212"/>
      <c r="DK26" s="212"/>
      <c r="DL26" s="212"/>
      <c r="DN26" s="215"/>
      <c r="EA26" s="219"/>
      <c r="EB26" s="219"/>
    </row>
    <row r="27" spans="1:132" ht="15" customHeight="1">
      <c r="A27" s="221" t="s">
        <v>413</v>
      </c>
      <c r="B27" s="551" t="s">
        <v>709</v>
      </c>
      <c r="C27" s="553" t="s">
        <v>710</v>
      </c>
      <c r="D27" s="553" t="s">
        <v>711</v>
      </c>
      <c r="E27" s="553" t="s">
        <v>712</v>
      </c>
      <c r="F27" s="553" t="s">
        <v>713</v>
      </c>
      <c r="G27" s="553" t="s">
        <v>714</v>
      </c>
      <c r="H27" s="553" t="s">
        <v>715</v>
      </c>
      <c r="I27" s="553" t="s">
        <v>716</v>
      </c>
      <c r="J27" s="553" t="s">
        <v>717</v>
      </c>
      <c r="K27" s="553" t="s">
        <v>718</v>
      </c>
      <c r="L27" s="553" t="s">
        <v>427</v>
      </c>
      <c r="M27" s="555" t="s">
        <v>719</v>
      </c>
      <c r="N27" s="221" t="s">
        <v>413</v>
      </c>
      <c r="O27" s="590" t="s">
        <v>439</v>
      </c>
      <c r="P27" s="591"/>
      <c r="Q27" s="591" t="s">
        <v>440</v>
      </c>
      <c r="R27" s="591"/>
      <c r="S27" s="591" t="s">
        <v>441</v>
      </c>
      <c r="T27" s="591"/>
      <c r="U27" s="591"/>
      <c r="V27" s="591" t="s">
        <v>442</v>
      </c>
      <c r="W27" s="591"/>
      <c r="X27" s="591"/>
      <c r="Y27" s="592" t="s">
        <v>443</v>
      </c>
      <c r="Z27" s="563" t="s">
        <v>720</v>
      </c>
      <c r="AA27" s="221" t="s">
        <v>413</v>
      </c>
      <c r="AB27" s="595" t="s">
        <v>721</v>
      </c>
      <c r="AC27" s="592" t="s">
        <v>722</v>
      </c>
      <c r="AD27" s="592" t="s">
        <v>723</v>
      </c>
      <c r="AE27" s="592" t="s">
        <v>724</v>
      </c>
      <c r="AF27" s="592" t="s">
        <v>725</v>
      </c>
      <c r="AG27" s="592" t="s">
        <v>726</v>
      </c>
      <c r="AH27" s="592" t="s">
        <v>727</v>
      </c>
      <c r="AI27" s="561" t="s">
        <v>728</v>
      </c>
      <c r="AJ27" s="561"/>
      <c r="AK27" s="561"/>
      <c r="AL27" s="561"/>
      <c r="AM27" s="568"/>
      <c r="AN27" s="221" t="s">
        <v>413</v>
      </c>
      <c r="AO27" s="590" t="s">
        <v>458</v>
      </c>
      <c r="AP27" s="591"/>
      <c r="AQ27" s="591"/>
      <c r="AR27" s="591"/>
      <c r="AS27" s="591"/>
      <c r="AT27" s="591"/>
      <c r="AU27" s="591"/>
      <c r="AV27" s="597" t="s">
        <v>460</v>
      </c>
      <c r="AW27" s="565" t="s">
        <v>461</v>
      </c>
      <c r="AX27" s="222"/>
      <c r="AY27" s="220"/>
      <c r="AZ27" s="220"/>
      <c r="BA27" s="221" t="s">
        <v>413</v>
      </c>
      <c r="BB27" s="551" t="s">
        <v>729</v>
      </c>
      <c r="BC27" s="553" t="s">
        <v>730</v>
      </c>
      <c r="BD27" s="553" t="s">
        <v>731</v>
      </c>
      <c r="BE27" s="553" t="s">
        <v>732</v>
      </c>
      <c r="BF27" s="553" t="s">
        <v>733</v>
      </c>
      <c r="BG27" s="553" t="s">
        <v>734</v>
      </c>
      <c r="BH27" s="553" t="s">
        <v>735</v>
      </c>
      <c r="BI27" s="553" t="s">
        <v>736</v>
      </c>
      <c r="BJ27" s="553" t="s">
        <v>737</v>
      </c>
      <c r="BK27" s="553" t="s">
        <v>738</v>
      </c>
      <c r="BL27" s="553" t="s">
        <v>739</v>
      </c>
      <c r="BM27" s="555" t="s">
        <v>740</v>
      </c>
      <c r="BN27" s="221" t="s">
        <v>413</v>
      </c>
      <c r="BO27" s="557" t="s">
        <v>479</v>
      </c>
      <c r="BP27" s="561" t="s">
        <v>741</v>
      </c>
      <c r="BQ27" s="561"/>
      <c r="BR27" s="600" t="s">
        <v>480</v>
      </c>
      <c r="BS27" s="559" t="s">
        <v>481</v>
      </c>
      <c r="BT27" s="561" t="s">
        <v>482</v>
      </c>
      <c r="BU27" s="561"/>
      <c r="BV27" s="561" t="s">
        <v>483</v>
      </c>
      <c r="BW27" s="561"/>
      <c r="BX27" s="561"/>
      <c r="BY27" s="251" t="s">
        <v>484</v>
      </c>
      <c r="BZ27" s="563" t="s">
        <v>485</v>
      </c>
      <c r="CA27" s="221" t="s">
        <v>413</v>
      </c>
      <c r="CB27" s="551" t="s">
        <v>502</v>
      </c>
      <c r="CC27" s="553" t="s">
        <v>503</v>
      </c>
      <c r="CD27" s="553" t="s">
        <v>504</v>
      </c>
      <c r="CE27" s="571" t="s">
        <v>505</v>
      </c>
      <c r="CF27" s="602" t="s">
        <v>506</v>
      </c>
      <c r="CG27" s="604" t="s">
        <v>507</v>
      </c>
      <c r="CH27" s="553" t="s">
        <v>508</v>
      </c>
      <c r="CI27" s="553" t="s">
        <v>509</v>
      </c>
      <c r="CJ27" s="553" t="s">
        <v>510</v>
      </c>
      <c r="CK27" s="606" t="s">
        <v>511</v>
      </c>
      <c r="CL27" s="220"/>
      <c r="CM27" s="220"/>
      <c r="CN27" s="221" t="s">
        <v>413</v>
      </c>
      <c r="CO27" s="551" t="s">
        <v>521</v>
      </c>
      <c r="CP27" s="553" t="s">
        <v>522</v>
      </c>
      <c r="CQ27" s="553" t="s">
        <v>523</v>
      </c>
      <c r="CR27" s="553" t="s">
        <v>524</v>
      </c>
      <c r="CS27" s="553" t="s">
        <v>525</v>
      </c>
      <c r="CT27" s="553" t="s">
        <v>526</v>
      </c>
      <c r="CU27" s="553" t="s">
        <v>527</v>
      </c>
      <c r="CV27" s="553" t="s">
        <v>528</v>
      </c>
      <c r="CW27" s="574" t="s">
        <v>529</v>
      </c>
      <c r="CX27" s="224"/>
      <c r="CY27" s="242"/>
      <c r="CZ27" s="242"/>
      <c r="DA27" s="221" t="s">
        <v>413</v>
      </c>
      <c r="DB27" s="608" t="s">
        <v>536</v>
      </c>
      <c r="DC27" s="610" t="s">
        <v>537</v>
      </c>
      <c r="DD27" s="610" t="s">
        <v>474</v>
      </c>
      <c r="DE27" s="610" t="s">
        <v>480</v>
      </c>
      <c r="DF27" s="610" t="s">
        <v>506</v>
      </c>
      <c r="DG27" s="610" t="s">
        <v>511</v>
      </c>
      <c r="DH27" s="610" t="s">
        <v>520</v>
      </c>
      <c r="DI27" s="610" t="s">
        <v>529</v>
      </c>
      <c r="DJ27" s="612" t="s">
        <v>535</v>
      </c>
      <c r="DK27" s="614" t="s">
        <v>23</v>
      </c>
      <c r="DL27" s="615"/>
      <c r="DN27" s="228"/>
      <c r="DO27" s="618"/>
      <c r="DP27" s="619"/>
      <c r="DQ27" s="619"/>
      <c r="DR27" s="620"/>
      <c r="DS27" s="618"/>
      <c r="DT27" s="619"/>
      <c r="DU27" s="619"/>
      <c r="DV27" s="619"/>
      <c r="DW27" s="619"/>
      <c r="DX27" s="619"/>
      <c r="DY27" s="253"/>
      <c r="DZ27" s="618"/>
      <c r="EA27" s="219"/>
      <c r="EB27" s="219"/>
    </row>
    <row r="28" spans="1:132" ht="15" customHeight="1" thickBot="1">
      <c r="A28" s="231" t="s">
        <v>425</v>
      </c>
      <c r="B28" s="552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6"/>
      <c r="N28" s="231" t="s">
        <v>425</v>
      </c>
      <c r="O28" s="235" t="s">
        <v>742</v>
      </c>
      <c r="P28" s="233" t="s">
        <v>445</v>
      </c>
      <c r="Q28" s="233" t="s">
        <v>743</v>
      </c>
      <c r="R28" s="233" t="s">
        <v>446</v>
      </c>
      <c r="S28" s="233" t="s">
        <v>744</v>
      </c>
      <c r="T28" s="233" t="s">
        <v>745</v>
      </c>
      <c r="U28" s="233" t="s">
        <v>742</v>
      </c>
      <c r="V28" s="233" t="s">
        <v>746</v>
      </c>
      <c r="W28" s="233" t="s">
        <v>747</v>
      </c>
      <c r="X28" s="233" t="s">
        <v>748</v>
      </c>
      <c r="Y28" s="593"/>
      <c r="Z28" s="594"/>
      <c r="AA28" s="231" t="s">
        <v>425</v>
      </c>
      <c r="AB28" s="596"/>
      <c r="AC28" s="593"/>
      <c r="AD28" s="593"/>
      <c r="AE28" s="593"/>
      <c r="AF28" s="593"/>
      <c r="AG28" s="593"/>
      <c r="AH28" s="593"/>
      <c r="AI28" s="233" t="s">
        <v>746</v>
      </c>
      <c r="AJ28" s="233" t="s">
        <v>747</v>
      </c>
      <c r="AK28" s="233" t="s">
        <v>748</v>
      </c>
      <c r="AL28" s="233" t="s">
        <v>749</v>
      </c>
      <c r="AM28" s="234" t="s">
        <v>744</v>
      </c>
      <c r="AN28" s="254" t="s">
        <v>425</v>
      </c>
      <c r="AO28" s="255" t="s">
        <v>462</v>
      </c>
      <c r="AP28" s="256" t="s">
        <v>463</v>
      </c>
      <c r="AQ28" s="256" t="s">
        <v>464</v>
      </c>
      <c r="AR28" s="256" t="s">
        <v>465</v>
      </c>
      <c r="AS28" s="256" t="s">
        <v>466</v>
      </c>
      <c r="AT28" s="256" t="s">
        <v>467</v>
      </c>
      <c r="AU28" s="256" t="s">
        <v>468</v>
      </c>
      <c r="AV28" s="598"/>
      <c r="AW28" s="599"/>
      <c r="AX28" s="222"/>
      <c r="AY28" s="220"/>
      <c r="AZ28" s="220"/>
      <c r="BA28" s="231" t="s">
        <v>425</v>
      </c>
      <c r="BB28" s="569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56"/>
      <c r="BN28" s="231" t="s">
        <v>425</v>
      </c>
      <c r="BO28" s="558"/>
      <c r="BP28" s="233" t="s">
        <v>746</v>
      </c>
      <c r="BQ28" s="233" t="s">
        <v>446</v>
      </c>
      <c r="BR28" s="601"/>
      <c r="BS28" s="560"/>
      <c r="BT28" s="257" t="s">
        <v>486</v>
      </c>
      <c r="BU28" s="233" t="s">
        <v>487</v>
      </c>
      <c r="BV28" s="257" t="s">
        <v>486</v>
      </c>
      <c r="BW28" s="233" t="s">
        <v>488</v>
      </c>
      <c r="BX28" s="233" t="s">
        <v>489</v>
      </c>
      <c r="BY28" s="257" t="s">
        <v>486</v>
      </c>
      <c r="BZ28" s="594"/>
      <c r="CA28" s="231" t="s">
        <v>425</v>
      </c>
      <c r="CB28" s="569"/>
      <c r="CC28" s="570"/>
      <c r="CD28" s="570"/>
      <c r="CE28" s="572"/>
      <c r="CF28" s="603"/>
      <c r="CG28" s="605"/>
      <c r="CH28" s="570"/>
      <c r="CI28" s="570"/>
      <c r="CJ28" s="570"/>
      <c r="CK28" s="607"/>
      <c r="CL28" s="220"/>
      <c r="CM28" s="220"/>
      <c r="CN28" s="231" t="s">
        <v>425</v>
      </c>
      <c r="CO28" s="569"/>
      <c r="CP28" s="570"/>
      <c r="CQ28" s="570"/>
      <c r="CR28" s="570"/>
      <c r="CS28" s="570"/>
      <c r="CT28" s="570"/>
      <c r="CU28" s="570"/>
      <c r="CV28" s="570"/>
      <c r="CW28" s="583"/>
      <c r="CX28" s="224"/>
      <c r="CY28" s="242"/>
      <c r="CZ28" s="242"/>
      <c r="DA28" s="231" t="s">
        <v>425</v>
      </c>
      <c r="DB28" s="609"/>
      <c r="DC28" s="611"/>
      <c r="DD28" s="611"/>
      <c r="DE28" s="611"/>
      <c r="DF28" s="611"/>
      <c r="DG28" s="611"/>
      <c r="DH28" s="611"/>
      <c r="DI28" s="611"/>
      <c r="DJ28" s="613"/>
      <c r="DK28" s="616"/>
      <c r="DL28" s="617"/>
      <c r="DN28" s="241"/>
      <c r="DO28" s="618"/>
      <c r="DP28" s="252"/>
      <c r="DQ28" s="252"/>
      <c r="DR28" s="621"/>
      <c r="DS28" s="618"/>
      <c r="DT28" s="258"/>
      <c r="DU28" s="252"/>
      <c r="DV28" s="258"/>
      <c r="DW28" s="252"/>
      <c r="DX28" s="252"/>
      <c r="DY28" s="258"/>
      <c r="DZ28" s="619"/>
      <c r="EA28" s="219"/>
      <c r="EB28" s="219"/>
    </row>
    <row r="29" spans="1:132" ht="16.5" customHeight="1">
      <c r="A29" s="441" t="s">
        <v>799</v>
      </c>
      <c r="B29" s="330">
        <v>4</v>
      </c>
      <c r="C29" s="330">
        <v>70</v>
      </c>
      <c r="D29" s="330">
        <v>50</v>
      </c>
      <c r="E29" s="330">
        <v>109</v>
      </c>
      <c r="F29" s="330">
        <v>103</v>
      </c>
      <c r="G29" s="330">
        <v>92</v>
      </c>
      <c r="H29" s="330">
        <v>1092</v>
      </c>
      <c r="I29" s="330">
        <v>103</v>
      </c>
      <c r="J29" s="330">
        <v>344</v>
      </c>
      <c r="K29" s="330">
        <v>58</v>
      </c>
      <c r="L29" s="330">
        <v>8</v>
      </c>
      <c r="M29" s="330">
        <v>530</v>
      </c>
      <c r="N29" s="441" t="s">
        <v>799</v>
      </c>
      <c r="O29" s="335">
        <v>124</v>
      </c>
      <c r="P29" s="335">
        <v>104</v>
      </c>
      <c r="Q29" s="335">
        <v>103</v>
      </c>
      <c r="R29" s="332">
        <v>0</v>
      </c>
      <c r="S29" s="335">
        <v>20</v>
      </c>
      <c r="T29" s="335">
        <v>15</v>
      </c>
      <c r="U29" s="332">
        <v>0</v>
      </c>
      <c r="V29" s="335">
        <v>73</v>
      </c>
      <c r="W29" s="335">
        <v>111</v>
      </c>
      <c r="X29" s="335">
        <v>83</v>
      </c>
      <c r="Y29" s="332">
        <v>0</v>
      </c>
      <c r="Z29" s="335">
        <v>52</v>
      </c>
      <c r="AA29" s="441" t="s">
        <v>803</v>
      </c>
      <c r="AB29" s="339">
        <v>221</v>
      </c>
      <c r="AC29" s="339">
        <v>10</v>
      </c>
      <c r="AD29" s="339">
        <v>106</v>
      </c>
      <c r="AE29" s="339">
        <v>141</v>
      </c>
      <c r="AF29" s="339">
        <v>54</v>
      </c>
      <c r="AG29" s="339">
        <v>28</v>
      </c>
      <c r="AH29" s="339">
        <v>110</v>
      </c>
      <c r="AI29" s="339">
        <v>14</v>
      </c>
      <c r="AJ29" s="339">
        <v>31</v>
      </c>
      <c r="AK29" s="339">
        <v>23</v>
      </c>
      <c r="AL29" s="339">
        <v>47</v>
      </c>
      <c r="AM29" s="339">
        <v>14</v>
      </c>
      <c r="AN29" s="441" t="s">
        <v>803</v>
      </c>
      <c r="AO29" s="339">
        <v>30</v>
      </c>
      <c r="AP29" s="339">
        <v>23</v>
      </c>
      <c r="AQ29" s="339">
        <v>25</v>
      </c>
      <c r="AR29" s="339">
        <v>35</v>
      </c>
      <c r="AS29" s="340">
        <v>25</v>
      </c>
      <c r="AT29" s="340">
        <v>43</v>
      </c>
      <c r="AU29" s="340">
        <v>3</v>
      </c>
      <c r="AV29" s="332">
        <v>0</v>
      </c>
      <c r="AW29" s="342">
        <f aca="true" t="shared" si="13" ref="AW29:AW48">SUM(AB29:AM29,AO5:AY5,AO29:AV29)</f>
        <v>1556</v>
      </c>
      <c r="BA29" s="441" t="s">
        <v>803</v>
      </c>
      <c r="BB29" s="330">
        <v>41</v>
      </c>
      <c r="BC29" s="330">
        <v>55</v>
      </c>
      <c r="BD29" s="330">
        <v>103</v>
      </c>
      <c r="BE29" s="330">
        <v>209</v>
      </c>
      <c r="BF29" s="330">
        <v>41</v>
      </c>
      <c r="BG29" s="330">
        <v>4</v>
      </c>
      <c r="BH29" s="330">
        <v>4</v>
      </c>
      <c r="BI29" s="330">
        <v>85</v>
      </c>
      <c r="BJ29" s="330">
        <v>73</v>
      </c>
      <c r="BK29" s="330">
        <v>60</v>
      </c>
      <c r="BL29" s="330">
        <v>30</v>
      </c>
      <c r="BM29" s="331">
        <v>188</v>
      </c>
      <c r="BN29" s="441" t="s">
        <v>803</v>
      </c>
      <c r="BO29" s="330" t="s">
        <v>750</v>
      </c>
      <c r="BP29" s="330" t="s">
        <v>750</v>
      </c>
      <c r="BQ29" s="330" t="s">
        <v>750</v>
      </c>
      <c r="BR29" s="414">
        <f aca="true" t="shared" si="14" ref="BR29:BR48">SUM(BB29:BM29,BO5:BZ5,BO29:BQ29)</f>
        <v>1226</v>
      </c>
      <c r="BS29" s="330" t="s">
        <v>750</v>
      </c>
      <c r="BT29" s="339">
        <v>17</v>
      </c>
      <c r="BU29" s="339">
        <v>9</v>
      </c>
      <c r="BV29" s="339">
        <v>40</v>
      </c>
      <c r="BW29" s="339">
        <v>23</v>
      </c>
      <c r="BX29" s="339">
        <v>36</v>
      </c>
      <c r="BY29" s="339">
        <v>63</v>
      </c>
      <c r="BZ29" s="340">
        <v>40</v>
      </c>
      <c r="CA29" s="441" t="s">
        <v>803</v>
      </c>
      <c r="CB29" s="339">
        <v>47</v>
      </c>
      <c r="CC29" s="339">
        <v>56</v>
      </c>
      <c r="CD29" s="339">
        <v>67</v>
      </c>
      <c r="CE29" s="339">
        <v>46</v>
      </c>
      <c r="CF29" s="417">
        <f aca="true" t="shared" si="15" ref="CF29:CF48">SUM(BS29:BZ29,CB5:CM5,CB29:CE29)</f>
        <v>813</v>
      </c>
      <c r="CG29" s="340">
        <v>15</v>
      </c>
      <c r="CH29" s="339">
        <v>7</v>
      </c>
      <c r="CI29" s="339">
        <v>29</v>
      </c>
      <c r="CJ29" s="339">
        <v>13</v>
      </c>
      <c r="CK29" s="342">
        <f>SUM(CG29:CJ29)</f>
        <v>64</v>
      </c>
      <c r="CL29" s="220"/>
      <c r="CM29" s="220"/>
      <c r="CN29" s="441" t="s">
        <v>803</v>
      </c>
      <c r="CO29" s="330" t="s">
        <v>708</v>
      </c>
      <c r="CP29" s="339">
        <v>6</v>
      </c>
      <c r="CQ29" s="330" t="s">
        <v>708</v>
      </c>
      <c r="CR29" s="339">
        <v>1</v>
      </c>
      <c r="CS29" s="339">
        <v>5</v>
      </c>
      <c r="CT29" s="339">
        <v>3</v>
      </c>
      <c r="CU29" s="339">
        <v>29</v>
      </c>
      <c r="CV29" s="339">
        <v>90</v>
      </c>
      <c r="CW29" s="342">
        <f>SUM(CO29:CV29)</f>
        <v>134</v>
      </c>
      <c r="DA29" s="441" t="s">
        <v>803</v>
      </c>
      <c r="DB29" s="339">
        <f aca="true" t="shared" si="16" ref="DB29:DB49">AJ5</f>
        <v>4740</v>
      </c>
      <c r="DC29" s="340">
        <f aca="true" t="shared" si="17" ref="DC29:DC49">AW29</f>
        <v>1556</v>
      </c>
      <c r="DD29" s="340">
        <f aca="true" t="shared" si="18" ref="DD29:DD49">BK5</f>
        <v>205</v>
      </c>
      <c r="DE29" s="331">
        <f aca="true" t="shared" si="19" ref="DE29:DE49">BR29</f>
        <v>1226</v>
      </c>
      <c r="DF29" s="340">
        <f aca="true" t="shared" si="20" ref="DF29:DF49">CF29</f>
        <v>813</v>
      </c>
      <c r="DG29" s="340">
        <f aca="true" t="shared" si="21" ref="DG29:DG49">CK29</f>
        <v>64</v>
      </c>
      <c r="DH29" s="340">
        <f aca="true" t="shared" si="22" ref="DH29:DH49">CW5</f>
        <v>57</v>
      </c>
      <c r="DI29" s="340">
        <f aca="true" t="shared" si="23" ref="DI29:DI49">CW29</f>
        <v>134</v>
      </c>
      <c r="DJ29" s="340">
        <f>DG5</f>
        <v>296</v>
      </c>
      <c r="DK29" s="622">
        <f>SUM(DB29:DJ29)</f>
        <v>9091</v>
      </c>
      <c r="DL29" s="623"/>
      <c r="DM29" s="355"/>
      <c r="DN29" s="230"/>
      <c r="DO29" s="245"/>
      <c r="DP29" s="245"/>
      <c r="DQ29" s="245"/>
      <c r="DR29" s="259"/>
      <c r="DS29" s="245"/>
      <c r="DT29" s="244"/>
      <c r="DU29" s="244"/>
      <c r="DV29" s="244"/>
      <c r="DW29" s="244"/>
      <c r="DX29" s="244"/>
      <c r="DY29" s="244"/>
      <c r="DZ29" s="244"/>
      <c r="EA29" s="219"/>
      <c r="EB29" s="219"/>
    </row>
    <row r="30" spans="1:132" ht="16.5" customHeight="1">
      <c r="A30" s="441" t="s">
        <v>800</v>
      </c>
      <c r="B30" s="330">
        <v>11</v>
      </c>
      <c r="C30" s="330">
        <v>78</v>
      </c>
      <c r="D30" s="330">
        <v>46</v>
      </c>
      <c r="E30" s="330">
        <v>106</v>
      </c>
      <c r="F30" s="330">
        <v>81</v>
      </c>
      <c r="G30" s="330">
        <v>86</v>
      </c>
      <c r="H30" s="330">
        <v>944</v>
      </c>
      <c r="I30" s="330">
        <v>101</v>
      </c>
      <c r="J30" s="330">
        <v>342</v>
      </c>
      <c r="K30" s="330">
        <v>44</v>
      </c>
      <c r="L30" s="330">
        <v>20</v>
      </c>
      <c r="M30" s="330">
        <v>340</v>
      </c>
      <c r="N30" s="441" t="s">
        <v>800</v>
      </c>
      <c r="O30" s="335">
        <v>132</v>
      </c>
      <c r="P30" s="335">
        <v>88</v>
      </c>
      <c r="Q30" s="335">
        <v>134</v>
      </c>
      <c r="R30" s="332">
        <v>0</v>
      </c>
      <c r="S30" s="335">
        <v>9</v>
      </c>
      <c r="T30" s="335">
        <v>7</v>
      </c>
      <c r="U30" s="335">
        <v>1</v>
      </c>
      <c r="V30" s="335">
        <v>10</v>
      </c>
      <c r="W30" s="335">
        <v>101</v>
      </c>
      <c r="X30" s="335">
        <v>68</v>
      </c>
      <c r="Y30" s="332">
        <v>0</v>
      </c>
      <c r="Z30" s="335">
        <v>60</v>
      </c>
      <c r="AA30" s="441" t="s">
        <v>804</v>
      </c>
      <c r="AB30" s="339">
        <v>204</v>
      </c>
      <c r="AC30" s="339">
        <v>17</v>
      </c>
      <c r="AD30" s="339">
        <v>99</v>
      </c>
      <c r="AE30" s="339">
        <v>124</v>
      </c>
      <c r="AF30" s="339">
        <v>72</v>
      </c>
      <c r="AG30" s="339">
        <v>34</v>
      </c>
      <c r="AH30" s="339">
        <v>83</v>
      </c>
      <c r="AI30" s="339">
        <v>25</v>
      </c>
      <c r="AJ30" s="339">
        <v>24</v>
      </c>
      <c r="AK30" s="339">
        <v>18</v>
      </c>
      <c r="AL30" s="339">
        <v>51</v>
      </c>
      <c r="AM30" s="339">
        <v>17</v>
      </c>
      <c r="AN30" s="441" t="s">
        <v>804</v>
      </c>
      <c r="AO30" s="339">
        <v>20</v>
      </c>
      <c r="AP30" s="339">
        <v>23</v>
      </c>
      <c r="AQ30" s="339">
        <v>46</v>
      </c>
      <c r="AR30" s="339">
        <v>27</v>
      </c>
      <c r="AS30" s="340">
        <v>26</v>
      </c>
      <c r="AT30" s="340">
        <v>19</v>
      </c>
      <c r="AU30" s="340">
        <v>9</v>
      </c>
      <c r="AV30" s="332">
        <v>0</v>
      </c>
      <c r="AW30" s="342">
        <f t="shared" si="13"/>
        <v>1394</v>
      </c>
      <c r="BA30" s="441" t="s">
        <v>804</v>
      </c>
      <c r="BB30" s="330">
        <v>95</v>
      </c>
      <c r="BC30" s="330">
        <v>146</v>
      </c>
      <c r="BD30" s="330">
        <v>97</v>
      </c>
      <c r="BE30" s="330">
        <v>194</v>
      </c>
      <c r="BF30" s="330">
        <v>49</v>
      </c>
      <c r="BG30" s="330">
        <v>6</v>
      </c>
      <c r="BH30" s="330">
        <v>1</v>
      </c>
      <c r="BI30" s="330">
        <v>161</v>
      </c>
      <c r="BJ30" s="330">
        <v>78</v>
      </c>
      <c r="BK30" s="330">
        <v>76</v>
      </c>
      <c r="BL30" s="330">
        <v>44</v>
      </c>
      <c r="BM30" s="330">
        <v>110</v>
      </c>
      <c r="BN30" s="441" t="s">
        <v>804</v>
      </c>
      <c r="BO30" s="330" t="s">
        <v>750</v>
      </c>
      <c r="BP30" s="330" t="s">
        <v>750</v>
      </c>
      <c r="BQ30" s="330" t="s">
        <v>750</v>
      </c>
      <c r="BR30" s="415">
        <f t="shared" si="14"/>
        <v>1473</v>
      </c>
      <c r="BS30" s="330" t="s">
        <v>750</v>
      </c>
      <c r="BT30" s="339">
        <v>16</v>
      </c>
      <c r="BU30" s="339">
        <v>13</v>
      </c>
      <c r="BV30" s="339">
        <v>37</v>
      </c>
      <c r="BW30" s="339">
        <v>19</v>
      </c>
      <c r="BX30" s="339">
        <v>30</v>
      </c>
      <c r="BY30" s="339">
        <v>70</v>
      </c>
      <c r="BZ30" s="340">
        <v>26</v>
      </c>
      <c r="CA30" s="441" t="s">
        <v>804</v>
      </c>
      <c r="CB30" s="339">
        <v>75</v>
      </c>
      <c r="CC30" s="339">
        <v>71</v>
      </c>
      <c r="CD30" s="339">
        <v>52</v>
      </c>
      <c r="CE30" s="339">
        <v>68</v>
      </c>
      <c r="CF30" s="417">
        <f t="shared" si="15"/>
        <v>924</v>
      </c>
      <c r="CG30" s="340">
        <v>14</v>
      </c>
      <c r="CH30" s="339">
        <v>13</v>
      </c>
      <c r="CI30" s="339">
        <v>43</v>
      </c>
      <c r="CJ30" s="339">
        <v>22</v>
      </c>
      <c r="CK30" s="342">
        <f aca="true" t="shared" si="24" ref="CK30:CK48">SUM(CG30:CJ30)</f>
        <v>92</v>
      </c>
      <c r="CL30" s="220"/>
      <c r="CM30" s="220"/>
      <c r="CN30" s="441" t="s">
        <v>804</v>
      </c>
      <c r="CO30" s="339">
        <v>6</v>
      </c>
      <c r="CP30" s="339">
        <v>18</v>
      </c>
      <c r="CQ30" s="330" t="s">
        <v>707</v>
      </c>
      <c r="CR30" s="339">
        <v>7</v>
      </c>
      <c r="CS30" s="339">
        <v>10</v>
      </c>
      <c r="CT30" s="339">
        <v>8</v>
      </c>
      <c r="CU30" s="339">
        <v>43</v>
      </c>
      <c r="CV30" s="339">
        <v>99</v>
      </c>
      <c r="CW30" s="342">
        <f aca="true" t="shared" si="25" ref="CW30:CW48">SUM(CO30:CV30)</f>
        <v>191</v>
      </c>
      <c r="DA30" s="441" t="s">
        <v>804</v>
      </c>
      <c r="DB30" s="339">
        <f t="shared" si="16"/>
        <v>4118</v>
      </c>
      <c r="DC30" s="340">
        <f t="shared" si="17"/>
        <v>1394</v>
      </c>
      <c r="DD30" s="340">
        <f t="shared" si="18"/>
        <v>245</v>
      </c>
      <c r="DE30" s="331">
        <f t="shared" si="19"/>
        <v>1473</v>
      </c>
      <c r="DF30" s="340">
        <f t="shared" si="20"/>
        <v>924</v>
      </c>
      <c r="DG30" s="340">
        <f t="shared" si="21"/>
        <v>92</v>
      </c>
      <c r="DH30" s="340">
        <f t="shared" si="22"/>
        <v>89</v>
      </c>
      <c r="DI30" s="340">
        <f t="shared" si="23"/>
        <v>191</v>
      </c>
      <c r="DJ30" s="340">
        <f aca="true" t="shared" si="26" ref="DJ30:DJ49">DG6</f>
        <v>373</v>
      </c>
      <c r="DK30" s="622">
        <f aca="true" t="shared" si="27" ref="DK30:DK49">SUM(DB30:DJ30)</f>
        <v>8899</v>
      </c>
      <c r="DL30" s="623"/>
      <c r="DM30" s="355"/>
      <c r="DN30" s="230"/>
      <c r="DO30" s="245"/>
      <c r="DP30" s="245"/>
      <c r="DQ30" s="245"/>
      <c r="DR30" s="259"/>
      <c r="DS30" s="245"/>
      <c r="DT30" s="244"/>
      <c r="DU30" s="244"/>
      <c r="DV30" s="244"/>
      <c r="DW30" s="244"/>
      <c r="DX30" s="244"/>
      <c r="DY30" s="244"/>
      <c r="DZ30" s="244"/>
      <c r="EA30" s="219"/>
      <c r="EB30" s="219"/>
    </row>
    <row r="31" spans="1:132" ht="16.5" customHeight="1">
      <c r="A31" s="441" t="s">
        <v>782</v>
      </c>
      <c r="B31" s="330">
        <v>20</v>
      </c>
      <c r="C31" s="330">
        <v>112</v>
      </c>
      <c r="D31" s="330">
        <v>49</v>
      </c>
      <c r="E31" s="330">
        <v>90</v>
      </c>
      <c r="F31" s="330">
        <v>79</v>
      </c>
      <c r="G31" s="330">
        <v>108</v>
      </c>
      <c r="H31" s="330">
        <v>708</v>
      </c>
      <c r="I31" s="330">
        <v>111</v>
      </c>
      <c r="J31" s="330">
        <v>264</v>
      </c>
      <c r="K31" s="330">
        <v>47</v>
      </c>
      <c r="L31" s="330">
        <v>18</v>
      </c>
      <c r="M31" s="330">
        <v>334</v>
      </c>
      <c r="N31" s="441" t="s">
        <v>782</v>
      </c>
      <c r="O31" s="335">
        <v>137</v>
      </c>
      <c r="P31" s="335">
        <v>100</v>
      </c>
      <c r="Q31" s="335">
        <v>112</v>
      </c>
      <c r="R31" s="332">
        <v>0</v>
      </c>
      <c r="S31" s="335">
        <v>8</v>
      </c>
      <c r="T31" s="335">
        <v>9</v>
      </c>
      <c r="U31" s="335">
        <v>2</v>
      </c>
      <c r="V31" s="335">
        <v>5</v>
      </c>
      <c r="W31" s="335">
        <v>38</v>
      </c>
      <c r="X31" s="335">
        <v>41</v>
      </c>
      <c r="Y31" s="332">
        <v>0</v>
      </c>
      <c r="Z31" s="335">
        <v>48</v>
      </c>
      <c r="AA31" s="441" t="s">
        <v>782</v>
      </c>
      <c r="AB31" s="339">
        <v>227</v>
      </c>
      <c r="AC31" s="339">
        <v>13</v>
      </c>
      <c r="AD31" s="339">
        <v>88</v>
      </c>
      <c r="AE31" s="339">
        <v>169</v>
      </c>
      <c r="AF31" s="339">
        <v>68</v>
      </c>
      <c r="AG31" s="339">
        <v>42</v>
      </c>
      <c r="AH31" s="339">
        <v>72</v>
      </c>
      <c r="AI31" s="339">
        <v>30</v>
      </c>
      <c r="AJ31" s="339">
        <v>40</v>
      </c>
      <c r="AK31" s="339">
        <v>28</v>
      </c>
      <c r="AL31" s="339">
        <v>45</v>
      </c>
      <c r="AM31" s="339">
        <v>42</v>
      </c>
      <c r="AN31" s="441" t="s">
        <v>782</v>
      </c>
      <c r="AO31" s="339">
        <v>7</v>
      </c>
      <c r="AP31" s="339">
        <v>28</v>
      </c>
      <c r="AQ31" s="339">
        <v>49</v>
      </c>
      <c r="AR31" s="339">
        <v>24</v>
      </c>
      <c r="AS31" s="340">
        <v>22</v>
      </c>
      <c r="AT31" s="340">
        <v>14</v>
      </c>
      <c r="AU31" s="340">
        <v>11</v>
      </c>
      <c r="AV31" s="332">
        <v>0</v>
      </c>
      <c r="AW31" s="342">
        <f t="shared" si="13"/>
        <v>1508</v>
      </c>
      <c r="BA31" s="441" t="s">
        <v>782</v>
      </c>
      <c r="BB31" s="330">
        <v>106</v>
      </c>
      <c r="BC31" s="330">
        <v>198</v>
      </c>
      <c r="BD31" s="330">
        <v>64</v>
      </c>
      <c r="BE31" s="330">
        <v>240</v>
      </c>
      <c r="BF31" s="330">
        <v>54</v>
      </c>
      <c r="BG31" s="330">
        <v>5</v>
      </c>
      <c r="BH31" s="330">
        <v>2</v>
      </c>
      <c r="BI31" s="330">
        <v>202</v>
      </c>
      <c r="BJ31" s="330">
        <v>96</v>
      </c>
      <c r="BK31" s="330">
        <v>100</v>
      </c>
      <c r="BL31" s="330">
        <v>34</v>
      </c>
      <c r="BM31" s="330">
        <v>121</v>
      </c>
      <c r="BN31" s="441" t="s">
        <v>782</v>
      </c>
      <c r="BO31" s="330" t="s">
        <v>750</v>
      </c>
      <c r="BP31" s="330" t="s">
        <v>750</v>
      </c>
      <c r="BQ31" s="330" t="s">
        <v>750</v>
      </c>
      <c r="BR31" s="415">
        <f t="shared" si="14"/>
        <v>1871</v>
      </c>
      <c r="BS31" s="330" t="s">
        <v>750</v>
      </c>
      <c r="BT31" s="339">
        <v>35</v>
      </c>
      <c r="BU31" s="339">
        <v>17</v>
      </c>
      <c r="BV31" s="339">
        <v>43</v>
      </c>
      <c r="BW31" s="339">
        <v>42</v>
      </c>
      <c r="BX31" s="339">
        <v>49</v>
      </c>
      <c r="BY31" s="339">
        <v>55</v>
      </c>
      <c r="BZ31" s="339">
        <v>41</v>
      </c>
      <c r="CA31" s="441" t="s">
        <v>782</v>
      </c>
      <c r="CB31" s="339">
        <v>103</v>
      </c>
      <c r="CC31" s="339">
        <v>61</v>
      </c>
      <c r="CD31" s="339">
        <v>70</v>
      </c>
      <c r="CE31" s="339">
        <v>71</v>
      </c>
      <c r="CF31" s="417">
        <f t="shared" si="15"/>
        <v>1150</v>
      </c>
      <c r="CG31" s="340">
        <v>30</v>
      </c>
      <c r="CH31" s="339">
        <v>15</v>
      </c>
      <c r="CI31" s="339">
        <v>81</v>
      </c>
      <c r="CJ31" s="339">
        <v>22</v>
      </c>
      <c r="CK31" s="342">
        <f t="shared" si="24"/>
        <v>148</v>
      </c>
      <c r="CL31" s="220"/>
      <c r="CM31" s="220"/>
      <c r="CN31" s="441" t="s">
        <v>782</v>
      </c>
      <c r="CO31" s="339">
        <v>10</v>
      </c>
      <c r="CP31" s="339">
        <v>15</v>
      </c>
      <c r="CQ31" s="339">
        <v>9</v>
      </c>
      <c r="CR31" s="339">
        <v>12</v>
      </c>
      <c r="CS31" s="339">
        <v>7</v>
      </c>
      <c r="CT31" s="339">
        <v>13</v>
      </c>
      <c r="CU31" s="339">
        <v>69</v>
      </c>
      <c r="CV31" s="339">
        <v>157</v>
      </c>
      <c r="CW31" s="342">
        <f t="shared" si="25"/>
        <v>292</v>
      </c>
      <c r="DA31" s="441" t="s">
        <v>782</v>
      </c>
      <c r="DB31" s="339">
        <f t="shared" si="16"/>
        <v>3566</v>
      </c>
      <c r="DC31" s="340">
        <f t="shared" si="17"/>
        <v>1508</v>
      </c>
      <c r="DD31" s="340">
        <f t="shared" si="18"/>
        <v>269</v>
      </c>
      <c r="DE31" s="331">
        <f t="shared" si="19"/>
        <v>1871</v>
      </c>
      <c r="DF31" s="340">
        <f t="shared" si="20"/>
        <v>1150</v>
      </c>
      <c r="DG31" s="340">
        <f t="shared" si="21"/>
        <v>148</v>
      </c>
      <c r="DH31" s="340">
        <f t="shared" si="22"/>
        <v>161</v>
      </c>
      <c r="DI31" s="340">
        <f t="shared" si="23"/>
        <v>292</v>
      </c>
      <c r="DJ31" s="340">
        <f t="shared" si="26"/>
        <v>478</v>
      </c>
      <c r="DK31" s="622">
        <f t="shared" si="27"/>
        <v>9443</v>
      </c>
      <c r="DL31" s="623"/>
      <c r="DM31" s="355"/>
      <c r="DN31" s="230"/>
      <c r="DO31" s="245"/>
      <c r="DP31" s="245"/>
      <c r="DQ31" s="245"/>
      <c r="DR31" s="259"/>
      <c r="DS31" s="245"/>
      <c r="DT31" s="244"/>
      <c r="DU31" s="244"/>
      <c r="DV31" s="244"/>
      <c r="DW31" s="244"/>
      <c r="DX31" s="244"/>
      <c r="DY31" s="244"/>
      <c r="DZ31" s="244"/>
      <c r="EA31" s="219"/>
      <c r="EB31" s="219"/>
    </row>
    <row r="32" spans="1:132" ht="16.5" customHeight="1">
      <c r="A32" s="441" t="s">
        <v>783</v>
      </c>
      <c r="B32" s="330">
        <v>37</v>
      </c>
      <c r="C32" s="330">
        <v>128</v>
      </c>
      <c r="D32" s="330">
        <v>59</v>
      </c>
      <c r="E32" s="330">
        <v>60</v>
      </c>
      <c r="F32" s="330">
        <v>311</v>
      </c>
      <c r="G32" s="330">
        <v>108</v>
      </c>
      <c r="H32" s="330">
        <v>815</v>
      </c>
      <c r="I32" s="330">
        <v>116</v>
      </c>
      <c r="J32" s="330">
        <v>524</v>
      </c>
      <c r="K32" s="330">
        <v>62</v>
      </c>
      <c r="L32" s="330">
        <v>13</v>
      </c>
      <c r="M32" s="330">
        <v>275</v>
      </c>
      <c r="N32" s="441" t="s">
        <v>783</v>
      </c>
      <c r="O32" s="335">
        <v>182</v>
      </c>
      <c r="P32" s="335">
        <v>137</v>
      </c>
      <c r="Q32" s="335">
        <v>39</v>
      </c>
      <c r="R32" s="332">
        <v>0</v>
      </c>
      <c r="S32" s="335">
        <v>342</v>
      </c>
      <c r="T32" s="335">
        <v>300</v>
      </c>
      <c r="U32" s="335">
        <v>66</v>
      </c>
      <c r="V32" s="335">
        <v>2</v>
      </c>
      <c r="W32" s="335">
        <v>22</v>
      </c>
      <c r="X32" s="335">
        <v>16</v>
      </c>
      <c r="Y32" s="332">
        <v>0</v>
      </c>
      <c r="Z32" s="335">
        <v>71</v>
      </c>
      <c r="AA32" s="441" t="s">
        <v>783</v>
      </c>
      <c r="AB32" s="339">
        <v>181</v>
      </c>
      <c r="AC32" s="339">
        <v>13</v>
      </c>
      <c r="AD32" s="339">
        <v>108</v>
      </c>
      <c r="AE32" s="339">
        <v>314</v>
      </c>
      <c r="AF32" s="339">
        <v>73</v>
      </c>
      <c r="AG32" s="339">
        <v>39</v>
      </c>
      <c r="AH32" s="339">
        <v>64</v>
      </c>
      <c r="AI32" s="339">
        <v>36</v>
      </c>
      <c r="AJ32" s="339">
        <v>28</v>
      </c>
      <c r="AK32" s="339">
        <v>28</v>
      </c>
      <c r="AL32" s="339">
        <v>36</v>
      </c>
      <c r="AM32" s="339">
        <v>28</v>
      </c>
      <c r="AN32" s="441" t="s">
        <v>783</v>
      </c>
      <c r="AO32" s="339">
        <v>5</v>
      </c>
      <c r="AP32" s="339">
        <v>34</v>
      </c>
      <c r="AQ32" s="339">
        <v>34</v>
      </c>
      <c r="AR32" s="339">
        <v>28</v>
      </c>
      <c r="AS32" s="340">
        <v>22</v>
      </c>
      <c r="AT32" s="340">
        <v>25</v>
      </c>
      <c r="AU32" s="340">
        <v>11</v>
      </c>
      <c r="AV32" s="332">
        <v>0</v>
      </c>
      <c r="AW32" s="342">
        <f t="shared" si="13"/>
        <v>1441</v>
      </c>
      <c r="BA32" s="441" t="s">
        <v>783</v>
      </c>
      <c r="BB32" s="330">
        <v>121</v>
      </c>
      <c r="BC32" s="330">
        <v>106</v>
      </c>
      <c r="BD32" s="330">
        <v>119</v>
      </c>
      <c r="BE32" s="330">
        <v>322</v>
      </c>
      <c r="BF32" s="330">
        <v>94</v>
      </c>
      <c r="BG32" s="330">
        <v>11</v>
      </c>
      <c r="BH32" s="330">
        <v>13</v>
      </c>
      <c r="BI32" s="330">
        <v>127</v>
      </c>
      <c r="BJ32" s="330">
        <v>120</v>
      </c>
      <c r="BK32" s="330">
        <v>161</v>
      </c>
      <c r="BL32" s="330">
        <v>62</v>
      </c>
      <c r="BM32" s="330">
        <v>238</v>
      </c>
      <c r="BN32" s="441" t="s">
        <v>783</v>
      </c>
      <c r="BO32" s="330" t="s">
        <v>750</v>
      </c>
      <c r="BP32" s="330" t="s">
        <v>750</v>
      </c>
      <c r="BQ32" s="330" t="s">
        <v>750</v>
      </c>
      <c r="BR32" s="415">
        <f t="shared" si="14"/>
        <v>2463</v>
      </c>
      <c r="BS32" s="339">
        <v>208</v>
      </c>
      <c r="BT32" s="339">
        <v>33</v>
      </c>
      <c r="BU32" s="339">
        <v>19</v>
      </c>
      <c r="BV32" s="339">
        <v>60</v>
      </c>
      <c r="BW32" s="339">
        <v>49</v>
      </c>
      <c r="BX32" s="339">
        <v>46</v>
      </c>
      <c r="BY32" s="339">
        <v>16</v>
      </c>
      <c r="BZ32" s="339">
        <v>45</v>
      </c>
      <c r="CA32" s="441" t="s">
        <v>783</v>
      </c>
      <c r="CB32" s="339">
        <v>117</v>
      </c>
      <c r="CC32" s="339">
        <v>72</v>
      </c>
      <c r="CD32" s="339">
        <v>90</v>
      </c>
      <c r="CE32" s="339">
        <v>85</v>
      </c>
      <c r="CF32" s="417">
        <f t="shared" si="15"/>
        <v>1712</v>
      </c>
      <c r="CG32" s="340">
        <v>20</v>
      </c>
      <c r="CH32" s="339">
        <v>11</v>
      </c>
      <c r="CI32" s="339">
        <v>46</v>
      </c>
      <c r="CJ32" s="339">
        <v>16</v>
      </c>
      <c r="CK32" s="342">
        <f t="shared" si="24"/>
        <v>93</v>
      </c>
      <c r="CL32" s="220"/>
      <c r="CM32" s="220"/>
      <c r="CN32" s="441" t="s">
        <v>783</v>
      </c>
      <c r="CO32" s="339">
        <v>7</v>
      </c>
      <c r="CP32" s="339">
        <v>27</v>
      </c>
      <c r="CQ32" s="339">
        <v>12</v>
      </c>
      <c r="CR32" s="339">
        <v>14</v>
      </c>
      <c r="CS32" s="339">
        <v>9</v>
      </c>
      <c r="CT32" s="339">
        <v>34</v>
      </c>
      <c r="CU32" s="339">
        <v>75</v>
      </c>
      <c r="CV32" s="339">
        <v>136</v>
      </c>
      <c r="CW32" s="342">
        <f t="shared" si="25"/>
        <v>314</v>
      </c>
      <c r="DA32" s="441" t="s">
        <v>783</v>
      </c>
      <c r="DB32" s="339">
        <f t="shared" si="16"/>
        <v>5140</v>
      </c>
      <c r="DC32" s="340">
        <f t="shared" si="17"/>
        <v>1441</v>
      </c>
      <c r="DD32" s="340">
        <f t="shared" si="18"/>
        <v>324</v>
      </c>
      <c r="DE32" s="331">
        <f t="shared" si="19"/>
        <v>2463</v>
      </c>
      <c r="DF32" s="340">
        <f t="shared" si="20"/>
        <v>1712</v>
      </c>
      <c r="DG32" s="340">
        <f t="shared" si="21"/>
        <v>93</v>
      </c>
      <c r="DH32" s="340">
        <f t="shared" si="22"/>
        <v>139</v>
      </c>
      <c r="DI32" s="340">
        <f t="shared" si="23"/>
        <v>314</v>
      </c>
      <c r="DJ32" s="340">
        <f t="shared" si="26"/>
        <v>491</v>
      </c>
      <c r="DK32" s="622">
        <f t="shared" si="27"/>
        <v>12117</v>
      </c>
      <c r="DL32" s="623"/>
      <c r="DM32" s="355"/>
      <c r="DN32" s="230"/>
      <c r="DO32" s="245"/>
      <c r="DP32" s="245"/>
      <c r="DQ32" s="245"/>
      <c r="DR32" s="259"/>
      <c r="DS32" s="244"/>
      <c r="DT32" s="244"/>
      <c r="DU32" s="244"/>
      <c r="DV32" s="244"/>
      <c r="DW32" s="244"/>
      <c r="DX32" s="244"/>
      <c r="DY32" s="244"/>
      <c r="DZ32" s="244"/>
      <c r="EA32" s="219"/>
      <c r="EB32" s="219"/>
    </row>
    <row r="33" spans="1:132" ht="16.5" customHeight="1">
      <c r="A33" s="441" t="s">
        <v>784</v>
      </c>
      <c r="B33" s="330">
        <v>18</v>
      </c>
      <c r="C33" s="330">
        <v>127</v>
      </c>
      <c r="D33" s="330">
        <v>59</v>
      </c>
      <c r="E33" s="330">
        <v>124</v>
      </c>
      <c r="F33" s="330">
        <v>996</v>
      </c>
      <c r="G33" s="330">
        <v>93</v>
      </c>
      <c r="H33" s="330">
        <v>1574</v>
      </c>
      <c r="I33" s="330">
        <v>136</v>
      </c>
      <c r="J33" s="330">
        <v>890</v>
      </c>
      <c r="K33" s="330">
        <v>85</v>
      </c>
      <c r="L33" s="330">
        <v>11</v>
      </c>
      <c r="M33" s="330">
        <v>471</v>
      </c>
      <c r="N33" s="441" t="s">
        <v>784</v>
      </c>
      <c r="O33" s="335">
        <v>343</v>
      </c>
      <c r="P33" s="335">
        <v>176</v>
      </c>
      <c r="Q33" s="335">
        <v>24</v>
      </c>
      <c r="R33" s="332">
        <v>0</v>
      </c>
      <c r="S33" s="335">
        <v>590</v>
      </c>
      <c r="T33" s="335">
        <v>823</v>
      </c>
      <c r="U33" s="335">
        <v>184</v>
      </c>
      <c r="V33" s="335">
        <v>43</v>
      </c>
      <c r="W33" s="335">
        <v>45</v>
      </c>
      <c r="X33" s="335">
        <v>20</v>
      </c>
      <c r="Y33" s="332">
        <v>0</v>
      </c>
      <c r="Z33" s="335">
        <v>115</v>
      </c>
      <c r="AA33" s="441" t="s">
        <v>784</v>
      </c>
      <c r="AB33" s="339">
        <v>158</v>
      </c>
      <c r="AC33" s="339">
        <v>13</v>
      </c>
      <c r="AD33" s="339">
        <v>138</v>
      </c>
      <c r="AE33" s="339">
        <v>476</v>
      </c>
      <c r="AF33" s="339">
        <v>96</v>
      </c>
      <c r="AG33" s="339">
        <v>51</v>
      </c>
      <c r="AH33" s="339">
        <v>101</v>
      </c>
      <c r="AI33" s="339">
        <v>10</v>
      </c>
      <c r="AJ33" s="339">
        <v>26</v>
      </c>
      <c r="AK33" s="339">
        <v>22</v>
      </c>
      <c r="AL33" s="339">
        <v>71</v>
      </c>
      <c r="AM33" s="339">
        <v>17</v>
      </c>
      <c r="AN33" s="441" t="s">
        <v>784</v>
      </c>
      <c r="AO33" s="339">
        <v>10</v>
      </c>
      <c r="AP33" s="339">
        <v>16</v>
      </c>
      <c r="AQ33" s="339">
        <v>16</v>
      </c>
      <c r="AR33" s="339">
        <v>45</v>
      </c>
      <c r="AS33" s="340">
        <v>61</v>
      </c>
      <c r="AT33" s="340">
        <v>25</v>
      </c>
      <c r="AU33" s="340">
        <v>7</v>
      </c>
      <c r="AV33" s="332">
        <v>0</v>
      </c>
      <c r="AW33" s="342">
        <f t="shared" si="13"/>
        <v>1749</v>
      </c>
      <c r="BA33" s="441" t="s">
        <v>784</v>
      </c>
      <c r="BB33" s="330">
        <v>111</v>
      </c>
      <c r="BC33" s="330">
        <v>51</v>
      </c>
      <c r="BD33" s="330">
        <v>215</v>
      </c>
      <c r="BE33" s="330">
        <v>242</v>
      </c>
      <c r="BF33" s="330">
        <v>118</v>
      </c>
      <c r="BG33" s="330">
        <v>12</v>
      </c>
      <c r="BH33" s="330">
        <v>9</v>
      </c>
      <c r="BI33" s="330">
        <v>74</v>
      </c>
      <c r="BJ33" s="330">
        <v>99</v>
      </c>
      <c r="BK33" s="330">
        <v>176</v>
      </c>
      <c r="BL33" s="330">
        <v>103</v>
      </c>
      <c r="BM33" s="330">
        <v>180</v>
      </c>
      <c r="BN33" s="441" t="s">
        <v>784</v>
      </c>
      <c r="BO33" s="330" t="s">
        <v>750</v>
      </c>
      <c r="BP33" s="330">
        <v>6</v>
      </c>
      <c r="BQ33" s="330">
        <v>1</v>
      </c>
      <c r="BR33" s="415">
        <f t="shared" si="14"/>
        <v>2198</v>
      </c>
      <c r="BS33" s="339">
        <v>509</v>
      </c>
      <c r="BT33" s="339">
        <v>32</v>
      </c>
      <c r="BU33" s="339">
        <v>19</v>
      </c>
      <c r="BV33" s="339">
        <v>53</v>
      </c>
      <c r="BW33" s="339">
        <v>32</v>
      </c>
      <c r="BX33" s="339">
        <v>37</v>
      </c>
      <c r="BY33" s="339">
        <v>7</v>
      </c>
      <c r="BZ33" s="339">
        <v>58</v>
      </c>
      <c r="CA33" s="441" t="s">
        <v>784</v>
      </c>
      <c r="CB33" s="339">
        <v>108</v>
      </c>
      <c r="CC33" s="339">
        <v>56</v>
      </c>
      <c r="CD33" s="339">
        <v>67</v>
      </c>
      <c r="CE33" s="339">
        <v>75</v>
      </c>
      <c r="CF33" s="417">
        <f t="shared" si="15"/>
        <v>1992</v>
      </c>
      <c r="CG33" s="340">
        <v>22</v>
      </c>
      <c r="CH33" s="339">
        <v>11</v>
      </c>
      <c r="CI33" s="339">
        <v>33</v>
      </c>
      <c r="CJ33" s="339">
        <v>9</v>
      </c>
      <c r="CK33" s="342">
        <f t="shared" si="24"/>
        <v>75</v>
      </c>
      <c r="CL33" s="220"/>
      <c r="CM33" s="220"/>
      <c r="CN33" s="441" t="s">
        <v>784</v>
      </c>
      <c r="CO33" s="339">
        <v>9</v>
      </c>
      <c r="CP33" s="339">
        <v>20</v>
      </c>
      <c r="CQ33" s="339">
        <v>16</v>
      </c>
      <c r="CR33" s="339">
        <v>8</v>
      </c>
      <c r="CS33" s="339">
        <v>9</v>
      </c>
      <c r="CT33" s="339">
        <v>15</v>
      </c>
      <c r="CU33" s="339">
        <v>62</v>
      </c>
      <c r="CV33" s="339">
        <v>101</v>
      </c>
      <c r="CW33" s="342">
        <f t="shared" si="25"/>
        <v>240</v>
      </c>
      <c r="DA33" s="441" t="s">
        <v>784</v>
      </c>
      <c r="DB33" s="339">
        <f t="shared" si="16"/>
        <v>8966</v>
      </c>
      <c r="DC33" s="340">
        <f t="shared" si="17"/>
        <v>1749</v>
      </c>
      <c r="DD33" s="340">
        <f t="shared" si="18"/>
        <v>329</v>
      </c>
      <c r="DE33" s="331">
        <f t="shared" si="19"/>
        <v>2198</v>
      </c>
      <c r="DF33" s="340">
        <f t="shared" si="20"/>
        <v>1992</v>
      </c>
      <c r="DG33" s="340">
        <f t="shared" si="21"/>
        <v>75</v>
      </c>
      <c r="DH33" s="340">
        <f t="shared" si="22"/>
        <v>123</v>
      </c>
      <c r="DI33" s="340">
        <f t="shared" si="23"/>
        <v>240</v>
      </c>
      <c r="DJ33" s="340">
        <f t="shared" si="26"/>
        <v>378</v>
      </c>
      <c r="DK33" s="622">
        <f t="shared" si="27"/>
        <v>16050</v>
      </c>
      <c r="DL33" s="623"/>
      <c r="DM33" s="355"/>
      <c r="DN33" s="230"/>
      <c r="DO33" s="245"/>
      <c r="DP33" s="245"/>
      <c r="DQ33" s="245"/>
      <c r="DR33" s="259"/>
      <c r="DS33" s="244"/>
      <c r="DT33" s="244"/>
      <c r="DU33" s="244"/>
      <c r="DV33" s="244"/>
      <c r="DW33" s="244"/>
      <c r="DX33" s="244"/>
      <c r="DY33" s="244"/>
      <c r="DZ33" s="244"/>
      <c r="EA33" s="219"/>
      <c r="EB33" s="219"/>
    </row>
    <row r="34" spans="1:132" ht="16.5" customHeight="1">
      <c r="A34" s="441" t="s">
        <v>785</v>
      </c>
      <c r="B34" s="330">
        <v>28</v>
      </c>
      <c r="C34" s="330">
        <v>109</v>
      </c>
      <c r="D34" s="330">
        <v>65</v>
      </c>
      <c r="E34" s="330">
        <v>108</v>
      </c>
      <c r="F34" s="330">
        <v>196</v>
      </c>
      <c r="G34" s="330">
        <v>83</v>
      </c>
      <c r="H34" s="330">
        <v>1334</v>
      </c>
      <c r="I34" s="330">
        <v>125</v>
      </c>
      <c r="J34" s="330">
        <v>570</v>
      </c>
      <c r="K34" s="330">
        <v>68</v>
      </c>
      <c r="L34" s="330">
        <v>8</v>
      </c>
      <c r="M34" s="330">
        <v>636</v>
      </c>
      <c r="N34" s="441" t="s">
        <v>785</v>
      </c>
      <c r="O34" s="335">
        <v>199</v>
      </c>
      <c r="P34" s="335">
        <v>125</v>
      </c>
      <c r="Q34" s="335">
        <v>33</v>
      </c>
      <c r="R34" s="332">
        <v>0</v>
      </c>
      <c r="S34" s="335">
        <v>73</v>
      </c>
      <c r="T34" s="335">
        <v>104</v>
      </c>
      <c r="U34" s="335">
        <v>28</v>
      </c>
      <c r="V34" s="335">
        <v>112</v>
      </c>
      <c r="W34" s="335">
        <v>101</v>
      </c>
      <c r="X34" s="335">
        <v>44</v>
      </c>
      <c r="Y34" s="332">
        <v>0</v>
      </c>
      <c r="Z34" s="335">
        <v>95</v>
      </c>
      <c r="AA34" s="441" t="s">
        <v>785</v>
      </c>
      <c r="AB34" s="339">
        <v>169</v>
      </c>
      <c r="AC34" s="339">
        <v>16</v>
      </c>
      <c r="AD34" s="339">
        <v>177</v>
      </c>
      <c r="AE34" s="339">
        <v>288</v>
      </c>
      <c r="AF34" s="339">
        <v>103</v>
      </c>
      <c r="AG34" s="339">
        <v>30</v>
      </c>
      <c r="AH34" s="339">
        <v>125</v>
      </c>
      <c r="AI34" s="339">
        <v>16</v>
      </c>
      <c r="AJ34" s="339">
        <v>34</v>
      </c>
      <c r="AK34" s="339">
        <v>25</v>
      </c>
      <c r="AL34" s="339">
        <v>64</v>
      </c>
      <c r="AM34" s="339">
        <v>16</v>
      </c>
      <c r="AN34" s="441" t="s">
        <v>785</v>
      </c>
      <c r="AO34" s="339">
        <v>30</v>
      </c>
      <c r="AP34" s="339">
        <v>32</v>
      </c>
      <c r="AQ34" s="339">
        <v>20</v>
      </c>
      <c r="AR34" s="339">
        <v>53</v>
      </c>
      <c r="AS34" s="340">
        <v>45</v>
      </c>
      <c r="AT34" s="340">
        <v>48</v>
      </c>
      <c r="AU34" s="340">
        <v>7</v>
      </c>
      <c r="AV34" s="332">
        <v>0</v>
      </c>
      <c r="AW34" s="342">
        <f t="shared" si="13"/>
        <v>1955</v>
      </c>
      <c r="BA34" s="441" t="s">
        <v>785</v>
      </c>
      <c r="BB34" s="330">
        <v>72</v>
      </c>
      <c r="BC34" s="330">
        <v>27</v>
      </c>
      <c r="BD34" s="330">
        <v>94</v>
      </c>
      <c r="BE34" s="330">
        <v>208</v>
      </c>
      <c r="BF34" s="330">
        <v>81</v>
      </c>
      <c r="BG34" s="330">
        <v>8</v>
      </c>
      <c r="BH34" s="330">
        <v>4</v>
      </c>
      <c r="BI34" s="330">
        <v>61</v>
      </c>
      <c r="BJ34" s="330">
        <v>101</v>
      </c>
      <c r="BK34" s="330">
        <v>101</v>
      </c>
      <c r="BL34" s="330">
        <v>64</v>
      </c>
      <c r="BM34" s="330">
        <v>206</v>
      </c>
      <c r="BN34" s="441" t="s">
        <v>785</v>
      </c>
      <c r="BO34" s="330" t="s">
        <v>750</v>
      </c>
      <c r="BP34" s="330">
        <v>3</v>
      </c>
      <c r="BQ34" s="330">
        <v>2</v>
      </c>
      <c r="BR34" s="415">
        <f t="shared" si="14"/>
        <v>1441</v>
      </c>
      <c r="BS34" s="339">
        <v>3</v>
      </c>
      <c r="BT34" s="339">
        <v>34</v>
      </c>
      <c r="BU34" s="339">
        <v>17</v>
      </c>
      <c r="BV34" s="339">
        <v>53</v>
      </c>
      <c r="BW34" s="339">
        <v>25</v>
      </c>
      <c r="BX34" s="339">
        <v>47</v>
      </c>
      <c r="BY34" s="339">
        <v>30</v>
      </c>
      <c r="BZ34" s="339">
        <v>49</v>
      </c>
      <c r="CA34" s="441" t="s">
        <v>785</v>
      </c>
      <c r="CB34" s="339">
        <v>87</v>
      </c>
      <c r="CC34" s="339">
        <v>50</v>
      </c>
      <c r="CD34" s="339">
        <v>75</v>
      </c>
      <c r="CE34" s="339">
        <v>61</v>
      </c>
      <c r="CF34" s="417">
        <f t="shared" si="15"/>
        <v>1129</v>
      </c>
      <c r="CG34" s="340">
        <v>19</v>
      </c>
      <c r="CH34" s="339">
        <v>15</v>
      </c>
      <c r="CI34" s="339">
        <v>27</v>
      </c>
      <c r="CJ34" s="339">
        <v>16</v>
      </c>
      <c r="CK34" s="342">
        <f t="shared" si="24"/>
        <v>77</v>
      </c>
      <c r="CL34" s="220"/>
      <c r="CM34" s="220"/>
      <c r="CN34" s="441" t="s">
        <v>785</v>
      </c>
      <c r="CO34" s="339">
        <v>4</v>
      </c>
      <c r="CP34" s="339">
        <v>10</v>
      </c>
      <c r="CQ34" s="339">
        <v>5</v>
      </c>
      <c r="CR34" s="339">
        <v>13</v>
      </c>
      <c r="CS34" s="339">
        <v>11</v>
      </c>
      <c r="CT34" s="339">
        <v>6</v>
      </c>
      <c r="CU34" s="339">
        <v>53</v>
      </c>
      <c r="CV34" s="339">
        <v>79</v>
      </c>
      <c r="CW34" s="342">
        <f t="shared" si="25"/>
        <v>181</v>
      </c>
      <c r="DA34" s="441" t="s">
        <v>785</v>
      </c>
      <c r="DB34" s="339">
        <f t="shared" si="16"/>
        <v>5878</v>
      </c>
      <c r="DC34" s="340">
        <f t="shared" si="17"/>
        <v>1955</v>
      </c>
      <c r="DD34" s="340">
        <f t="shared" si="18"/>
        <v>292</v>
      </c>
      <c r="DE34" s="331">
        <f t="shared" si="19"/>
        <v>1441</v>
      </c>
      <c r="DF34" s="340">
        <f t="shared" si="20"/>
        <v>1129</v>
      </c>
      <c r="DG34" s="340">
        <f t="shared" si="21"/>
        <v>77</v>
      </c>
      <c r="DH34" s="340">
        <f t="shared" si="22"/>
        <v>99</v>
      </c>
      <c r="DI34" s="340">
        <f t="shared" si="23"/>
        <v>181</v>
      </c>
      <c r="DJ34" s="340">
        <f t="shared" si="26"/>
        <v>423</v>
      </c>
      <c r="DK34" s="622">
        <f t="shared" si="27"/>
        <v>11475</v>
      </c>
      <c r="DL34" s="623"/>
      <c r="DM34" s="355"/>
      <c r="DN34" s="230"/>
      <c r="DO34" s="245"/>
      <c r="DP34" s="245"/>
      <c r="DQ34" s="245"/>
      <c r="DR34" s="259"/>
      <c r="DS34" s="244"/>
      <c r="DT34" s="244"/>
      <c r="DU34" s="244"/>
      <c r="DV34" s="244"/>
      <c r="DW34" s="244"/>
      <c r="DX34" s="244"/>
      <c r="DY34" s="244"/>
      <c r="DZ34" s="244"/>
      <c r="EA34" s="219"/>
      <c r="EB34" s="219"/>
    </row>
    <row r="35" spans="1:132" ht="16.5" customHeight="1">
      <c r="A35" s="441" t="s">
        <v>786</v>
      </c>
      <c r="B35" s="330">
        <v>19</v>
      </c>
      <c r="C35" s="330">
        <v>126</v>
      </c>
      <c r="D35" s="330">
        <v>68</v>
      </c>
      <c r="E35" s="330">
        <v>145</v>
      </c>
      <c r="F35" s="330">
        <v>168</v>
      </c>
      <c r="G35" s="330">
        <v>115</v>
      </c>
      <c r="H35" s="330">
        <v>1527</v>
      </c>
      <c r="I35" s="330">
        <v>159</v>
      </c>
      <c r="J35" s="330">
        <v>461</v>
      </c>
      <c r="K35" s="330">
        <v>107</v>
      </c>
      <c r="L35" s="330">
        <v>15</v>
      </c>
      <c r="M35" s="330">
        <v>729</v>
      </c>
      <c r="N35" s="441" t="s">
        <v>786</v>
      </c>
      <c r="O35" s="335">
        <v>167</v>
      </c>
      <c r="P35" s="335">
        <v>134</v>
      </c>
      <c r="Q35" s="335">
        <v>106</v>
      </c>
      <c r="R35" s="332">
        <v>0</v>
      </c>
      <c r="S35" s="335">
        <v>50</v>
      </c>
      <c r="T35" s="335">
        <v>54</v>
      </c>
      <c r="U35" s="335">
        <v>13</v>
      </c>
      <c r="V35" s="335">
        <v>107</v>
      </c>
      <c r="W35" s="335">
        <v>145</v>
      </c>
      <c r="X35" s="335">
        <v>94</v>
      </c>
      <c r="Y35" s="332">
        <v>0</v>
      </c>
      <c r="Z35" s="335">
        <v>80</v>
      </c>
      <c r="AA35" s="441" t="s">
        <v>786</v>
      </c>
      <c r="AB35" s="339">
        <v>245</v>
      </c>
      <c r="AC35" s="339">
        <v>15</v>
      </c>
      <c r="AD35" s="339">
        <v>142</v>
      </c>
      <c r="AE35" s="339">
        <v>260</v>
      </c>
      <c r="AF35" s="339">
        <v>82</v>
      </c>
      <c r="AG35" s="339">
        <v>46</v>
      </c>
      <c r="AH35" s="339">
        <v>166</v>
      </c>
      <c r="AI35" s="339">
        <v>26</v>
      </c>
      <c r="AJ35" s="339">
        <v>47</v>
      </c>
      <c r="AK35" s="339">
        <v>23</v>
      </c>
      <c r="AL35" s="339">
        <v>50</v>
      </c>
      <c r="AM35" s="339">
        <v>18</v>
      </c>
      <c r="AN35" s="441" t="s">
        <v>786</v>
      </c>
      <c r="AO35" s="339">
        <v>41</v>
      </c>
      <c r="AP35" s="339">
        <v>26</v>
      </c>
      <c r="AQ35" s="339">
        <v>31</v>
      </c>
      <c r="AR35" s="339">
        <v>66</v>
      </c>
      <c r="AS35" s="340">
        <v>56</v>
      </c>
      <c r="AT35" s="340">
        <v>51</v>
      </c>
      <c r="AU35" s="340">
        <v>5</v>
      </c>
      <c r="AV35" s="332">
        <v>0</v>
      </c>
      <c r="AW35" s="342">
        <f t="shared" si="13"/>
        <v>2050</v>
      </c>
      <c r="BA35" s="441" t="s">
        <v>786</v>
      </c>
      <c r="BB35" s="330">
        <v>92</v>
      </c>
      <c r="BC35" s="330">
        <v>50</v>
      </c>
      <c r="BD35" s="330">
        <v>127</v>
      </c>
      <c r="BE35" s="330">
        <v>212</v>
      </c>
      <c r="BF35" s="330">
        <v>77</v>
      </c>
      <c r="BG35" s="330">
        <v>10</v>
      </c>
      <c r="BH35" s="330">
        <v>8</v>
      </c>
      <c r="BI35" s="330">
        <v>80</v>
      </c>
      <c r="BJ35" s="330">
        <v>120</v>
      </c>
      <c r="BK35" s="330">
        <v>98</v>
      </c>
      <c r="BL35" s="330">
        <v>54</v>
      </c>
      <c r="BM35" s="330">
        <v>230</v>
      </c>
      <c r="BN35" s="441" t="s">
        <v>786</v>
      </c>
      <c r="BO35" s="330" t="s">
        <v>750</v>
      </c>
      <c r="BP35" s="330">
        <v>1</v>
      </c>
      <c r="BQ35" s="330">
        <v>1</v>
      </c>
      <c r="BR35" s="415">
        <f t="shared" si="14"/>
        <v>1503</v>
      </c>
      <c r="BS35" s="330" t="s">
        <v>750</v>
      </c>
      <c r="BT35" s="339">
        <v>25</v>
      </c>
      <c r="BU35" s="339">
        <v>15</v>
      </c>
      <c r="BV35" s="339">
        <v>58</v>
      </c>
      <c r="BW35" s="339">
        <v>30</v>
      </c>
      <c r="BX35" s="339">
        <v>44</v>
      </c>
      <c r="BY35" s="339">
        <v>59</v>
      </c>
      <c r="BZ35" s="339">
        <v>28</v>
      </c>
      <c r="CA35" s="441" t="s">
        <v>786</v>
      </c>
      <c r="CB35" s="339">
        <v>74</v>
      </c>
      <c r="CC35" s="339">
        <v>69</v>
      </c>
      <c r="CD35" s="339">
        <v>96</v>
      </c>
      <c r="CE35" s="339">
        <v>60</v>
      </c>
      <c r="CF35" s="417">
        <f t="shared" si="15"/>
        <v>1182</v>
      </c>
      <c r="CG35" s="340">
        <v>21</v>
      </c>
      <c r="CH35" s="339">
        <v>24</v>
      </c>
      <c r="CI35" s="339">
        <v>50</v>
      </c>
      <c r="CJ35" s="339">
        <v>25</v>
      </c>
      <c r="CK35" s="342">
        <f t="shared" si="24"/>
        <v>120</v>
      </c>
      <c r="CL35" s="220"/>
      <c r="CM35" s="220"/>
      <c r="CN35" s="441" t="s">
        <v>786</v>
      </c>
      <c r="CO35" s="339">
        <v>4</v>
      </c>
      <c r="CP35" s="339">
        <v>29</v>
      </c>
      <c r="CQ35" s="339">
        <v>3</v>
      </c>
      <c r="CR35" s="339">
        <v>12</v>
      </c>
      <c r="CS35" s="339">
        <v>6</v>
      </c>
      <c r="CT35" s="339">
        <v>9</v>
      </c>
      <c r="CU35" s="339">
        <v>68</v>
      </c>
      <c r="CV35" s="339">
        <v>128</v>
      </c>
      <c r="CW35" s="342">
        <f t="shared" si="25"/>
        <v>259</v>
      </c>
      <c r="DA35" s="441" t="s">
        <v>786</v>
      </c>
      <c r="DB35" s="339">
        <f t="shared" si="16"/>
        <v>6566</v>
      </c>
      <c r="DC35" s="340">
        <f t="shared" si="17"/>
        <v>2050</v>
      </c>
      <c r="DD35" s="340">
        <f t="shared" si="18"/>
        <v>324</v>
      </c>
      <c r="DE35" s="331">
        <f t="shared" si="19"/>
        <v>1503</v>
      </c>
      <c r="DF35" s="340">
        <f t="shared" si="20"/>
        <v>1182</v>
      </c>
      <c r="DG35" s="340">
        <f t="shared" si="21"/>
        <v>120</v>
      </c>
      <c r="DH35" s="340">
        <f t="shared" si="22"/>
        <v>110</v>
      </c>
      <c r="DI35" s="340">
        <f t="shared" si="23"/>
        <v>259</v>
      </c>
      <c r="DJ35" s="340">
        <f t="shared" si="26"/>
        <v>500</v>
      </c>
      <c r="DK35" s="622">
        <f t="shared" si="27"/>
        <v>12614</v>
      </c>
      <c r="DL35" s="623"/>
      <c r="DM35" s="355"/>
      <c r="DN35" s="230"/>
      <c r="DO35" s="245"/>
      <c r="DP35" s="245"/>
      <c r="DQ35" s="245"/>
      <c r="DR35" s="259"/>
      <c r="DS35" s="245"/>
      <c r="DT35" s="244"/>
      <c r="DU35" s="244"/>
      <c r="DV35" s="244"/>
      <c r="DW35" s="244"/>
      <c r="DX35" s="244"/>
      <c r="DY35" s="244"/>
      <c r="DZ35" s="244"/>
      <c r="EA35" s="219"/>
      <c r="EB35" s="219"/>
    </row>
    <row r="36" spans="1:132" ht="16.5" customHeight="1">
      <c r="A36" s="441" t="s">
        <v>787</v>
      </c>
      <c r="B36" s="330">
        <v>17</v>
      </c>
      <c r="C36" s="330">
        <v>140</v>
      </c>
      <c r="D36" s="330">
        <v>89</v>
      </c>
      <c r="E36" s="330">
        <v>183</v>
      </c>
      <c r="F36" s="330">
        <v>176</v>
      </c>
      <c r="G36" s="330">
        <v>140</v>
      </c>
      <c r="H36" s="330">
        <v>1499</v>
      </c>
      <c r="I36" s="330">
        <v>192</v>
      </c>
      <c r="J36" s="330">
        <v>489</v>
      </c>
      <c r="K36" s="330">
        <v>82</v>
      </c>
      <c r="L36" s="330">
        <v>16</v>
      </c>
      <c r="M36" s="330">
        <v>667</v>
      </c>
      <c r="N36" s="441" t="s">
        <v>787</v>
      </c>
      <c r="O36" s="335">
        <v>185</v>
      </c>
      <c r="P36" s="335">
        <v>144</v>
      </c>
      <c r="Q36" s="335">
        <v>153</v>
      </c>
      <c r="R36" s="332">
        <v>0</v>
      </c>
      <c r="S36" s="335">
        <v>29</v>
      </c>
      <c r="T36" s="335">
        <v>44</v>
      </c>
      <c r="U36" s="335">
        <v>6</v>
      </c>
      <c r="V36" s="335">
        <v>75</v>
      </c>
      <c r="W36" s="335">
        <v>163</v>
      </c>
      <c r="X36" s="335">
        <v>104</v>
      </c>
      <c r="Y36" s="332">
        <v>0</v>
      </c>
      <c r="Z36" s="335">
        <v>89</v>
      </c>
      <c r="AA36" s="441" t="s">
        <v>787</v>
      </c>
      <c r="AB36" s="339">
        <v>299</v>
      </c>
      <c r="AC36" s="339">
        <v>24</v>
      </c>
      <c r="AD36" s="339">
        <v>181</v>
      </c>
      <c r="AE36" s="339">
        <v>245</v>
      </c>
      <c r="AF36" s="339">
        <v>89</v>
      </c>
      <c r="AG36" s="339">
        <v>46</v>
      </c>
      <c r="AH36" s="339">
        <v>187</v>
      </c>
      <c r="AI36" s="339">
        <v>40</v>
      </c>
      <c r="AJ36" s="339">
        <v>44</v>
      </c>
      <c r="AK36" s="339">
        <v>32</v>
      </c>
      <c r="AL36" s="339">
        <v>73</v>
      </c>
      <c r="AM36" s="339">
        <v>37</v>
      </c>
      <c r="AN36" s="441" t="s">
        <v>787</v>
      </c>
      <c r="AO36" s="339">
        <v>26</v>
      </c>
      <c r="AP36" s="339">
        <v>33</v>
      </c>
      <c r="AQ36" s="339">
        <v>63</v>
      </c>
      <c r="AR36" s="339">
        <v>52</v>
      </c>
      <c r="AS36" s="340">
        <v>44</v>
      </c>
      <c r="AT36" s="340">
        <v>42</v>
      </c>
      <c r="AU36" s="340">
        <v>10</v>
      </c>
      <c r="AV36" s="332">
        <v>0</v>
      </c>
      <c r="AW36" s="342">
        <f t="shared" si="13"/>
        <v>2298</v>
      </c>
      <c r="BA36" s="441" t="s">
        <v>787</v>
      </c>
      <c r="BB36" s="330">
        <v>93</v>
      </c>
      <c r="BC36" s="330">
        <v>138</v>
      </c>
      <c r="BD36" s="330">
        <v>122</v>
      </c>
      <c r="BE36" s="330">
        <v>253</v>
      </c>
      <c r="BF36" s="330">
        <v>91</v>
      </c>
      <c r="BG36" s="330">
        <v>8</v>
      </c>
      <c r="BH36" s="330">
        <v>2</v>
      </c>
      <c r="BI36" s="330">
        <v>189</v>
      </c>
      <c r="BJ36" s="330">
        <v>130</v>
      </c>
      <c r="BK36" s="330">
        <v>95</v>
      </c>
      <c r="BL36" s="330">
        <v>55</v>
      </c>
      <c r="BM36" s="330">
        <v>177</v>
      </c>
      <c r="BN36" s="441" t="s">
        <v>787</v>
      </c>
      <c r="BO36" s="330" t="s">
        <v>750</v>
      </c>
      <c r="BP36" s="330" t="s">
        <v>750</v>
      </c>
      <c r="BQ36" s="330" t="s">
        <v>750</v>
      </c>
      <c r="BR36" s="415">
        <f t="shared" si="14"/>
        <v>1870</v>
      </c>
      <c r="BS36" s="330" t="s">
        <v>750</v>
      </c>
      <c r="BT36" s="339">
        <v>25</v>
      </c>
      <c r="BU36" s="339">
        <v>19</v>
      </c>
      <c r="BV36" s="339">
        <v>64</v>
      </c>
      <c r="BW36" s="339">
        <v>28</v>
      </c>
      <c r="BX36" s="339">
        <v>60</v>
      </c>
      <c r="BY36" s="339">
        <v>80</v>
      </c>
      <c r="BZ36" s="339">
        <v>38</v>
      </c>
      <c r="CA36" s="441" t="s">
        <v>787</v>
      </c>
      <c r="CB36" s="339">
        <v>124</v>
      </c>
      <c r="CC36" s="339">
        <v>82</v>
      </c>
      <c r="CD36" s="339">
        <v>139</v>
      </c>
      <c r="CE36" s="339">
        <v>121</v>
      </c>
      <c r="CF36" s="417">
        <f t="shared" si="15"/>
        <v>1546</v>
      </c>
      <c r="CG36" s="340">
        <v>19</v>
      </c>
      <c r="CH36" s="339">
        <v>23</v>
      </c>
      <c r="CI36" s="339">
        <v>54</v>
      </c>
      <c r="CJ36" s="339">
        <v>27</v>
      </c>
      <c r="CK36" s="342">
        <f t="shared" si="24"/>
        <v>123</v>
      </c>
      <c r="CL36" s="220"/>
      <c r="CM36" s="220"/>
      <c r="CN36" s="441" t="s">
        <v>787</v>
      </c>
      <c r="CO36" s="339">
        <v>8</v>
      </c>
      <c r="CP36" s="339">
        <v>25</v>
      </c>
      <c r="CQ36" s="339">
        <v>7</v>
      </c>
      <c r="CR36" s="339">
        <v>19</v>
      </c>
      <c r="CS36" s="339">
        <v>15</v>
      </c>
      <c r="CT36" s="339">
        <v>10</v>
      </c>
      <c r="CU36" s="339">
        <v>68</v>
      </c>
      <c r="CV36" s="339">
        <v>167</v>
      </c>
      <c r="CW36" s="342">
        <f t="shared" si="25"/>
        <v>319</v>
      </c>
      <c r="DA36" s="441" t="s">
        <v>787</v>
      </c>
      <c r="DB36" s="339">
        <f t="shared" si="16"/>
        <v>7018</v>
      </c>
      <c r="DC36" s="340">
        <f t="shared" si="17"/>
        <v>2298</v>
      </c>
      <c r="DD36" s="340">
        <f t="shared" si="18"/>
        <v>380</v>
      </c>
      <c r="DE36" s="331">
        <f t="shared" si="19"/>
        <v>1870</v>
      </c>
      <c r="DF36" s="340">
        <f t="shared" si="20"/>
        <v>1546</v>
      </c>
      <c r="DG36" s="340">
        <f t="shared" si="21"/>
        <v>123</v>
      </c>
      <c r="DH36" s="340">
        <f t="shared" si="22"/>
        <v>138</v>
      </c>
      <c r="DI36" s="340">
        <f t="shared" si="23"/>
        <v>319</v>
      </c>
      <c r="DJ36" s="340">
        <f t="shared" si="26"/>
        <v>625</v>
      </c>
      <c r="DK36" s="622">
        <f t="shared" si="27"/>
        <v>14317</v>
      </c>
      <c r="DL36" s="623"/>
      <c r="DM36" s="355"/>
      <c r="DN36" s="230"/>
      <c r="DO36" s="245"/>
      <c r="DP36" s="245"/>
      <c r="DQ36" s="245"/>
      <c r="DR36" s="259"/>
      <c r="DS36" s="245"/>
      <c r="DT36" s="244"/>
      <c r="DU36" s="244"/>
      <c r="DV36" s="244"/>
      <c r="DW36" s="244"/>
      <c r="DX36" s="244"/>
      <c r="DY36" s="244"/>
      <c r="DZ36" s="244"/>
      <c r="EA36" s="219"/>
      <c r="EB36" s="219"/>
    </row>
    <row r="37" spans="1:132" ht="16.5" customHeight="1">
      <c r="A37" s="441" t="s">
        <v>788</v>
      </c>
      <c r="B37" s="330">
        <v>28</v>
      </c>
      <c r="C37" s="330">
        <v>124</v>
      </c>
      <c r="D37" s="330">
        <v>84</v>
      </c>
      <c r="E37" s="330">
        <v>127</v>
      </c>
      <c r="F37" s="330">
        <v>112</v>
      </c>
      <c r="G37" s="330">
        <v>121</v>
      </c>
      <c r="H37" s="330">
        <v>996</v>
      </c>
      <c r="I37" s="330">
        <v>153</v>
      </c>
      <c r="J37" s="330">
        <v>314</v>
      </c>
      <c r="K37" s="330">
        <v>70</v>
      </c>
      <c r="L37" s="330">
        <v>15</v>
      </c>
      <c r="M37" s="330">
        <v>498</v>
      </c>
      <c r="N37" s="441" t="s">
        <v>788</v>
      </c>
      <c r="O37" s="335">
        <v>188</v>
      </c>
      <c r="P37" s="335">
        <v>117</v>
      </c>
      <c r="Q37" s="335">
        <v>110</v>
      </c>
      <c r="R37" s="332">
        <v>0</v>
      </c>
      <c r="S37" s="335">
        <v>29</v>
      </c>
      <c r="T37" s="335">
        <v>40</v>
      </c>
      <c r="U37" s="335">
        <v>6</v>
      </c>
      <c r="V37" s="335">
        <v>31</v>
      </c>
      <c r="W37" s="335">
        <v>96</v>
      </c>
      <c r="X37" s="335">
        <v>81</v>
      </c>
      <c r="Y37" s="332">
        <v>0</v>
      </c>
      <c r="Z37" s="335">
        <v>72</v>
      </c>
      <c r="AA37" s="441" t="s">
        <v>788</v>
      </c>
      <c r="AB37" s="339">
        <v>262</v>
      </c>
      <c r="AC37" s="339">
        <v>16</v>
      </c>
      <c r="AD37" s="339">
        <v>112</v>
      </c>
      <c r="AE37" s="339">
        <v>237</v>
      </c>
      <c r="AF37" s="339">
        <v>91</v>
      </c>
      <c r="AG37" s="339">
        <v>58</v>
      </c>
      <c r="AH37" s="339">
        <v>104</v>
      </c>
      <c r="AI37" s="339">
        <v>32</v>
      </c>
      <c r="AJ37" s="339">
        <v>43</v>
      </c>
      <c r="AK37" s="339">
        <v>31</v>
      </c>
      <c r="AL37" s="339">
        <v>65</v>
      </c>
      <c r="AM37" s="339">
        <v>32</v>
      </c>
      <c r="AN37" s="441" t="s">
        <v>788</v>
      </c>
      <c r="AO37" s="339">
        <v>15</v>
      </c>
      <c r="AP37" s="339">
        <v>29</v>
      </c>
      <c r="AQ37" s="339">
        <v>45</v>
      </c>
      <c r="AR37" s="339">
        <v>38</v>
      </c>
      <c r="AS37" s="340">
        <v>19</v>
      </c>
      <c r="AT37" s="340">
        <v>26</v>
      </c>
      <c r="AU37" s="340">
        <v>13</v>
      </c>
      <c r="AV37" s="332">
        <v>0</v>
      </c>
      <c r="AW37" s="342">
        <f t="shared" si="13"/>
        <v>1874</v>
      </c>
      <c r="BA37" s="441" t="s">
        <v>788</v>
      </c>
      <c r="BB37" s="330">
        <v>109</v>
      </c>
      <c r="BC37" s="330">
        <v>191</v>
      </c>
      <c r="BD37" s="330">
        <v>81</v>
      </c>
      <c r="BE37" s="330">
        <v>266</v>
      </c>
      <c r="BF37" s="330">
        <v>60</v>
      </c>
      <c r="BG37" s="330">
        <v>7</v>
      </c>
      <c r="BH37" s="330">
        <v>17</v>
      </c>
      <c r="BI37" s="330">
        <v>226</v>
      </c>
      <c r="BJ37" s="330">
        <v>117</v>
      </c>
      <c r="BK37" s="330">
        <v>114</v>
      </c>
      <c r="BL37" s="330">
        <v>54</v>
      </c>
      <c r="BM37" s="330">
        <v>128</v>
      </c>
      <c r="BN37" s="441" t="s">
        <v>788</v>
      </c>
      <c r="BO37" s="330" t="s">
        <v>750</v>
      </c>
      <c r="BP37" s="330" t="s">
        <v>750</v>
      </c>
      <c r="BQ37" s="330" t="s">
        <v>750</v>
      </c>
      <c r="BR37" s="415">
        <f t="shared" si="14"/>
        <v>1937</v>
      </c>
      <c r="BS37" s="339">
        <v>2</v>
      </c>
      <c r="BT37" s="339">
        <v>29</v>
      </c>
      <c r="BU37" s="339">
        <v>20</v>
      </c>
      <c r="BV37" s="339">
        <v>53</v>
      </c>
      <c r="BW37" s="339">
        <v>46</v>
      </c>
      <c r="BX37" s="339">
        <v>54</v>
      </c>
      <c r="BY37" s="339">
        <v>38</v>
      </c>
      <c r="BZ37" s="339">
        <v>43</v>
      </c>
      <c r="CA37" s="441" t="s">
        <v>788</v>
      </c>
      <c r="CB37" s="339">
        <v>144</v>
      </c>
      <c r="CC37" s="339">
        <v>84</v>
      </c>
      <c r="CD37" s="339">
        <v>131</v>
      </c>
      <c r="CE37" s="339">
        <v>88</v>
      </c>
      <c r="CF37" s="417">
        <f t="shared" si="15"/>
        <v>1491</v>
      </c>
      <c r="CG37" s="340">
        <v>22</v>
      </c>
      <c r="CH37" s="339">
        <v>9</v>
      </c>
      <c r="CI37" s="339">
        <v>73</v>
      </c>
      <c r="CJ37" s="339">
        <v>28</v>
      </c>
      <c r="CK37" s="342">
        <f t="shared" si="24"/>
        <v>132</v>
      </c>
      <c r="CL37" s="220"/>
      <c r="CM37" s="220"/>
      <c r="CN37" s="441" t="s">
        <v>788</v>
      </c>
      <c r="CO37" s="339">
        <v>8</v>
      </c>
      <c r="CP37" s="339">
        <v>25</v>
      </c>
      <c r="CQ37" s="339">
        <v>10</v>
      </c>
      <c r="CR37" s="339">
        <v>16</v>
      </c>
      <c r="CS37" s="339">
        <v>13</v>
      </c>
      <c r="CT37" s="339">
        <v>21</v>
      </c>
      <c r="CU37" s="339">
        <v>64</v>
      </c>
      <c r="CV37" s="339">
        <v>143</v>
      </c>
      <c r="CW37" s="342">
        <f t="shared" si="25"/>
        <v>300</v>
      </c>
      <c r="DA37" s="441" t="s">
        <v>788</v>
      </c>
      <c r="DB37" s="339">
        <f t="shared" si="16"/>
        <v>5302</v>
      </c>
      <c r="DC37" s="340">
        <f t="shared" si="17"/>
        <v>1874</v>
      </c>
      <c r="DD37" s="340">
        <f t="shared" si="18"/>
        <v>335</v>
      </c>
      <c r="DE37" s="331">
        <f t="shared" si="19"/>
        <v>1937</v>
      </c>
      <c r="DF37" s="340">
        <f t="shared" si="20"/>
        <v>1491</v>
      </c>
      <c r="DG37" s="340">
        <f t="shared" si="21"/>
        <v>132</v>
      </c>
      <c r="DH37" s="340">
        <f t="shared" si="22"/>
        <v>164</v>
      </c>
      <c r="DI37" s="340">
        <f t="shared" si="23"/>
        <v>300</v>
      </c>
      <c r="DJ37" s="340">
        <f t="shared" si="26"/>
        <v>576</v>
      </c>
      <c r="DK37" s="622">
        <f t="shared" si="27"/>
        <v>12111</v>
      </c>
      <c r="DL37" s="623"/>
      <c r="DM37" s="355"/>
      <c r="DN37" s="230"/>
      <c r="DO37" s="245"/>
      <c r="DP37" s="245"/>
      <c r="DQ37" s="245"/>
      <c r="DR37" s="259"/>
      <c r="DS37" s="244"/>
      <c r="DT37" s="244"/>
      <c r="DU37" s="244"/>
      <c r="DV37" s="244"/>
      <c r="DW37" s="244"/>
      <c r="DX37" s="244"/>
      <c r="DY37" s="244"/>
      <c r="DZ37" s="244"/>
      <c r="EA37" s="219"/>
      <c r="EB37" s="219"/>
    </row>
    <row r="38" spans="1:132" ht="16.5" customHeight="1">
      <c r="A38" s="441" t="s">
        <v>789</v>
      </c>
      <c r="B38" s="331">
        <v>37</v>
      </c>
      <c r="C38" s="331">
        <v>136</v>
      </c>
      <c r="D38" s="331">
        <v>56</v>
      </c>
      <c r="E38" s="331">
        <v>87</v>
      </c>
      <c r="F38" s="331">
        <v>86</v>
      </c>
      <c r="G38" s="331">
        <v>116</v>
      </c>
      <c r="H38" s="331">
        <v>662</v>
      </c>
      <c r="I38" s="331">
        <v>117</v>
      </c>
      <c r="J38" s="331">
        <v>259</v>
      </c>
      <c r="K38" s="331">
        <v>65</v>
      </c>
      <c r="L38" s="331">
        <v>21</v>
      </c>
      <c r="M38" s="331">
        <v>364</v>
      </c>
      <c r="N38" s="441" t="s">
        <v>789</v>
      </c>
      <c r="O38" s="334">
        <v>111</v>
      </c>
      <c r="P38" s="334">
        <v>85</v>
      </c>
      <c r="Q38" s="334">
        <v>53</v>
      </c>
      <c r="R38" s="332">
        <v>0</v>
      </c>
      <c r="S38" s="334">
        <v>30</v>
      </c>
      <c r="T38" s="334">
        <v>31</v>
      </c>
      <c r="U38" s="334">
        <v>7</v>
      </c>
      <c r="V38" s="334">
        <v>22</v>
      </c>
      <c r="W38" s="334">
        <v>50</v>
      </c>
      <c r="X38" s="334">
        <v>25</v>
      </c>
      <c r="Y38" s="332">
        <v>0</v>
      </c>
      <c r="Z38" s="334">
        <v>68</v>
      </c>
      <c r="AA38" s="441" t="s">
        <v>789</v>
      </c>
      <c r="AB38" s="340">
        <v>251</v>
      </c>
      <c r="AC38" s="340">
        <v>19</v>
      </c>
      <c r="AD38" s="340">
        <v>134</v>
      </c>
      <c r="AE38" s="340">
        <v>191</v>
      </c>
      <c r="AF38" s="340">
        <v>85</v>
      </c>
      <c r="AG38" s="340">
        <v>47</v>
      </c>
      <c r="AH38" s="340">
        <v>102</v>
      </c>
      <c r="AI38" s="340">
        <v>31</v>
      </c>
      <c r="AJ38" s="340">
        <v>26</v>
      </c>
      <c r="AK38" s="340">
        <v>25</v>
      </c>
      <c r="AL38" s="340">
        <v>53</v>
      </c>
      <c r="AM38" s="340">
        <v>29</v>
      </c>
      <c r="AN38" s="441" t="s">
        <v>789</v>
      </c>
      <c r="AO38" s="340">
        <v>6</v>
      </c>
      <c r="AP38" s="340">
        <v>24</v>
      </c>
      <c r="AQ38" s="340">
        <v>33</v>
      </c>
      <c r="AR38" s="340">
        <v>26</v>
      </c>
      <c r="AS38" s="340">
        <v>26</v>
      </c>
      <c r="AT38" s="340">
        <v>28</v>
      </c>
      <c r="AU38" s="340">
        <v>12</v>
      </c>
      <c r="AV38" s="332">
        <v>0</v>
      </c>
      <c r="AW38" s="342">
        <f t="shared" si="13"/>
        <v>1586</v>
      </c>
      <c r="BA38" s="441" t="s">
        <v>789</v>
      </c>
      <c r="BB38" s="331">
        <v>129</v>
      </c>
      <c r="BC38" s="331">
        <v>132</v>
      </c>
      <c r="BD38" s="331">
        <v>51</v>
      </c>
      <c r="BE38" s="331">
        <v>449</v>
      </c>
      <c r="BF38" s="331">
        <v>82</v>
      </c>
      <c r="BG38" s="331">
        <v>11</v>
      </c>
      <c r="BH38" s="331">
        <v>9</v>
      </c>
      <c r="BI38" s="331">
        <v>137</v>
      </c>
      <c r="BJ38" s="331">
        <v>156</v>
      </c>
      <c r="BK38" s="331">
        <v>210</v>
      </c>
      <c r="BL38" s="331">
        <v>64</v>
      </c>
      <c r="BM38" s="331">
        <v>110</v>
      </c>
      <c r="BN38" s="441" t="s">
        <v>789</v>
      </c>
      <c r="BO38" s="331" t="s">
        <v>750</v>
      </c>
      <c r="BP38" s="331" t="s">
        <v>750</v>
      </c>
      <c r="BQ38" s="331" t="s">
        <v>750</v>
      </c>
      <c r="BR38" s="415">
        <f t="shared" si="14"/>
        <v>2476</v>
      </c>
      <c r="BS38" s="340">
        <v>2</v>
      </c>
      <c r="BT38" s="340">
        <v>45</v>
      </c>
      <c r="BU38" s="340">
        <v>28</v>
      </c>
      <c r="BV38" s="340">
        <v>69</v>
      </c>
      <c r="BW38" s="340">
        <v>43</v>
      </c>
      <c r="BX38" s="340">
        <v>52</v>
      </c>
      <c r="BY38" s="340">
        <v>23</v>
      </c>
      <c r="BZ38" s="340">
        <v>67</v>
      </c>
      <c r="CA38" s="441" t="s">
        <v>789</v>
      </c>
      <c r="CB38" s="340">
        <v>148</v>
      </c>
      <c r="CC38" s="340">
        <v>83</v>
      </c>
      <c r="CD38" s="340">
        <v>130</v>
      </c>
      <c r="CE38" s="340">
        <v>100</v>
      </c>
      <c r="CF38" s="417">
        <f t="shared" si="15"/>
        <v>1550</v>
      </c>
      <c r="CG38" s="340">
        <v>30</v>
      </c>
      <c r="CH38" s="340">
        <v>16</v>
      </c>
      <c r="CI38" s="340">
        <v>68</v>
      </c>
      <c r="CJ38" s="340">
        <v>28</v>
      </c>
      <c r="CK38" s="342">
        <f t="shared" si="24"/>
        <v>142</v>
      </c>
      <c r="CL38" s="220"/>
      <c r="CM38" s="220"/>
      <c r="CN38" s="441" t="s">
        <v>789</v>
      </c>
      <c r="CO38" s="340">
        <v>13</v>
      </c>
      <c r="CP38" s="340">
        <v>25</v>
      </c>
      <c r="CQ38" s="340">
        <v>9</v>
      </c>
      <c r="CR38" s="340">
        <v>32</v>
      </c>
      <c r="CS38" s="340">
        <v>16</v>
      </c>
      <c r="CT38" s="340">
        <v>24</v>
      </c>
      <c r="CU38" s="340">
        <v>86</v>
      </c>
      <c r="CV38" s="340">
        <v>148</v>
      </c>
      <c r="CW38" s="342">
        <f t="shared" si="25"/>
        <v>353</v>
      </c>
      <c r="DA38" s="441" t="s">
        <v>789</v>
      </c>
      <c r="DB38" s="339">
        <f t="shared" si="16"/>
        <v>3937</v>
      </c>
      <c r="DC38" s="340">
        <f t="shared" si="17"/>
        <v>1586</v>
      </c>
      <c r="DD38" s="340">
        <f t="shared" si="18"/>
        <v>395</v>
      </c>
      <c r="DE38" s="331">
        <f t="shared" si="19"/>
        <v>2476</v>
      </c>
      <c r="DF38" s="340">
        <f t="shared" si="20"/>
        <v>1550</v>
      </c>
      <c r="DG38" s="340">
        <f t="shared" si="21"/>
        <v>142</v>
      </c>
      <c r="DH38" s="340">
        <f t="shared" si="22"/>
        <v>187</v>
      </c>
      <c r="DI38" s="340">
        <f t="shared" si="23"/>
        <v>353</v>
      </c>
      <c r="DJ38" s="340">
        <f t="shared" si="26"/>
        <v>614</v>
      </c>
      <c r="DK38" s="622">
        <f t="shared" si="27"/>
        <v>11240</v>
      </c>
      <c r="DL38" s="623"/>
      <c r="DM38" s="355"/>
      <c r="DN38" s="230"/>
      <c r="DO38" s="245"/>
      <c r="DP38" s="245"/>
      <c r="DQ38" s="245"/>
      <c r="DR38" s="259"/>
      <c r="DS38" s="244"/>
      <c r="DT38" s="244"/>
      <c r="DU38" s="244"/>
      <c r="DV38" s="244"/>
      <c r="DW38" s="244"/>
      <c r="DX38" s="244"/>
      <c r="DY38" s="244"/>
      <c r="DZ38" s="244"/>
      <c r="EA38" s="219"/>
      <c r="EB38" s="219"/>
    </row>
    <row r="39" spans="1:132" ht="16.5" customHeight="1">
      <c r="A39" s="441" t="s">
        <v>790</v>
      </c>
      <c r="B39" s="330">
        <v>29</v>
      </c>
      <c r="C39" s="330">
        <v>109</v>
      </c>
      <c r="D39" s="330">
        <v>56</v>
      </c>
      <c r="E39" s="330">
        <v>48</v>
      </c>
      <c r="F39" s="330">
        <v>60</v>
      </c>
      <c r="G39" s="330">
        <v>150</v>
      </c>
      <c r="H39" s="330">
        <v>548</v>
      </c>
      <c r="I39" s="330">
        <v>111</v>
      </c>
      <c r="J39" s="330">
        <v>245</v>
      </c>
      <c r="K39" s="330">
        <v>56</v>
      </c>
      <c r="L39" s="330">
        <v>25</v>
      </c>
      <c r="M39" s="330">
        <v>329</v>
      </c>
      <c r="N39" s="441" t="s">
        <v>790</v>
      </c>
      <c r="O39" s="335">
        <v>62</v>
      </c>
      <c r="P39" s="335">
        <v>39</v>
      </c>
      <c r="Q39" s="335">
        <v>29</v>
      </c>
      <c r="R39" s="332">
        <v>0</v>
      </c>
      <c r="S39" s="335">
        <v>22</v>
      </c>
      <c r="T39" s="335">
        <v>28</v>
      </c>
      <c r="U39" s="335">
        <v>8</v>
      </c>
      <c r="V39" s="335">
        <v>13</v>
      </c>
      <c r="W39" s="335">
        <v>27</v>
      </c>
      <c r="X39" s="335">
        <v>25</v>
      </c>
      <c r="Y39" s="332">
        <v>0</v>
      </c>
      <c r="Z39" s="335">
        <v>47</v>
      </c>
      <c r="AA39" s="441" t="s">
        <v>790</v>
      </c>
      <c r="AB39" s="339">
        <v>196</v>
      </c>
      <c r="AC39" s="339">
        <v>30</v>
      </c>
      <c r="AD39" s="339">
        <v>145</v>
      </c>
      <c r="AE39" s="339">
        <v>206</v>
      </c>
      <c r="AF39" s="339">
        <v>91</v>
      </c>
      <c r="AG39" s="339">
        <v>59</v>
      </c>
      <c r="AH39" s="339">
        <v>101</v>
      </c>
      <c r="AI39" s="339">
        <v>14</v>
      </c>
      <c r="AJ39" s="339">
        <v>36</v>
      </c>
      <c r="AK39" s="339">
        <v>21</v>
      </c>
      <c r="AL39" s="339">
        <v>69</v>
      </c>
      <c r="AM39" s="339">
        <v>16</v>
      </c>
      <c r="AN39" s="441" t="s">
        <v>790</v>
      </c>
      <c r="AO39" s="339">
        <v>10</v>
      </c>
      <c r="AP39" s="339">
        <v>21</v>
      </c>
      <c r="AQ39" s="339">
        <v>20</v>
      </c>
      <c r="AR39" s="339">
        <v>25</v>
      </c>
      <c r="AS39" s="340">
        <v>22</v>
      </c>
      <c r="AT39" s="331">
        <v>18</v>
      </c>
      <c r="AU39" s="331">
        <v>8</v>
      </c>
      <c r="AV39" s="332">
        <v>0</v>
      </c>
      <c r="AW39" s="342">
        <f t="shared" si="13"/>
        <v>1455</v>
      </c>
      <c r="BA39" s="441" t="s">
        <v>790</v>
      </c>
      <c r="BB39" s="330">
        <v>140</v>
      </c>
      <c r="BC39" s="330">
        <v>75</v>
      </c>
      <c r="BD39" s="330">
        <v>88</v>
      </c>
      <c r="BE39" s="330">
        <v>311</v>
      </c>
      <c r="BF39" s="330">
        <v>66</v>
      </c>
      <c r="BG39" s="330">
        <v>19</v>
      </c>
      <c r="BH39" s="330">
        <v>7</v>
      </c>
      <c r="BI39" s="330">
        <v>94</v>
      </c>
      <c r="BJ39" s="330">
        <v>140</v>
      </c>
      <c r="BK39" s="330">
        <v>215</v>
      </c>
      <c r="BL39" s="330">
        <v>92</v>
      </c>
      <c r="BM39" s="330">
        <v>113</v>
      </c>
      <c r="BN39" s="441" t="s">
        <v>790</v>
      </c>
      <c r="BO39" s="330" t="s">
        <v>750</v>
      </c>
      <c r="BP39" s="330" t="s">
        <v>750</v>
      </c>
      <c r="BQ39" s="330" t="s">
        <v>750</v>
      </c>
      <c r="BR39" s="415">
        <f t="shared" si="14"/>
        <v>2261</v>
      </c>
      <c r="BS39" s="339">
        <v>1</v>
      </c>
      <c r="BT39" s="339">
        <v>94</v>
      </c>
      <c r="BU39" s="339">
        <v>43</v>
      </c>
      <c r="BV39" s="339">
        <v>83</v>
      </c>
      <c r="BW39" s="339">
        <v>42</v>
      </c>
      <c r="BX39" s="339">
        <v>57</v>
      </c>
      <c r="BY39" s="339">
        <v>8</v>
      </c>
      <c r="BZ39" s="339">
        <v>83</v>
      </c>
      <c r="CA39" s="441" t="s">
        <v>790</v>
      </c>
      <c r="CB39" s="339">
        <v>122</v>
      </c>
      <c r="CC39" s="339">
        <v>73</v>
      </c>
      <c r="CD39" s="339">
        <v>102</v>
      </c>
      <c r="CE39" s="339">
        <v>98</v>
      </c>
      <c r="CF39" s="417">
        <f t="shared" si="15"/>
        <v>1658</v>
      </c>
      <c r="CG39" s="339">
        <v>57</v>
      </c>
      <c r="CH39" s="339">
        <v>24</v>
      </c>
      <c r="CI39" s="339">
        <v>66</v>
      </c>
      <c r="CJ39" s="339">
        <v>33</v>
      </c>
      <c r="CK39" s="342">
        <f t="shared" si="24"/>
        <v>180</v>
      </c>
      <c r="CL39" s="220"/>
      <c r="CM39" s="220"/>
      <c r="CN39" s="441" t="s">
        <v>790</v>
      </c>
      <c r="CO39" s="339">
        <v>15</v>
      </c>
      <c r="CP39" s="339">
        <v>32</v>
      </c>
      <c r="CQ39" s="339">
        <v>14</v>
      </c>
      <c r="CR39" s="339">
        <v>22</v>
      </c>
      <c r="CS39" s="339">
        <v>12</v>
      </c>
      <c r="CT39" s="339">
        <v>24</v>
      </c>
      <c r="CU39" s="339">
        <v>108</v>
      </c>
      <c r="CV39" s="339">
        <v>139</v>
      </c>
      <c r="CW39" s="342">
        <f t="shared" si="25"/>
        <v>366</v>
      </c>
      <c r="DA39" s="441" t="s">
        <v>790</v>
      </c>
      <c r="DB39" s="339">
        <f t="shared" si="16"/>
        <v>3110</v>
      </c>
      <c r="DC39" s="340">
        <f t="shared" si="17"/>
        <v>1455</v>
      </c>
      <c r="DD39" s="340">
        <f t="shared" si="18"/>
        <v>454</v>
      </c>
      <c r="DE39" s="331">
        <f t="shared" si="19"/>
        <v>2261</v>
      </c>
      <c r="DF39" s="340">
        <f t="shared" si="20"/>
        <v>1658</v>
      </c>
      <c r="DG39" s="340">
        <f t="shared" si="21"/>
        <v>180</v>
      </c>
      <c r="DH39" s="340">
        <f t="shared" si="22"/>
        <v>257</v>
      </c>
      <c r="DI39" s="340">
        <f t="shared" si="23"/>
        <v>366</v>
      </c>
      <c r="DJ39" s="340">
        <f t="shared" si="26"/>
        <v>672</v>
      </c>
      <c r="DK39" s="622">
        <f t="shared" si="27"/>
        <v>10413</v>
      </c>
      <c r="DL39" s="623"/>
      <c r="DM39" s="355"/>
      <c r="DN39" s="230"/>
      <c r="DO39" s="245"/>
      <c r="DP39" s="245"/>
      <c r="DQ39" s="245"/>
      <c r="DR39" s="259"/>
      <c r="DS39" s="244"/>
      <c r="DT39" s="244"/>
      <c r="DU39" s="244"/>
      <c r="DV39" s="244"/>
      <c r="DW39" s="244"/>
      <c r="DX39" s="244"/>
      <c r="DY39" s="244"/>
      <c r="DZ39" s="244"/>
      <c r="EA39" s="219"/>
      <c r="EB39" s="219"/>
    </row>
    <row r="40" spans="1:132" ht="16.5" customHeight="1">
      <c r="A40" s="441" t="s">
        <v>791</v>
      </c>
      <c r="B40" s="330">
        <v>47</v>
      </c>
      <c r="C40" s="330">
        <v>133</v>
      </c>
      <c r="D40" s="330">
        <v>61</v>
      </c>
      <c r="E40" s="330">
        <v>50</v>
      </c>
      <c r="F40" s="330">
        <v>68</v>
      </c>
      <c r="G40" s="330">
        <v>144</v>
      </c>
      <c r="H40" s="330">
        <v>638</v>
      </c>
      <c r="I40" s="330">
        <v>97</v>
      </c>
      <c r="J40" s="330">
        <v>206</v>
      </c>
      <c r="K40" s="330">
        <v>70</v>
      </c>
      <c r="L40" s="330">
        <v>37</v>
      </c>
      <c r="M40" s="330">
        <v>313</v>
      </c>
      <c r="N40" s="441" t="s">
        <v>791</v>
      </c>
      <c r="O40" s="335">
        <v>53</v>
      </c>
      <c r="P40" s="335">
        <v>27</v>
      </c>
      <c r="Q40" s="335">
        <v>56</v>
      </c>
      <c r="R40" s="332">
        <v>0</v>
      </c>
      <c r="S40" s="335">
        <v>16</v>
      </c>
      <c r="T40" s="335">
        <v>17</v>
      </c>
      <c r="U40" s="335">
        <v>8</v>
      </c>
      <c r="V40" s="335">
        <v>8</v>
      </c>
      <c r="W40" s="335">
        <v>17</v>
      </c>
      <c r="X40" s="335">
        <v>16</v>
      </c>
      <c r="Y40" s="332">
        <v>0</v>
      </c>
      <c r="Z40" s="335">
        <v>48</v>
      </c>
      <c r="AA40" s="441" t="s">
        <v>791</v>
      </c>
      <c r="AB40" s="339">
        <v>191</v>
      </c>
      <c r="AC40" s="339">
        <v>37</v>
      </c>
      <c r="AD40" s="339">
        <v>225</v>
      </c>
      <c r="AE40" s="339">
        <v>282</v>
      </c>
      <c r="AF40" s="339">
        <v>112</v>
      </c>
      <c r="AG40" s="339">
        <v>75</v>
      </c>
      <c r="AH40" s="339">
        <v>90</v>
      </c>
      <c r="AI40" s="339">
        <v>34</v>
      </c>
      <c r="AJ40" s="339">
        <v>51</v>
      </c>
      <c r="AK40" s="339">
        <v>13</v>
      </c>
      <c r="AL40" s="339">
        <v>75</v>
      </c>
      <c r="AM40" s="339">
        <v>21</v>
      </c>
      <c r="AN40" s="441" t="s">
        <v>791</v>
      </c>
      <c r="AO40" s="339">
        <v>6</v>
      </c>
      <c r="AP40" s="339">
        <v>22</v>
      </c>
      <c r="AQ40" s="339">
        <v>27</v>
      </c>
      <c r="AR40" s="339">
        <v>43</v>
      </c>
      <c r="AS40" s="340">
        <v>30</v>
      </c>
      <c r="AT40" s="331">
        <v>26</v>
      </c>
      <c r="AU40" s="331">
        <v>10</v>
      </c>
      <c r="AV40" s="332">
        <v>0</v>
      </c>
      <c r="AW40" s="342">
        <f t="shared" si="13"/>
        <v>1708</v>
      </c>
      <c r="BA40" s="441" t="s">
        <v>791</v>
      </c>
      <c r="BB40" s="330">
        <v>142</v>
      </c>
      <c r="BC40" s="330">
        <v>28</v>
      </c>
      <c r="BD40" s="330">
        <v>101</v>
      </c>
      <c r="BE40" s="330">
        <v>346</v>
      </c>
      <c r="BF40" s="330">
        <v>117</v>
      </c>
      <c r="BG40" s="330">
        <v>14</v>
      </c>
      <c r="BH40" s="330">
        <v>17</v>
      </c>
      <c r="BI40" s="330">
        <v>112</v>
      </c>
      <c r="BJ40" s="330">
        <v>222</v>
      </c>
      <c r="BK40" s="330">
        <v>194</v>
      </c>
      <c r="BL40" s="330">
        <v>137</v>
      </c>
      <c r="BM40" s="330">
        <v>164</v>
      </c>
      <c r="BN40" s="441" t="s">
        <v>791</v>
      </c>
      <c r="BO40" s="330" t="s">
        <v>750</v>
      </c>
      <c r="BP40" s="330" t="s">
        <v>750</v>
      </c>
      <c r="BQ40" s="330" t="s">
        <v>750</v>
      </c>
      <c r="BR40" s="415">
        <f t="shared" si="14"/>
        <v>2304</v>
      </c>
      <c r="BS40" s="339">
        <v>1</v>
      </c>
      <c r="BT40" s="339">
        <v>76</v>
      </c>
      <c r="BU40" s="339">
        <v>37</v>
      </c>
      <c r="BV40" s="339">
        <v>106</v>
      </c>
      <c r="BW40" s="339">
        <v>40</v>
      </c>
      <c r="BX40" s="339">
        <v>76</v>
      </c>
      <c r="BY40" s="339">
        <v>13</v>
      </c>
      <c r="BZ40" s="339">
        <v>59</v>
      </c>
      <c r="CA40" s="441" t="s">
        <v>791</v>
      </c>
      <c r="CB40" s="339">
        <v>122</v>
      </c>
      <c r="CC40" s="339">
        <v>98</v>
      </c>
      <c r="CD40" s="339">
        <v>98</v>
      </c>
      <c r="CE40" s="339">
        <v>104</v>
      </c>
      <c r="CF40" s="417">
        <f t="shared" si="15"/>
        <v>1791</v>
      </c>
      <c r="CG40" s="339">
        <v>43</v>
      </c>
      <c r="CH40" s="339">
        <v>28</v>
      </c>
      <c r="CI40" s="339">
        <v>71</v>
      </c>
      <c r="CJ40" s="339">
        <v>38</v>
      </c>
      <c r="CK40" s="342">
        <f t="shared" si="24"/>
        <v>180</v>
      </c>
      <c r="CL40" s="220"/>
      <c r="CM40" s="220"/>
      <c r="CN40" s="441" t="s">
        <v>791</v>
      </c>
      <c r="CO40" s="339">
        <v>27</v>
      </c>
      <c r="CP40" s="339">
        <v>50</v>
      </c>
      <c r="CQ40" s="339">
        <v>17</v>
      </c>
      <c r="CR40" s="339">
        <v>37</v>
      </c>
      <c r="CS40" s="339">
        <v>16</v>
      </c>
      <c r="CT40" s="339">
        <v>42</v>
      </c>
      <c r="CU40" s="339">
        <v>121</v>
      </c>
      <c r="CV40" s="339">
        <v>148</v>
      </c>
      <c r="CW40" s="342">
        <f t="shared" si="25"/>
        <v>458</v>
      </c>
      <c r="DA40" s="441" t="s">
        <v>791</v>
      </c>
      <c r="DB40" s="339">
        <f t="shared" si="16"/>
        <v>3102</v>
      </c>
      <c r="DC40" s="340">
        <f t="shared" si="17"/>
        <v>1708</v>
      </c>
      <c r="DD40" s="340">
        <f t="shared" si="18"/>
        <v>606</v>
      </c>
      <c r="DE40" s="331">
        <f t="shared" si="19"/>
        <v>2304</v>
      </c>
      <c r="DF40" s="340">
        <f t="shared" si="20"/>
        <v>1791</v>
      </c>
      <c r="DG40" s="340">
        <f t="shared" si="21"/>
        <v>180</v>
      </c>
      <c r="DH40" s="340">
        <f t="shared" si="22"/>
        <v>312</v>
      </c>
      <c r="DI40" s="340">
        <f t="shared" si="23"/>
        <v>458</v>
      </c>
      <c r="DJ40" s="340">
        <f t="shared" si="26"/>
        <v>837</v>
      </c>
      <c r="DK40" s="622">
        <f t="shared" si="27"/>
        <v>11298</v>
      </c>
      <c r="DL40" s="623"/>
      <c r="DM40" s="355"/>
      <c r="DN40" s="230"/>
      <c r="DO40" s="245"/>
      <c r="DP40" s="245"/>
      <c r="DQ40" s="245"/>
      <c r="DR40" s="259"/>
      <c r="DS40" s="244"/>
      <c r="DT40" s="244"/>
      <c r="DU40" s="244"/>
      <c r="DV40" s="244"/>
      <c r="DW40" s="244"/>
      <c r="DX40" s="244"/>
      <c r="DY40" s="244"/>
      <c r="DZ40" s="244"/>
      <c r="EA40" s="219"/>
      <c r="EB40" s="219"/>
    </row>
    <row r="41" spans="1:132" ht="16.5" customHeight="1">
      <c r="A41" s="441" t="s">
        <v>792</v>
      </c>
      <c r="B41" s="330">
        <v>54</v>
      </c>
      <c r="C41" s="330">
        <v>169</v>
      </c>
      <c r="D41" s="330">
        <v>66</v>
      </c>
      <c r="E41" s="330">
        <v>58</v>
      </c>
      <c r="F41" s="330">
        <v>87</v>
      </c>
      <c r="G41" s="330">
        <v>172</v>
      </c>
      <c r="H41" s="330">
        <v>697</v>
      </c>
      <c r="I41" s="330">
        <v>159</v>
      </c>
      <c r="J41" s="330">
        <v>286</v>
      </c>
      <c r="K41" s="330">
        <v>115</v>
      </c>
      <c r="L41" s="330">
        <v>32</v>
      </c>
      <c r="M41" s="330">
        <v>394</v>
      </c>
      <c r="N41" s="441" t="s">
        <v>792</v>
      </c>
      <c r="O41" s="335">
        <v>42</v>
      </c>
      <c r="P41" s="335">
        <v>21</v>
      </c>
      <c r="Q41" s="335">
        <v>37</v>
      </c>
      <c r="R41" s="332">
        <v>0</v>
      </c>
      <c r="S41" s="335">
        <v>26</v>
      </c>
      <c r="T41" s="335">
        <v>21</v>
      </c>
      <c r="U41" s="335">
        <v>7</v>
      </c>
      <c r="V41" s="335">
        <v>5</v>
      </c>
      <c r="W41" s="335">
        <v>35</v>
      </c>
      <c r="X41" s="335">
        <v>14</v>
      </c>
      <c r="Y41" s="332">
        <v>0</v>
      </c>
      <c r="Z41" s="335">
        <v>64</v>
      </c>
      <c r="AA41" s="441" t="s">
        <v>792</v>
      </c>
      <c r="AB41" s="339">
        <v>305</v>
      </c>
      <c r="AC41" s="339">
        <v>45</v>
      </c>
      <c r="AD41" s="339">
        <v>254</v>
      </c>
      <c r="AE41" s="339">
        <v>381</v>
      </c>
      <c r="AF41" s="339">
        <v>128</v>
      </c>
      <c r="AG41" s="339">
        <v>113</v>
      </c>
      <c r="AH41" s="339">
        <v>157</v>
      </c>
      <c r="AI41" s="339">
        <v>42</v>
      </c>
      <c r="AJ41" s="339">
        <v>72</v>
      </c>
      <c r="AK41" s="339">
        <v>41</v>
      </c>
      <c r="AL41" s="339">
        <v>125</v>
      </c>
      <c r="AM41" s="339">
        <v>30</v>
      </c>
      <c r="AN41" s="441" t="s">
        <v>792</v>
      </c>
      <c r="AO41" s="339">
        <v>17</v>
      </c>
      <c r="AP41" s="339">
        <v>40</v>
      </c>
      <c r="AQ41" s="339">
        <v>50</v>
      </c>
      <c r="AR41" s="339">
        <v>49</v>
      </c>
      <c r="AS41" s="340">
        <v>33</v>
      </c>
      <c r="AT41" s="331">
        <v>51</v>
      </c>
      <c r="AU41" s="331">
        <v>18</v>
      </c>
      <c r="AV41" s="332">
        <v>0</v>
      </c>
      <c r="AW41" s="342">
        <f t="shared" si="13"/>
        <v>2354</v>
      </c>
      <c r="BA41" s="441" t="s">
        <v>792</v>
      </c>
      <c r="BB41" s="330">
        <v>169</v>
      </c>
      <c r="BC41" s="330">
        <v>29</v>
      </c>
      <c r="BD41" s="330">
        <v>118</v>
      </c>
      <c r="BE41" s="330">
        <v>291</v>
      </c>
      <c r="BF41" s="330">
        <v>219</v>
      </c>
      <c r="BG41" s="330">
        <v>29</v>
      </c>
      <c r="BH41" s="330">
        <v>22</v>
      </c>
      <c r="BI41" s="330">
        <v>158</v>
      </c>
      <c r="BJ41" s="330">
        <v>306</v>
      </c>
      <c r="BK41" s="330">
        <v>167</v>
      </c>
      <c r="BL41" s="330">
        <v>162</v>
      </c>
      <c r="BM41" s="330">
        <v>259</v>
      </c>
      <c r="BN41" s="441" t="s">
        <v>792</v>
      </c>
      <c r="BO41" s="330" t="s">
        <v>750</v>
      </c>
      <c r="BP41" s="330" t="s">
        <v>750</v>
      </c>
      <c r="BQ41" s="330" t="s">
        <v>750</v>
      </c>
      <c r="BR41" s="415">
        <f t="shared" si="14"/>
        <v>2460</v>
      </c>
      <c r="BS41" s="339">
        <v>2</v>
      </c>
      <c r="BT41" s="339">
        <v>51</v>
      </c>
      <c r="BU41" s="339">
        <v>28</v>
      </c>
      <c r="BV41" s="339">
        <v>148</v>
      </c>
      <c r="BW41" s="339">
        <v>41</v>
      </c>
      <c r="BX41" s="339">
        <v>110</v>
      </c>
      <c r="BY41" s="339">
        <v>10</v>
      </c>
      <c r="BZ41" s="339">
        <v>46</v>
      </c>
      <c r="CA41" s="441" t="s">
        <v>792</v>
      </c>
      <c r="CB41" s="339">
        <v>194</v>
      </c>
      <c r="CC41" s="339">
        <v>128</v>
      </c>
      <c r="CD41" s="339">
        <v>138</v>
      </c>
      <c r="CE41" s="339">
        <v>145</v>
      </c>
      <c r="CF41" s="417">
        <f t="shared" si="15"/>
        <v>2231</v>
      </c>
      <c r="CG41" s="339">
        <v>38</v>
      </c>
      <c r="CH41" s="339">
        <v>48</v>
      </c>
      <c r="CI41" s="339">
        <v>97</v>
      </c>
      <c r="CJ41" s="339">
        <v>50</v>
      </c>
      <c r="CK41" s="342">
        <f t="shared" si="24"/>
        <v>233</v>
      </c>
      <c r="CL41" s="220"/>
      <c r="CM41" s="220"/>
      <c r="CN41" s="441" t="s">
        <v>792</v>
      </c>
      <c r="CO41" s="339">
        <v>26</v>
      </c>
      <c r="CP41" s="339">
        <v>64</v>
      </c>
      <c r="CQ41" s="339">
        <v>17</v>
      </c>
      <c r="CR41" s="339">
        <v>43</v>
      </c>
      <c r="CS41" s="339">
        <v>42</v>
      </c>
      <c r="CT41" s="339">
        <v>41</v>
      </c>
      <c r="CU41" s="339">
        <v>154</v>
      </c>
      <c r="CV41" s="339">
        <v>218</v>
      </c>
      <c r="CW41" s="342">
        <f t="shared" si="25"/>
        <v>605</v>
      </c>
      <c r="DA41" s="441" t="s">
        <v>792</v>
      </c>
      <c r="DB41" s="339">
        <f t="shared" si="16"/>
        <v>3558</v>
      </c>
      <c r="DC41" s="340">
        <f t="shared" si="17"/>
        <v>2354</v>
      </c>
      <c r="DD41" s="340">
        <f t="shared" si="18"/>
        <v>764</v>
      </c>
      <c r="DE41" s="331">
        <f t="shared" si="19"/>
        <v>2460</v>
      </c>
      <c r="DF41" s="340">
        <f t="shared" si="20"/>
        <v>2231</v>
      </c>
      <c r="DG41" s="340">
        <f t="shared" si="21"/>
        <v>233</v>
      </c>
      <c r="DH41" s="340">
        <f t="shared" si="22"/>
        <v>341</v>
      </c>
      <c r="DI41" s="340">
        <f t="shared" si="23"/>
        <v>605</v>
      </c>
      <c r="DJ41" s="340">
        <f t="shared" si="26"/>
        <v>1074</v>
      </c>
      <c r="DK41" s="622">
        <f t="shared" si="27"/>
        <v>13620</v>
      </c>
      <c r="DL41" s="623"/>
      <c r="DM41" s="355"/>
      <c r="DN41" s="230"/>
      <c r="DO41" s="245"/>
      <c r="DP41" s="245"/>
      <c r="DQ41" s="245"/>
      <c r="DR41" s="259"/>
      <c r="DS41" s="244"/>
      <c r="DT41" s="244"/>
      <c r="DU41" s="244"/>
      <c r="DV41" s="244"/>
      <c r="DW41" s="244"/>
      <c r="DX41" s="244"/>
      <c r="DY41" s="244"/>
      <c r="DZ41" s="244"/>
      <c r="EA41" s="219"/>
      <c r="EB41" s="219"/>
    </row>
    <row r="42" spans="1:132" ht="16.5" customHeight="1">
      <c r="A42" s="441" t="s">
        <v>793</v>
      </c>
      <c r="B42" s="330">
        <v>40</v>
      </c>
      <c r="C42" s="330">
        <v>112</v>
      </c>
      <c r="D42" s="330">
        <v>104</v>
      </c>
      <c r="E42" s="330">
        <v>47</v>
      </c>
      <c r="F42" s="330">
        <v>93</v>
      </c>
      <c r="G42" s="330">
        <v>94</v>
      </c>
      <c r="H42" s="330">
        <v>625</v>
      </c>
      <c r="I42" s="330">
        <v>97</v>
      </c>
      <c r="J42" s="330">
        <v>230</v>
      </c>
      <c r="K42" s="330">
        <v>99</v>
      </c>
      <c r="L42" s="330">
        <v>22</v>
      </c>
      <c r="M42" s="330">
        <v>367</v>
      </c>
      <c r="N42" s="441" t="s">
        <v>793</v>
      </c>
      <c r="O42" s="335">
        <v>14</v>
      </c>
      <c r="P42" s="335">
        <v>18</v>
      </c>
      <c r="Q42" s="335">
        <v>33</v>
      </c>
      <c r="R42" s="332">
        <v>0</v>
      </c>
      <c r="S42" s="335">
        <v>15</v>
      </c>
      <c r="T42" s="335">
        <v>20</v>
      </c>
      <c r="U42" s="335">
        <v>6</v>
      </c>
      <c r="V42" s="335">
        <v>4</v>
      </c>
      <c r="W42" s="335">
        <v>16</v>
      </c>
      <c r="X42" s="335">
        <v>16</v>
      </c>
      <c r="Y42" s="332">
        <v>0</v>
      </c>
      <c r="Z42" s="335">
        <v>58</v>
      </c>
      <c r="AA42" s="441" t="s">
        <v>793</v>
      </c>
      <c r="AB42" s="339">
        <v>259</v>
      </c>
      <c r="AC42" s="339">
        <v>34</v>
      </c>
      <c r="AD42" s="339">
        <v>174</v>
      </c>
      <c r="AE42" s="339">
        <v>310</v>
      </c>
      <c r="AF42" s="339">
        <v>97</v>
      </c>
      <c r="AG42" s="339">
        <v>84</v>
      </c>
      <c r="AH42" s="339">
        <v>102</v>
      </c>
      <c r="AI42" s="339">
        <v>42</v>
      </c>
      <c r="AJ42" s="339">
        <v>57</v>
      </c>
      <c r="AK42" s="339">
        <v>39</v>
      </c>
      <c r="AL42" s="339">
        <v>54</v>
      </c>
      <c r="AM42" s="339">
        <v>22</v>
      </c>
      <c r="AN42" s="441" t="s">
        <v>793</v>
      </c>
      <c r="AO42" s="339">
        <v>8</v>
      </c>
      <c r="AP42" s="339">
        <v>49</v>
      </c>
      <c r="AQ42" s="339">
        <v>47</v>
      </c>
      <c r="AR42" s="339">
        <v>35</v>
      </c>
      <c r="AS42" s="340">
        <v>25</v>
      </c>
      <c r="AT42" s="331">
        <v>51</v>
      </c>
      <c r="AU42" s="331">
        <v>12</v>
      </c>
      <c r="AV42" s="332">
        <v>0</v>
      </c>
      <c r="AW42" s="342">
        <f t="shared" si="13"/>
        <v>1754</v>
      </c>
      <c r="BA42" s="441" t="s">
        <v>793</v>
      </c>
      <c r="BB42" s="330">
        <v>112</v>
      </c>
      <c r="BC42" s="330">
        <v>29</v>
      </c>
      <c r="BD42" s="330">
        <v>100</v>
      </c>
      <c r="BE42" s="330">
        <v>238</v>
      </c>
      <c r="BF42" s="330">
        <v>129</v>
      </c>
      <c r="BG42" s="330">
        <v>16</v>
      </c>
      <c r="BH42" s="330">
        <v>25</v>
      </c>
      <c r="BI42" s="330">
        <v>88</v>
      </c>
      <c r="BJ42" s="330">
        <v>229</v>
      </c>
      <c r="BK42" s="330">
        <v>140</v>
      </c>
      <c r="BL42" s="330">
        <v>71</v>
      </c>
      <c r="BM42" s="330">
        <v>223</v>
      </c>
      <c r="BN42" s="441" t="s">
        <v>793</v>
      </c>
      <c r="BO42" s="330" t="s">
        <v>750</v>
      </c>
      <c r="BP42" s="330" t="s">
        <v>750</v>
      </c>
      <c r="BQ42" s="330" t="s">
        <v>750</v>
      </c>
      <c r="BR42" s="415">
        <f t="shared" si="14"/>
        <v>1725</v>
      </c>
      <c r="BS42" s="330" t="s">
        <v>750</v>
      </c>
      <c r="BT42" s="339">
        <v>33</v>
      </c>
      <c r="BU42" s="339">
        <v>23</v>
      </c>
      <c r="BV42" s="339">
        <v>130</v>
      </c>
      <c r="BW42" s="339">
        <v>45</v>
      </c>
      <c r="BX42" s="339">
        <v>82</v>
      </c>
      <c r="BY42" s="339">
        <v>3</v>
      </c>
      <c r="BZ42" s="339">
        <v>21</v>
      </c>
      <c r="CA42" s="441" t="s">
        <v>793</v>
      </c>
      <c r="CB42" s="339">
        <v>176</v>
      </c>
      <c r="CC42" s="339">
        <v>114</v>
      </c>
      <c r="CD42" s="339">
        <v>104</v>
      </c>
      <c r="CE42" s="339">
        <v>134</v>
      </c>
      <c r="CF42" s="417">
        <f t="shared" si="15"/>
        <v>1809</v>
      </c>
      <c r="CG42" s="339">
        <v>21</v>
      </c>
      <c r="CH42" s="339">
        <v>27</v>
      </c>
      <c r="CI42" s="339">
        <v>100</v>
      </c>
      <c r="CJ42" s="339">
        <v>44</v>
      </c>
      <c r="CK42" s="342">
        <f t="shared" si="24"/>
        <v>192</v>
      </c>
      <c r="CL42" s="220"/>
      <c r="CM42" s="220"/>
      <c r="CN42" s="441" t="s">
        <v>793</v>
      </c>
      <c r="CO42" s="339">
        <v>12</v>
      </c>
      <c r="CP42" s="339">
        <v>40</v>
      </c>
      <c r="CQ42" s="339">
        <v>13</v>
      </c>
      <c r="CR42" s="339">
        <v>34</v>
      </c>
      <c r="CS42" s="339">
        <v>41</v>
      </c>
      <c r="CT42" s="339">
        <v>29</v>
      </c>
      <c r="CU42" s="339">
        <v>113</v>
      </c>
      <c r="CV42" s="339">
        <v>159</v>
      </c>
      <c r="CW42" s="342">
        <f t="shared" si="25"/>
        <v>441</v>
      </c>
      <c r="DA42" s="441" t="s">
        <v>793</v>
      </c>
      <c r="DB42" s="339">
        <f t="shared" si="16"/>
        <v>2905</v>
      </c>
      <c r="DC42" s="340">
        <f t="shared" si="17"/>
        <v>1754</v>
      </c>
      <c r="DD42" s="340">
        <f t="shared" si="18"/>
        <v>636</v>
      </c>
      <c r="DE42" s="331">
        <f t="shared" si="19"/>
        <v>1725</v>
      </c>
      <c r="DF42" s="340">
        <f t="shared" si="20"/>
        <v>1809</v>
      </c>
      <c r="DG42" s="340">
        <f t="shared" si="21"/>
        <v>192</v>
      </c>
      <c r="DH42" s="340">
        <f t="shared" si="22"/>
        <v>267</v>
      </c>
      <c r="DI42" s="340">
        <f t="shared" si="23"/>
        <v>441</v>
      </c>
      <c r="DJ42" s="340">
        <f t="shared" si="26"/>
        <v>903</v>
      </c>
      <c r="DK42" s="622">
        <f t="shared" si="27"/>
        <v>10632</v>
      </c>
      <c r="DL42" s="623"/>
      <c r="DM42" s="355"/>
      <c r="DN42" s="230"/>
      <c r="DO42" s="245"/>
      <c r="DP42" s="245"/>
      <c r="DQ42" s="245"/>
      <c r="DR42" s="259"/>
      <c r="DS42" s="245"/>
      <c r="DT42" s="244"/>
      <c r="DU42" s="244"/>
      <c r="DV42" s="244"/>
      <c r="DW42" s="244"/>
      <c r="DX42" s="244"/>
      <c r="DY42" s="244"/>
      <c r="DZ42" s="244"/>
      <c r="EA42" s="219"/>
      <c r="EB42" s="219"/>
    </row>
    <row r="43" spans="1:132" ht="16.5" customHeight="1">
      <c r="A43" s="441" t="s">
        <v>794</v>
      </c>
      <c r="B43" s="330">
        <v>47</v>
      </c>
      <c r="C43" s="330">
        <v>81</v>
      </c>
      <c r="D43" s="330">
        <v>69</v>
      </c>
      <c r="E43" s="330">
        <v>40</v>
      </c>
      <c r="F43" s="330">
        <v>90</v>
      </c>
      <c r="G43" s="330">
        <v>88</v>
      </c>
      <c r="H43" s="330">
        <v>391</v>
      </c>
      <c r="I43" s="330">
        <v>91</v>
      </c>
      <c r="J43" s="330">
        <v>160</v>
      </c>
      <c r="K43" s="330">
        <v>55</v>
      </c>
      <c r="L43" s="330">
        <v>14</v>
      </c>
      <c r="M43" s="330">
        <v>279</v>
      </c>
      <c r="N43" s="441" t="s">
        <v>794</v>
      </c>
      <c r="O43" s="335">
        <v>16</v>
      </c>
      <c r="P43" s="335">
        <v>11</v>
      </c>
      <c r="Q43" s="335">
        <v>13</v>
      </c>
      <c r="R43" s="332">
        <v>0</v>
      </c>
      <c r="S43" s="335">
        <v>8</v>
      </c>
      <c r="T43" s="335">
        <v>11</v>
      </c>
      <c r="U43" s="335">
        <v>1</v>
      </c>
      <c r="V43" s="335">
        <v>2</v>
      </c>
      <c r="W43" s="335">
        <v>13</v>
      </c>
      <c r="X43" s="335">
        <v>7</v>
      </c>
      <c r="Y43" s="332">
        <v>0</v>
      </c>
      <c r="Z43" s="335">
        <v>35</v>
      </c>
      <c r="AA43" s="441" t="s">
        <v>794</v>
      </c>
      <c r="AB43" s="339">
        <v>170</v>
      </c>
      <c r="AC43" s="339">
        <v>30</v>
      </c>
      <c r="AD43" s="339">
        <v>107</v>
      </c>
      <c r="AE43" s="339">
        <v>178</v>
      </c>
      <c r="AF43" s="339">
        <v>69</v>
      </c>
      <c r="AG43" s="339">
        <v>54</v>
      </c>
      <c r="AH43" s="339">
        <v>57</v>
      </c>
      <c r="AI43" s="339">
        <v>14</v>
      </c>
      <c r="AJ43" s="339">
        <v>40</v>
      </c>
      <c r="AK43" s="339">
        <v>19</v>
      </c>
      <c r="AL43" s="339">
        <v>33</v>
      </c>
      <c r="AM43" s="339">
        <v>16</v>
      </c>
      <c r="AN43" s="441" t="s">
        <v>794</v>
      </c>
      <c r="AO43" s="339">
        <v>7</v>
      </c>
      <c r="AP43" s="339">
        <v>24</v>
      </c>
      <c r="AQ43" s="339">
        <v>21</v>
      </c>
      <c r="AR43" s="339">
        <v>16</v>
      </c>
      <c r="AS43" s="340">
        <v>23</v>
      </c>
      <c r="AT43" s="331">
        <v>23</v>
      </c>
      <c r="AU43" s="331">
        <v>15</v>
      </c>
      <c r="AV43" s="332">
        <v>0</v>
      </c>
      <c r="AW43" s="342">
        <f t="shared" si="13"/>
        <v>1074</v>
      </c>
      <c r="BA43" s="441" t="s">
        <v>794</v>
      </c>
      <c r="BB43" s="330">
        <v>75</v>
      </c>
      <c r="BC43" s="330">
        <v>23</v>
      </c>
      <c r="BD43" s="330">
        <v>49</v>
      </c>
      <c r="BE43" s="330">
        <v>151</v>
      </c>
      <c r="BF43" s="330">
        <v>63</v>
      </c>
      <c r="BG43" s="330">
        <v>12</v>
      </c>
      <c r="BH43" s="330">
        <v>11</v>
      </c>
      <c r="BI43" s="330">
        <v>53</v>
      </c>
      <c r="BJ43" s="330">
        <v>153</v>
      </c>
      <c r="BK43" s="330">
        <v>85</v>
      </c>
      <c r="BL43" s="330">
        <v>47</v>
      </c>
      <c r="BM43" s="330">
        <v>154</v>
      </c>
      <c r="BN43" s="441" t="s">
        <v>794</v>
      </c>
      <c r="BO43" s="330" t="s">
        <v>750</v>
      </c>
      <c r="BP43" s="330" t="s">
        <v>750</v>
      </c>
      <c r="BQ43" s="330" t="s">
        <v>750</v>
      </c>
      <c r="BR43" s="415">
        <f t="shared" si="14"/>
        <v>1098</v>
      </c>
      <c r="BS43" s="339">
        <v>1</v>
      </c>
      <c r="BT43" s="339">
        <v>21</v>
      </c>
      <c r="BU43" s="339">
        <v>9</v>
      </c>
      <c r="BV43" s="339">
        <v>58</v>
      </c>
      <c r="BW43" s="339">
        <v>22</v>
      </c>
      <c r="BX43" s="339">
        <v>47</v>
      </c>
      <c r="BY43" s="339">
        <v>2</v>
      </c>
      <c r="BZ43" s="339">
        <v>23</v>
      </c>
      <c r="CA43" s="441" t="s">
        <v>794</v>
      </c>
      <c r="CB43" s="339">
        <v>124</v>
      </c>
      <c r="CC43" s="339">
        <v>71</v>
      </c>
      <c r="CD43" s="339">
        <v>63</v>
      </c>
      <c r="CE43" s="339">
        <v>64</v>
      </c>
      <c r="CF43" s="417">
        <f t="shared" si="15"/>
        <v>1155</v>
      </c>
      <c r="CG43" s="339">
        <v>38</v>
      </c>
      <c r="CH43" s="339">
        <v>23</v>
      </c>
      <c r="CI43" s="339">
        <v>81</v>
      </c>
      <c r="CJ43" s="339">
        <v>41</v>
      </c>
      <c r="CK43" s="342">
        <f t="shared" si="24"/>
        <v>183</v>
      </c>
      <c r="CL43" s="220"/>
      <c r="CM43" s="220"/>
      <c r="CN43" s="441" t="s">
        <v>794</v>
      </c>
      <c r="CO43" s="339">
        <v>23</v>
      </c>
      <c r="CP43" s="339">
        <v>50</v>
      </c>
      <c r="CQ43" s="339">
        <v>14</v>
      </c>
      <c r="CR43" s="339">
        <v>35</v>
      </c>
      <c r="CS43" s="339">
        <v>33</v>
      </c>
      <c r="CT43" s="339">
        <v>24</v>
      </c>
      <c r="CU43" s="339">
        <v>137</v>
      </c>
      <c r="CV43" s="339">
        <v>137</v>
      </c>
      <c r="CW43" s="342">
        <f t="shared" si="25"/>
        <v>453</v>
      </c>
      <c r="DA43" s="441" t="s">
        <v>794</v>
      </c>
      <c r="DB43" s="339">
        <f t="shared" si="16"/>
        <v>2160</v>
      </c>
      <c r="DC43" s="340">
        <f t="shared" si="17"/>
        <v>1074</v>
      </c>
      <c r="DD43" s="340">
        <f t="shared" si="18"/>
        <v>491</v>
      </c>
      <c r="DE43" s="331">
        <f t="shared" si="19"/>
        <v>1098</v>
      </c>
      <c r="DF43" s="340">
        <f t="shared" si="20"/>
        <v>1155</v>
      </c>
      <c r="DG43" s="340">
        <f t="shared" si="21"/>
        <v>183</v>
      </c>
      <c r="DH43" s="340">
        <f t="shared" si="22"/>
        <v>303</v>
      </c>
      <c r="DI43" s="340">
        <f t="shared" si="23"/>
        <v>453</v>
      </c>
      <c r="DJ43" s="340">
        <f t="shared" si="26"/>
        <v>716</v>
      </c>
      <c r="DK43" s="622">
        <f t="shared" si="27"/>
        <v>7633</v>
      </c>
      <c r="DL43" s="623"/>
      <c r="DM43" s="355"/>
      <c r="DN43" s="230"/>
      <c r="DO43" s="245"/>
      <c r="DP43" s="245"/>
      <c r="DQ43" s="245"/>
      <c r="DR43" s="259"/>
      <c r="DS43" s="244"/>
      <c r="DT43" s="244"/>
      <c r="DU43" s="244"/>
      <c r="DV43" s="244"/>
      <c r="DW43" s="244"/>
      <c r="DX43" s="244"/>
      <c r="DY43" s="244"/>
      <c r="DZ43" s="244"/>
      <c r="EA43" s="219"/>
      <c r="EB43" s="219"/>
    </row>
    <row r="44" spans="1:132" ht="16.5" customHeight="1">
      <c r="A44" s="441" t="s">
        <v>795</v>
      </c>
      <c r="B44" s="330">
        <v>30</v>
      </c>
      <c r="C44" s="330">
        <v>68</v>
      </c>
      <c r="D44" s="330">
        <v>51</v>
      </c>
      <c r="E44" s="330">
        <v>40</v>
      </c>
      <c r="F44" s="330">
        <v>47</v>
      </c>
      <c r="G44" s="330">
        <v>67</v>
      </c>
      <c r="H44" s="330">
        <v>337</v>
      </c>
      <c r="I44" s="330">
        <v>67</v>
      </c>
      <c r="J44" s="330">
        <v>138</v>
      </c>
      <c r="K44" s="330">
        <v>39</v>
      </c>
      <c r="L44" s="330">
        <v>23</v>
      </c>
      <c r="M44" s="330">
        <v>232</v>
      </c>
      <c r="N44" s="441" t="s">
        <v>795</v>
      </c>
      <c r="O44" s="335">
        <v>15</v>
      </c>
      <c r="P44" s="335">
        <v>6</v>
      </c>
      <c r="Q44" s="335">
        <v>12</v>
      </c>
      <c r="R44" s="332">
        <v>0</v>
      </c>
      <c r="S44" s="335">
        <v>11</v>
      </c>
      <c r="T44" s="335">
        <v>12</v>
      </c>
      <c r="U44" s="335">
        <v>4</v>
      </c>
      <c r="V44" s="332">
        <v>0</v>
      </c>
      <c r="W44" s="335">
        <v>4</v>
      </c>
      <c r="X44" s="335">
        <v>6</v>
      </c>
      <c r="Y44" s="332">
        <v>0</v>
      </c>
      <c r="Z44" s="335">
        <v>41</v>
      </c>
      <c r="AA44" s="441" t="s">
        <v>795</v>
      </c>
      <c r="AB44" s="339">
        <v>129</v>
      </c>
      <c r="AC44" s="339">
        <v>23</v>
      </c>
      <c r="AD44" s="339">
        <v>76</v>
      </c>
      <c r="AE44" s="339">
        <v>206</v>
      </c>
      <c r="AF44" s="339">
        <v>37</v>
      </c>
      <c r="AG44" s="339">
        <v>67</v>
      </c>
      <c r="AH44" s="339">
        <v>31</v>
      </c>
      <c r="AI44" s="339">
        <v>13</v>
      </c>
      <c r="AJ44" s="339">
        <v>23</v>
      </c>
      <c r="AK44" s="339">
        <v>7</v>
      </c>
      <c r="AL44" s="339">
        <v>25</v>
      </c>
      <c r="AM44" s="339">
        <v>9</v>
      </c>
      <c r="AN44" s="441" t="s">
        <v>795</v>
      </c>
      <c r="AO44" s="339">
        <v>4</v>
      </c>
      <c r="AP44" s="339">
        <v>13</v>
      </c>
      <c r="AQ44" s="339">
        <v>17</v>
      </c>
      <c r="AR44" s="339">
        <v>21</v>
      </c>
      <c r="AS44" s="340">
        <v>15</v>
      </c>
      <c r="AT44" s="331">
        <v>17</v>
      </c>
      <c r="AU44" s="331">
        <v>9</v>
      </c>
      <c r="AV44" s="332">
        <v>0</v>
      </c>
      <c r="AW44" s="342">
        <f t="shared" si="13"/>
        <v>877</v>
      </c>
      <c r="BA44" s="441" t="s">
        <v>795</v>
      </c>
      <c r="BB44" s="330">
        <v>52</v>
      </c>
      <c r="BC44" s="330">
        <v>18</v>
      </c>
      <c r="BD44" s="330">
        <v>62</v>
      </c>
      <c r="BE44" s="330">
        <v>107</v>
      </c>
      <c r="BF44" s="330">
        <v>44</v>
      </c>
      <c r="BG44" s="330">
        <v>16</v>
      </c>
      <c r="BH44" s="330">
        <v>10</v>
      </c>
      <c r="BI44" s="330">
        <v>56</v>
      </c>
      <c r="BJ44" s="330">
        <v>167</v>
      </c>
      <c r="BK44" s="330">
        <v>65</v>
      </c>
      <c r="BL44" s="330">
        <v>52</v>
      </c>
      <c r="BM44" s="330">
        <v>83</v>
      </c>
      <c r="BN44" s="441" t="s">
        <v>795</v>
      </c>
      <c r="BO44" s="330" t="s">
        <v>750</v>
      </c>
      <c r="BP44" s="330" t="s">
        <v>750</v>
      </c>
      <c r="BQ44" s="330" t="s">
        <v>750</v>
      </c>
      <c r="BR44" s="415">
        <f t="shared" si="14"/>
        <v>904</v>
      </c>
      <c r="BS44" s="330" t="s">
        <v>750</v>
      </c>
      <c r="BT44" s="330">
        <v>13</v>
      </c>
      <c r="BU44" s="330">
        <v>11</v>
      </c>
      <c r="BV44" s="330">
        <v>39</v>
      </c>
      <c r="BW44" s="330">
        <v>11</v>
      </c>
      <c r="BX44" s="330">
        <v>21</v>
      </c>
      <c r="BY44" s="330">
        <v>2</v>
      </c>
      <c r="BZ44" s="330">
        <v>14</v>
      </c>
      <c r="CA44" s="441" t="s">
        <v>795</v>
      </c>
      <c r="CB44" s="339">
        <v>111</v>
      </c>
      <c r="CC44" s="339">
        <v>56</v>
      </c>
      <c r="CD44" s="339">
        <v>58</v>
      </c>
      <c r="CE44" s="339">
        <v>66</v>
      </c>
      <c r="CF44" s="417">
        <f t="shared" si="15"/>
        <v>894</v>
      </c>
      <c r="CG44" s="339">
        <v>47</v>
      </c>
      <c r="CH44" s="339">
        <v>33</v>
      </c>
      <c r="CI44" s="339">
        <v>85</v>
      </c>
      <c r="CJ44" s="339">
        <v>57</v>
      </c>
      <c r="CK44" s="342">
        <f t="shared" si="24"/>
        <v>222</v>
      </c>
      <c r="CL44" s="220"/>
      <c r="CM44" s="220"/>
      <c r="CN44" s="441" t="s">
        <v>795</v>
      </c>
      <c r="CO44" s="339">
        <v>34</v>
      </c>
      <c r="CP44" s="339">
        <v>55</v>
      </c>
      <c r="CQ44" s="339">
        <v>17</v>
      </c>
      <c r="CR44" s="339">
        <v>63</v>
      </c>
      <c r="CS44" s="339">
        <v>25</v>
      </c>
      <c r="CT44" s="339">
        <v>27</v>
      </c>
      <c r="CU44" s="339">
        <v>131</v>
      </c>
      <c r="CV44" s="339">
        <v>154</v>
      </c>
      <c r="CW44" s="342">
        <f t="shared" si="25"/>
        <v>506</v>
      </c>
      <c r="DA44" s="441" t="s">
        <v>795</v>
      </c>
      <c r="DB44" s="339">
        <f t="shared" si="16"/>
        <v>1803</v>
      </c>
      <c r="DC44" s="340">
        <f t="shared" si="17"/>
        <v>877</v>
      </c>
      <c r="DD44" s="340">
        <f t="shared" si="18"/>
        <v>417</v>
      </c>
      <c r="DE44" s="331">
        <f t="shared" si="19"/>
        <v>904</v>
      </c>
      <c r="DF44" s="340">
        <f t="shared" si="20"/>
        <v>894</v>
      </c>
      <c r="DG44" s="340">
        <f t="shared" si="21"/>
        <v>222</v>
      </c>
      <c r="DH44" s="340">
        <f t="shared" si="22"/>
        <v>330</v>
      </c>
      <c r="DI44" s="340">
        <f t="shared" si="23"/>
        <v>506</v>
      </c>
      <c r="DJ44" s="340">
        <f t="shared" si="26"/>
        <v>763</v>
      </c>
      <c r="DK44" s="622">
        <f t="shared" si="27"/>
        <v>6716</v>
      </c>
      <c r="DL44" s="623"/>
      <c r="DM44" s="355"/>
      <c r="DN44" s="230"/>
      <c r="DO44" s="245"/>
      <c r="DP44" s="245"/>
      <c r="DQ44" s="245"/>
      <c r="DR44" s="259"/>
      <c r="DS44" s="245"/>
      <c r="DT44" s="245"/>
      <c r="DU44" s="245"/>
      <c r="DV44" s="245"/>
      <c r="DW44" s="245"/>
      <c r="DX44" s="245"/>
      <c r="DY44" s="245"/>
      <c r="DZ44" s="245"/>
      <c r="EA44" s="219"/>
      <c r="EB44" s="219"/>
    </row>
    <row r="45" spans="1:132" ht="16.5" customHeight="1">
      <c r="A45" s="441" t="s">
        <v>796</v>
      </c>
      <c r="B45" s="330">
        <v>32</v>
      </c>
      <c r="C45" s="330">
        <v>52</v>
      </c>
      <c r="D45" s="330">
        <v>38</v>
      </c>
      <c r="E45" s="330">
        <v>17</v>
      </c>
      <c r="F45" s="330">
        <v>45</v>
      </c>
      <c r="G45" s="330">
        <v>61</v>
      </c>
      <c r="H45" s="330">
        <v>287</v>
      </c>
      <c r="I45" s="330">
        <v>33</v>
      </c>
      <c r="J45" s="330">
        <v>94</v>
      </c>
      <c r="K45" s="330">
        <v>32</v>
      </c>
      <c r="L45" s="330">
        <v>25</v>
      </c>
      <c r="M45" s="330">
        <v>163</v>
      </c>
      <c r="N45" s="441" t="s">
        <v>796</v>
      </c>
      <c r="O45" s="335">
        <v>5</v>
      </c>
      <c r="P45" s="335">
        <v>4</v>
      </c>
      <c r="Q45" s="335">
        <v>9</v>
      </c>
      <c r="R45" s="332">
        <v>0</v>
      </c>
      <c r="S45" s="335">
        <v>8</v>
      </c>
      <c r="T45" s="335">
        <v>10</v>
      </c>
      <c r="U45" s="335">
        <v>4</v>
      </c>
      <c r="V45" s="332">
        <v>0</v>
      </c>
      <c r="W45" s="335">
        <v>4</v>
      </c>
      <c r="X45" s="335">
        <v>1</v>
      </c>
      <c r="Y45" s="332">
        <v>0</v>
      </c>
      <c r="Z45" s="335">
        <v>25</v>
      </c>
      <c r="AA45" s="441" t="s">
        <v>796</v>
      </c>
      <c r="AB45" s="339">
        <v>76</v>
      </c>
      <c r="AC45" s="339">
        <v>20</v>
      </c>
      <c r="AD45" s="339">
        <v>33</v>
      </c>
      <c r="AE45" s="339">
        <v>182</v>
      </c>
      <c r="AF45" s="339">
        <v>35</v>
      </c>
      <c r="AG45" s="339">
        <v>37</v>
      </c>
      <c r="AH45" s="339">
        <v>26</v>
      </c>
      <c r="AI45" s="339">
        <v>6</v>
      </c>
      <c r="AJ45" s="339">
        <v>11</v>
      </c>
      <c r="AK45" s="339">
        <v>6</v>
      </c>
      <c r="AL45" s="339">
        <v>11</v>
      </c>
      <c r="AM45" s="339">
        <v>9</v>
      </c>
      <c r="AN45" s="441" t="s">
        <v>796</v>
      </c>
      <c r="AO45" s="339">
        <v>2</v>
      </c>
      <c r="AP45" s="339">
        <v>10</v>
      </c>
      <c r="AQ45" s="339">
        <v>10</v>
      </c>
      <c r="AR45" s="339">
        <v>12</v>
      </c>
      <c r="AS45" s="340">
        <v>5</v>
      </c>
      <c r="AT45" s="331">
        <v>14</v>
      </c>
      <c r="AU45" s="331">
        <v>9</v>
      </c>
      <c r="AV45" s="332">
        <v>0</v>
      </c>
      <c r="AW45" s="342">
        <f t="shared" si="13"/>
        <v>619</v>
      </c>
      <c r="BA45" s="441" t="s">
        <v>796</v>
      </c>
      <c r="BB45" s="330">
        <v>47</v>
      </c>
      <c r="BC45" s="330">
        <v>15</v>
      </c>
      <c r="BD45" s="330">
        <v>65</v>
      </c>
      <c r="BE45" s="330">
        <v>70</v>
      </c>
      <c r="BF45" s="330">
        <v>23</v>
      </c>
      <c r="BG45" s="330">
        <v>18</v>
      </c>
      <c r="BH45" s="330">
        <v>9</v>
      </c>
      <c r="BI45" s="330">
        <v>47</v>
      </c>
      <c r="BJ45" s="330">
        <v>139</v>
      </c>
      <c r="BK45" s="330">
        <v>40</v>
      </c>
      <c r="BL45" s="330">
        <v>61</v>
      </c>
      <c r="BM45" s="330">
        <v>55</v>
      </c>
      <c r="BN45" s="441" t="s">
        <v>796</v>
      </c>
      <c r="BO45" s="330" t="s">
        <v>750</v>
      </c>
      <c r="BP45" s="330" t="s">
        <v>750</v>
      </c>
      <c r="BQ45" s="330" t="s">
        <v>750</v>
      </c>
      <c r="BR45" s="415">
        <f t="shared" si="14"/>
        <v>695</v>
      </c>
      <c r="BS45" s="330" t="s">
        <v>750</v>
      </c>
      <c r="BT45" s="330">
        <v>10</v>
      </c>
      <c r="BU45" s="330">
        <v>2</v>
      </c>
      <c r="BV45" s="330">
        <v>20</v>
      </c>
      <c r="BW45" s="330">
        <v>6</v>
      </c>
      <c r="BX45" s="330">
        <v>17</v>
      </c>
      <c r="BY45" s="330">
        <v>2</v>
      </c>
      <c r="BZ45" s="330">
        <v>8</v>
      </c>
      <c r="CA45" s="441" t="s">
        <v>796</v>
      </c>
      <c r="CB45" s="339">
        <v>96</v>
      </c>
      <c r="CC45" s="339">
        <v>40</v>
      </c>
      <c r="CD45" s="339">
        <v>37</v>
      </c>
      <c r="CE45" s="339">
        <v>45</v>
      </c>
      <c r="CF45" s="417">
        <f t="shared" si="15"/>
        <v>670</v>
      </c>
      <c r="CG45" s="339">
        <v>41</v>
      </c>
      <c r="CH45" s="339">
        <v>26</v>
      </c>
      <c r="CI45" s="339">
        <v>75</v>
      </c>
      <c r="CJ45" s="339">
        <v>33</v>
      </c>
      <c r="CK45" s="342">
        <f t="shared" si="24"/>
        <v>175</v>
      </c>
      <c r="CL45" s="220"/>
      <c r="CM45" s="220"/>
      <c r="CN45" s="441" t="s">
        <v>796</v>
      </c>
      <c r="CO45" s="339">
        <v>25</v>
      </c>
      <c r="CP45" s="339">
        <v>48</v>
      </c>
      <c r="CQ45" s="339">
        <v>12</v>
      </c>
      <c r="CR45" s="339">
        <v>40</v>
      </c>
      <c r="CS45" s="339">
        <v>15</v>
      </c>
      <c r="CT45" s="339">
        <v>32</v>
      </c>
      <c r="CU45" s="339">
        <v>112</v>
      </c>
      <c r="CV45" s="339">
        <v>149</v>
      </c>
      <c r="CW45" s="342">
        <f t="shared" si="25"/>
        <v>433</v>
      </c>
      <c r="DA45" s="441" t="s">
        <v>796</v>
      </c>
      <c r="DB45" s="339">
        <f t="shared" si="16"/>
        <v>1356</v>
      </c>
      <c r="DC45" s="340">
        <f t="shared" si="17"/>
        <v>619</v>
      </c>
      <c r="DD45" s="340">
        <f t="shared" si="18"/>
        <v>331</v>
      </c>
      <c r="DE45" s="331">
        <f t="shared" si="19"/>
        <v>695</v>
      </c>
      <c r="DF45" s="340">
        <f t="shared" si="20"/>
        <v>670</v>
      </c>
      <c r="DG45" s="340">
        <f t="shared" si="21"/>
        <v>175</v>
      </c>
      <c r="DH45" s="340">
        <f t="shared" si="22"/>
        <v>296</v>
      </c>
      <c r="DI45" s="340">
        <f t="shared" si="23"/>
        <v>433</v>
      </c>
      <c r="DJ45" s="340">
        <f t="shared" si="26"/>
        <v>596</v>
      </c>
      <c r="DK45" s="622">
        <f t="shared" si="27"/>
        <v>5171</v>
      </c>
      <c r="DL45" s="623"/>
      <c r="DM45" s="355"/>
      <c r="DN45" s="230"/>
      <c r="DO45" s="245"/>
      <c r="DP45" s="245"/>
      <c r="DQ45" s="245"/>
      <c r="DR45" s="259"/>
      <c r="DS45" s="245"/>
      <c r="DT45" s="245"/>
      <c r="DU45" s="245"/>
      <c r="DV45" s="245"/>
      <c r="DW45" s="245"/>
      <c r="DX45" s="245"/>
      <c r="DY45" s="245"/>
      <c r="DZ45" s="245"/>
      <c r="EA45" s="219"/>
      <c r="EB45" s="219"/>
    </row>
    <row r="46" spans="1:132" ht="16.5" customHeight="1">
      <c r="A46" s="441" t="s">
        <v>797</v>
      </c>
      <c r="B46" s="330">
        <v>18</v>
      </c>
      <c r="C46" s="330">
        <v>35</v>
      </c>
      <c r="D46" s="330">
        <v>16</v>
      </c>
      <c r="E46" s="330">
        <v>6</v>
      </c>
      <c r="F46" s="330">
        <v>20</v>
      </c>
      <c r="G46" s="330">
        <v>38</v>
      </c>
      <c r="H46" s="330">
        <v>215</v>
      </c>
      <c r="I46" s="330">
        <v>20</v>
      </c>
      <c r="J46" s="330">
        <v>40</v>
      </c>
      <c r="K46" s="330">
        <v>23</v>
      </c>
      <c r="L46" s="330">
        <v>15</v>
      </c>
      <c r="M46" s="330">
        <v>100</v>
      </c>
      <c r="N46" s="441" t="s">
        <v>797</v>
      </c>
      <c r="O46" s="335">
        <v>1</v>
      </c>
      <c r="P46" s="335">
        <v>2</v>
      </c>
      <c r="Q46" s="332">
        <v>0</v>
      </c>
      <c r="R46" s="332">
        <v>0</v>
      </c>
      <c r="S46" s="335">
        <v>5</v>
      </c>
      <c r="T46" s="335">
        <v>8</v>
      </c>
      <c r="U46" s="335">
        <v>1</v>
      </c>
      <c r="V46" s="332">
        <v>0</v>
      </c>
      <c r="W46" s="332">
        <v>0</v>
      </c>
      <c r="X46" s="335">
        <v>1</v>
      </c>
      <c r="Y46" s="332">
        <v>0</v>
      </c>
      <c r="Z46" s="335">
        <v>8</v>
      </c>
      <c r="AA46" s="441" t="s">
        <v>797</v>
      </c>
      <c r="AB46" s="339">
        <v>40</v>
      </c>
      <c r="AC46" s="339">
        <v>7</v>
      </c>
      <c r="AD46" s="339">
        <v>19</v>
      </c>
      <c r="AE46" s="339">
        <v>127</v>
      </c>
      <c r="AF46" s="339">
        <v>16</v>
      </c>
      <c r="AG46" s="339">
        <v>42</v>
      </c>
      <c r="AH46" s="339">
        <v>16</v>
      </c>
      <c r="AI46" s="339">
        <v>2</v>
      </c>
      <c r="AJ46" s="339">
        <v>7</v>
      </c>
      <c r="AK46" s="339">
        <v>4</v>
      </c>
      <c r="AL46" s="339">
        <v>5</v>
      </c>
      <c r="AM46" s="339">
        <v>3</v>
      </c>
      <c r="AN46" s="441" t="s">
        <v>797</v>
      </c>
      <c r="AO46" s="339">
        <v>1</v>
      </c>
      <c r="AP46" s="339">
        <v>6</v>
      </c>
      <c r="AQ46" s="339">
        <v>4</v>
      </c>
      <c r="AR46" s="339">
        <v>4</v>
      </c>
      <c r="AS46" s="340">
        <v>2</v>
      </c>
      <c r="AT46" s="331">
        <v>9</v>
      </c>
      <c r="AU46" s="331">
        <v>1</v>
      </c>
      <c r="AV46" s="332">
        <v>0</v>
      </c>
      <c r="AW46" s="342">
        <f t="shared" si="13"/>
        <v>411</v>
      </c>
      <c r="BA46" s="441" t="s">
        <v>797</v>
      </c>
      <c r="BB46" s="330">
        <v>26</v>
      </c>
      <c r="BC46" s="330">
        <v>6</v>
      </c>
      <c r="BD46" s="330">
        <v>20</v>
      </c>
      <c r="BE46" s="330">
        <v>50</v>
      </c>
      <c r="BF46" s="330">
        <v>10</v>
      </c>
      <c r="BG46" s="330">
        <v>4</v>
      </c>
      <c r="BH46" s="330">
        <v>7</v>
      </c>
      <c r="BI46" s="330">
        <v>21</v>
      </c>
      <c r="BJ46" s="330">
        <v>71</v>
      </c>
      <c r="BK46" s="330">
        <v>27</v>
      </c>
      <c r="BL46" s="330">
        <v>38</v>
      </c>
      <c r="BM46" s="330">
        <v>34</v>
      </c>
      <c r="BN46" s="441" t="s">
        <v>797</v>
      </c>
      <c r="BO46" s="330" t="s">
        <v>750</v>
      </c>
      <c r="BP46" s="330" t="s">
        <v>750</v>
      </c>
      <c r="BQ46" s="330" t="s">
        <v>750</v>
      </c>
      <c r="BR46" s="415">
        <f t="shared" si="14"/>
        <v>367</v>
      </c>
      <c r="BS46" s="330" t="s">
        <v>750</v>
      </c>
      <c r="BT46" s="330">
        <v>7</v>
      </c>
      <c r="BU46" s="330">
        <v>1</v>
      </c>
      <c r="BV46" s="330">
        <v>11</v>
      </c>
      <c r="BW46" s="330">
        <v>6</v>
      </c>
      <c r="BX46" s="330">
        <v>11</v>
      </c>
      <c r="BY46" s="330" t="s">
        <v>750</v>
      </c>
      <c r="BZ46" s="330">
        <v>4</v>
      </c>
      <c r="CA46" s="441" t="s">
        <v>797</v>
      </c>
      <c r="CB46" s="339">
        <v>67</v>
      </c>
      <c r="CC46" s="339">
        <v>23</v>
      </c>
      <c r="CD46" s="339">
        <v>22</v>
      </c>
      <c r="CE46" s="339">
        <v>20</v>
      </c>
      <c r="CF46" s="417">
        <f t="shared" si="15"/>
        <v>398</v>
      </c>
      <c r="CG46" s="339">
        <v>18</v>
      </c>
      <c r="CH46" s="339">
        <v>14</v>
      </c>
      <c r="CI46" s="339">
        <v>52</v>
      </c>
      <c r="CJ46" s="339">
        <v>30</v>
      </c>
      <c r="CK46" s="342">
        <f t="shared" si="24"/>
        <v>114</v>
      </c>
      <c r="CL46" s="220"/>
      <c r="CM46" s="220"/>
      <c r="CN46" s="441" t="s">
        <v>797</v>
      </c>
      <c r="CO46" s="339">
        <v>18</v>
      </c>
      <c r="CP46" s="339">
        <v>28</v>
      </c>
      <c r="CQ46" s="339">
        <v>9</v>
      </c>
      <c r="CR46" s="339">
        <v>13</v>
      </c>
      <c r="CS46" s="339">
        <v>16</v>
      </c>
      <c r="CT46" s="339">
        <v>17</v>
      </c>
      <c r="CU46" s="339">
        <v>48</v>
      </c>
      <c r="CV46" s="339">
        <v>103</v>
      </c>
      <c r="CW46" s="342">
        <f t="shared" si="25"/>
        <v>252</v>
      </c>
      <c r="DA46" s="441" t="s">
        <v>797</v>
      </c>
      <c r="DB46" s="339">
        <f t="shared" si="16"/>
        <v>863</v>
      </c>
      <c r="DC46" s="340">
        <f t="shared" si="17"/>
        <v>411</v>
      </c>
      <c r="DD46" s="340">
        <f t="shared" si="18"/>
        <v>253</v>
      </c>
      <c r="DE46" s="331">
        <f t="shared" si="19"/>
        <v>367</v>
      </c>
      <c r="DF46" s="340">
        <f t="shared" si="20"/>
        <v>398</v>
      </c>
      <c r="DG46" s="340">
        <f t="shared" si="21"/>
        <v>114</v>
      </c>
      <c r="DH46" s="340">
        <f t="shared" si="22"/>
        <v>200</v>
      </c>
      <c r="DI46" s="340">
        <f t="shared" si="23"/>
        <v>252</v>
      </c>
      <c r="DJ46" s="340">
        <f t="shared" si="26"/>
        <v>387</v>
      </c>
      <c r="DK46" s="622">
        <f t="shared" si="27"/>
        <v>3245</v>
      </c>
      <c r="DL46" s="623"/>
      <c r="DM46" s="355"/>
      <c r="DN46" s="230"/>
      <c r="DO46" s="245"/>
      <c r="DP46" s="245"/>
      <c r="DQ46" s="245"/>
      <c r="DR46" s="259"/>
      <c r="DS46" s="245"/>
      <c r="DT46" s="245"/>
      <c r="DU46" s="245"/>
      <c r="DV46" s="245"/>
      <c r="DW46" s="245"/>
      <c r="DX46" s="245"/>
      <c r="DY46" s="245"/>
      <c r="DZ46" s="245"/>
      <c r="EA46" s="219"/>
      <c r="EB46" s="219"/>
    </row>
    <row r="47" spans="1:132" ht="16.5" customHeight="1">
      <c r="A47" s="441" t="s">
        <v>798</v>
      </c>
      <c r="B47" s="330">
        <v>8</v>
      </c>
      <c r="C47" s="330">
        <v>20</v>
      </c>
      <c r="D47" s="330">
        <v>13</v>
      </c>
      <c r="E47" s="330">
        <v>6</v>
      </c>
      <c r="F47" s="330">
        <v>6</v>
      </c>
      <c r="G47" s="330">
        <v>20</v>
      </c>
      <c r="H47" s="330">
        <v>204</v>
      </c>
      <c r="I47" s="330">
        <v>12</v>
      </c>
      <c r="J47" s="330">
        <v>25</v>
      </c>
      <c r="K47" s="330">
        <v>14</v>
      </c>
      <c r="L47" s="330">
        <v>3</v>
      </c>
      <c r="M47" s="330">
        <v>61</v>
      </c>
      <c r="N47" s="441" t="s">
        <v>798</v>
      </c>
      <c r="O47" s="332">
        <v>0</v>
      </c>
      <c r="P47" s="335">
        <v>1</v>
      </c>
      <c r="Q47" s="335">
        <v>1</v>
      </c>
      <c r="R47" s="332">
        <v>0</v>
      </c>
      <c r="S47" s="335">
        <v>2</v>
      </c>
      <c r="T47" s="332">
        <v>0</v>
      </c>
      <c r="U47" s="335">
        <v>1</v>
      </c>
      <c r="V47" s="332">
        <v>0</v>
      </c>
      <c r="W47" s="335">
        <v>1</v>
      </c>
      <c r="X47" s="335">
        <v>2</v>
      </c>
      <c r="Y47" s="332">
        <v>0</v>
      </c>
      <c r="Z47" s="335">
        <v>5</v>
      </c>
      <c r="AA47" s="441" t="s">
        <v>798</v>
      </c>
      <c r="AB47" s="339">
        <v>16</v>
      </c>
      <c r="AC47" s="339">
        <v>3</v>
      </c>
      <c r="AD47" s="339">
        <v>13</v>
      </c>
      <c r="AE47" s="339">
        <v>87</v>
      </c>
      <c r="AF47" s="339">
        <v>12</v>
      </c>
      <c r="AG47" s="339">
        <v>19</v>
      </c>
      <c r="AH47" s="339">
        <v>5</v>
      </c>
      <c r="AI47" s="339">
        <v>1</v>
      </c>
      <c r="AJ47" s="332">
        <v>0</v>
      </c>
      <c r="AK47" s="339">
        <v>4</v>
      </c>
      <c r="AL47" s="339">
        <v>3</v>
      </c>
      <c r="AM47" s="330">
        <v>2</v>
      </c>
      <c r="AN47" s="441" t="s">
        <v>798</v>
      </c>
      <c r="AO47" s="339">
        <v>2</v>
      </c>
      <c r="AP47" s="339">
        <v>3</v>
      </c>
      <c r="AQ47" s="339">
        <v>2</v>
      </c>
      <c r="AR47" s="339">
        <v>4</v>
      </c>
      <c r="AS47" s="331">
        <v>2</v>
      </c>
      <c r="AT47" s="331">
        <v>3</v>
      </c>
      <c r="AU47" s="331">
        <v>1</v>
      </c>
      <c r="AV47" s="332">
        <v>0</v>
      </c>
      <c r="AW47" s="342">
        <f t="shared" si="13"/>
        <v>279</v>
      </c>
      <c r="BA47" s="441" t="s">
        <v>798</v>
      </c>
      <c r="BB47" s="330">
        <v>11</v>
      </c>
      <c r="BC47" s="330">
        <v>2</v>
      </c>
      <c r="BD47" s="330">
        <v>12</v>
      </c>
      <c r="BE47" s="330">
        <v>23</v>
      </c>
      <c r="BF47" s="330">
        <v>8</v>
      </c>
      <c r="BG47" s="330">
        <v>2</v>
      </c>
      <c r="BH47" s="330">
        <v>6</v>
      </c>
      <c r="BI47" s="330">
        <v>9</v>
      </c>
      <c r="BJ47" s="330">
        <v>68</v>
      </c>
      <c r="BK47" s="330">
        <v>19</v>
      </c>
      <c r="BL47" s="330">
        <v>36</v>
      </c>
      <c r="BM47" s="330">
        <v>29</v>
      </c>
      <c r="BN47" s="441" t="s">
        <v>798</v>
      </c>
      <c r="BO47" s="330" t="s">
        <v>707</v>
      </c>
      <c r="BP47" s="330" t="s">
        <v>707</v>
      </c>
      <c r="BQ47" s="330" t="s">
        <v>707</v>
      </c>
      <c r="BR47" s="415">
        <f t="shared" si="14"/>
        <v>254</v>
      </c>
      <c r="BS47" s="330" t="s">
        <v>707</v>
      </c>
      <c r="BT47" s="330" t="s">
        <v>707</v>
      </c>
      <c r="BU47" s="330" t="s">
        <v>707</v>
      </c>
      <c r="BV47" s="330">
        <v>4</v>
      </c>
      <c r="BW47" s="330" t="s">
        <v>707</v>
      </c>
      <c r="BX47" s="330">
        <v>7</v>
      </c>
      <c r="BY47" s="330" t="s">
        <v>707</v>
      </c>
      <c r="BZ47" s="330">
        <v>1</v>
      </c>
      <c r="CA47" s="441" t="s">
        <v>798</v>
      </c>
      <c r="CB47" s="339">
        <v>71</v>
      </c>
      <c r="CC47" s="339">
        <v>16</v>
      </c>
      <c r="CD47" s="339">
        <v>10</v>
      </c>
      <c r="CE47" s="339">
        <v>16</v>
      </c>
      <c r="CF47" s="417">
        <f t="shared" si="15"/>
        <v>256</v>
      </c>
      <c r="CG47" s="339">
        <v>6</v>
      </c>
      <c r="CH47" s="339">
        <v>7</v>
      </c>
      <c r="CI47" s="339">
        <v>52</v>
      </c>
      <c r="CJ47" s="339">
        <v>16</v>
      </c>
      <c r="CK47" s="342">
        <f t="shared" si="24"/>
        <v>81</v>
      </c>
      <c r="CL47" s="220"/>
      <c r="CM47" s="220"/>
      <c r="CN47" s="441" t="s">
        <v>798</v>
      </c>
      <c r="CO47" s="339">
        <v>4</v>
      </c>
      <c r="CP47" s="339">
        <v>15</v>
      </c>
      <c r="CQ47" s="339">
        <v>1</v>
      </c>
      <c r="CR47" s="339">
        <v>7</v>
      </c>
      <c r="CS47" s="339">
        <v>4</v>
      </c>
      <c r="CT47" s="339">
        <v>9</v>
      </c>
      <c r="CU47" s="339">
        <v>28</v>
      </c>
      <c r="CV47" s="339">
        <v>69</v>
      </c>
      <c r="CW47" s="342">
        <f t="shared" si="25"/>
        <v>137</v>
      </c>
      <c r="DA47" s="441" t="s">
        <v>798</v>
      </c>
      <c r="DB47" s="339">
        <f t="shared" si="16"/>
        <v>604</v>
      </c>
      <c r="DC47" s="340">
        <f t="shared" si="17"/>
        <v>279</v>
      </c>
      <c r="DD47" s="340">
        <f t="shared" si="18"/>
        <v>146</v>
      </c>
      <c r="DE47" s="331">
        <f t="shared" si="19"/>
        <v>254</v>
      </c>
      <c r="DF47" s="340">
        <f t="shared" si="20"/>
        <v>256</v>
      </c>
      <c r="DG47" s="340">
        <f t="shared" si="21"/>
        <v>81</v>
      </c>
      <c r="DH47" s="340">
        <f t="shared" si="22"/>
        <v>102</v>
      </c>
      <c r="DI47" s="340">
        <f t="shared" si="23"/>
        <v>137</v>
      </c>
      <c r="DJ47" s="340">
        <f t="shared" si="26"/>
        <v>217</v>
      </c>
      <c r="DK47" s="622">
        <f t="shared" si="27"/>
        <v>2076</v>
      </c>
      <c r="DL47" s="623"/>
      <c r="DM47" s="355"/>
      <c r="DN47" s="230"/>
      <c r="DO47" s="245"/>
      <c r="DP47" s="245"/>
      <c r="DQ47" s="245"/>
      <c r="DR47" s="259"/>
      <c r="DS47" s="245"/>
      <c r="DT47" s="245"/>
      <c r="DU47" s="245"/>
      <c r="DV47" s="245"/>
      <c r="DW47" s="245"/>
      <c r="DX47" s="245"/>
      <c r="DY47" s="245"/>
      <c r="DZ47" s="245"/>
      <c r="EA47" s="219"/>
      <c r="EB47" s="219"/>
    </row>
    <row r="48" spans="1:132" ht="16.5" customHeight="1">
      <c r="A48" s="441" t="s">
        <v>801</v>
      </c>
      <c r="B48" s="332">
        <v>0</v>
      </c>
      <c r="C48" s="330">
        <v>22</v>
      </c>
      <c r="D48" s="330">
        <v>9</v>
      </c>
      <c r="E48" s="330">
        <v>35</v>
      </c>
      <c r="F48" s="330">
        <v>104</v>
      </c>
      <c r="G48" s="330">
        <v>17</v>
      </c>
      <c r="H48" s="330">
        <v>261</v>
      </c>
      <c r="I48" s="330">
        <v>72</v>
      </c>
      <c r="J48" s="330">
        <v>223</v>
      </c>
      <c r="K48" s="330">
        <v>18</v>
      </c>
      <c r="L48" s="332">
        <v>0</v>
      </c>
      <c r="M48" s="330">
        <v>106</v>
      </c>
      <c r="N48" s="441" t="s">
        <v>801</v>
      </c>
      <c r="O48" s="335">
        <v>83</v>
      </c>
      <c r="P48" s="335">
        <v>31</v>
      </c>
      <c r="Q48" s="332">
        <v>0</v>
      </c>
      <c r="R48" s="332">
        <v>0</v>
      </c>
      <c r="S48" s="335">
        <v>100</v>
      </c>
      <c r="T48" s="335">
        <v>62</v>
      </c>
      <c r="U48" s="335">
        <v>15</v>
      </c>
      <c r="V48" s="335">
        <v>20</v>
      </c>
      <c r="W48" s="335">
        <v>18</v>
      </c>
      <c r="X48" s="335">
        <v>7</v>
      </c>
      <c r="Y48" s="332">
        <v>0</v>
      </c>
      <c r="Z48" s="335">
        <v>11</v>
      </c>
      <c r="AA48" s="441" t="s">
        <v>801</v>
      </c>
      <c r="AB48" s="339">
        <v>12</v>
      </c>
      <c r="AC48" s="332">
        <v>0</v>
      </c>
      <c r="AD48" s="339">
        <v>7</v>
      </c>
      <c r="AE48" s="339">
        <v>45</v>
      </c>
      <c r="AF48" s="339">
        <v>4</v>
      </c>
      <c r="AG48" s="332">
        <v>0</v>
      </c>
      <c r="AH48" s="339">
        <v>24</v>
      </c>
      <c r="AI48" s="339">
        <v>2</v>
      </c>
      <c r="AJ48" s="332">
        <v>0</v>
      </c>
      <c r="AK48" s="339">
        <v>2</v>
      </c>
      <c r="AL48" s="339">
        <v>2</v>
      </c>
      <c r="AM48" s="330">
        <v>3</v>
      </c>
      <c r="AN48" s="441" t="s">
        <v>801</v>
      </c>
      <c r="AO48" s="339">
        <v>1</v>
      </c>
      <c r="AP48" s="339">
        <v>1</v>
      </c>
      <c r="AQ48" s="339">
        <v>2</v>
      </c>
      <c r="AR48" s="332">
        <v>0</v>
      </c>
      <c r="AS48" s="331">
        <v>2</v>
      </c>
      <c r="AT48" s="331">
        <v>1</v>
      </c>
      <c r="AU48" s="332">
        <v>0</v>
      </c>
      <c r="AV48" s="332">
        <v>0</v>
      </c>
      <c r="AW48" s="342">
        <f t="shared" si="13"/>
        <v>167</v>
      </c>
      <c r="BA48" s="441" t="s">
        <v>801</v>
      </c>
      <c r="BB48" s="330">
        <v>11</v>
      </c>
      <c r="BC48" s="330">
        <v>1</v>
      </c>
      <c r="BD48" s="330">
        <v>23</v>
      </c>
      <c r="BE48" s="330">
        <v>1</v>
      </c>
      <c r="BF48" s="330">
        <v>4</v>
      </c>
      <c r="BG48" s="332">
        <v>0</v>
      </c>
      <c r="BH48" s="332">
        <v>0</v>
      </c>
      <c r="BI48" s="332">
        <v>0</v>
      </c>
      <c r="BJ48" s="332">
        <v>0</v>
      </c>
      <c r="BK48" s="330">
        <v>1</v>
      </c>
      <c r="BL48" s="330">
        <v>28</v>
      </c>
      <c r="BM48" s="330">
        <v>15</v>
      </c>
      <c r="BN48" s="441" t="s">
        <v>801</v>
      </c>
      <c r="BO48" s="330" t="s">
        <v>707</v>
      </c>
      <c r="BP48" s="330" t="s">
        <v>707</v>
      </c>
      <c r="BQ48" s="330" t="s">
        <v>707</v>
      </c>
      <c r="BR48" s="415">
        <f t="shared" si="14"/>
        <v>125</v>
      </c>
      <c r="BS48" s="330" t="s">
        <v>707</v>
      </c>
      <c r="BT48" s="330" t="s">
        <v>707</v>
      </c>
      <c r="BU48" s="330" t="s">
        <v>707</v>
      </c>
      <c r="BV48" s="330" t="s">
        <v>707</v>
      </c>
      <c r="BW48" s="330" t="s">
        <v>707</v>
      </c>
      <c r="BX48" s="330" t="s">
        <v>707</v>
      </c>
      <c r="BY48" s="330" t="s">
        <v>707</v>
      </c>
      <c r="BZ48" s="330">
        <v>1</v>
      </c>
      <c r="CA48" s="441" t="s">
        <v>801</v>
      </c>
      <c r="CB48" s="339">
        <v>10</v>
      </c>
      <c r="CC48" s="330" t="s">
        <v>707</v>
      </c>
      <c r="CD48" s="330" t="s">
        <v>707</v>
      </c>
      <c r="CE48" s="339">
        <v>3</v>
      </c>
      <c r="CF48" s="417">
        <f t="shared" si="15"/>
        <v>59</v>
      </c>
      <c r="CG48" s="330" t="s">
        <v>707</v>
      </c>
      <c r="CH48" s="330" t="s">
        <v>707</v>
      </c>
      <c r="CI48" s="330" t="s">
        <v>707</v>
      </c>
      <c r="CJ48" s="330" t="s">
        <v>707</v>
      </c>
      <c r="CK48" s="342">
        <f t="shared" si="24"/>
        <v>0</v>
      </c>
      <c r="CL48" s="220"/>
      <c r="CM48" s="220"/>
      <c r="CN48" s="441" t="s">
        <v>801</v>
      </c>
      <c r="CO48" s="330" t="s">
        <v>707</v>
      </c>
      <c r="CP48" s="330" t="s">
        <v>707</v>
      </c>
      <c r="CQ48" s="330" t="s">
        <v>707</v>
      </c>
      <c r="CR48" s="330" t="s">
        <v>707</v>
      </c>
      <c r="CS48" s="330" t="s">
        <v>707</v>
      </c>
      <c r="CT48" s="330" t="s">
        <v>707</v>
      </c>
      <c r="CU48" s="330" t="s">
        <v>707</v>
      </c>
      <c r="CV48" s="330" t="s">
        <v>707</v>
      </c>
      <c r="CW48" s="342">
        <f t="shared" si="25"/>
        <v>0</v>
      </c>
      <c r="DA48" s="441" t="s">
        <v>801</v>
      </c>
      <c r="DB48" s="339">
        <f t="shared" si="16"/>
        <v>1620</v>
      </c>
      <c r="DC48" s="340">
        <f t="shared" si="17"/>
        <v>167</v>
      </c>
      <c r="DD48" s="340">
        <f t="shared" si="18"/>
        <v>3</v>
      </c>
      <c r="DE48" s="331">
        <f t="shared" si="19"/>
        <v>125</v>
      </c>
      <c r="DF48" s="340">
        <f t="shared" si="20"/>
        <v>59</v>
      </c>
      <c r="DG48" s="340">
        <f t="shared" si="21"/>
        <v>0</v>
      </c>
      <c r="DH48" s="340">
        <f t="shared" si="22"/>
        <v>0</v>
      </c>
      <c r="DI48" s="340">
        <f t="shared" si="23"/>
        <v>0</v>
      </c>
      <c r="DJ48" s="340">
        <f t="shared" si="26"/>
        <v>0</v>
      </c>
      <c r="DK48" s="622">
        <f t="shared" si="27"/>
        <v>1974</v>
      </c>
      <c r="DL48" s="623"/>
      <c r="DM48" s="355"/>
      <c r="DN48" s="230"/>
      <c r="DO48" s="245"/>
      <c r="DP48" s="245"/>
      <c r="DQ48" s="245"/>
      <c r="DR48" s="259"/>
      <c r="DS48" s="245"/>
      <c r="DT48" s="245"/>
      <c r="DU48" s="245"/>
      <c r="DV48" s="245"/>
      <c r="DW48" s="245"/>
      <c r="DX48" s="245"/>
      <c r="DY48" s="245"/>
      <c r="DZ48" s="245"/>
      <c r="EA48" s="219"/>
      <c r="EB48" s="219"/>
    </row>
    <row r="49" spans="1:132" ht="16.5" customHeight="1" thickBot="1">
      <c r="A49" s="442" t="s">
        <v>802</v>
      </c>
      <c r="B49" s="333">
        <f>SUM(B29:B48)</f>
        <v>524</v>
      </c>
      <c r="C49" s="333">
        <f aca="true" t="shared" si="28" ref="C49:M49">SUM(C29:C48)</f>
        <v>1951</v>
      </c>
      <c r="D49" s="333">
        <f t="shared" si="28"/>
        <v>1108</v>
      </c>
      <c r="E49" s="333">
        <f t="shared" si="28"/>
        <v>1486</v>
      </c>
      <c r="F49" s="333">
        <f t="shared" si="28"/>
        <v>2928</v>
      </c>
      <c r="G49" s="333">
        <f t="shared" si="28"/>
        <v>1913</v>
      </c>
      <c r="H49" s="333">
        <f t="shared" si="28"/>
        <v>15354</v>
      </c>
      <c r="I49" s="333">
        <f t="shared" si="28"/>
        <v>2072</v>
      </c>
      <c r="J49" s="333">
        <f t="shared" si="28"/>
        <v>6104</v>
      </c>
      <c r="K49" s="333">
        <f t="shared" si="28"/>
        <v>1209</v>
      </c>
      <c r="L49" s="333">
        <f t="shared" si="28"/>
        <v>341</v>
      </c>
      <c r="M49" s="333">
        <f t="shared" si="28"/>
        <v>7188</v>
      </c>
      <c r="N49" s="442" t="s">
        <v>802</v>
      </c>
      <c r="O49" s="336">
        <f>SUM(O29:O48)</f>
        <v>2059</v>
      </c>
      <c r="P49" s="336">
        <f aca="true" t="shared" si="29" ref="P49:Z49">SUM(P29:P48)</f>
        <v>1370</v>
      </c>
      <c r="Q49" s="336">
        <f t="shared" si="29"/>
        <v>1057</v>
      </c>
      <c r="R49" s="336">
        <f t="shared" si="29"/>
        <v>0</v>
      </c>
      <c r="S49" s="336">
        <f t="shared" si="29"/>
        <v>1393</v>
      </c>
      <c r="T49" s="336">
        <f t="shared" si="29"/>
        <v>1616</v>
      </c>
      <c r="U49" s="336">
        <f t="shared" si="29"/>
        <v>368</v>
      </c>
      <c r="V49" s="336">
        <f t="shared" si="29"/>
        <v>532</v>
      </c>
      <c r="W49" s="336">
        <f t="shared" si="29"/>
        <v>1007</v>
      </c>
      <c r="X49" s="336">
        <f t="shared" si="29"/>
        <v>671</v>
      </c>
      <c r="Y49" s="336">
        <f t="shared" si="29"/>
        <v>0</v>
      </c>
      <c r="Z49" s="336">
        <f t="shared" si="29"/>
        <v>1092</v>
      </c>
      <c r="AA49" s="442" t="s">
        <v>802</v>
      </c>
      <c r="AB49" s="341">
        <f>SUM(AB29:AB48)</f>
        <v>3611</v>
      </c>
      <c r="AC49" s="341">
        <f aca="true" t="shared" si="30" ref="AC49:AM49">SUM(AC29:AC48)</f>
        <v>385</v>
      </c>
      <c r="AD49" s="341">
        <f t="shared" si="30"/>
        <v>2338</v>
      </c>
      <c r="AE49" s="341">
        <f t="shared" si="30"/>
        <v>4449</v>
      </c>
      <c r="AF49" s="341">
        <f t="shared" si="30"/>
        <v>1414</v>
      </c>
      <c r="AG49" s="341">
        <f t="shared" si="30"/>
        <v>971</v>
      </c>
      <c r="AH49" s="341">
        <f t="shared" si="30"/>
        <v>1723</v>
      </c>
      <c r="AI49" s="341">
        <f t="shared" si="30"/>
        <v>430</v>
      </c>
      <c r="AJ49" s="341">
        <f t="shared" si="30"/>
        <v>640</v>
      </c>
      <c r="AK49" s="341">
        <f t="shared" si="30"/>
        <v>411</v>
      </c>
      <c r="AL49" s="341">
        <f t="shared" si="30"/>
        <v>957</v>
      </c>
      <c r="AM49" s="341">
        <f t="shared" si="30"/>
        <v>381</v>
      </c>
      <c r="AN49" s="442" t="s">
        <v>802</v>
      </c>
      <c r="AO49" s="341">
        <f>SUM(AO29:AO48)</f>
        <v>248</v>
      </c>
      <c r="AP49" s="341">
        <f aca="true" t="shared" si="31" ref="AP49:AW49">SUM(AP29:AP48)</f>
        <v>457</v>
      </c>
      <c r="AQ49" s="341">
        <f t="shared" si="31"/>
        <v>562</v>
      </c>
      <c r="AR49" s="341">
        <f t="shared" si="31"/>
        <v>603</v>
      </c>
      <c r="AS49" s="341">
        <f t="shared" si="31"/>
        <v>505</v>
      </c>
      <c r="AT49" s="341">
        <f t="shared" si="31"/>
        <v>534</v>
      </c>
      <c r="AU49" s="341">
        <f t="shared" si="31"/>
        <v>171</v>
      </c>
      <c r="AV49" s="341">
        <f t="shared" si="31"/>
        <v>0</v>
      </c>
      <c r="AW49" s="343">
        <f t="shared" si="31"/>
        <v>28109</v>
      </c>
      <c r="BA49" s="442" t="s">
        <v>802</v>
      </c>
      <c r="BB49" s="333">
        <f>SUM(BB29:BB48)</f>
        <v>1754</v>
      </c>
      <c r="BC49" s="333">
        <f aca="true" t="shared" si="32" ref="BC49:BM49">SUM(BC29:BC48)</f>
        <v>1320</v>
      </c>
      <c r="BD49" s="333">
        <f t="shared" si="32"/>
        <v>1711</v>
      </c>
      <c r="BE49" s="333">
        <f t="shared" si="32"/>
        <v>4183</v>
      </c>
      <c r="BF49" s="333">
        <f t="shared" si="32"/>
        <v>1430</v>
      </c>
      <c r="BG49" s="333">
        <f t="shared" si="32"/>
        <v>212</v>
      </c>
      <c r="BH49" s="333">
        <f t="shared" si="32"/>
        <v>183</v>
      </c>
      <c r="BI49" s="333">
        <f t="shared" si="32"/>
        <v>1980</v>
      </c>
      <c r="BJ49" s="333">
        <f t="shared" si="32"/>
        <v>2585</v>
      </c>
      <c r="BK49" s="333">
        <f t="shared" si="32"/>
        <v>2144</v>
      </c>
      <c r="BL49" s="333">
        <f t="shared" si="32"/>
        <v>1288</v>
      </c>
      <c r="BM49" s="333">
        <f t="shared" si="32"/>
        <v>2817</v>
      </c>
      <c r="BN49" s="442" t="s">
        <v>802</v>
      </c>
      <c r="BO49" s="333">
        <f>SUM(BO29:BO48)</f>
        <v>0</v>
      </c>
      <c r="BP49" s="333">
        <f aca="true" t="shared" si="33" ref="BP49:BZ49">SUM(BP29:BP48)</f>
        <v>10</v>
      </c>
      <c r="BQ49" s="333">
        <f t="shared" si="33"/>
        <v>4</v>
      </c>
      <c r="BR49" s="416">
        <f t="shared" si="33"/>
        <v>30651</v>
      </c>
      <c r="BS49" s="333">
        <f t="shared" si="33"/>
        <v>729</v>
      </c>
      <c r="BT49" s="333">
        <f t="shared" si="33"/>
        <v>596</v>
      </c>
      <c r="BU49" s="333">
        <f t="shared" si="33"/>
        <v>330</v>
      </c>
      <c r="BV49" s="333">
        <f t="shared" si="33"/>
        <v>1129</v>
      </c>
      <c r="BW49" s="333">
        <f t="shared" si="33"/>
        <v>550</v>
      </c>
      <c r="BX49" s="333">
        <f t="shared" si="33"/>
        <v>883</v>
      </c>
      <c r="BY49" s="333">
        <f t="shared" si="33"/>
        <v>481</v>
      </c>
      <c r="BZ49" s="333">
        <f t="shared" si="33"/>
        <v>695</v>
      </c>
      <c r="CA49" s="442" t="s">
        <v>802</v>
      </c>
      <c r="CB49" s="341">
        <f aca="true" t="shared" si="34" ref="CB49:CK49">SUM(CB29:CB48)</f>
        <v>2120</v>
      </c>
      <c r="CC49" s="341">
        <f t="shared" si="34"/>
        <v>1303</v>
      </c>
      <c r="CD49" s="341">
        <f t="shared" si="34"/>
        <v>1549</v>
      </c>
      <c r="CE49" s="341">
        <f t="shared" si="34"/>
        <v>1470</v>
      </c>
      <c r="CF49" s="418">
        <f t="shared" si="34"/>
        <v>24410</v>
      </c>
      <c r="CG49" s="341">
        <f t="shared" si="34"/>
        <v>521</v>
      </c>
      <c r="CH49" s="341">
        <f t="shared" si="34"/>
        <v>374</v>
      </c>
      <c r="CI49" s="341">
        <f t="shared" si="34"/>
        <v>1183</v>
      </c>
      <c r="CJ49" s="341">
        <f t="shared" si="34"/>
        <v>548</v>
      </c>
      <c r="CK49" s="349">
        <f t="shared" si="34"/>
        <v>2626</v>
      </c>
      <c r="CL49" s="220"/>
      <c r="CM49" s="220"/>
      <c r="CN49" s="442" t="s">
        <v>802</v>
      </c>
      <c r="CO49" s="341">
        <f>SUM(CO29:CO48)</f>
        <v>253</v>
      </c>
      <c r="CP49" s="341">
        <f aca="true" t="shared" si="35" ref="CP49:CW49">SUM(CP29:CP48)</f>
        <v>582</v>
      </c>
      <c r="CQ49" s="341">
        <f t="shared" si="35"/>
        <v>185</v>
      </c>
      <c r="CR49" s="341">
        <f t="shared" si="35"/>
        <v>428</v>
      </c>
      <c r="CS49" s="341">
        <f t="shared" si="35"/>
        <v>305</v>
      </c>
      <c r="CT49" s="341">
        <f t="shared" si="35"/>
        <v>388</v>
      </c>
      <c r="CU49" s="341">
        <f t="shared" si="35"/>
        <v>1569</v>
      </c>
      <c r="CV49" s="341">
        <f t="shared" si="35"/>
        <v>2524</v>
      </c>
      <c r="CW49" s="349">
        <f t="shared" si="35"/>
        <v>6234</v>
      </c>
      <c r="DA49" s="442" t="s">
        <v>802</v>
      </c>
      <c r="DB49" s="356">
        <f t="shared" si="16"/>
        <v>76312</v>
      </c>
      <c r="DC49" s="341">
        <f t="shared" si="17"/>
        <v>28109</v>
      </c>
      <c r="DD49" s="341">
        <f t="shared" si="18"/>
        <v>7199</v>
      </c>
      <c r="DE49" s="333">
        <f t="shared" si="19"/>
        <v>30651</v>
      </c>
      <c r="DF49" s="341">
        <f t="shared" si="20"/>
        <v>24410</v>
      </c>
      <c r="DG49" s="341">
        <f t="shared" si="21"/>
        <v>2626</v>
      </c>
      <c r="DH49" s="341">
        <f t="shared" si="22"/>
        <v>3675</v>
      </c>
      <c r="DI49" s="341">
        <f t="shared" si="23"/>
        <v>6234</v>
      </c>
      <c r="DJ49" s="341">
        <f t="shared" si="26"/>
        <v>10919</v>
      </c>
      <c r="DK49" s="624">
        <f t="shared" si="27"/>
        <v>190135</v>
      </c>
      <c r="DL49" s="625"/>
      <c r="DM49" s="355"/>
      <c r="DN49" s="230"/>
      <c r="DO49" s="245"/>
      <c r="DP49" s="245"/>
      <c r="DQ49" s="245"/>
      <c r="DR49" s="259"/>
      <c r="DS49" s="245"/>
      <c r="DT49" s="245"/>
      <c r="DU49" s="245"/>
      <c r="DV49" s="245"/>
      <c r="DW49" s="245"/>
      <c r="DX49" s="245"/>
      <c r="DY49" s="245"/>
      <c r="DZ49" s="245"/>
      <c r="EA49" s="219"/>
      <c r="EB49" s="219"/>
    </row>
    <row r="50" spans="1:132" s="263" customFormat="1" ht="17.25" customHeight="1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2" t="s">
        <v>751</v>
      </c>
      <c r="N50" s="260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2" t="s">
        <v>751</v>
      </c>
      <c r="AA50" s="260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2" t="s">
        <v>751</v>
      </c>
      <c r="AN50" s="260"/>
      <c r="AO50" s="261"/>
      <c r="AP50" s="261"/>
      <c r="AQ50" s="261"/>
      <c r="AR50" s="261"/>
      <c r="AS50" s="261"/>
      <c r="AT50" s="261"/>
      <c r="AU50" s="261"/>
      <c r="AV50" s="261"/>
      <c r="AW50" s="262" t="s">
        <v>751</v>
      </c>
      <c r="AX50" s="261"/>
      <c r="AY50" s="261"/>
      <c r="BA50" s="260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2" t="s">
        <v>751</v>
      </c>
      <c r="BN50" s="260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2" t="s">
        <v>751</v>
      </c>
      <c r="CA50" s="260"/>
      <c r="CB50" s="261"/>
      <c r="CC50" s="261"/>
      <c r="CD50" s="261"/>
      <c r="CE50" s="261"/>
      <c r="CF50" s="261"/>
      <c r="CG50" s="261"/>
      <c r="CH50" s="261"/>
      <c r="CI50" s="261"/>
      <c r="CJ50" s="261"/>
      <c r="CK50" s="262" t="s">
        <v>751</v>
      </c>
      <c r="CL50" s="261"/>
      <c r="CM50" s="261"/>
      <c r="CN50" s="260"/>
      <c r="CO50" s="261"/>
      <c r="CP50" s="261"/>
      <c r="CQ50" s="261"/>
      <c r="CR50" s="261"/>
      <c r="CS50" s="261"/>
      <c r="CT50" s="261"/>
      <c r="CU50" s="261"/>
      <c r="CV50" s="261"/>
      <c r="CW50" s="262" t="s">
        <v>751</v>
      </c>
      <c r="CX50" s="261"/>
      <c r="CY50" s="261"/>
      <c r="CZ50" s="262"/>
      <c r="DA50" s="260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2" t="s">
        <v>751</v>
      </c>
      <c r="DM50" s="261"/>
      <c r="DN50" s="260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2"/>
      <c r="EA50" s="260"/>
      <c r="EB50" s="260"/>
    </row>
    <row r="51" spans="131:132" ht="13.5">
      <c r="EA51" s="219"/>
      <c r="EB51" s="219"/>
    </row>
    <row r="52" spans="131:132" ht="13.5">
      <c r="EA52" s="219"/>
      <c r="EB52" s="219"/>
    </row>
    <row r="53" spans="131:132" ht="13.5">
      <c r="EA53" s="219"/>
      <c r="EB53" s="219"/>
    </row>
    <row r="54" spans="131:132" ht="13.5">
      <c r="EA54" s="219"/>
      <c r="EB54" s="219"/>
    </row>
    <row r="55" spans="131:132" ht="13.5">
      <c r="EA55" s="219"/>
      <c r="EB55" s="219"/>
    </row>
    <row r="56" spans="131:132" ht="13.5">
      <c r="EA56" s="219"/>
      <c r="EB56" s="219"/>
    </row>
    <row r="57" spans="131:132" ht="13.5">
      <c r="EA57" s="219"/>
      <c r="EB57" s="219"/>
    </row>
    <row r="58" spans="131:132" ht="13.5">
      <c r="EA58" s="219"/>
      <c r="EB58" s="219"/>
    </row>
    <row r="59" spans="131:132" ht="13.5">
      <c r="EA59" s="219"/>
      <c r="EB59" s="219"/>
    </row>
    <row r="60" spans="131:132" ht="13.5">
      <c r="EA60" s="219"/>
      <c r="EB60" s="219"/>
    </row>
    <row r="61" spans="131:132" ht="13.5">
      <c r="EA61" s="219"/>
      <c r="EB61" s="219"/>
    </row>
    <row r="62" spans="131:132" ht="13.5">
      <c r="EA62" s="219"/>
      <c r="EB62" s="219"/>
    </row>
    <row r="63" spans="131:132" ht="13.5">
      <c r="EA63" s="219"/>
      <c r="EB63" s="219"/>
    </row>
    <row r="64" spans="131:132" ht="13.5">
      <c r="EA64" s="219"/>
      <c r="EB64" s="219"/>
    </row>
    <row r="65" spans="131:132" ht="13.5">
      <c r="EA65" s="219"/>
      <c r="EB65" s="219"/>
    </row>
    <row r="66" spans="131:132" ht="13.5">
      <c r="EA66" s="219"/>
      <c r="EB66" s="219"/>
    </row>
    <row r="67" spans="131:132" ht="13.5">
      <c r="EA67" s="219"/>
      <c r="EB67" s="219"/>
    </row>
    <row r="68" spans="131:132" ht="13.5">
      <c r="EA68" s="219"/>
      <c r="EB68" s="219"/>
    </row>
    <row r="69" spans="131:132" ht="13.5">
      <c r="EA69" s="219"/>
      <c r="EB69" s="219"/>
    </row>
    <row r="70" spans="131:132" ht="13.5">
      <c r="EA70" s="219"/>
      <c r="EB70" s="219"/>
    </row>
    <row r="71" spans="131:132" ht="13.5">
      <c r="EA71" s="219"/>
      <c r="EB71" s="219"/>
    </row>
    <row r="72" spans="131:132" ht="13.5">
      <c r="EA72" s="219"/>
      <c r="EB72" s="219"/>
    </row>
    <row r="73" spans="131:132" ht="13.5">
      <c r="EA73" s="219"/>
      <c r="EB73" s="219"/>
    </row>
    <row r="74" spans="131:132" ht="13.5">
      <c r="EA74" s="219"/>
      <c r="EB74" s="219"/>
    </row>
    <row r="75" spans="131:132" ht="13.5">
      <c r="EA75" s="219"/>
      <c r="EB75" s="219"/>
    </row>
    <row r="76" spans="131:132" ht="13.5">
      <c r="EA76" s="219"/>
      <c r="EB76" s="219"/>
    </row>
    <row r="77" spans="131:132" ht="13.5">
      <c r="EA77" s="219"/>
      <c r="EB77" s="219"/>
    </row>
    <row r="78" spans="131:132" ht="13.5">
      <c r="EA78" s="219"/>
      <c r="EB78" s="219"/>
    </row>
    <row r="79" spans="131:132" ht="13.5">
      <c r="EA79" s="219"/>
      <c r="EB79" s="219"/>
    </row>
    <row r="80" spans="131:132" ht="13.5">
      <c r="EA80" s="219"/>
      <c r="EB80" s="219"/>
    </row>
    <row r="81" spans="131:132" ht="13.5">
      <c r="EA81" s="219"/>
      <c r="EB81" s="219"/>
    </row>
    <row r="82" spans="131:132" ht="13.5">
      <c r="EA82" s="219"/>
      <c r="EB82" s="219"/>
    </row>
    <row r="83" spans="131:132" ht="13.5">
      <c r="EA83" s="219"/>
      <c r="EB83" s="219"/>
    </row>
    <row r="84" spans="131:132" ht="13.5">
      <c r="EA84" s="219"/>
      <c r="EB84" s="219"/>
    </row>
    <row r="85" spans="131:132" ht="13.5">
      <c r="EA85" s="219"/>
      <c r="EB85" s="219"/>
    </row>
    <row r="86" spans="131:132" ht="13.5">
      <c r="EA86" s="219"/>
      <c r="EB86" s="219"/>
    </row>
    <row r="87" spans="131:132" ht="13.5">
      <c r="EA87" s="219"/>
      <c r="EB87" s="219"/>
    </row>
    <row r="88" spans="131:132" ht="13.5">
      <c r="EA88" s="219"/>
      <c r="EB88" s="219"/>
    </row>
    <row r="89" spans="131:132" ht="13.5">
      <c r="EA89" s="219"/>
      <c r="EB89" s="219"/>
    </row>
    <row r="90" spans="131:132" ht="13.5">
      <c r="EA90" s="219"/>
      <c r="EB90" s="219"/>
    </row>
    <row r="91" spans="131:132" ht="13.5">
      <c r="EA91" s="219"/>
      <c r="EB91" s="219"/>
    </row>
    <row r="92" spans="131:132" ht="13.5">
      <c r="EA92" s="219"/>
      <c r="EB92" s="219"/>
    </row>
    <row r="93" spans="131:132" ht="13.5">
      <c r="EA93" s="219"/>
      <c r="EB93" s="219"/>
    </row>
    <row r="94" spans="131:132" ht="13.5">
      <c r="EA94" s="219"/>
      <c r="EB94" s="219"/>
    </row>
    <row r="95" spans="131:132" ht="13.5">
      <c r="EA95" s="219"/>
      <c r="EB95" s="219"/>
    </row>
    <row r="96" spans="131:132" ht="13.5">
      <c r="EA96" s="219"/>
      <c r="EB96" s="219"/>
    </row>
    <row r="97" spans="131:132" ht="13.5">
      <c r="EA97" s="219"/>
      <c r="EB97" s="219"/>
    </row>
    <row r="98" spans="131:132" ht="13.5">
      <c r="EA98" s="219"/>
      <c r="EB98" s="219"/>
    </row>
    <row r="99" spans="131:132" ht="13.5">
      <c r="EA99" s="219"/>
      <c r="EB99" s="219"/>
    </row>
    <row r="100" spans="131:132" ht="13.5">
      <c r="EA100" s="219"/>
      <c r="EB100" s="219"/>
    </row>
    <row r="101" spans="131:132" ht="13.5">
      <c r="EA101" s="219"/>
      <c r="EB101" s="219"/>
    </row>
    <row r="102" spans="131:132" ht="13.5">
      <c r="EA102" s="219"/>
      <c r="EB102" s="219"/>
    </row>
    <row r="103" spans="131:132" ht="13.5">
      <c r="EA103" s="219"/>
      <c r="EB103" s="219"/>
    </row>
    <row r="104" spans="131:132" ht="13.5">
      <c r="EA104" s="219"/>
      <c r="EB104" s="219"/>
    </row>
    <row r="105" spans="131:132" ht="13.5">
      <c r="EA105" s="219"/>
      <c r="EB105" s="219"/>
    </row>
    <row r="106" spans="131:132" ht="13.5">
      <c r="EA106" s="219"/>
      <c r="EB106" s="219"/>
    </row>
    <row r="107" spans="131:132" ht="13.5">
      <c r="EA107" s="219"/>
      <c r="EB107" s="219"/>
    </row>
    <row r="108" spans="131:132" ht="13.5">
      <c r="EA108" s="219"/>
      <c r="EB108" s="219"/>
    </row>
    <row r="109" spans="131:132" ht="13.5">
      <c r="EA109" s="219"/>
      <c r="EB109" s="219"/>
    </row>
    <row r="110" spans="131:132" ht="13.5">
      <c r="EA110" s="219"/>
      <c r="EB110" s="219"/>
    </row>
    <row r="111" spans="131:132" ht="13.5">
      <c r="EA111" s="219"/>
      <c r="EB111" s="219"/>
    </row>
    <row r="112" spans="131:132" ht="13.5">
      <c r="EA112" s="219"/>
      <c r="EB112" s="219"/>
    </row>
    <row r="113" spans="131:132" ht="13.5">
      <c r="EA113" s="219"/>
      <c r="EB113" s="219"/>
    </row>
    <row r="114" spans="131:132" ht="13.5">
      <c r="EA114" s="219"/>
      <c r="EB114" s="219"/>
    </row>
    <row r="115" spans="131:132" ht="13.5">
      <c r="EA115" s="219"/>
      <c r="EB115" s="219"/>
    </row>
    <row r="116" spans="131:132" ht="13.5">
      <c r="EA116" s="219"/>
      <c r="EB116" s="219"/>
    </row>
    <row r="117" spans="131:132" ht="13.5">
      <c r="EA117" s="219"/>
      <c r="EB117" s="219"/>
    </row>
    <row r="118" spans="131:132" ht="13.5">
      <c r="EA118" s="219"/>
      <c r="EB118" s="219"/>
    </row>
    <row r="119" spans="131:132" ht="13.5">
      <c r="EA119" s="219"/>
      <c r="EB119" s="219"/>
    </row>
    <row r="120" spans="131:132" ht="13.5">
      <c r="EA120" s="219"/>
      <c r="EB120" s="219"/>
    </row>
    <row r="121" spans="131:132" ht="13.5">
      <c r="EA121" s="219"/>
      <c r="EB121" s="219"/>
    </row>
    <row r="122" spans="131:132" ht="13.5">
      <c r="EA122" s="219"/>
      <c r="EB122" s="219"/>
    </row>
    <row r="123" spans="131:132" ht="13.5">
      <c r="EA123" s="219"/>
      <c r="EB123" s="219"/>
    </row>
    <row r="124" spans="131:132" ht="13.5">
      <c r="EA124" s="219"/>
      <c r="EB124" s="219"/>
    </row>
    <row r="125" spans="131:132" ht="13.5">
      <c r="EA125" s="219"/>
      <c r="EB125" s="219"/>
    </row>
    <row r="126" spans="131:132" ht="13.5">
      <c r="EA126" s="219"/>
      <c r="EB126" s="219"/>
    </row>
    <row r="127" spans="131:132" ht="13.5">
      <c r="EA127" s="219"/>
      <c r="EB127" s="219"/>
    </row>
  </sheetData>
  <sheetProtection/>
  <mergeCells count="184">
    <mergeCell ref="DK48:DL48"/>
    <mergeCell ref="DK49:DL49"/>
    <mergeCell ref="DK42:DL42"/>
    <mergeCell ref="DK43:DL43"/>
    <mergeCell ref="DK44:DL44"/>
    <mergeCell ref="DK45:DL45"/>
    <mergeCell ref="DK46:DL46"/>
    <mergeCell ref="DK47:DL47"/>
    <mergeCell ref="DK36:DL36"/>
    <mergeCell ref="DK37:DL37"/>
    <mergeCell ref="DK38:DL38"/>
    <mergeCell ref="DK39:DL39"/>
    <mergeCell ref="DK40:DL40"/>
    <mergeCell ref="DK41:DL41"/>
    <mergeCell ref="DK30:DL30"/>
    <mergeCell ref="DK31:DL31"/>
    <mergeCell ref="DK32:DL32"/>
    <mergeCell ref="DK33:DL33"/>
    <mergeCell ref="DK34:DL34"/>
    <mergeCell ref="DK35:DL35"/>
    <mergeCell ref="DR27:DR28"/>
    <mergeCell ref="DS27:DS28"/>
    <mergeCell ref="DT27:DU27"/>
    <mergeCell ref="DV27:DX27"/>
    <mergeCell ref="DZ27:DZ28"/>
    <mergeCell ref="DK29:DL29"/>
    <mergeCell ref="DH27:DH28"/>
    <mergeCell ref="DI27:DI28"/>
    <mergeCell ref="DJ27:DJ28"/>
    <mergeCell ref="DK27:DL28"/>
    <mergeCell ref="DO27:DO28"/>
    <mergeCell ref="DP27:DQ27"/>
    <mergeCell ref="DB27:DB28"/>
    <mergeCell ref="DC27:DC28"/>
    <mergeCell ref="DD27:DD28"/>
    <mergeCell ref="DE27:DE28"/>
    <mergeCell ref="DF27:DF28"/>
    <mergeCell ref="DG27:DG28"/>
    <mergeCell ref="CR27:CR28"/>
    <mergeCell ref="CS27:CS28"/>
    <mergeCell ref="CT27:CT28"/>
    <mergeCell ref="CU27:CU28"/>
    <mergeCell ref="CV27:CV28"/>
    <mergeCell ref="CW27:CW28"/>
    <mergeCell ref="CI27:CI28"/>
    <mergeCell ref="CJ27:CJ28"/>
    <mergeCell ref="CK27:CK28"/>
    <mergeCell ref="CO27:CO28"/>
    <mergeCell ref="CP27:CP28"/>
    <mergeCell ref="CQ27:CQ28"/>
    <mergeCell ref="CC27:CC28"/>
    <mergeCell ref="CD27:CD28"/>
    <mergeCell ref="CE27:CE28"/>
    <mergeCell ref="CF27:CF28"/>
    <mergeCell ref="CG27:CG28"/>
    <mergeCell ref="CH27:CH28"/>
    <mergeCell ref="BR27:BR28"/>
    <mergeCell ref="BS27:BS28"/>
    <mergeCell ref="BT27:BU27"/>
    <mergeCell ref="BV27:BX27"/>
    <mergeCell ref="BZ27:BZ28"/>
    <mergeCell ref="CB27:CB28"/>
    <mergeCell ref="BJ27:BJ28"/>
    <mergeCell ref="BK27:BK28"/>
    <mergeCell ref="BL27:BL28"/>
    <mergeCell ref="BM27:BM28"/>
    <mergeCell ref="BO27:BO28"/>
    <mergeCell ref="BP27:BQ27"/>
    <mergeCell ref="BD27:BD28"/>
    <mergeCell ref="BE27:BE28"/>
    <mergeCell ref="BF27:BF28"/>
    <mergeCell ref="BG27:BG28"/>
    <mergeCell ref="BH27:BH28"/>
    <mergeCell ref="BI27:BI28"/>
    <mergeCell ref="AI27:AM27"/>
    <mergeCell ref="AO27:AU27"/>
    <mergeCell ref="AV27:AV28"/>
    <mergeCell ref="AW27:AW28"/>
    <mergeCell ref="BB27:BB28"/>
    <mergeCell ref="BC27:BC28"/>
    <mergeCell ref="AC27:AC28"/>
    <mergeCell ref="AD27:AD28"/>
    <mergeCell ref="AE27:AE28"/>
    <mergeCell ref="AF27:AF28"/>
    <mergeCell ref="AG27:AG28"/>
    <mergeCell ref="AH27:AH28"/>
    <mergeCell ref="Q27:R27"/>
    <mergeCell ref="S27:U27"/>
    <mergeCell ref="V27:X27"/>
    <mergeCell ref="Y27:Y28"/>
    <mergeCell ref="Z27:Z28"/>
    <mergeCell ref="AB27:AB28"/>
    <mergeCell ref="I27:I28"/>
    <mergeCell ref="J27:J28"/>
    <mergeCell ref="K27:K28"/>
    <mergeCell ref="L27:L28"/>
    <mergeCell ref="M27:M28"/>
    <mergeCell ref="O27:P27"/>
    <mergeCell ref="DP3:DP4"/>
    <mergeCell ref="DQ3:DQ4"/>
    <mergeCell ref="DR3:DZ3"/>
    <mergeCell ref="B27:B28"/>
    <mergeCell ref="C27:C28"/>
    <mergeCell ref="D27:D28"/>
    <mergeCell ref="E27:E28"/>
    <mergeCell ref="F27:F28"/>
    <mergeCell ref="G27:G28"/>
    <mergeCell ref="H27:H28"/>
    <mergeCell ref="DC3:DC4"/>
    <mergeCell ref="DD3:DD4"/>
    <mergeCell ref="DE3:DE4"/>
    <mergeCell ref="DF3:DF4"/>
    <mergeCell ref="DG3:DG4"/>
    <mergeCell ref="DO3:DO4"/>
    <mergeCell ref="CS3:CS4"/>
    <mergeCell ref="CT3:CT4"/>
    <mergeCell ref="CU3:CU4"/>
    <mergeCell ref="CV3:CV4"/>
    <mergeCell ref="CW3:CW4"/>
    <mergeCell ref="DB3:DB4"/>
    <mergeCell ref="CL3:CL4"/>
    <mergeCell ref="CM3:CM4"/>
    <mergeCell ref="CO3:CO4"/>
    <mergeCell ref="CP3:CP4"/>
    <mergeCell ref="CQ3:CQ4"/>
    <mergeCell ref="CR3:CR4"/>
    <mergeCell ref="CF3:CF4"/>
    <mergeCell ref="CG3:CG4"/>
    <mergeCell ref="CH3:CH4"/>
    <mergeCell ref="CI3:CI4"/>
    <mergeCell ref="CJ3:CJ4"/>
    <mergeCell ref="CK3:CK4"/>
    <mergeCell ref="BQ3:BQ4"/>
    <mergeCell ref="BR3:BZ3"/>
    <mergeCell ref="CB3:CB4"/>
    <mergeCell ref="CC3:CC4"/>
    <mergeCell ref="CD3:CD4"/>
    <mergeCell ref="CE3:CE4"/>
    <mergeCell ref="BH3:BH4"/>
    <mergeCell ref="BI3:BI4"/>
    <mergeCell ref="BJ3:BJ4"/>
    <mergeCell ref="BK3:BK4"/>
    <mergeCell ref="BO3:BO4"/>
    <mergeCell ref="BP3:BP4"/>
    <mergeCell ref="BB3:BB4"/>
    <mergeCell ref="BC3:BC4"/>
    <mergeCell ref="BD3:BD4"/>
    <mergeCell ref="BE3:BE4"/>
    <mergeCell ref="BF3:BF4"/>
    <mergeCell ref="BG3:BG4"/>
    <mergeCell ref="AH3:AI3"/>
    <mergeCell ref="AJ3:AJ4"/>
    <mergeCell ref="AK3:AK4"/>
    <mergeCell ref="AO3:AQ3"/>
    <mergeCell ref="AR3:AW3"/>
    <mergeCell ref="AX3:AY3"/>
    <mergeCell ref="O3:O4"/>
    <mergeCell ref="P3:P4"/>
    <mergeCell ref="Q3:S3"/>
    <mergeCell ref="T3:T4"/>
    <mergeCell ref="U3:Z3"/>
    <mergeCell ref="AB3:AG3"/>
    <mergeCell ref="H3:H4"/>
    <mergeCell ref="I3:I4"/>
    <mergeCell ref="J3:J4"/>
    <mergeCell ref="K3:K4"/>
    <mergeCell ref="L3:L4"/>
    <mergeCell ref="M3:M4"/>
    <mergeCell ref="CA1:CM1"/>
    <mergeCell ref="CN1:CZ1"/>
    <mergeCell ref="DA1:DM1"/>
    <mergeCell ref="DN1:DZ1"/>
    <mergeCell ref="B3:B4"/>
    <mergeCell ref="C3:C4"/>
    <mergeCell ref="D3:D4"/>
    <mergeCell ref="E3:E4"/>
    <mergeCell ref="F3:F4"/>
    <mergeCell ref="G3:G4"/>
    <mergeCell ref="A1:M1"/>
    <mergeCell ref="N1:Z1"/>
    <mergeCell ref="AA1:AM1"/>
    <mergeCell ref="AN1:AZ1"/>
    <mergeCell ref="BA1:BM1"/>
    <mergeCell ref="BN1:BZ1"/>
  </mergeCells>
  <printOptions/>
  <pageMargins left="0.5118110236220472" right="0.5118110236220472" top="0.6299212598425197" bottom="0.7480314960629921" header="0.5118110236220472" footer="0.5118110236220472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48"/>
  <sheetViews>
    <sheetView view="pageBreakPreview" zoomScaleSheetLayoutView="100" zoomScalePageLayoutView="0" workbookViewId="0" topLeftCell="DE25">
      <selection activeCell="AZ27" sqref="AZ27"/>
    </sheetView>
  </sheetViews>
  <sheetFormatPr defaultColWidth="9.00390625" defaultRowHeight="15.75" customHeight="1"/>
  <cols>
    <col min="1" max="1" width="11.625" style="49" customWidth="1"/>
    <col min="2" max="10" width="6.625" style="49" customWidth="1"/>
    <col min="11" max="11" width="6.625" style="53" customWidth="1"/>
    <col min="12" max="13" width="6.625" style="49" customWidth="1"/>
    <col min="14" max="14" width="11.625" style="49" customWidth="1"/>
    <col min="15" max="23" width="6.625" style="49" customWidth="1"/>
    <col min="24" max="24" width="6.625" style="53" customWidth="1"/>
    <col min="25" max="26" width="6.625" style="49" customWidth="1"/>
    <col min="27" max="27" width="11.625" style="49" customWidth="1"/>
    <col min="28" max="36" width="6.625" style="49" customWidth="1"/>
    <col min="37" max="37" width="6.625" style="53" customWidth="1"/>
    <col min="38" max="39" width="6.625" style="49" customWidth="1"/>
    <col min="40" max="40" width="11.625" style="49" customWidth="1"/>
    <col min="41" max="49" width="6.625" style="49" customWidth="1"/>
    <col min="50" max="50" width="6.625" style="53" customWidth="1"/>
    <col min="51" max="52" width="6.625" style="49" customWidth="1"/>
    <col min="53" max="53" width="11.625" style="49" customWidth="1"/>
    <col min="54" max="62" width="6.625" style="49" customWidth="1"/>
    <col min="63" max="63" width="6.625" style="53" customWidth="1"/>
    <col min="64" max="65" width="6.625" style="49" customWidth="1"/>
    <col min="66" max="66" width="11.625" style="49" customWidth="1"/>
    <col min="67" max="75" width="6.625" style="49" customWidth="1"/>
    <col min="76" max="76" width="6.625" style="53" customWidth="1"/>
    <col min="77" max="78" width="6.625" style="49" customWidth="1"/>
    <col min="79" max="79" width="11.625" style="49" customWidth="1"/>
    <col min="80" max="88" width="6.625" style="49" customWidth="1"/>
    <col min="89" max="89" width="6.625" style="53" customWidth="1"/>
    <col min="90" max="91" width="6.625" style="49" customWidth="1"/>
    <col min="92" max="92" width="11.625" style="49" customWidth="1"/>
    <col min="93" max="101" width="6.625" style="49" customWidth="1"/>
    <col min="102" max="102" width="6.625" style="53" customWidth="1"/>
    <col min="103" max="104" width="6.625" style="49" customWidth="1"/>
    <col min="105" max="105" width="11.625" style="49" customWidth="1"/>
    <col min="106" max="114" width="6.625" style="49" customWidth="1"/>
    <col min="115" max="115" width="6.625" style="53" customWidth="1"/>
    <col min="116" max="117" width="6.625" style="49" customWidth="1"/>
    <col min="118" max="118" width="11.625" style="49" customWidth="1"/>
    <col min="119" max="127" width="6.625" style="49" customWidth="1"/>
    <col min="128" max="128" width="6.625" style="53" customWidth="1"/>
    <col min="129" max="130" width="6.625" style="49" customWidth="1"/>
    <col min="131" max="16384" width="9.00390625" style="49" customWidth="1"/>
  </cols>
  <sheetData>
    <row r="1" spans="1:130" s="74" customFormat="1" ht="24" customHeight="1">
      <c r="A1" s="626" t="s">
        <v>538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 t="s">
        <v>539</v>
      </c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 t="s">
        <v>540</v>
      </c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 t="s">
        <v>541</v>
      </c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 t="s">
        <v>542</v>
      </c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 t="s">
        <v>543</v>
      </c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 t="s">
        <v>544</v>
      </c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 t="s">
        <v>635</v>
      </c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 t="s">
        <v>641</v>
      </c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46" t="s">
        <v>647</v>
      </c>
      <c r="DO1" s="646"/>
      <c r="DP1" s="646"/>
      <c r="DQ1" s="646"/>
      <c r="DR1" s="646"/>
      <c r="DS1" s="646"/>
      <c r="DT1" s="646"/>
      <c r="DU1" s="646"/>
      <c r="DV1" s="646"/>
      <c r="DW1" s="646"/>
      <c r="DX1" s="646"/>
      <c r="DY1" s="646"/>
      <c r="DZ1" s="646"/>
    </row>
    <row r="2" spans="11:130" s="74" customFormat="1" ht="15.75" customHeight="1" thickBot="1">
      <c r="K2" s="146"/>
      <c r="L2" s="632" t="s">
        <v>545</v>
      </c>
      <c r="M2" s="632"/>
      <c r="N2" s="147"/>
      <c r="O2" s="147"/>
      <c r="P2" s="147"/>
      <c r="Q2" s="147"/>
      <c r="R2" s="147"/>
      <c r="S2" s="148"/>
      <c r="T2" s="148"/>
      <c r="X2" s="149"/>
      <c r="Y2" s="632" t="s">
        <v>545</v>
      </c>
      <c r="Z2" s="632"/>
      <c r="AI2" s="632" t="s">
        <v>545</v>
      </c>
      <c r="AJ2" s="632"/>
      <c r="AK2" s="149"/>
      <c r="AM2" s="149"/>
      <c r="AX2" s="149"/>
      <c r="AY2" s="632" t="s">
        <v>545</v>
      </c>
      <c r="AZ2" s="632"/>
      <c r="BD2" s="632" t="s">
        <v>545</v>
      </c>
      <c r="BE2" s="632"/>
      <c r="BG2" s="149"/>
      <c r="BH2" s="149"/>
      <c r="BI2" s="149"/>
      <c r="BJ2" s="149"/>
      <c r="BK2" s="149"/>
      <c r="BN2" s="145"/>
      <c r="BS2" s="638"/>
      <c r="BT2" s="638"/>
      <c r="BU2" s="638"/>
      <c r="BV2" s="638"/>
      <c r="BW2" s="638"/>
      <c r="BX2" s="638"/>
      <c r="BY2" s="632" t="s">
        <v>545</v>
      </c>
      <c r="BZ2" s="632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632" t="s">
        <v>545</v>
      </c>
      <c r="CM2" s="632"/>
      <c r="CN2" s="173"/>
      <c r="CO2" s="173"/>
      <c r="CP2" s="173"/>
      <c r="CQ2" s="173"/>
      <c r="CR2" s="173"/>
      <c r="CS2" s="173"/>
      <c r="CT2" s="173"/>
      <c r="CU2" s="173"/>
      <c r="CV2" s="151"/>
      <c r="CW2" s="151"/>
      <c r="CX2" s="151"/>
      <c r="CY2" s="632" t="s">
        <v>545</v>
      </c>
      <c r="CZ2" s="632"/>
      <c r="DA2" s="147"/>
      <c r="DB2" s="147"/>
      <c r="DC2" s="147"/>
      <c r="DD2" s="147"/>
      <c r="DE2" s="152"/>
      <c r="DF2" s="152"/>
      <c r="DG2" s="152"/>
      <c r="DH2" s="152"/>
      <c r="DI2" s="632" t="s">
        <v>545</v>
      </c>
      <c r="DJ2" s="632"/>
      <c r="DK2" s="152"/>
      <c r="DL2" s="152"/>
      <c r="DM2" s="152"/>
      <c r="DN2" s="147"/>
      <c r="DO2" s="147"/>
      <c r="DP2" s="147"/>
      <c r="DQ2" s="147"/>
      <c r="DR2" s="152"/>
      <c r="DS2" s="152"/>
      <c r="DT2" s="152"/>
      <c r="DU2" s="152"/>
      <c r="DV2" s="632" t="s">
        <v>545</v>
      </c>
      <c r="DW2" s="632"/>
      <c r="DX2" s="152"/>
      <c r="DY2" s="152"/>
      <c r="DZ2" s="152"/>
    </row>
    <row r="3" spans="1:129" s="160" customFormat="1" ht="15.75" customHeight="1">
      <c r="A3" s="153" t="s">
        <v>413</v>
      </c>
      <c r="B3" s="647" t="s">
        <v>414</v>
      </c>
      <c r="C3" s="627" t="s">
        <v>546</v>
      </c>
      <c r="D3" s="627" t="s">
        <v>416</v>
      </c>
      <c r="E3" s="627" t="s">
        <v>417</v>
      </c>
      <c r="F3" s="627" t="s">
        <v>547</v>
      </c>
      <c r="G3" s="627" t="s">
        <v>419</v>
      </c>
      <c r="H3" s="627" t="s">
        <v>420</v>
      </c>
      <c r="I3" s="627" t="s">
        <v>548</v>
      </c>
      <c r="J3" s="627" t="s">
        <v>422</v>
      </c>
      <c r="K3" s="627" t="s">
        <v>423</v>
      </c>
      <c r="L3" s="627" t="s">
        <v>424</v>
      </c>
      <c r="M3" s="654" t="s">
        <v>549</v>
      </c>
      <c r="N3" s="153" t="s">
        <v>413</v>
      </c>
      <c r="O3" s="640" t="s">
        <v>550</v>
      </c>
      <c r="P3" s="633" t="s">
        <v>551</v>
      </c>
      <c r="Q3" s="633" t="s">
        <v>429</v>
      </c>
      <c r="R3" s="633"/>
      <c r="S3" s="633"/>
      <c r="T3" s="635" t="s">
        <v>552</v>
      </c>
      <c r="U3" s="633" t="s">
        <v>553</v>
      </c>
      <c r="V3" s="633"/>
      <c r="W3" s="633"/>
      <c r="X3" s="633"/>
      <c r="Y3" s="633"/>
      <c r="Z3" s="637"/>
      <c r="AA3" s="153" t="s">
        <v>413</v>
      </c>
      <c r="AB3" s="639" t="s">
        <v>449</v>
      </c>
      <c r="AC3" s="635"/>
      <c r="AD3" s="635"/>
      <c r="AE3" s="635"/>
      <c r="AF3" s="635"/>
      <c r="AG3" s="635"/>
      <c r="AH3" s="635" t="s">
        <v>554</v>
      </c>
      <c r="AI3" s="635"/>
      <c r="AJ3" s="656" t="s">
        <v>451</v>
      </c>
      <c r="AK3" s="46"/>
      <c r="AL3" s="154"/>
      <c r="AM3" s="155"/>
      <c r="AN3" s="153" t="s">
        <v>413</v>
      </c>
      <c r="AO3" s="639" t="s">
        <v>555</v>
      </c>
      <c r="AP3" s="635"/>
      <c r="AQ3" s="635"/>
      <c r="AR3" s="635" t="s">
        <v>556</v>
      </c>
      <c r="AS3" s="635"/>
      <c r="AT3" s="635"/>
      <c r="AU3" s="635"/>
      <c r="AV3" s="635"/>
      <c r="AW3" s="635"/>
      <c r="AX3" s="635"/>
      <c r="AY3" s="635" t="s">
        <v>458</v>
      </c>
      <c r="AZ3" s="658"/>
      <c r="BA3" s="153" t="s">
        <v>413</v>
      </c>
      <c r="BB3" s="629" t="s">
        <v>557</v>
      </c>
      <c r="BC3" s="630"/>
      <c r="BD3" s="631"/>
      <c r="BE3" s="659" t="s">
        <v>461</v>
      </c>
      <c r="BF3" s="156"/>
      <c r="BG3" s="157"/>
      <c r="BH3" s="157"/>
      <c r="BI3" s="157"/>
      <c r="BJ3" s="157"/>
      <c r="BK3" s="157"/>
      <c r="BL3" s="154"/>
      <c r="BM3" s="154"/>
      <c r="BN3" s="153" t="s">
        <v>413</v>
      </c>
      <c r="BO3" s="647" t="s">
        <v>558</v>
      </c>
      <c r="BP3" s="627" t="s">
        <v>559</v>
      </c>
      <c r="BQ3" s="627" t="s">
        <v>560</v>
      </c>
      <c r="BR3" s="627" t="s">
        <v>561</v>
      </c>
      <c r="BS3" s="627" t="s">
        <v>562</v>
      </c>
      <c r="BT3" s="627" t="s">
        <v>563</v>
      </c>
      <c r="BU3" s="627" t="s">
        <v>564</v>
      </c>
      <c r="BV3" s="627" t="s">
        <v>565</v>
      </c>
      <c r="BW3" s="627" t="s">
        <v>566</v>
      </c>
      <c r="BX3" s="627" t="s">
        <v>567</v>
      </c>
      <c r="BY3" s="627" t="s">
        <v>568</v>
      </c>
      <c r="BZ3" s="654" t="s">
        <v>569</v>
      </c>
      <c r="CA3" s="153" t="s">
        <v>413</v>
      </c>
      <c r="CB3" s="640" t="s">
        <v>479</v>
      </c>
      <c r="CC3" s="635" t="s">
        <v>570</v>
      </c>
      <c r="CD3" s="635"/>
      <c r="CE3" s="642" t="s">
        <v>480</v>
      </c>
      <c r="CF3" s="644" t="s">
        <v>481</v>
      </c>
      <c r="CG3" s="635" t="s">
        <v>482</v>
      </c>
      <c r="CH3" s="635"/>
      <c r="CI3" s="635" t="s">
        <v>483</v>
      </c>
      <c r="CJ3" s="635"/>
      <c r="CK3" s="635"/>
      <c r="CL3" s="158" t="s">
        <v>484</v>
      </c>
      <c r="CM3" s="637" t="s">
        <v>485</v>
      </c>
      <c r="CN3" s="153" t="s">
        <v>413</v>
      </c>
      <c r="CO3" s="647" t="s">
        <v>502</v>
      </c>
      <c r="CP3" s="627" t="s">
        <v>503</v>
      </c>
      <c r="CQ3" s="627" t="s">
        <v>504</v>
      </c>
      <c r="CR3" s="663" t="s">
        <v>505</v>
      </c>
      <c r="CS3" s="635" t="s">
        <v>571</v>
      </c>
      <c r="CT3" s="635"/>
      <c r="CU3" s="635"/>
      <c r="CV3" s="637" t="s">
        <v>572</v>
      </c>
      <c r="CW3" s="644"/>
      <c r="CX3" s="635" t="s">
        <v>573</v>
      </c>
      <c r="CY3" s="635"/>
      <c r="CZ3" s="658"/>
      <c r="DA3" s="153" t="s">
        <v>413</v>
      </c>
      <c r="DB3" s="647" t="s">
        <v>512</v>
      </c>
      <c r="DC3" s="627" t="s">
        <v>513</v>
      </c>
      <c r="DD3" s="627" t="s">
        <v>514</v>
      </c>
      <c r="DE3" s="627" t="s">
        <v>515</v>
      </c>
      <c r="DF3" s="627" t="s">
        <v>516</v>
      </c>
      <c r="DG3" s="627" t="s">
        <v>517</v>
      </c>
      <c r="DH3" s="627" t="s">
        <v>518</v>
      </c>
      <c r="DI3" s="627" t="s">
        <v>519</v>
      </c>
      <c r="DJ3" s="666" t="s">
        <v>520</v>
      </c>
      <c r="DK3" s="668"/>
      <c r="DL3" s="75"/>
      <c r="DM3" s="75"/>
      <c r="DN3" s="153" t="s">
        <v>413</v>
      </c>
      <c r="DO3" s="159" t="s">
        <v>574</v>
      </c>
      <c r="DP3" s="627" t="s">
        <v>575</v>
      </c>
      <c r="DQ3" s="670" t="s">
        <v>576</v>
      </c>
      <c r="DR3" s="672" t="s">
        <v>530</v>
      </c>
      <c r="DS3" s="663" t="s">
        <v>531</v>
      </c>
      <c r="DT3" s="663" t="s">
        <v>532</v>
      </c>
      <c r="DU3" s="663" t="s">
        <v>533</v>
      </c>
      <c r="DV3" s="663" t="s">
        <v>534</v>
      </c>
      <c r="DW3" s="666" t="s">
        <v>577</v>
      </c>
      <c r="DY3" s="161"/>
    </row>
    <row r="4" spans="1:129" s="160" customFormat="1" ht="15.75" customHeight="1">
      <c r="A4" s="162" t="s">
        <v>425</v>
      </c>
      <c r="B4" s="648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55"/>
      <c r="N4" s="162" t="s">
        <v>425</v>
      </c>
      <c r="O4" s="641"/>
      <c r="P4" s="634"/>
      <c r="Q4" s="163" t="s">
        <v>432</v>
      </c>
      <c r="R4" s="163" t="s">
        <v>578</v>
      </c>
      <c r="S4" s="163" t="s">
        <v>579</v>
      </c>
      <c r="T4" s="636"/>
      <c r="U4" s="163" t="s">
        <v>580</v>
      </c>
      <c r="V4" s="163" t="s">
        <v>581</v>
      </c>
      <c r="W4" s="163" t="s">
        <v>582</v>
      </c>
      <c r="X4" s="163" t="s">
        <v>437</v>
      </c>
      <c r="Y4" s="164" t="s">
        <v>583</v>
      </c>
      <c r="Z4" s="165" t="s">
        <v>584</v>
      </c>
      <c r="AA4" s="162" t="s">
        <v>425</v>
      </c>
      <c r="AB4" s="166" t="s">
        <v>580</v>
      </c>
      <c r="AC4" s="164" t="s">
        <v>581</v>
      </c>
      <c r="AD4" s="164" t="s">
        <v>452</v>
      </c>
      <c r="AE4" s="164" t="s">
        <v>453</v>
      </c>
      <c r="AF4" s="164" t="s">
        <v>454</v>
      </c>
      <c r="AG4" s="164" t="s">
        <v>455</v>
      </c>
      <c r="AH4" s="164" t="s">
        <v>580</v>
      </c>
      <c r="AI4" s="164" t="s">
        <v>456</v>
      </c>
      <c r="AJ4" s="657"/>
      <c r="AK4" s="46"/>
      <c r="AL4" s="154"/>
      <c r="AM4" s="155"/>
      <c r="AN4" s="162" t="s">
        <v>425</v>
      </c>
      <c r="AO4" s="166" t="s">
        <v>584</v>
      </c>
      <c r="AP4" s="164" t="s">
        <v>585</v>
      </c>
      <c r="AQ4" s="164" t="s">
        <v>586</v>
      </c>
      <c r="AR4" s="164" t="s">
        <v>580</v>
      </c>
      <c r="AS4" s="164" t="s">
        <v>581</v>
      </c>
      <c r="AT4" s="164" t="s">
        <v>587</v>
      </c>
      <c r="AU4" s="164" t="s">
        <v>588</v>
      </c>
      <c r="AV4" s="164" t="s">
        <v>583</v>
      </c>
      <c r="AW4" s="164" t="s">
        <v>584</v>
      </c>
      <c r="AX4" s="164" t="s">
        <v>585</v>
      </c>
      <c r="AY4" s="164" t="s">
        <v>580</v>
      </c>
      <c r="AZ4" s="165" t="s">
        <v>581</v>
      </c>
      <c r="BA4" s="162" t="s">
        <v>425</v>
      </c>
      <c r="BB4" s="164" t="s">
        <v>640</v>
      </c>
      <c r="BC4" s="164" t="s">
        <v>465</v>
      </c>
      <c r="BD4" s="164" t="s">
        <v>466</v>
      </c>
      <c r="BE4" s="660"/>
      <c r="BF4" s="167"/>
      <c r="BG4" s="157"/>
      <c r="BH4" s="157"/>
      <c r="BI4" s="157"/>
      <c r="BJ4" s="157"/>
      <c r="BK4" s="157"/>
      <c r="BL4" s="154"/>
      <c r="BM4" s="154"/>
      <c r="BN4" s="162" t="s">
        <v>425</v>
      </c>
      <c r="BO4" s="661"/>
      <c r="BP4" s="628"/>
      <c r="BQ4" s="628"/>
      <c r="BR4" s="628"/>
      <c r="BS4" s="628"/>
      <c r="BT4" s="628"/>
      <c r="BU4" s="628"/>
      <c r="BV4" s="628"/>
      <c r="BW4" s="628"/>
      <c r="BX4" s="628"/>
      <c r="BY4" s="628"/>
      <c r="BZ4" s="655"/>
      <c r="CA4" s="162" t="s">
        <v>425</v>
      </c>
      <c r="CB4" s="641"/>
      <c r="CC4" s="164" t="s">
        <v>580</v>
      </c>
      <c r="CD4" s="164" t="s">
        <v>446</v>
      </c>
      <c r="CE4" s="643"/>
      <c r="CF4" s="645"/>
      <c r="CG4" s="168" t="s">
        <v>486</v>
      </c>
      <c r="CH4" s="164" t="s">
        <v>487</v>
      </c>
      <c r="CI4" s="168" t="s">
        <v>486</v>
      </c>
      <c r="CJ4" s="164" t="s">
        <v>488</v>
      </c>
      <c r="CK4" s="164" t="s">
        <v>489</v>
      </c>
      <c r="CL4" s="168" t="s">
        <v>486</v>
      </c>
      <c r="CM4" s="662"/>
      <c r="CN4" s="162" t="s">
        <v>425</v>
      </c>
      <c r="CO4" s="661"/>
      <c r="CP4" s="628"/>
      <c r="CQ4" s="628"/>
      <c r="CR4" s="665"/>
      <c r="CS4" s="168" t="s">
        <v>486</v>
      </c>
      <c r="CT4" s="164" t="s">
        <v>488</v>
      </c>
      <c r="CU4" s="164" t="s">
        <v>489</v>
      </c>
      <c r="CV4" s="168" t="s">
        <v>486</v>
      </c>
      <c r="CW4" s="164" t="s">
        <v>488</v>
      </c>
      <c r="CX4" s="168" t="s">
        <v>486</v>
      </c>
      <c r="CY4" s="164" t="s">
        <v>488</v>
      </c>
      <c r="CZ4" s="165" t="s">
        <v>489</v>
      </c>
      <c r="DA4" s="162" t="s">
        <v>425</v>
      </c>
      <c r="DB4" s="661"/>
      <c r="DC4" s="628"/>
      <c r="DD4" s="628"/>
      <c r="DE4" s="628"/>
      <c r="DF4" s="628"/>
      <c r="DG4" s="628"/>
      <c r="DH4" s="628"/>
      <c r="DI4" s="628"/>
      <c r="DJ4" s="667"/>
      <c r="DK4" s="669"/>
      <c r="DL4" s="75"/>
      <c r="DM4" s="75"/>
      <c r="DN4" s="162" t="s">
        <v>425</v>
      </c>
      <c r="DO4" s="166" t="s">
        <v>589</v>
      </c>
      <c r="DP4" s="628"/>
      <c r="DQ4" s="671"/>
      <c r="DR4" s="673"/>
      <c r="DS4" s="664"/>
      <c r="DT4" s="664"/>
      <c r="DU4" s="664"/>
      <c r="DV4" s="664"/>
      <c r="DW4" s="677"/>
      <c r="DY4" s="161"/>
    </row>
    <row r="5" spans="1:129" s="189" customFormat="1" ht="16.5" customHeight="1">
      <c r="A5" s="443" t="s">
        <v>799</v>
      </c>
      <c r="B5" s="400">
        <v>62</v>
      </c>
      <c r="C5" s="400">
        <v>67</v>
      </c>
      <c r="D5" s="400">
        <v>32</v>
      </c>
      <c r="E5" s="400">
        <v>70</v>
      </c>
      <c r="F5" s="400">
        <v>99</v>
      </c>
      <c r="G5" s="400">
        <v>20</v>
      </c>
      <c r="H5" s="400">
        <v>104</v>
      </c>
      <c r="I5" s="400">
        <v>92</v>
      </c>
      <c r="J5" s="400">
        <v>112</v>
      </c>
      <c r="K5" s="400">
        <v>33</v>
      </c>
      <c r="L5" s="400">
        <v>3</v>
      </c>
      <c r="M5" s="400">
        <v>32</v>
      </c>
      <c r="N5" s="443" t="s">
        <v>799</v>
      </c>
      <c r="O5" s="400">
        <v>6</v>
      </c>
      <c r="P5" s="400">
        <v>104</v>
      </c>
      <c r="Q5" s="400">
        <v>0</v>
      </c>
      <c r="R5" s="400">
        <v>53</v>
      </c>
      <c r="S5" s="400">
        <v>41</v>
      </c>
      <c r="T5" s="400">
        <v>19</v>
      </c>
      <c r="U5" s="400">
        <v>35</v>
      </c>
      <c r="V5" s="400">
        <v>15</v>
      </c>
      <c r="W5" s="400">
        <v>92</v>
      </c>
      <c r="X5" s="400">
        <v>21</v>
      </c>
      <c r="Y5" s="400">
        <v>62</v>
      </c>
      <c r="Z5" s="400">
        <v>117</v>
      </c>
      <c r="AA5" s="443" t="s">
        <v>799</v>
      </c>
      <c r="AB5" s="400">
        <v>20</v>
      </c>
      <c r="AC5" s="400">
        <v>63</v>
      </c>
      <c r="AD5" s="400">
        <v>3</v>
      </c>
      <c r="AE5" s="400">
        <v>4</v>
      </c>
      <c r="AF5" s="400">
        <v>10</v>
      </c>
      <c r="AG5" s="400">
        <v>4</v>
      </c>
      <c r="AH5" s="400">
        <v>17</v>
      </c>
      <c r="AI5" s="400">
        <v>0</v>
      </c>
      <c r="AJ5" s="358">
        <f aca="true" t="shared" si="0" ref="AJ5:AJ24">SUM(B5:M5,B28:M28,O5:Z5,O28:Z28,AB5:AI5)</f>
        <v>4895</v>
      </c>
      <c r="AK5" s="195"/>
      <c r="AM5" s="190"/>
      <c r="AN5" s="443" t="s">
        <v>799</v>
      </c>
      <c r="AO5" s="400">
        <v>12</v>
      </c>
      <c r="AP5" s="400">
        <v>25</v>
      </c>
      <c r="AQ5" s="400">
        <v>14</v>
      </c>
      <c r="AR5" s="400">
        <v>0</v>
      </c>
      <c r="AS5" s="400">
        <v>71</v>
      </c>
      <c r="AT5" s="400">
        <v>100</v>
      </c>
      <c r="AU5" s="400">
        <v>23</v>
      </c>
      <c r="AV5" s="400">
        <v>1</v>
      </c>
      <c r="AW5" s="400">
        <v>22</v>
      </c>
      <c r="AX5" s="400">
        <v>44</v>
      </c>
      <c r="AY5" s="400">
        <v>76</v>
      </c>
      <c r="AZ5" s="400">
        <v>51</v>
      </c>
      <c r="BA5" s="443" t="s">
        <v>799</v>
      </c>
      <c r="BB5" s="357">
        <v>13</v>
      </c>
      <c r="BC5" s="357">
        <v>5</v>
      </c>
      <c r="BD5" s="357">
        <v>1</v>
      </c>
      <c r="BE5" s="358">
        <f>SUM(AB28:AM28,AO5:AZ5,AO28:AZ28,BB5:BD5)</f>
        <v>1527</v>
      </c>
      <c r="BF5" s="186"/>
      <c r="BN5" s="443" t="s">
        <v>799</v>
      </c>
      <c r="BO5" s="400">
        <v>58</v>
      </c>
      <c r="BP5" s="400">
        <v>24</v>
      </c>
      <c r="BQ5" s="400">
        <v>134</v>
      </c>
      <c r="BR5" s="400">
        <v>140</v>
      </c>
      <c r="BS5" s="400">
        <v>54</v>
      </c>
      <c r="BT5" s="400">
        <v>4</v>
      </c>
      <c r="BU5" s="400">
        <v>9</v>
      </c>
      <c r="BV5" s="400">
        <v>35</v>
      </c>
      <c r="BW5" s="400">
        <v>52</v>
      </c>
      <c r="BX5" s="400">
        <v>74</v>
      </c>
      <c r="BY5" s="400">
        <v>45</v>
      </c>
      <c r="BZ5" s="400">
        <v>203</v>
      </c>
      <c r="CA5" s="443" t="s">
        <v>799</v>
      </c>
      <c r="CB5" s="367">
        <v>0</v>
      </c>
      <c r="CC5" s="400">
        <v>0</v>
      </c>
      <c r="CD5" s="400">
        <v>0</v>
      </c>
      <c r="CE5" s="374">
        <f>SUM(BO5:BZ5,BO28:BZ28,CB5:CD5)</f>
        <v>1224</v>
      </c>
      <c r="CF5" s="400">
        <v>0</v>
      </c>
      <c r="CG5" s="400">
        <v>30</v>
      </c>
      <c r="CH5" s="400">
        <v>19</v>
      </c>
      <c r="CI5" s="400">
        <v>26</v>
      </c>
      <c r="CJ5" s="400">
        <v>17</v>
      </c>
      <c r="CK5" s="400">
        <v>30</v>
      </c>
      <c r="CL5" s="400">
        <v>36</v>
      </c>
      <c r="CM5" s="400">
        <v>49</v>
      </c>
      <c r="CN5" s="443" t="s">
        <v>799</v>
      </c>
      <c r="CO5" s="357">
        <v>53</v>
      </c>
      <c r="CP5" s="357">
        <v>32</v>
      </c>
      <c r="CQ5" s="357">
        <v>47</v>
      </c>
      <c r="CR5" s="357">
        <v>54</v>
      </c>
      <c r="CS5" s="357">
        <v>8</v>
      </c>
      <c r="CT5" s="357">
        <v>26</v>
      </c>
      <c r="CU5" s="357">
        <v>22</v>
      </c>
      <c r="CV5" s="357">
        <v>9</v>
      </c>
      <c r="CW5" s="357">
        <v>8</v>
      </c>
      <c r="CX5" s="357">
        <v>13</v>
      </c>
      <c r="CY5" s="357">
        <v>17</v>
      </c>
      <c r="CZ5" s="357">
        <v>50</v>
      </c>
      <c r="DA5" s="443" t="s">
        <v>799</v>
      </c>
      <c r="DB5" s="400">
        <v>4</v>
      </c>
      <c r="DC5" s="400">
        <v>1</v>
      </c>
      <c r="DD5" s="400">
        <v>7</v>
      </c>
      <c r="DE5" s="400">
        <v>17</v>
      </c>
      <c r="DF5" s="400">
        <v>10</v>
      </c>
      <c r="DG5" s="400">
        <v>8</v>
      </c>
      <c r="DH5" s="400">
        <v>4</v>
      </c>
      <c r="DI5" s="400">
        <v>11</v>
      </c>
      <c r="DJ5" s="358">
        <f aca="true" t="shared" si="1" ref="DJ5:DJ24">SUM(DB5:DI5)</f>
        <v>62</v>
      </c>
      <c r="DK5" s="367"/>
      <c r="DL5" s="368"/>
      <c r="DM5" s="368"/>
      <c r="DN5" s="443" t="s">
        <v>799</v>
      </c>
      <c r="DO5" s="400">
        <v>4</v>
      </c>
      <c r="DP5" s="400">
        <v>0</v>
      </c>
      <c r="DQ5" s="358">
        <f aca="true" t="shared" si="2" ref="DQ5:DQ24">SUM(DB28:DM28,DO5:DP5)</f>
        <v>179</v>
      </c>
      <c r="DR5" s="400">
        <v>7</v>
      </c>
      <c r="DS5" s="400">
        <v>109</v>
      </c>
      <c r="DT5" s="400">
        <v>39</v>
      </c>
      <c r="DU5" s="400">
        <v>5</v>
      </c>
      <c r="DV5" s="400">
        <v>66</v>
      </c>
      <c r="DW5" s="358">
        <f>SUM(DR5:DV5)</f>
        <v>226</v>
      </c>
      <c r="DY5" s="190"/>
    </row>
    <row r="6" spans="1:129" s="189" customFormat="1" ht="16.5" customHeight="1">
      <c r="A6" s="443" t="s">
        <v>800</v>
      </c>
      <c r="B6" s="400">
        <v>78</v>
      </c>
      <c r="C6" s="400">
        <v>99</v>
      </c>
      <c r="D6" s="400">
        <v>22</v>
      </c>
      <c r="E6" s="400">
        <v>51</v>
      </c>
      <c r="F6" s="400">
        <v>137</v>
      </c>
      <c r="G6" s="400">
        <v>26</v>
      </c>
      <c r="H6" s="400">
        <v>131</v>
      </c>
      <c r="I6" s="400">
        <v>32</v>
      </c>
      <c r="J6" s="400">
        <v>94</v>
      </c>
      <c r="K6" s="400">
        <v>19</v>
      </c>
      <c r="L6" s="400">
        <v>19</v>
      </c>
      <c r="M6" s="400">
        <v>25</v>
      </c>
      <c r="N6" s="443" t="s">
        <v>800</v>
      </c>
      <c r="O6" s="400">
        <v>9</v>
      </c>
      <c r="P6" s="400">
        <v>83</v>
      </c>
      <c r="Q6" s="400">
        <v>0</v>
      </c>
      <c r="R6" s="400">
        <v>37</v>
      </c>
      <c r="S6" s="400">
        <v>35</v>
      </c>
      <c r="T6" s="400">
        <v>10</v>
      </c>
      <c r="U6" s="400">
        <v>50</v>
      </c>
      <c r="V6" s="400">
        <v>11</v>
      </c>
      <c r="W6" s="400">
        <v>84</v>
      </c>
      <c r="X6" s="400">
        <v>27</v>
      </c>
      <c r="Y6" s="400">
        <v>44</v>
      </c>
      <c r="Z6" s="400">
        <v>122</v>
      </c>
      <c r="AA6" s="443" t="s">
        <v>800</v>
      </c>
      <c r="AB6" s="400">
        <v>19</v>
      </c>
      <c r="AC6" s="400">
        <v>50</v>
      </c>
      <c r="AD6" s="400">
        <v>10</v>
      </c>
      <c r="AE6" s="400">
        <v>8</v>
      </c>
      <c r="AF6" s="400">
        <v>11</v>
      </c>
      <c r="AG6" s="400">
        <v>4</v>
      </c>
      <c r="AH6" s="400">
        <v>5</v>
      </c>
      <c r="AI6" s="400">
        <v>0</v>
      </c>
      <c r="AJ6" s="359">
        <f t="shared" si="0"/>
        <v>4675</v>
      </c>
      <c r="AK6" s="195"/>
      <c r="AM6" s="190"/>
      <c r="AN6" s="443" t="s">
        <v>800</v>
      </c>
      <c r="AO6" s="400">
        <v>21</v>
      </c>
      <c r="AP6" s="400">
        <v>39</v>
      </c>
      <c r="AQ6" s="400">
        <v>32</v>
      </c>
      <c r="AR6" s="400">
        <v>0</v>
      </c>
      <c r="AS6" s="400">
        <v>82</v>
      </c>
      <c r="AT6" s="400">
        <v>73</v>
      </c>
      <c r="AU6" s="400">
        <v>31</v>
      </c>
      <c r="AV6" s="400">
        <v>7</v>
      </c>
      <c r="AW6" s="400">
        <v>24</v>
      </c>
      <c r="AX6" s="400">
        <v>52</v>
      </c>
      <c r="AY6" s="400">
        <v>56</v>
      </c>
      <c r="AZ6" s="400">
        <v>14</v>
      </c>
      <c r="BA6" s="443" t="s">
        <v>800</v>
      </c>
      <c r="BB6" s="357">
        <v>20</v>
      </c>
      <c r="BC6" s="357">
        <v>2</v>
      </c>
      <c r="BD6" s="357">
        <v>0</v>
      </c>
      <c r="BE6" s="359">
        <f aca="true" t="shared" si="3" ref="BE6:BE24">SUM(AB29:AM29,AO6:AZ6,AO29:AZ29,BB6:BD6)</f>
        <v>1563</v>
      </c>
      <c r="BF6" s="186"/>
      <c r="BN6" s="443" t="s">
        <v>800</v>
      </c>
      <c r="BO6" s="400">
        <v>56</v>
      </c>
      <c r="BP6" s="400">
        <v>55</v>
      </c>
      <c r="BQ6" s="400">
        <v>186</v>
      </c>
      <c r="BR6" s="400">
        <v>237</v>
      </c>
      <c r="BS6" s="400">
        <v>43</v>
      </c>
      <c r="BT6" s="400">
        <v>3</v>
      </c>
      <c r="BU6" s="400">
        <v>4</v>
      </c>
      <c r="BV6" s="400">
        <v>94</v>
      </c>
      <c r="BW6" s="400">
        <v>82</v>
      </c>
      <c r="BX6" s="400">
        <v>83</v>
      </c>
      <c r="BY6" s="400">
        <v>53</v>
      </c>
      <c r="BZ6" s="400">
        <v>151</v>
      </c>
      <c r="CA6" s="443" t="s">
        <v>800</v>
      </c>
      <c r="CB6" s="367">
        <v>0</v>
      </c>
      <c r="CC6" s="400">
        <v>0</v>
      </c>
      <c r="CD6" s="400">
        <v>0</v>
      </c>
      <c r="CE6" s="374">
        <f aca="true" t="shared" si="4" ref="CE6:CE23">SUM(BO6:BZ6,BO29:BZ29,CB6:CD6)</f>
        <v>1551</v>
      </c>
      <c r="CF6" s="400">
        <v>0</v>
      </c>
      <c r="CG6" s="400">
        <v>32</v>
      </c>
      <c r="CH6" s="400">
        <v>26</v>
      </c>
      <c r="CI6" s="400">
        <v>38</v>
      </c>
      <c r="CJ6" s="400">
        <v>26</v>
      </c>
      <c r="CK6" s="400">
        <v>32</v>
      </c>
      <c r="CL6" s="400">
        <v>75</v>
      </c>
      <c r="CM6" s="400">
        <v>47</v>
      </c>
      <c r="CN6" s="443" t="s">
        <v>800</v>
      </c>
      <c r="CO6" s="357">
        <v>60</v>
      </c>
      <c r="CP6" s="357">
        <v>59</v>
      </c>
      <c r="CQ6" s="357">
        <v>60</v>
      </c>
      <c r="CR6" s="357">
        <v>62</v>
      </c>
      <c r="CS6" s="357">
        <v>11</v>
      </c>
      <c r="CT6" s="357">
        <v>25</v>
      </c>
      <c r="CU6" s="357">
        <v>17</v>
      </c>
      <c r="CV6" s="357">
        <v>17</v>
      </c>
      <c r="CW6" s="357">
        <v>12</v>
      </c>
      <c r="CX6" s="357">
        <v>5</v>
      </c>
      <c r="CY6" s="357">
        <v>16</v>
      </c>
      <c r="CZ6" s="357">
        <v>48</v>
      </c>
      <c r="DA6" s="443" t="s">
        <v>800</v>
      </c>
      <c r="DB6" s="400">
        <v>5</v>
      </c>
      <c r="DC6" s="400">
        <v>2</v>
      </c>
      <c r="DD6" s="400">
        <v>7</v>
      </c>
      <c r="DE6" s="400">
        <v>17</v>
      </c>
      <c r="DF6" s="400">
        <v>7</v>
      </c>
      <c r="DG6" s="400">
        <v>14</v>
      </c>
      <c r="DH6" s="400">
        <v>12</v>
      </c>
      <c r="DI6" s="400">
        <v>14</v>
      </c>
      <c r="DJ6" s="359">
        <f t="shared" si="1"/>
        <v>78</v>
      </c>
      <c r="DK6" s="367"/>
      <c r="DL6" s="368"/>
      <c r="DM6" s="368"/>
      <c r="DN6" s="443" t="s">
        <v>800</v>
      </c>
      <c r="DO6" s="400">
        <v>5</v>
      </c>
      <c r="DP6" s="400">
        <v>0</v>
      </c>
      <c r="DQ6" s="359">
        <f t="shared" si="2"/>
        <v>191</v>
      </c>
      <c r="DR6" s="400">
        <v>6</v>
      </c>
      <c r="DS6" s="400">
        <v>160</v>
      </c>
      <c r="DT6" s="400">
        <v>46</v>
      </c>
      <c r="DU6" s="400">
        <v>4</v>
      </c>
      <c r="DV6" s="400">
        <v>91</v>
      </c>
      <c r="DW6" s="359">
        <f aca="true" t="shared" si="5" ref="DW6:DW24">SUM(DR6:DV6)</f>
        <v>307</v>
      </c>
      <c r="DY6" s="190"/>
    </row>
    <row r="7" spans="1:129" s="189" customFormat="1" ht="16.5" customHeight="1">
      <c r="A7" s="443" t="s">
        <v>782</v>
      </c>
      <c r="B7" s="400">
        <v>96</v>
      </c>
      <c r="C7" s="400">
        <v>82</v>
      </c>
      <c r="D7" s="400">
        <v>14</v>
      </c>
      <c r="E7" s="400">
        <v>69</v>
      </c>
      <c r="F7" s="400">
        <v>118</v>
      </c>
      <c r="G7" s="400">
        <v>17</v>
      </c>
      <c r="H7" s="400">
        <v>112</v>
      </c>
      <c r="I7" s="400">
        <v>24</v>
      </c>
      <c r="J7" s="400">
        <v>91</v>
      </c>
      <c r="K7" s="400">
        <v>18</v>
      </c>
      <c r="L7" s="400">
        <v>26</v>
      </c>
      <c r="M7" s="400">
        <v>22</v>
      </c>
      <c r="N7" s="443" t="s">
        <v>782</v>
      </c>
      <c r="O7" s="400">
        <v>18</v>
      </c>
      <c r="P7" s="400">
        <v>71</v>
      </c>
      <c r="Q7" s="400">
        <v>0</v>
      </c>
      <c r="R7" s="400">
        <v>25</v>
      </c>
      <c r="S7" s="400">
        <v>6</v>
      </c>
      <c r="T7" s="400">
        <v>5</v>
      </c>
      <c r="U7" s="400">
        <v>49</v>
      </c>
      <c r="V7" s="400">
        <v>17</v>
      </c>
      <c r="W7" s="400">
        <v>99</v>
      </c>
      <c r="X7" s="400">
        <v>27</v>
      </c>
      <c r="Y7" s="400">
        <v>34</v>
      </c>
      <c r="Z7" s="400">
        <v>126</v>
      </c>
      <c r="AA7" s="443" t="s">
        <v>782</v>
      </c>
      <c r="AB7" s="400">
        <v>11</v>
      </c>
      <c r="AC7" s="400">
        <v>27</v>
      </c>
      <c r="AD7" s="400">
        <v>9</v>
      </c>
      <c r="AE7" s="400">
        <v>13</v>
      </c>
      <c r="AF7" s="400">
        <v>24</v>
      </c>
      <c r="AG7" s="400">
        <v>3</v>
      </c>
      <c r="AH7" s="400">
        <v>0</v>
      </c>
      <c r="AI7" s="400">
        <v>0</v>
      </c>
      <c r="AJ7" s="359">
        <f t="shared" si="0"/>
        <v>4199</v>
      </c>
      <c r="AK7" s="195"/>
      <c r="AM7" s="190"/>
      <c r="AN7" s="443" t="s">
        <v>782</v>
      </c>
      <c r="AO7" s="400">
        <v>23</v>
      </c>
      <c r="AP7" s="400">
        <v>36</v>
      </c>
      <c r="AQ7" s="400">
        <v>76</v>
      </c>
      <c r="AR7" s="400">
        <v>0</v>
      </c>
      <c r="AS7" s="400">
        <v>64</v>
      </c>
      <c r="AT7" s="400">
        <v>61</v>
      </c>
      <c r="AU7" s="400">
        <v>52</v>
      </c>
      <c r="AV7" s="400">
        <v>26</v>
      </c>
      <c r="AW7" s="400">
        <v>13</v>
      </c>
      <c r="AX7" s="400">
        <v>30</v>
      </c>
      <c r="AY7" s="400">
        <v>37</v>
      </c>
      <c r="AZ7" s="400">
        <v>20</v>
      </c>
      <c r="BA7" s="443" t="s">
        <v>782</v>
      </c>
      <c r="BB7" s="357">
        <v>17</v>
      </c>
      <c r="BC7" s="357">
        <v>12</v>
      </c>
      <c r="BD7" s="357">
        <v>0</v>
      </c>
      <c r="BE7" s="359">
        <f t="shared" si="3"/>
        <v>1419</v>
      </c>
      <c r="BF7" s="186"/>
      <c r="BN7" s="443" t="s">
        <v>782</v>
      </c>
      <c r="BO7" s="400">
        <v>84</v>
      </c>
      <c r="BP7" s="400">
        <v>142</v>
      </c>
      <c r="BQ7" s="400">
        <v>146</v>
      </c>
      <c r="BR7" s="400">
        <v>208</v>
      </c>
      <c r="BS7" s="400">
        <v>50</v>
      </c>
      <c r="BT7" s="400">
        <v>5</v>
      </c>
      <c r="BU7" s="400">
        <v>3</v>
      </c>
      <c r="BV7" s="400">
        <v>158</v>
      </c>
      <c r="BW7" s="400">
        <v>74</v>
      </c>
      <c r="BX7" s="400">
        <v>80</v>
      </c>
      <c r="BY7" s="400">
        <v>45</v>
      </c>
      <c r="BZ7" s="400">
        <v>91</v>
      </c>
      <c r="CA7" s="443" t="s">
        <v>782</v>
      </c>
      <c r="CB7" s="367">
        <v>0</v>
      </c>
      <c r="CC7" s="400">
        <v>0</v>
      </c>
      <c r="CD7" s="400">
        <v>0</v>
      </c>
      <c r="CE7" s="374">
        <f t="shared" si="4"/>
        <v>1543</v>
      </c>
      <c r="CF7" s="400">
        <v>0</v>
      </c>
      <c r="CG7" s="400">
        <v>19</v>
      </c>
      <c r="CH7" s="400">
        <v>12</v>
      </c>
      <c r="CI7" s="400">
        <v>38</v>
      </c>
      <c r="CJ7" s="400">
        <v>18</v>
      </c>
      <c r="CK7" s="400">
        <v>25</v>
      </c>
      <c r="CL7" s="400">
        <v>66</v>
      </c>
      <c r="CM7" s="400">
        <v>34</v>
      </c>
      <c r="CN7" s="443" t="s">
        <v>782</v>
      </c>
      <c r="CO7" s="357">
        <v>80</v>
      </c>
      <c r="CP7" s="357">
        <v>74</v>
      </c>
      <c r="CQ7" s="357">
        <v>54</v>
      </c>
      <c r="CR7" s="357">
        <v>55</v>
      </c>
      <c r="CS7" s="357">
        <v>12</v>
      </c>
      <c r="CT7" s="357">
        <v>38</v>
      </c>
      <c r="CU7" s="357">
        <v>27</v>
      </c>
      <c r="CV7" s="357">
        <v>20</v>
      </c>
      <c r="CW7" s="357">
        <v>13</v>
      </c>
      <c r="CX7" s="357">
        <v>9</v>
      </c>
      <c r="CY7" s="357">
        <v>26</v>
      </c>
      <c r="CZ7" s="357">
        <v>40</v>
      </c>
      <c r="DA7" s="443" t="s">
        <v>782</v>
      </c>
      <c r="DB7" s="400">
        <v>11</v>
      </c>
      <c r="DC7" s="400">
        <v>0</v>
      </c>
      <c r="DD7" s="400">
        <v>7</v>
      </c>
      <c r="DE7" s="400">
        <v>23</v>
      </c>
      <c r="DF7" s="400">
        <v>7</v>
      </c>
      <c r="DG7" s="400">
        <v>17</v>
      </c>
      <c r="DH7" s="400">
        <v>6</v>
      </c>
      <c r="DI7" s="400">
        <v>14</v>
      </c>
      <c r="DJ7" s="359">
        <f t="shared" si="1"/>
        <v>85</v>
      </c>
      <c r="DK7" s="367"/>
      <c r="DL7" s="368"/>
      <c r="DM7" s="368"/>
      <c r="DN7" s="443" t="s">
        <v>782</v>
      </c>
      <c r="DO7" s="400">
        <v>9</v>
      </c>
      <c r="DP7" s="400">
        <v>0</v>
      </c>
      <c r="DQ7" s="359">
        <f t="shared" si="2"/>
        <v>195</v>
      </c>
      <c r="DR7" s="400">
        <v>12</v>
      </c>
      <c r="DS7" s="400">
        <v>193</v>
      </c>
      <c r="DT7" s="400">
        <v>57</v>
      </c>
      <c r="DU7" s="400">
        <v>15</v>
      </c>
      <c r="DV7" s="400">
        <v>98</v>
      </c>
      <c r="DW7" s="359">
        <f t="shared" si="5"/>
        <v>375</v>
      </c>
      <c r="DY7" s="190"/>
    </row>
    <row r="8" spans="1:129" s="189" customFormat="1" ht="16.5" customHeight="1">
      <c r="A8" s="443" t="s">
        <v>783</v>
      </c>
      <c r="B8" s="400">
        <v>108</v>
      </c>
      <c r="C8" s="400">
        <v>59</v>
      </c>
      <c r="D8" s="400">
        <v>14</v>
      </c>
      <c r="E8" s="400">
        <v>59</v>
      </c>
      <c r="F8" s="400">
        <v>119</v>
      </c>
      <c r="G8" s="400">
        <v>9</v>
      </c>
      <c r="H8" s="400">
        <v>88</v>
      </c>
      <c r="I8" s="400">
        <v>40</v>
      </c>
      <c r="J8" s="400">
        <v>102</v>
      </c>
      <c r="K8" s="400">
        <v>17</v>
      </c>
      <c r="L8" s="400">
        <v>16</v>
      </c>
      <c r="M8" s="400">
        <v>19</v>
      </c>
      <c r="N8" s="443" t="s">
        <v>783</v>
      </c>
      <c r="O8" s="400">
        <v>20</v>
      </c>
      <c r="P8" s="400">
        <v>61</v>
      </c>
      <c r="Q8" s="400">
        <v>0</v>
      </c>
      <c r="R8" s="400">
        <v>41</v>
      </c>
      <c r="S8" s="400">
        <v>2</v>
      </c>
      <c r="T8" s="400">
        <v>6</v>
      </c>
      <c r="U8" s="400">
        <v>44</v>
      </c>
      <c r="V8" s="400">
        <v>26</v>
      </c>
      <c r="W8" s="400">
        <v>109</v>
      </c>
      <c r="X8" s="400">
        <v>21</v>
      </c>
      <c r="Y8" s="400">
        <v>40</v>
      </c>
      <c r="Z8" s="400">
        <v>121</v>
      </c>
      <c r="AA8" s="443" t="s">
        <v>783</v>
      </c>
      <c r="AB8" s="400">
        <v>15</v>
      </c>
      <c r="AC8" s="400">
        <v>33</v>
      </c>
      <c r="AD8" s="400">
        <v>1</v>
      </c>
      <c r="AE8" s="400">
        <v>3</v>
      </c>
      <c r="AF8" s="400">
        <v>13</v>
      </c>
      <c r="AG8" s="400">
        <v>2</v>
      </c>
      <c r="AH8" s="400">
        <v>1</v>
      </c>
      <c r="AI8" s="400">
        <v>0</v>
      </c>
      <c r="AJ8" s="359">
        <f t="shared" si="0"/>
        <v>3899</v>
      </c>
      <c r="AK8" s="195"/>
      <c r="AM8" s="190"/>
      <c r="AN8" s="443" t="s">
        <v>783</v>
      </c>
      <c r="AO8" s="400">
        <v>19</v>
      </c>
      <c r="AP8" s="400">
        <v>43</v>
      </c>
      <c r="AQ8" s="400">
        <v>159</v>
      </c>
      <c r="AR8" s="400">
        <v>0</v>
      </c>
      <c r="AS8" s="400">
        <v>48</v>
      </c>
      <c r="AT8" s="400">
        <v>61</v>
      </c>
      <c r="AU8" s="400">
        <v>63</v>
      </c>
      <c r="AV8" s="400">
        <v>19</v>
      </c>
      <c r="AW8" s="400">
        <v>22</v>
      </c>
      <c r="AX8" s="400">
        <v>10</v>
      </c>
      <c r="AY8" s="400">
        <v>33</v>
      </c>
      <c r="AZ8" s="400">
        <v>14</v>
      </c>
      <c r="BA8" s="443" t="s">
        <v>783</v>
      </c>
      <c r="BB8" s="357">
        <v>24</v>
      </c>
      <c r="BC8" s="357">
        <v>15</v>
      </c>
      <c r="BD8" s="357">
        <v>1</v>
      </c>
      <c r="BE8" s="359">
        <f t="shared" si="3"/>
        <v>1518</v>
      </c>
      <c r="BF8" s="186"/>
      <c r="BN8" s="443" t="s">
        <v>783</v>
      </c>
      <c r="BO8" s="400">
        <v>122</v>
      </c>
      <c r="BP8" s="400">
        <v>198</v>
      </c>
      <c r="BQ8" s="400">
        <v>74</v>
      </c>
      <c r="BR8" s="400">
        <v>213</v>
      </c>
      <c r="BS8" s="400">
        <v>67</v>
      </c>
      <c r="BT8" s="400">
        <v>3</v>
      </c>
      <c r="BU8" s="400">
        <v>3</v>
      </c>
      <c r="BV8" s="400">
        <v>185</v>
      </c>
      <c r="BW8" s="400">
        <v>84</v>
      </c>
      <c r="BX8" s="400">
        <v>87</v>
      </c>
      <c r="BY8" s="400">
        <v>48</v>
      </c>
      <c r="BZ8" s="400">
        <v>97</v>
      </c>
      <c r="CA8" s="443" t="s">
        <v>783</v>
      </c>
      <c r="CB8" s="367">
        <v>0</v>
      </c>
      <c r="CC8" s="400">
        <v>1</v>
      </c>
      <c r="CD8" s="400">
        <v>0</v>
      </c>
      <c r="CE8" s="374">
        <f t="shared" si="4"/>
        <v>1804</v>
      </c>
      <c r="CF8" s="400">
        <v>15</v>
      </c>
      <c r="CG8" s="400">
        <v>29</v>
      </c>
      <c r="CH8" s="400">
        <v>22</v>
      </c>
      <c r="CI8" s="400">
        <v>37</v>
      </c>
      <c r="CJ8" s="400">
        <v>39</v>
      </c>
      <c r="CK8" s="400">
        <v>49</v>
      </c>
      <c r="CL8" s="400">
        <v>54</v>
      </c>
      <c r="CM8" s="400">
        <v>35</v>
      </c>
      <c r="CN8" s="443" t="s">
        <v>783</v>
      </c>
      <c r="CO8" s="357">
        <v>94</v>
      </c>
      <c r="CP8" s="357">
        <v>59</v>
      </c>
      <c r="CQ8" s="357">
        <v>67</v>
      </c>
      <c r="CR8" s="357">
        <v>73</v>
      </c>
      <c r="CS8" s="357">
        <v>10</v>
      </c>
      <c r="CT8" s="357">
        <v>49</v>
      </c>
      <c r="CU8" s="357">
        <v>32</v>
      </c>
      <c r="CV8" s="357">
        <v>25</v>
      </c>
      <c r="CW8" s="357">
        <v>11</v>
      </c>
      <c r="CX8" s="357">
        <v>13</v>
      </c>
      <c r="CY8" s="357">
        <v>27</v>
      </c>
      <c r="CZ8" s="357">
        <v>39</v>
      </c>
      <c r="DA8" s="443" t="s">
        <v>783</v>
      </c>
      <c r="DB8" s="400">
        <v>15</v>
      </c>
      <c r="DC8" s="400">
        <v>1</v>
      </c>
      <c r="DD8" s="400">
        <v>14</v>
      </c>
      <c r="DE8" s="400">
        <v>53</v>
      </c>
      <c r="DF8" s="400">
        <v>6</v>
      </c>
      <c r="DG8" s="400">
        <v>33</v>
      </c>
      <c r="DH8" s="400">
        <v>7</v>
      </c>
      <c r="DI8" s="400">
        <v>18</v>
      </c>
      <c r="DJ8" s="359">
        <f t="shared" si="1"/>
        <v>147</v>
      </c>
      <c r="DK8" s="367"/>
      <c r="DL8" s="368"/>
      <c r="DM8" s="368"/>
      <c r="DN8" s="443" t="s">
        <v>783</v>
      </c>
      <c r="DO8" s="400">
        <v>6</v>
      </c>
      <c r="DP8" s="400">
        <v>0</v>
      </c>
      <c r="DQ8" s="359">
        <f t="shared" si="2"/>
        <v>281</v>
      </c>
      <c r="DR8" s="400">
        <v>15</v>
      </c>
      <c r="DS8" s="400">
        <v>202</v>
      </c>
      <c r="DT8" s="400">
        <v>79</v>
      </c>
      <c r="DU8" s="400">
        <v>21</v>
      </c>
      <c r="DV8" s="400">
        <v>124</v>
      </c>
      <c r="DW8" s="359">
        <f t="shared" si="5"/>
        <v>441</v>
      </c>
      <c r="DY8" s="190"/>
    </row>
    <row r="9" spans="1:129" s="189" customFormat="1" ht="16.5" customHeight="1">
      <c r="A9" s="443" t="s">
        <v>784</v>
      </c>
      <c r="B9" s="400">
        <v>90</v>
      </c>
      <c r="C9" s="400">
        <v>66</v>
      </c>
      <c r="D9" s="400">
        <v>18</v>
      </c>
      <c r="E9" s="400">
        <v>48</v>
      </c>
      <c r="F9" s="400">
        <v>75</v>
      </c>
      <c r="G9" s="400">
        <v>28</v>
      </c>
      <c r="H9" s="400">
        <v>43</v>
      </c>
      <c r="I9" s="400">
        <v>32</v>
      </c>
      <c r="J9" s="400">
        <v>100</v>
      </c>
      <c r="K9" s="400">
        <v>23</v>
      </c>
      <c r="L9" s="400">
        <v>17</v>
      </c>
      <c r="M9" s="400">
        <v>25</v>
      </c>
      <c r="N9" s="443" t="s">
        <v>784</v>
      </c>
      <c r="O9" s="400">
        <v>17</v>
      </c>
      <c r="P9" s="400">
        <v>76</v>
      </c>
      <c r="Q9" s="400">
        <v>0</v>
      </c>
      <c r="R9" s="400">
        <v>142</v>
      </c>
      <c r="S9" s="400">
        <v>11</v>
      </c>
      <c r="T9" s="400">
        <v>6</v>
      </c>
      <c r="U9" s="400">
        <v>70</v>
      </c>
      <c r="V9" s="400">
        <v>52</v>
      </c>
      <c r="W9" s="400">
        <v>114</v>
      </c>
      <c r="X9" s="400">
        <v>42</v>
      </c>
      <c r="Y9" s="400">
        <v>83</v>
      </c>
      <c r="Z9" s="400">
        <v>278</v>
      </c>
      <c r="AA9" s="443" t="s">
        <v>784</v>
      </c>
      <c r="AB9" s="400">
        <v>26</v>
      </c>
      <c r="AC9" s="400">
        <v>31</v>
      </c>
      <c r="AD9" s="400">
        <v>4</v>
      </c>
      <c r="AE9" s="400">
        <v>2</v>
      </c>
      <c r="AF9" s="400">
        <v>11</v>
      </c>
      <c r="AG9" s="400">
        <v>6</v>
      </c>
      <c r="AH9" s="400">
        <v>2</v>
      </c>
      <c r="AI9" s="400">
        <v>0</v>
      </c>
      <c r="AJ9" s="359">
        <f t="shared" si="0"/>
        <v>5225</v>
      </c>
      <c r="AK9" s="195"/>
      <c r="AM9" s="190"/>
      <c r="AN9" s="443" t="s">
        <v>784</v>
      </c>
      <c r="AO9" s="400">
        <v>12</v>
      </c>
      <c r="AP9" s="400">
        <v>22</v>
      </c>
      <c r="AQ9" s="400">
        <v>67</v>
      </c>
      <c r="AR9" s="400">
        <v>1</v>
      </c>
      <c r="AS9" s="400">
        <v>66</v>
      </c>
      <c r="AT9" s="400">
        <v>101</v>
      </c>
      <c r="AU9" s="400">
        <v>41</v>
      </c>
      <c r="AV9" s="400">
        <v>8</v>
      </c>
      <c r="AW9" s="400">
        <v>21</v>
      </c>
      <c r="AX9" s="400">
        <v>14</v>
      </c>
      <c r="AY9" s="400">
        <v>32</v>
      </c>
      <c r="AZ9" s="400">
        <v>36</v>
      </c>
      <c r="BA9" s="443" t="s">
        <v>784</v>
      </c>
      <c r="BB9" s="357">
        <v>20</v>
      </c>
      <c r="BC9" s="357">
        <v>24</v>
      </c>
      <c r="BD9" s="357">
        <v>0</v>
      </c>
      <c r="BE9" s="359">
        <f t="shared" si="3"/>
        <v>1607</v>
      </c>
      <c r="BF9" s="186"/>
      <c r="BN9" s="443" t="s">
        <v>784</v>
      </c>
      <c r="BO9" s="400">
        <v>104</v>
      </c>
      <c r="BP9" s="400">
        <v>99</v>
      </c>
      <c r="BQ9" s="400">
        <v>85</v>
      </c>
      <c r="BR9" s="400">
        <v>242</v>
      </c>
      <c r="BS9" s="400">
        <v>79</v>
      </c>
      <c r="BT9" s="400">
        <v>11</v>
      </c>
      <c r="BU9" s="400">
        <v>7</v>
      </c>
      <c r="BV9" s="400">
        <v>91</v>
      </c>
      <c r="BW9" s="400">
        <v>95</v>
      </c>
      <c r="BX9" s="400">
        <v>115</v>
      </c>
      <c r="BY9" s="400">
        <v>44</v>
      </c>
      <c r="BZ9" s="400">
        <v>107</v>
      </c>
      <c r="CA9" s="443" t="s">
        <v>784</v>
      </c>
      <c r="CB9" s="367">
        <v>0</v>
      </c>
      <c r="CC9" s="400">
        <v>5</v>
      </c>
      <c r="CD9" s="400">
        <v>1</v>
      </c>
      <c r="CE9" s="374">
        <f t="shared" si="4"/>
        <v>1797</v>
      </c>
      <c r="CF9" s="400">
        <v>37</v>
      </c>
      <c r="CG9" s="400">
        <v>25</v>
      </c>
      <c r="CH9" s="400">
        <v>22</v>
      </c>
      <c r="CI9" s="400">
        <v>40</v>
      </c>
      <c r="CJ9" s="400">
        <v>39</v>
      </c>
      <c r="CK9" s="400">
        <v>42</v>
      </c>
      <c r="CL9" s="400">
        <v>20</v>
      </c>
      <c r="CM9" s="400">
        <v>45</v>
      </c>
      <c r="CN9" s="443" t="s">
        <v>784</v>
      </c>
      <c r="CO9" s="357">
        <v>105</v>
      </c>
      <c r="CP9" s="357">
        <v>62</v>
      </c>
      <c r="CQ9" s="357">
        <v>101</v>
      </c>
      <c r="CR9" s="357">
        <v>80</v>
      </c>
      <c r="CS9" s="357">
        <v>11</v>
      </c>
      <c r="CT9" s="357">
        <v>66</v>
      </c>
      <c r="CU9" s="357">
        <v>20</v>
      </c>
      <c r="CV9" s="357">
        <v>43</v>
      </c>
      <c r="CW9" s="357">
        <v>14</v>
      </c>
      <c r="CX9" s="357">
        <v>14</v>
      </c>
      <c r="CY9" s="357">
        <v>24</v>
      </c>
      <c r="CZ9" s="357">
        <v>48</v>
      </c>
      <c r="DA9" s="443" t="s">
        <v>784</v>
      </c>
      <c r="DB9" s="400">
        <v>10</v>
      </c>
      <c r="DC9" s="400">
        <v>3</v>
      </c>
      <c r="DD9" s="400">
        <v>8</v>
      </c>
      <c r="DE9" s="400">
        <v>40</v>
      </c>
      <c r="DF9" s="400">
        <v>12</v>
      </c>
      <c r="DG9" s="400">
        <v>23</v>
      </c>
      <c r="DH9" s="400">
        <v>11</v>
      </c>
      <c r="DI9" s="400">
        <v>11</v>
      </c>
      <c r="DJ9" s="359">
        <f t="shared" si="1"/>
        <v>118</v>
      </c>
      <c r="DK9" s="367"/>
      <c r="DL9" s="368"/>
      <c r="DM9" s="368"/>
      <c r="DN9" s="443" t="s">
        <v>784</v>
      </c>
      <c r="DO9" s="400">
        <v>6</v>
      </c>
      <c r="DP9" s="400">
        <v>4</v>
      </c>
      <c r="DQ9" s="359">
        <f t="shared" si="2"/>
        <v>260</v>
      </c>
      <c r="DR9" s="400">
        <v>9</v>
      </c>
      <c r="DS9" s="400">
        <v>191</v>
      </c>
      <c r="DT9" s="400">
        <v>53</v>
      </c>
      <c r="DU9" s="400">
        <v>11</v>
      </c>
      <c r="DV9" s="400">
        <v>157</v>
      </c>
      <c r="DW9" s="359">
        <f t="shared" si="5"/>
        <v>421</v>
      </c>
      <c r="DY9" s="190"/>
    </row>
    <row r="10" spans="1:127" s="189" customFormat="1" ht="16.5" customHeight="1">
      <c r="A10" s="443" t="s">
        <v>785</v>
      </c>
      <c r="B10" s="400">
        <v>79</v>
      </c>
      <c r="C10" s="400">
        <v>59</v>
      </c>
      <c r="D10" s="400">
        <v>33</v>
      </c>
      <c r="E10" s="400">
        <v>46</v>
      </c>
      <c r="F10" s="400">
        <v>72</v>
      </c>
      <c r="G10" s="400">
        <v>21</v>
      </c>
      <c r="H10" s="400">
        <v>49</v>
      </c>
      <c r="I10" s="400">
        <v>60</v>
      </c>
      <c r="J10" s="400">
        <v>161</v>
      </c>
      <c r="K10" s="400">
        <v>28</v>
      </c>
      <c r="L10" s="400">
        <v>14</v>
      </c>
      <c r="M10" s="400">
        <v>38</v>
      </c>
      <c r="N10" s="443" t="s">
        <v>785</v>
      </c>
      <c r="O10" s="400">
        <v>11</v>
      </c>
      <c r="P10" s="400">
        <v>94</v>
      </c>
      <c r="Q10" s="400">
        <v>0</v>
      </c>
      <c r="R10" s="400">
        <v>86</v>
      </c>
      <c r="S10" s="400">
        <v>26</v>
      </c>
      <c r="T10" s="400">
        <v>3</v>
      </c>
      <c r="U10" s="400">
        <v>82</v>
      </c>
      <c r="V10" s="400">
        <v>39</v>
      </c>
      <c r="W10" s="400">
        <v>121</v>
      </c>
      <c r="X10" s="400">
        <v>36</v>
      </c>
      <c r="Y10" s="400">
        <v>54</v>
      </c>
      <c r="Z10" s="400">
        <v>215</v>
      </c>
      <c r="AA10" s="443" t="s">
        <v>785</v>
      </c>
      <c r="AB10" s="400">
        <v>26</v>
      </c>
      <c r="AC10" s="400">
        <v>58</v>
      </c>
      <c r="AD10" s="400">
        <v>5</v>
      </c>
      <c r="AE10" s="400">
        <v>10</v>
      </c>
      <c r="AF10" s="400">
        <v>16</v>
      </c>
      <c r="AG10" s="400">
        <v>12</v>
      </c>
      <c r="AH10" s="400">
        <v>12</v>
      </c>
      <c r="AI10" s="400">
        <v>0</v>
      </c>
      <c r="AJ10" s="359">
        <f t="shared" si="0"/>
        <v>5304</v>
      </c>
      <c r="AK10" s="195"/>
      <c r="AM10" s="190"/>
      <c r="AN10" s="443" t="s">
        <v>785</v>
      </c>
      <c r="AO10" s="400">
        <v>14</v>
      </c>
      <c r="AP10" s="400">
        <v>10</v>
      </c>
      <c r="AQ10" s="400">
        <v>14</v>
      </c>
      <c r="AR10" s="400">
        <v>1</v>
      </c>
      <c r="AS10" s="400">
        <v>80</v>
      </c>
      <c r="AT10" s="400">
        <v>132</v>
      </c>
      <c r="AU10" s="400">
        <v>14</v>
      </c>
      <c r="AV10" s="400">
        <v>3</v>
      </c>
      <c r="AW10" s="400">
        <v>25</v>
      </c>
      <c r="AX10" s="400">
        <v>27</v>
      </c>
      <c r="AY10" s="400">
        <v>50</v>
      </c>
      <c r="AZ10" s="400">
        <v>74</v>
      </c>
      <c r="BA10" s="443" t="s">
        <v>785</v>
      </c>
      <c r="BB10" s="357">
        <v>25</v>
      </c>
      <c r="BC10" s="357">
        <v>12</v>
      </c>
      <c r="BD10" s="357">
        <v>2</v>
      </c>
      <c r="BE10" s="359">
        <f t="shared" si="3"/>
        <v>1683</v>
      </c>
      <c r="BF10" s="186"/>
      <c r="BN10" s="443" t="s">
        <v>785</v>
      </c>
      <c r="BO10" s="400">
        <v>68</v>
      </c>
      <c r="BP10" s="400">
        <v>32</v>
      </c>
      <c r="BQ10" s="400">
        <v>75</v>
      </c>
      <c r="BR10" s="400">
        <v>204</v>
      </c>
      <c r="BS10" s="400">
        <v>60</v>
      </c>
      <c r="BT10" s="400">
        <v>13</v>
      </c>
      <c r="BU10" s="400">
        <v>7</v>
      </c>
      <c r="BV10" s="400">
        <v>51</v>
      </c>
      <c r="BW10" s="400">
        <v>97</v>
      </c>
      <c r="BX10" s="400">
        <v>158</v>
      </c>
      <c r="BY10" s="400">
        <v>73</v>
      </c>
      <c r="BZ10" s="400">
        <v>102</v>
      </c>
      <c r="CA10" s="443" t="s">
        <v>785</v>
      </c>
      <c r="CB10" s="367">
        <v>0</v>
      </c>
      <c r="CC10" s="400">
        <v>2</v>
      </c>
      <c r="CD10" s="400">
        <v>2</v>
      </c>
      <c r="CE10" s="374">
        <f t="shared" si="4"/>
        <v>1418</v>
      </c>
      <c r="CF10" s="400">
        <v>0</v>
      </c>
      <c r="CG10" s="400">
        <v>29</v>
      </c>
      <c r="CH10" s="400">
        <v>19</v>
      </c>
      <c r="CI10" s="400">
        <v>44</v>
      </c>
      <c r="CJ10" s="400">
        <v>25</v>
      </c>
      <c r="CK10" s="400">
        <v>33</v>
      </c>
      <c r="CL10" s="400">
        <v>11</v>
      </c>
      <c r="CM10" s="400">
        <v>59</v>
      </c>
      <c r="CN10" s="443" t="s">
        <v>785</v>
      </c>
      <c r="CO10" s="357">
        <v>90</v>
      </c>
      <c r="CP10" s="357">
        <v>42</v>
      </c>
      <c r="CQ10" s="357">
        <v>84</v>
      </c>
      <c r="CR10" s="357">
        <v>61</v>
      </c>
      <c r="CS10" s="357">
        <v>11</v>
      </c>
      <c r="CT10" s="357">
        <v>50</v>
      </c>
      <c r="CU10" s="357">
        <v>21</v>
      </c>
      <c r="CV10" s="357">
        <v>41</v>
      </c>
      <c r="CW10" s="357">
        <v>10</v>
      </c>
      <c r="CX10" s="357">
        <v>13</v>
      </c>
      <c r="CY10" s="357">
        <v>21</v>
      </c>
      <c r="CZ10" s="357">
        <v>53</v>
      </c>
      <c r="DA10" s="443" t="s">
        <v>785</v>
      </c>
      <c r="DB10" s="400">
        <v>13</v>
      </c>
      <c r="DC10" s="400">
        <v>1</v>
      </c>
      <c r="DD10" s="400">
        <v>6</v>
      </c>
      <c r="DE10" s="400">
        <v>36</v>
      </c>
      <c r="DF10" s="400">
        <v>10</v>
      </c>
      <c r="DG10" s="400">
        <v>19</v>
      </c>
      <c r="DH10" s="400">
        <v>7</v>
      </c>
      <c r="DI10" s="400">
        <v>18</v>
      </c>
      <c r="DJ10" s="359">
        <f t="shared" si="1"/>
        <v>110</v>
      </c>
      <c r="DK10" s="367"/>
      <c r="DL10" s="368"/>
      <c r="DM10" s="368"/>
      <c r="DN10" s="443" t="s">
        <v>785</v>
      </c>
      <c r="DO10" s="400">
        <v>2</v>
      </c>
      <c r="DP10" s="400">
        <v>2</v>
      </c>
      <c r="DQ10" s="359">
        <f t="shared" si="2"/>
        <v>215</v>
      </c>
      <c r="DR10" s="400">
        <v>9</v>
      </c>
      <c r="DS10" s="400">
        <v>192</v>
      </c>
      <c r="DT10" s="400">
        <v>44</v>
      </c>
      <c r="DU10" s="400">
        <v>15</v>
      </c>
      <c r="DV10" s="400">
        <v>132</v>
      </c>
      <c r="DW10" s="359">
        <f t="shared" si="5"/>
        <v>392</v>
      </c>
    </row>
    <row r="11" spans="1:129" s="189" customFormat="1" ht="16.5" customHeight="1">
      <c r="A11" s="443" t="s">
        <v>786</v>
      </c>
      <c r="B11" s="400">
        <v>67</v>
      </c>
      <c r="C11" s="400">
        <v>70</v>
      </c>
      <c r="D11" s="400">
        <v>52</v>
      </c>
      <c r="E11" s="400">
        <v>61</v>
      </c>
      <c r="F11" s="400">
        <v>99</v>
      </c>
      <c r="G11" s="400">
        <v>26</v>
      </c>
      <c r="H11" s="400">
        <v>109</v>
      </c>
      <c r="I11" s="400">
        <v>77</v>
      </c>
      <c r="J11" s="400">
        <v>157</v>
      </c>
      <c r="K11" s="400">
        <v>46</v>
      </c>
      <c r="L11" s="400">
        <v>12</v>
      </c>
      <c r="M11" s="400">
        <v>32</v>
      </c>
      <c r="N11" s="443" t="s">
        <v>786</v>
      </c>
      <c r="O11" s="400">
        <v>8</v>
      </c>
      <c r="P11" s="400">
        <v>104</v>
      </c>
      <c r="Q11" s="400">
        <v>0</v>
      </c>
      <c r="R11" s="400">
        <v>62</v>
      </c>
      <c r="S11" s="400">
        <v>43</v>
      </c>
      <c r="T11" s="400">
        <v>5</v>
      </c>
      <c r="U11" s="400">
        <v>61</v>
      </c>
      <c r="V11" s="400">
        <v>31</v>
      </c>
      <c r="W11" s="400">
        <v>121</v>
      </c>
      <c r="X11" s="400">
        <v>37</v>
      </c>
      <c r="Y11" s="400">
        <v>59</v>
      </c>
      <c r="Z11" s="400">
        <v>166</v>
      </c>
      <c r="AA11" s="443" t="s">
        <v>786</v>
      </c>
      <c r="AB11" s="400">
        <v>30</v>
      </c>
      <c r="AC11" s="400">
        <v>77</v>
      </c>
      <c r="AD11" s="400">
        <v>10</v>
      </c>
      <c r="AE11" s="400">
        <v>12</v>
      </c>
      <c r="AF11" s="400">
        <v>15</v>
      </c>
      <c r="AG11" s="400">
        <v>8</v>
      </c>
      <c r="AH11" s="400">
        <v>18</v>
      </c>
      <c r="AI11" s="400">
        <v>0</v>
      </c>
      <c r="AJ11" s="359">
        <f t="shared" si="0"/>
        <v>5950</v>
      </c>
      <c r="AK11" s="195"/>
      <c r="AM11" s="190"/>
      <c r="AN11" s="443" t="s">
        <v>786</v>
      </c>
      <c r="AO11" s="400">
        <v>11</v>
      </c>
      <c r="AP11" s="400">
        <v>19</v>
      </c>
      <c r="AQ11" s="400">
        <v>8</v>
      </c>
      <c r="AR11" s="400">
        <v>1</v>
      </c>
      <c r="AS11" s="400">
        <v>92</v>
      </c>
      <c r="AT11" s="400">
        <v>124</v>
      </c>
      <c r="AU11" s="400">
        <v>19</v>
      </c>
      <c r="AV11" s="400">
        <v>1</v>
      </c>
      <c r="AW11" s="400">
        <v>26</v>
      </c>
      <c r="AX11" s="400">
        <v>37</v>
      </c>
      <c r="AY11" s="400">
        <v>82</v>
      </c>
      <c r="AZ11" s="400">
        <v>58</v>
      </c>
      <c r="BA11" s="443" t="s">
        <v>786</v>
      </c>
      <c r="BB11" s="357">
        <v>17</v>
      </c>
      <c r="BC11" s="357">
        <v>9</v>
      </c>
      <c r="BD11" s="357">
        <v>0</v>
      </c>
      <c r="BE11" s="359">
        <f t="shared" si="3"/>
        <v>1832</v>
      </c>
      <c r="BF11" s="186"/>
      <c r="BN11" s="443" t="s">
        <v>786</v>
      </c>
      <c r="BO11" s="400">
        <v>69</v>
      </c>
      <c r="BP11" s="400">
        <v>38</v>
      </c>
      <c r="BQ11" s="400">
        <v>136</v>
      </c>
      <c r="BR11" s="400">
        <v>217</v>
      </c>
      <c r="BS11" s="400">
        <v>64</v>
      </c>
      <c r="BT11" s="400">
        <v>6</v>
      </c>
      <c r="BU11" s="400">
        <v>4</v>
      </c>
      <c r="BV11" s="400">
        <v>51</v>
      </c>
      <c r="BW11" s="400">
        <v>86</v>
      </c>
      <c r="BX11" s="400">
        <v>113</v>
      </c>
      <c r="BY11" s="400">
        <v>65</v>
      </c>
      <c r="BZ11" s="400">
        <v>200</v>
      </c>
      <c r="CA11" s="443" t="s">
        <v>786</v>
      </c>
      <c r="CB11" s="367">
        <v>0</v>
      </c>
      <c r="CC11" s="400">
        <v>0</v>
      </c>
      <c r="CD11" s="400">
        <v>1</v>
      </c>
      <c r="CE11" s="374">
        <f t="shared" si="4"/>
        <v>1509</v>
      </c>
      <c r="CF11" s="400">
        <v>0</v>
      </c>
      <c r="CG11" s="400">
        <v>53</v>
      </c>
      <c r="CH11" s="400">
        <v>23</v>
      </c>
      <c r="CI11" s="400">
        <v>43</v>
      </c>
      <c r="CJ11" s="400">
        <v>23</v>
      </c>
      <c r="CK11" s="400">
        <v>55</v>
      </c>
      <c r="CL11" s="400">
        <v>28</v>
      </c>
      <c r="CM11" s="400">
        <v>50</v>
      </c>
      <c r="CN11" s="443" t="s">
        <v>786</v>
      </c>
      <c r="CO11" s="357">
        <v>87</v>
      </c>
      <c r="CP11" s="357">
        <v>45</v>
      </c>
      <c r="CQ11" s="357">
        <v>63</v>
      </c>
      <c r="CR11" s="357">
        <v>70</v>
      </c>
      <c r="CS11" s="357">
        <v>11</v>
      </c>
      <c r="CT11" s="357">
        <v>48</v>
      </c>
      <c r="CU11" s="357">
        <v>19</v>
      </c>
      <c r="CV11" s="357">
        <v>35</v>
      </c>
      <c r="CW11" s="357">
        <v>16</v>
      </c>
      <c r="CX11" s="357">
        <v>20</v>
      </c>
      <c r="CY11" s="357">
        <v>26</v>
      </c>
      <c r="CZ11" s="357">
        <v>50</v>
      </c>
      <c r="DA11" s="443" t="s">
        <v>786</v>
      </c>
      <c r="DB11" s="400">
        <v>11</v>
      </c>
      <c r="DC11" s="400">
        <v>3</v>
      </c>
      <c r="DD11" s="400">
        <v>8</v>
      </c>
      <c r="DE11" s="400">
        <v>28</v>
      </c>
      <c r="DF11" s="400">
        <v>15</v>
      </c>
      <c r="DG11" s="400">
        <v>28</v>
      </c>
      <c r="DH11" s="400">
        <v>14</v>
      </c>
      <c r="DI11" s="400">
        <v>15</v>
      </c>
      <c r="DJ11" s="359">
        <f t="shared" si="1"/>
        <v>122</v>
      </c>
      <c r="DK11" s="367"/>
      <c r="DL11" s="368"/>
      <c r="DM11" s="368"/>
      <c r="DN11" s="443" t="s">
        <v>786</v>
      </c>
      <c r="DO11" s="400">
        <v>5</v>
      </c>
      <c r="DP11" s="400">
        <v>0</v>
      </c>
      <c r="DQ11" s="359">
        <f t="shared" si="2"/>
        <v>226</v>
      </c>
      <c r="DR11" s="400">
        <v>11</v>
      </c>
      <c r="DS11" s="400">
        <v>178</v>
      </c>
      <c r="DT11" s="400">
        <v>58</v>
      </c>
      <c r="DU11" s="400">
        <v>8</v>
      </c>
      <c r="DV11" s="400">
        <v>96</v>
      </c>
      <c r="DW11" s="359">
        <f t="shared" si="5"/>
        <v>351</v>
      </c>
      <c r="DY11" s="190"/>
    </row>
    <row r="12" spans="1:129" s="189" customFormat="1" ht="16.5" customHeight="1">
      <c r="A12" s="443" t="s">
        <v>787</v>
      </c>
      <c r="B12" s="400">
        <v>92</v>
      </c>
      <c r="C12" s="400">
        <v>117</v>
      </c>
      <c r="D12" s="400">
        <v>45</v>
      </c>
      <c r="E12" s="400">
        <v>75</v>
      </c>
      <c r="F12" s="400">
        <v>135</v>
      </c>
      <c r="G12" s="400">
        <v>26</v>
      </c>
      <c r="H12" s="400">
        <v>131</v>
      </c>
      <c r="I12" s="400">
        <v>53</v>
      </c>
      <c r="J12" s="400">
        <v>169</v>
      </c>
      <c r="K12" s="400">
        <v>42</v>
      </c>
      <c r="L12" s="400">
        <v>23</v>
      </c>
      <c r="M12" s="400">
        <v>22</v>
      </c>
      <c r="N12" s="443" t="s">
        <v>787</v>
      </c>
      <c r="O12" s="400">
        <v>18</v>
      </c>
      <c r="P12" s="400">
        <v>118</v>
      </c>
      <c r="Q12" s="400">
        <v>0</v>
      </c>
      <c r="R12" s="400">
        <v>42</v>
      </c>
      <c r="S12" s="400">
        <v>48</v>
      </c>
      <c r="T12" s="400">
        <v>24</v>
      </c>
      <c r="U12" s="400">
        <v>92</v>
      </c>
      <c r="V12" s="400">
        <v>24</v>
      </c>
      <c r="W12" s="400">
        <v>130</v>
      </c>
      <c r="X12" s="400">
        <v>48</v>
      </c>
      <c r="Y12" s="400">
        <v>73</v>
      </c>
      <c r="Z12" s="400">
        <v>165</v>
      </c>
      <c r="AA12" s="443" t="s">
        <v>787</v>
      </c>
      <c r="AB12" s="400">
        <v>29</v>
      </c>
      <c r="AC12" s="400">
        <v>53</v>
      </c>
      <c r="AD12" s="400">
        <v>10</v>
      </c>
      <c r="AE12" s="400">
        <v>13</v>
      </c>
      <c r="AF12" s="400">
        <v>30</v>
      </c>
      <c r="AG12" s="400">
        <v>6</v>
      </c>
      <c r="AH12" s="400">
        <v>11</v>
      </c>
      <c r="AI12" s="400">
        <v>0</v>
      </c>
      <c r="AJ12" s="359">
        <f t="shared" si="0"/>
        <v>6357</v>
      </c>
      <c r="AK12" s="195"/>
      <c r="AM12" s="190"/>
      <c r="AN12" s="443" t="s">
        <v>787</v>
      </c>
      <c r="AO12" s="400">
        <v>14</v>
      </c>
      <c r="AP12" s="400">
        <v>42</v>
      </c>
      <c r="AQ12" s="400">
        <v>22</v>
      </c>
      <c r="AR12" s="400">
        <v>1</v>
      </c>
      <c r="AS12" s="400">
        <v>85</v>
      </c>
      <c r="AT12" s="400">
        <v>122</v>
      </c>
      <c r="AU12" s="400">
        <v>22</v>
      </c>
      <c r="AV12" s="400">
        <v>9</v>
      </c>
      <c r="AW12" s="400">
        <v>24</v>
      </c>
      <c r="AX12" s="400">
        <v>51</v>
      </c>
      <c r="AY12" s="400">
        <v>89</v>
      </c>
      <c r="AZ12" s="400">
        <v>37</v>
      </c>
      <c r="BA12" s="443" t="s">
        <v>787</v>
      </c>
      <c r="BB12" s="357">
        <v>33</v>
      </c>
      <c r="BC12" s="357">
        <v>13</v>
      </c>
      <c r="BD12" s="357">
        <v>0</v>
      </c>
      <c r="BE12" s="359">
        <f t="shared" si="3"/>
        <v>1921</v>
      </c>
      <c r="BF12" s="186"/>
      <c r="BN12" s="443" t="s">
        <v>787</v>
      </c>
      <c r="BO12" s="400">
        <v>104</v>
      </c>
      <c r="BP12" s="400">
        <v>47</v>
      </c>
      <c r="BQ12" s="400">
        <v>185</v>
      </c>
      <c r="BR12" s="400">
        <v>259</v>
      </c>
      <c r="BS12" s="400">
        <v>79</v>
      </c>
      <c r="BT12" s="400">
        <v>11</v>
      </c>
      <c r="BU12" s="400">
        <v>9</v>
      </c>
      <c r="BV12" s="400">
        <v>76</v>
      </c>
      <c r="BW12" s="400">
        <v>111</v>
      </c>
      <c r="BX12" s="400">
        <v>123</v>
      </c>
      <c r="BY12" s="400">
        <v>64</v>
      </c>
      <c r="BZ12" s="400">
        <v>170</v>
      </c>
      <c r="CA12" s="443" t="s">
        <v>787</v>
      </c>
      <c r="CB12" s="367">
        <v>0</v>
      </c>
      <c r="CC12" s="400">
        <v>0</v>
      </c>
      <c r="CD12" s="400">
        <v>0</v>
      </c>
      <c r="CE12" s="374">
        <f t="shared" si="4"/>
        <v>1700</v>
      </c>
      <c r="CF12" s="400">
        <v>0</v>
      </c>
      <c r="CG12" s="400">
        <v>34</v>
      </c>
      <c r="CH12" s="400">
        <v>20</v>
      </c>
      <c r="CI12" s="400">
        <v>69</v>
      </c>
      <c r="CJ12" s="400">
        <v>34</v>
      </c>
      <c r="CK12" s="400">
        <v>46</v>
      </c>
      <c r="CL12" s="400">
        <v>66</v>
      </c>
      <c r="CM12" s="400">
        <v>44</v>
      </c>
      <c r="CN12" s="443" t="s">
        <v>787</v>
      </c>
      <c r="CO12" s="357">
        <v>90</v>
      </c>
      <c r="CP12" s="357">
        <v>70</v>
      </c>
      <c r="CQ12" s="357">
        <v>72</v>
      </c>
      <c r="CR12" s="357">
        <v>70</v>
      </c>
      <c r="CS12" s="357">
        <v>12</v>
      </c>
      <c r="CT12" s="357">
        <v>35</v>
      </c>
      <c r="CU12" s="357">
        <v>9</v>
      </c>
      <c r="CV12" s="357">
        <v>23</v>
      </c>
      <c r="CW12" s="357">
        <v>17</v>
      </c>
      <c r="CX12" s="357">
        <v>14</v>
      </c>
      <c r="CY12" s="357">
        <v>33</v>
      </c>
      <c r="CZ12" s="357">
        <v>55</v>
      </c>
      <c r="DA12" s="443" t="s">
        <v>787</v>
      </c>
      <c r="DB12" s="400">
        <v>19</v>
      </c>
      <c r="DC12" s="400">
        <v>0</v>
      </c>
      <c r="DD12" s="400">
        <v>12</v>
      </c>
      <c r="DE12" s="400">
        <v>33</v>
      </c>
      <c r="DF12" s="400">
        <v>4</v>
      </c>
      <c r="DG12" s="400">
        <v>20</v>
      </c>
      <c r="DH12" s="400">
        <v>14</v>
      </c>
      <c r="DI12" s="400">
        <v>31</v>
      </c>
      <c r="DJ12" s="359">
        <f t="shared" si="1"/>
        <v>133</v>
      </c>
      <c r="DK12" s="367"/>
      <c r="DL12" s="368"/>
      <c r="DM12" s="368"/>
      <c r="DN12" s="443" t="s">
        <v>787</v>
      </c>
      <c r="DO12" s="400">
        <v>6</v>
      </c>
      <c r="DP12" s="400">
        <v>0</v>
      </c>
      <c r="DQ12" s="359">
        <f t="shared" si="2"/>
        <v>300</v>
      </c>
      <c r="DR12" s="400">
        <v>13</v>
      </c>
      <c r="DS12" s="400">
        <v>197</v>
      </c>
      <c r="DT12" s="400">
        <v>86</v>
      </c>
      <c r="DU12" s="400">
        <v>11</v>
      </c>
      <c r="DV12" s="400">
        <v>148</v>
      </c>
      <c r="DW12" s="359">
        <f t="shared" si="5"/>
        <v>455</v>
      </c>
      <c r="DY12" s="190"/>
    </row>
    <row r="13" spans="1:130" s="189" customFormat="1" ht="16.5" customHeight="1">
      <c r="A13" s="443" t="s">
        <v>788</v>
      </c>
      <c r="B13" s="400">
        <v>124</v>
      </c>
      <c r="C13" s="400">
        <v>136</v>
      </c>
      <c r="D13" s="400">
        <v>50</v>
      </c>
      <c r="E13" s="400">
        <v>121</v>
      </c>
      <c r="F13" s="400">
        <v>227</v>
      </c>
      <c r="G13" s="400">
        <v>53</v>
      </c>
      <c r="H13" s="400">
        <v>163</v>
      </c>
      <c r="I13" s="400">
        <v>47</v>
      </c>
      <c r="J13" s="400">
        <v>184</v>
      </c>
      <c r="K13" s="400">
        <v>40</v>
      </c>
      <c r="L13" s="400">
        <v>33</v>
      </c>
      <c r="M13" s="400">
        <v>31</v>
      </c>
      <c r="N13" s="443" t="s">
        <v>788</v>
      </c>
      <c r="O13" s="400">
        <v>34</v>
      </c>
      <c r="P13" s="400">
        <v>154</v>
      </c>
      <c r="Q13" s="400">
        <v>0</v>
      </c>
      <c r="R13" s="400">
        <v>52</v>
      </c>
      <c r="S13" s="400">
        <v>15</v>
      </c>
      <c r="T13" s="400">
        <v>7</v>
      </c>
      <c r="U13" s="400">
        <v>80</v>
      </c>
      <c r="V13" s="400">
        <v>29</v>
      </c>
      <c r="W13" s="400">
        <v>168</v>
      </c>
      <c r="X13" s="400">
        <v>57</v>
      </c>
      <c r="Y13" s="400">
        <v>59</v>
      </c>
      <c r="Z13" s="400">
        <v>222</v>
      </c>
      <c r="AA13" s="443" t="s">
        <v>788</v>
      </c>
      <c r="AB13" s="400">
        <v>22</v>
      </c>
      <c r="AC13" s="400">
        <v>69</v>
      </c>
      <c r="AD13" s="400">
        <v>6</v>
      </c>
      <c r="AE13" s="400">
        <v>13</v>
      </c>
      <c r="AF13" s="400">
        <v>19</v>
      </c>
      <c r="AG13" s="400">
        <v>11</v>
      </c>
      <c r="AH13" s="400">
        <v>5</v>
      </c>
      <c r="AI13" s="400">
        <v>0</v>
      </c>
      <c r="AJ13" s="359">
        <f t="shared" si="0"/>
        <v>7091</v>
      </c>
      <c r="AK13" s="195"/>
      <c r="AM13" s="190"/>
      <c r="AN13" s="443" t="s">
        <v>788</v>
      </c>
      <c r="AO13" s="400">
        <v>32</v>
      </c>
      <c r="AP13" s="400">
        <v>49</v>
      </c>
      <c r="AQ13" s="400">
        <v>89</v>
      </c>
      <c r="AR13" s="400">
        <v>1</v>
      </c>
      <c r="AS13" s="400">
        <v>104</v>
      </c>
      <c r="AT13" s="400">
        <v>117</v>
      </c>
      <c r="AU13" s="400">
        <v>68</v>
      </c>
      <c r="AV13" s="400">
        <v>20</v>
      </c>
      <c r="AW13" s="400">
        <v>31</v>
      </c>
      <c r="AX13" s="400">
        <v>49</v>
      </c>
      <c r="AY13" s="400">
        <v>76</v>
      </c>
      <c r="AZ13" s="400">
        <v>28</v>
      </c>
      <c r="BA13" s="443" t="s">
        <v>788</v>
      </c>
      <c r="BB13" s="357">
        <v>30</v>
      </c>
      <c r="BC13" s="357">
        <v>16</v>
      </c>
      <c r="BD13" s="357">
        <v>0</v>
      </c>
      <c r="BE13" s="359">
        <f t="shared" si="3"/>
        <v>2295</v>
      </c>
      <c r="BF13" s="186"/>
      <c r="BN13" s="443" t="s">
        <v>788</v>
      </c>
      <c r="BO13" s="400">
        <v>105</v>
      </c>
      <c r="BP13" s="400">
        <v>132</v>
      </c>
      <c r="BQ13" s="400">
        <v>168</v>
      </c>
      <c r="BR13" s="400">
        <v>269</v>
      </c>
      <c r="BS13" s="400">
        <v>99</v>
      </c>
      <c r="BT13" s="400">
        <v>8</v>
      </c>
      <c r="BU13" s="400">
        <v>7</v>
      </c>
      <c r="BV13" s="400">
        <v>180</v>
      </c>
      <c r="BW13" s="400">
        <v>139</v>
      </c>
      <c r="BX13" s="400">
        <v>104</v>
      </c>
      <c r="BY13" s="400">
        <v>61</v>
      </c>
      <c r="BZ13" s="400">
        <v>187</v>
      </c>
      <c r="CA13" s="443" t="s">
        <v>788</v>
      </c>
      <c r="CB13" s="367">
        <v>0</v>
      </c>
      <c r="CC13" s="400">
        <v>0</v>
      </c>
      <c r="CD13" s="400">
        <v>0</v>
      </c>
      <c r="CE13" s="374">
        <f t="shared" si="4"/>
        <v>2065</v>
      </c>
      <c r="CF13" s="400">
        <v>0</v>
      </c>
      <c r="CG13" s="400">
        <v>31</v>
      </c>
      <c r="CH13" s="400">
        <v>25</v>
      </c>
      <c r="CI13" s="400">
        <v>62</v>
      </c>
      <c r="CJ13" s="400">
        <v>30</v>
      </c>
      <c r="CK13" s="400">
        <v>53</v>
      </c>
      <c r="CL13" s="400">
        <v>91</v>
      </c>
      <c r="CM13" s="400">
        <v>37</v>
      </c>
      <c r="CN13" s="443" t="s">
        <v>788</v>
      </c>
      <c r="CO13" s="357">
        <v>136</v>
      </c>
      <c r="CP13" s="357">
        <v>87</v>
      </c>
      <c r="CQ13" s="357">
        <v>99</v>
      </c>
      <c r="CR13" s="357">
        <v>111</v>
      </c>
      <c r="CS13" s="357">
        <v>13</v>
      </c>
      <c r="CT13" s="357">
        <v>42</v>
      </c>
      <c r="CU13" s="357">
        <v>37</v>
      </c>
      <c r="CV13" s="357">
        <v>42</v>
      </c>
      <c r="CW13" s="357">
        <v>20</v>
      </c>
      <c r="CX13" s="357">
        <v>18</v>
      </c>
      <c r="CY13" s="357">
        <v>58</v>
      </c>
      <c r="CZ13" s="357">
        <v>54</v>
      </c>
      <c r="DA13" s="443" t="s">
        <v>788</v>
      </c>
      <c r="DB13" s="400">
        <v>17</v>
      </c>
      <c r="DC13" s="400">
        <v>2</v>
      </c>
      <c r="DD13" s="400">
        <v>9</v>
      </c>
      <c r="DE13" s="400">
        <v>39</v>
      </c>
      <c r="DF13" s="400">
        <v>8</v>
      </c>
      <c r="DG13" s="400">
        <v>32</v>
      </c>
      <c r="DH13" s="400">
        <v>5</v>
      </c>
      <c r="DI13" s="400">
        <v>18</v>
      </c>
      <c r="DJ13" s="359">
        <f t="shared" si="1"/>
        <v>130</v>
      </c>
      <c r="DK13" s="367"/>
      <c r="DL13" s="368"/>
      <c r="DM13" s="368"/>
      <c r="DN13" s="443" t="s">
        <v>788</v>
      </c>
      <c r="DO13" s="400">
        <v>7</v>
      </c>
      <c r="DP13" s="400">
        <v>0</v>
      </c>
      <c r="DQ13" s="359">
        <f t="shared" si="2"/>
        <v>359</v>
      </c>
      <c r="DR13" s="400">
        <v>16</v>
      </c>
      <c r="DS13" s="400">
        <v>302</v>
      </c>
      <c r="DT13" s="400">
        <v>69</v>
      </c>
      <c r="DU13" s="400">
        <v>33</v>
      </c>
      <c r="DV13" s="400">
        <v>193</v>
      </c>
      <c r="DW13" s="359">
        <f t="shared" si="5"/>
        <v>613</v>
      </c>
      <c r="DX13" s="190"/>
      <c r="DY13" s="190"/>
      <c r="DZ13" s="190"/>
    </row>
    <row r="14" spans="1:130" s="189" customFormat="1" ht="16.5" customHeight="1">
      <c r="A14" s="443" t="s">
        <v>789</v>
      </c>
      <c r="B14" s="400">
        <v>168</v>
      </c>
      <c r="C14" s="400">
        <v>109</v>
      </c>
      <c r="D14" s="400">
        <v>23</v>
      </c>
      <c r="E14" s="400">
        <v>87</v>
      </c>
      <c r="F14" s="400">
        <v>167</v>
      </c>
      <c r="G14" s="400">
        <v>20</v>
      </c>
      <c r="H14" s="400">
        <v>150</v>
      </c>
      <c r="I14" s="400">
        <v>54</v>
      </c>
      <c r="J14" s="400">
        <v>190</v>
      </c>
      <c r="K14" s="400">
        <v>48</v>
      </c>
      <c r="L14" s="400">
        <v>28</v>
      </c>
      <c r="M14" s="400">
        <v>37</v>
      </c>
      <c r="N14" s="445" t="s">
        <v>789</v>
      </c>
      <c r="O14" s="400">
        <v>17</v>
      </c>
      <c r="P14" s="400">
        <v>104</v>
      </c>
      <c r="Q14" s="400">
        <v>0</v>
      </c>
      <c r="R14" s="400">
        <v>45</v>
      </c>
      <c r="S14" s="400">
        <v>9</v>
      </c>
      <c r="T14" s="400">
        <v>8</v>
      </c>
      <c r="U14" s="400">
        <v>70</v>
      </c>
      <c r="V14" s="400">
        <v>39</v>
      </c>
      <c r="W14" s="400">
        <v>146</v>
      </c>
      <c r="X14" s="400">
        <v>19</v>
      </c>
      <c r="Y14" s="400">
        <v>52</v>
      </c>
      <c r="Z14" s="400">
        <v>163</v>
      </c>
      <c r="AA14" s="443" t="s">
        <v>789</v>
      </c>
      <c r="AB14" s="400">
        <v>29</v>
      </c>
      <c r="AC14" s="400">
        <v>50</v>
      </c>
      <c r="AD14" s="400">
        <v>4</v>
      </c>
      <c r="AE14" s="400">
        <v>7</v>
      </c>
      <c r="AF14" s="400">
        <v>17</v>
      </c>
      <c r="AG14" s="400">
        <v>5</v>
      </c>
      <c r="AH14" s="400">
        <v>3</v>
      </c>
      <c r="AI14" s="400">
        <v>0</v>
      </c>
      <c r="AJ14" s="359">
        <f t="shared" si="0"/>
        <v>5487</v>
      </c>
      <c r="AK14" s="195"/>
      <c r="AN14" s="443" t="s">
        <v>789</v>
      </c>
      <c r="AO14" s="400">
        <v>31</v>
      </c>
      <c r="AP14" s="400">
        <v>41</v>
      </c>
      <c r="AQ14" s="400">
        <v>147</v>
      </c>
      <c r="AR14" s="400">
        <v>0</v>
      </c>
      <c r="AS14" s="400">
        <v>61</v>
      </c>
      <c r="AT14" s="400">
        <v>108</v>
      </c>
      <c r="AU14" s="400">
        <v>68</v>
      </c>
      <c r="AV14" s="400">
        <v>20</v>
      </c>
      <c r="AW14" s="400">
        <v>28</v>
      </c>
      <c r="AX14" s="400">
        <v>21</v>
      </c>
      <c r="AY14" s="400">
        <v>56</v>
      </c>
      <c r="AZ14" s="400">
        <v>25</v>
      </c>
      <c r="BA14" s="443" t="s">
        <v>789</v>
      </c>
      <c r="BB14" s="357">
        <v>20</v>
      </c>
      <c r="BC14" s="357">
        <v>23</v>
      </c>
      <c r="BD14" s="357">
        <v>0</v>
      </c>
      <c r="BE14" s="359">
        <f t="shared" si="3"/>
        <v>1963</v>
      </c>
      <c r="BF14" s="186"/>
      <c r="BN14" s="443" t="s">
        <v>789</v>
      </c>
      <c r="BO14" s="400">
        <v>110</v>
      </c>
      <c r="BP14" s="400">
        <v>198</v>
      </c>
      <c r="BQ14" s="400">
        <v>101</v>
      </c>
      <c r="BR14" s="400">
        <v>270</v>
      </c>
      <c r="BS14" s="400">
        <v>72</v>
      </c>
      <c r="BT14" s="400">
        <v>8</v>
      </c>
      <c r="BU14" s="400">
        <v>16</v>
      </c>
      <c r="BV14" s="400">
        <v>230</v>
      </c>
      <c r="BW14" s="400">
        <v>106</v>
      </c>
      <c r="BX14" s="400">
        <v>116</v>
      </c>
      <c r="BY14" s="400">
        <v>62</v>
      </c>
      <c r="BZ14" s="400">
        <v>141</v>
      </c>
      <c r="CA14" s="443" t="s">
        <v>789</v>
      </c>
      <c r="CB14" s="367">
        <v>0</v>
      </c>
      <c r="CC14" s="400">
        <v>0</v>
      </c>
      <c r="CD14" s="400">
        <v>0</v>
      </c>
      <c r="CE14" s="374">
        <f t="shared" si="4"/>
        <v>2012</v>
      </c>
      <c r="CF14" s="400">
        <v>0</v>
      </c>
      <c r="CG14" s="400">
        <v>33</v>
      </c>
      <c r="CH14" s="400">
        <v>31</v>
      </c>
      <c r="CI14" s="400">
        <v>54</v>
      </c>
      <c r="CJ14" s="400">
        <v>47</v>
      </c>
      <c r="CK14" s="400">
        <v>55</v>
      </c>
      <c r="CL14" s="400">
        <v>41</v>
      </c>
      <c r="CM14" s="400">
        <v>49</v>
      </c>
      <c r="CN14" s="443" t="s">
        <v>789</v>
      </c>
      <c r="CO14" s="357">
        <v>148</v>
      </c>
      <c r="CP14" s="357">
        <v>86</v>
      </c>
      <c r="CQ14" s="357">
        <v>97</v>
      </c>
      <c r="CR14" s="357">
        <v>94</v>
      </c>
      <c r="CS14" s="357">
        <v>16</v>
      </c>
      <c r="CT14" s="357">
        <v>60</v>
      </c>
      <c r="CU14" s="357">
        <v>37</v>
      </c>
      <c r="CV14" s="357">
        <v>35</v>
      </c>
      <c r="CW14" s="357">
        <v>17</v>
      </c>
      <c r="CX14" s="357">
        <v>12</v>
      </c>
      <c r="CY14" s="357">
        <v>44</v>
      </c>
      <c r="CZ14" s="357">
        <v>61</v>
      </c>
      <c r="DA14" s="443" t="s">
        <v>789</v>
      </c>
      <c r="DB14" s="400">
        <v>31</v>
      </c>
      <c r="DC14" s="400">
        <v>1</v>
      </c>
      <c r="DD14" s="400">
        <v>11</v>
      </c>
      <c r="DE14" s="400">
        <v>47</v>
      </c>
      <c r="DF14" s="400">
        <v>9</v>
      </c>
      <c r="DG14" s="400">
        <v>53</v>
      </c>
      <c r="DH14" s="400">
        <v>6</v>
      </c>
      <c r="DI14" s="400">
        <v>21</v>
      </c>
      <c r="DJ14" s="359">
        <f t="shared" si="1"/>
        <v>179</v>
      </c>
      <c r="DK14" s="367"/>
      <c r="DL14" s="368"/>
      <c r="DM14" s="368"/>
      <c r="DN14" s="443" t="s">
        <v>789</v>
      </c>
      <c r="DO14" s="400">
        <v>11</v>
      </c>
      <c r="DP14" s="400">
        <v>0</v>
      </c>
      <c r="DQ14" s="359">
        <f t="shared" si="2"/>
        <v>327</v>
      </c>
      <c r="DR14" s="400">
        <v>14</v>
      </c>
      <c r="DS14" s="400">
        <v>272</v>
      </c>
      <c r="DT14" s="400">
        <v>90</v>
      </c>
      <c r="DU14" s="400">
        <v>30</v>
      </c>
      <c r="DV14" s="400">
        <v>187</v>
      </c>
      <c r="DW14" s="359">
        <f t="shared" si="5"/>
        <v>593</v>
      </c>
      <c r="DX14" s="190"/>
      <c r="DY14" s="190"/>
      <c r="DZ14" s="190"/>
    </row>
    <row r="15" spans="1:130" s="189" customFormat="1" ht="16.5" customHeight="1">
      <c r="A15" s="443" t="s">
        <v>790</v>
      </c>
      <c r="B15" s="400">
        <v>175</v>
      </c>
      <c r="C15" s="400">
        <v>89</v>
      </c>
      <c r="D15" s="400">
        <v>24</v>
      </c>
      <c r="E15" s="400">
        <v>45</v>
      </c>
      <c r="F15" s="400">
        <v>131</v>
      </c>
      <c r="G15" s="400">
        <v>24</v>
      </c>
      <c r="H15" s="400">
        <v>80</v>
      </c>
      <c r="I15" s="400">
        <v>31</v>
      </c>
      <c r="J15" s="400">
        <v>152</v>
      </c>
      <c r="K15" s="400">
        <v>21</v>
      </c>
      <c r="L15" s="400">
        <v>24</v>
      </c>
      <c r="M15" s="400">
        <v>28</v>
      </c>
      <c r="N15" s="443" t="s">
        <v>790</v>
      </c>
      <c r="O15" s="400">
        <v>15</v>
      </c>
      <c r="P15" s="400">
        <v>86</v>
      </c>
      <c r="Q15" s="400">
        <v>0</v>
      </c>
      <c r="R15" s="400">
        <v>24</v>
      </c>
      <c r="S15" s="400">
        <v>4</v>
      </c>
      <c r="T15" s="400">
        <v>14</v>
      </c>
      <c r="U15" s="400">
        <v>58</v>
      </c>
      <c r="V15" s="400">
        <v>14</v>
      </c>
      <c r="W15" s="400">
        <v>93</v>
      </c>
      <c r="X15" s="400">
        <v>19</v>
      </c>
      <c r="Y15" s="400">
        <v>36</v>
      </c>
      <c r="Z15" s="400">
        <v>135</v>
      </c>
      <c r="AA15" s="443" t="s">
        <v>790</v>
      </c>
      <c r="AB15" s="400">
        <v>22</v>
      </c>
      <c r="AC15" s="400">
        <v>21</v>
      </c>
      <c r="AD15" s="400">
        <v>10</v>
      </c>
      <c r="AE15" s="400">
        <v>6</v>
      </c>
      <c r="AF15" s="400">
        <v>21</v>
      </c>
      <c r="AG15" s="400">
        <v>3</v>
      </c>
      <c r="AH15" s="400">
        <v>6</v>
      </c>
      <c r="AI15" s="400">
        <v>0</v>
      </c>
      <c r="AJ15" s="359">
        <f t="shared" si="0"/>
        <v>3945</v>
      </c>
      <c r="AK15" s="195"/>
      <c r="AN15" s="443" t="s">
        <v>790</v>
      </c>
      <c r="AO15" s="400">
        <v>13</v>
      </c>
      <c r="AP15" s="400">
        <v>25</v>
      </c>
      <c r="AQ15" s="400">
        <v>89</v>
      </c>
      <c r="AR15" s="400">
        <v>0</v>
      </c>
      <c r="AS15" s="400">
        <v>37</v>
      </c>
      <c r="AT15" s="400">
        <v>72</v>
      </c>
      <c r="AU15" s="400">
        <v>52</v>
      </c>
      <c r="AV15" s="400">
        <v>12</v>
      </c>
      <c r="AW15" s="400">
        <v>25</v>
      </c>
      <c r="AX15" s="400">
        <v>10</v>
      </c>
      <c r="AY15" s="400">
        <v>35</v>
      </c>
      <c r="AZ15" s="400">
        <v>39</v>
      </c>
      <c r="BA15" s="443" t="s">
        <v>790</v>
      </c>
      <c r="BB15" s="357">
        <v>28</v>
      </c>
      <c r="BC15" s="357">
        <v>14</v>
      </c>
      <c r="BD15" s="357">
        <v>1</v>
      </c>
      <c r="BE15" s="359">
        <f t="shared" si="3"/>
        <v>1526</v>
      </c>
      <c r="BF15" s="186"/>
      <c r="BN15" s="443" t="s">
        <v>790</v>
      </c>
      <c r="BO15" s="400">
        <v>126</v>
      </c>
      <c r="BP15" s="400">
        <v>138</v>
      </c>
      <c r="BQ15" s="400">
        <v>63</v>
      </c>
      <c r="BR15" s="400">
        <v>439</v>
      </c>
      <c r="BS15" s="400">
        <v>78</v>
      </c>
      <c r="BT15" s="400">
        <v>14</v>
      </c>
      <c r="BU15" s="400">
        <v>6</v>
      </c>
      <c r="BV15" s="400">
        <v>131</v>
      </c>
      <c r="BW15" s="400">
        <v>165</v>
      </c>
      <c r="BX15" s="400">
        <v>210</v>
      </c>
      <c r="BY15" s="400">
        <v>64</v>
      </c>
      <c r="BZ15" s="400">
        <v>100</v>
      </c>
      <c r="CA15" s="443" t="s">
        <v>790</v>
      </c>
      <c r="CB15" s="367">
        <v>0</v>
      </c>
      <c r="CC15" s="400">
        <v>0</v>
      </c>
      <c r="CD15" s="400">
        <v>0</v>
      </c>
      <c r="CE15" s="374">
        <f t="shared" si="4"/>
        <v>2414</v>
      </c>
      <c r="CF15" s="400">
        <v>0</v>
      </c>
      <c r="CG15" s="400">
        <v>40</v>
      </c>
      <c r="CH15" s="400">
        <v>29</v>
      </c>
      <c r="CI15" s="400">
        <v>69</v>
      </c>
      <c r="CJ15" s="400">
        <v>40</v>
      </c>
      <c r="CK15" s="400">
        <v>54</v>
      </c>
      <c r="CL15" s="400">
        <v>28</v>
      </c>
      <c r="CM15" s="400">
        <v>68</v>
      </c>
      <c r="CN15" s="443" t="s">
        <v>790</v>
      </c>
      <c r="CO15" s="357">
        <v>137</v>
      </c>
      <c r="CP15" s="357">
        <v>80</v>
      </c>
      <c r="CQ15" s="357">
        <v>96</v>
      </c>
      <c r="CR15" s="357">
        <v>93</v>
      </c>
      <c r="CS15" s="357">
        <v>8</v>
      </c>
      <c r="CT15" s="357">
        <v>88</v>
      </c>
      <c r="CU15" s="357">
        <v>28</v>
      </c>
      <c r="CV15" s="357">
        <v>60</v>
      </c>
      <c r="CW15" s="357">
        <v>19</v>
      </c>
      <c r="CX15" s="357">
        <v>13</v>
      </c>
      <c r="CY15" s="357">
        <v>25</v>
      </c>
      <c r="CZ15" s="357">
        <v>59</v>
      </c>
      <c r="DA15" s="443" t="s">
        <v>790</v>
      </c>
      <c r="DB15" s="400">
        <v>24</v>
      </c>
      <c r="DC15" s="400">
        <v>4</v>
      </c>
      <c r="DD15" s="400">
        <v>17</v>
      </c>
      <c r="DE15" s="400">
        <v>53</v>
      </c>
      <c r="DF15" s="400">
        <v>17</v>
      </c>
      <c r="DG15" s="400">
        <v>32</v>
      </c>
      <c r="DH15" s="400">
        <v>13</v>
      </c>
      <c r="DI15" s="400">
        <v>21</v>
      </c>
      <c r="DJ15" s="359">
        <f t="shared" si="1"/>
        <v>181</v>
      </c>
      <c r="DK15" s="367"/>
      <c r="DL15" s="368"/>
      <c r="DM15" s="368"/>
      <c r="DN15" s="443" t="s">
        <v>790</v>
      </c>
      <c r="DO15" s="400">
        <v>2</v>
      </c>
      <c r="DP15" s="400">
        <v>0</v>
      </c>
      <c r="DQ15" s="359">
        <f t="shared" si="2"/>
        <v>354</v>
      </c>
      <c r="DR15" s="400">
        <v>19</v>
      </c>
      <c r="DS15" s="400">
        <v>244</v>
      </c>
      <c r="DT15" s="400">
        <v>87</v>
      </c>
      <c r="DU15" s="400">
        <v>25</v>
      </c>
      <c r="DV15" s="400">
        <v>199</v>
      </c>
      <c r="DW15" s="359">
        <f t="shared" si="5"/>
        <v>574</v>
      </c>
      <c r="DX15" s="190"/>
      <c r="DY15" s="190"/>
      <c r="DZ15" s="190"/>
    </row>
    <row r="16" spans="1:130" s="189" customFormat="1" ht="16.5" customHeight="1">
      <c r="A16" s="443" t="s">
        <v>791</v>
      </c>
      <c r="B16" s="400">
        <v>104</v>
      </c>
      <c r="C16" s="400">
        <v>53</v>
      </c>
      <c r="D16" s="400">
        <v>25</v>
      </c>
      <c r="E16" s="400">
        <v>43</v>
      </c>
      <c r="F16" s="400">
        <v>84</v>
      </c>
      <c r="G16" s="400">
        <v>16</v>
      </c>
      <c r="H16" s="400">
        <v>53</v>
      </c>
      <c r="I16" s="400">
        <v>24</v>
      </c>
      <c r="J16" s="400">
        <v>101</v>
      </c>
      <c r="K16" s="400">
        <v>19</v>
      </c>
      <c r="L16" s="400">
        <v>27</v>
      </c>
      <c r="M16" s="400">
        <v>26</v>
      </c>
      <c r="N16" s="443" t="s">
        <v>791</v>
      </c>
      <c r="O16" s="400">
        <v>26</v>
      </c>
      <c r="P16" s="400">
        <v>83</v>
      </c>
      <c r="Q16" s="400">
        <v>0</v>
      </c>
      <c r="R16" s="400">
        <v>29</v>
      </c>
      <c r="S16" s="400">
        <v>5</v>
      </c>
      <c r="T16" s="400">
        <v>17</v>
      </c>
      <c r="U16" s="400">
        <v>29</v>
      </c>
      <c r="V16" s="400">
        <v>12</v>
      </c>
      <c r="W16" s="400">
        <v>64</v>
      </c>
      <c r="X16" s="400">
        <v>13</v>
      </c>
      <c r="Y16" s="400">
        <v>26</v>
      </c>
      <c r="Z16" s="400">
        <v>82</v>
      </c>
      <c r="AA16" s="443" t="s">
        <v>791</v>
      </c>
      <c r="AB16" s="400">
        <v>11</v>
      </c>
      <c r="AC16" s="400">
        <v>21</v>
      </c>
      <c r="AD16" s="400">
        <v>2</v>
      </c>
      <c r="AE16" s="400">
        <v>8</v>
      </c>
      <c r="AF16" s="400">
        <v>16</v>
      </c>
      <c r="AG16" s="400">
        <v>5</v>
      </c>
      <c r="AH16" s="400">
        <v>7</v>
      </c>
      <c r="AI16" s="400">
        <v>0</v>
      </c>
      <c r="AJ16" s="359">
        <f t="shared" si="0"/>
        <v>3014</v>
      </c>
      <c r="AK16" s="195"/>
      <c r="AN16" s="443" t="s">
        <v>791</v>
      </c>
      <c r="AO16" s="400">
        <v>23</v>
      </c>
      <c r="AP16" s="400">
        <v>30</v>
      </c>
      <c r="AQ16" s="400">
        <v>41</v>
      </c>
      <c r="AR16" s="400">
        <v>0</v>
      </c>
      <c r="AS16" s="400">
        <v>35</v>
      </c>
      <c r="AT16" s="400">
        <v>69</v>
      </c>
      <c r="AU16" s="400">
        <v>15</v>
      </c>
      <c r="AV16" s="400">
        <v>4</v>
      </c>
      <c r="AW16" s="400">
        <v>28</v>
      </c>
      <c r="AX16" s="400">
        <v>9</v>
      </c>
      <c r="AY16" s="400">
        <v>26</v>
      </c>
      <c r="AZ16" s="400">
        <v>20</v>
      </c>
      <c r="BA16" s="443" t="s">
        <v>791</v>
      </c>
      <c r="BB16" s="357">
        <v>28</v>
      </c>
      <c r="BC16" s="357">
        <v>12</v>
      </c>
      <c r="BD16" s="357">
        <v>1</v>
      </c>
      <c r="BE16" s="359">
        <f t="shared" si="3"/>
        <v>1389</v>
      </c>
      <c r="BF16" s="186"/>
      <c r="BN16" s="443" t="s">
        <v>791</v>
      </c>
      <c r="BO16" s="400">
        <v>142</v>
      </c>
      <c r="BP16" s="400">
        <v>81</v>
      </c>
      <c r="BQ16" s="400">
        <v>100</v>
      </c>
      <c r="BR16" s="400">
        <v>326</v>
      </c>
      <c r="BS16" s="400">
        <v>70</v>
      </c>
      <c r="BT16" s="400">
        <v>20</v>
      </c>
      <c r="BU16" s="400">
        <v>7</v>
      </c>
      <c r="BV16" s="400">
        <v>78</v>
      </c>
      <c r="BW16" s="400">
        <v>155</v>
      </c>
      <c r="BX16" s="400">
        <v>230</v>
      </c>
      <c r="BY16" s="400">
        <v>83</v>
      </c>
      <c r="BZ16" s="400">
        <v>107</v>
      </c>
      <c r="CA16" s="443" t="s">
        <v>791</v>
      </c>
      <c r="CB16" s="367">
        <v>0</v>
      </c>
      <c r="CC16" s="400">
        <v>0</v>
      </c>
      <c r="CD16" s="400">
        <v>0</v>
      </c>
      <c r="CE16" s="374">
        <f t="shared" si="4"/>
        <v>2306</v>
      </c>
      <c r="CF16" s="400">
        <v>0</v>
      </c>
      <c r="CG16" s="400">
        <v>87</v>
      </c>
      <c r="CH16" s="400">
        <v>47</v>
      </c>
      <c r="CI16" s="400">
        <v>78</v>
      </c>
      <c r="CJ16" s="400">
        <v>43</v>
      </c>
      <c r="CK16" s="400">
        <v>54</v>
      </c>
      <c r="CL16" s="400">
        <v>8</v>
      </c>
      <c r="CM16" s="400">
        <v>86</v>
      </c>
      <c r="CN16" s="443" t="s">
        <v>791</v>
      </c>
      <c r="CO16" s="357">
        <v>130</v>
      </c>
      <c r="CP16" s="357">
        <v>74</v>
      </c>
      <c r="CQ16" s="357">
        <v>86</v>
      </c>
      <c r="CR16" s="357">
        <v>97</v>
      </c>
      <c r="CS16" s="357">
        <v>12</v>
      </c>
      <c r="CT16" s="357">
        <v>98</v>
      </c>
      <c r="CU16" s="357">
        <v>20</v>
      </c>
      <c r="CV16" s="357">
        <v>99</v>
      </c>
      <c r="CW16" s="357">
        <v>19</v>
      </c>
      <c r="CX16" s="357">
        <v>21</v>
      </c>
      <c r="CY16" s="357">
        <v>24</v>
      </c>
      <c r="CZ16" s="357">
        <v>52</v>
      </c>
      <c r="DA16" s="443" t="s">
        <v>791</v>
      </c>
      <c r="DB16" s="400">
        <v>38</v>
      </c>
      <c r="DC16" s="400">
        <v>3</v>
      </c>
      <c r="DD16" s="400">
        <v>14</v>
      </c>
      <c r="DE16" s="400">
        <v>74</v>
      </c>
      <c r="DF16" s="400">
        <v>23</v>
      </c>
      <c r="DG16" s="400">
        <v>62</v>
      </c>
      <c r="DH16" s="400">
        <v>21</v>
      </c>
      <c r="DI16" s="400">
        <v>30</v>
      </c>
      <c r="DJ16" s="359">
        <f t="shared" si="1"/>
        <v>265</v>
      </c>
      <c r="DK16" s="367"/>
      <c r="DL16" s="368"/>
      <c r="DM16" s="368"/>
      <c r="DN16" s="443" t="s">
        <v>791</v>
      </c>
      <c r="DO16" s="400">
        <v>2</v>
      </c>
      <c r="DP16" s="400">
        <v>0</v>
      </c>
      <c r="DQ16" s="359">
        <f t="shared" si="2"/>
        <v>397</v>
      </c>
      <c r="DR16" s="400">
        <v>21</v>
      </c>
      <c r="DS16" s="400">
        <v>272</v>
      </c>
      <c r="DT16" s="400">
        <v>114</v>
      </c>
      <c r="DU16" s="400">
        <v>34</v>
      </c>
      <c r="DV16" s="400">
        <v>217</v>
      </c>
      <c r="DW16" s="359">
        <f t="shared" si="5"/>
        <v>658</v>
      </c>
      <c r="DX16" s="190"/>
      <c r="DY16" s="190"/>
      <c r="DZ16" s="190"/>
    </row>
    <row r="17" spans="1:130" s="189" customFormat="1" ht="16.5" customHeight="1">
      <c r="A17" s="443" t="s">
        <v>792</v>
      </c>
      <c r="B17" s="400">
        <v>98</v>
      </c>
      <c r="C17" s="400">
        <v>41</v>
      </c>
      <c r="D17" s="400">
        <v>31</v>
      </c>
      <c r="E17" s="400">
        <v>34</v>
      </c>
      <c r="F17" s="400">
        <v>50</v>
      </c>
      <c r="G17" s="400">
        <v>10</v>
      </c>
      <c r="H17" s="400">
        <v>72</v>
      </c>
      <c r="I17" s="400">
        <v>17</v>
      </c>
      <c r="J17" s="400">
        <v>95</v>
      </c>
      <c r="K17" s="400">
        <v>18</v>
      </c>
      <c r="L17" s="400">
        <v>32</v>
      </c>
      <c r="M17" s="400">
        <v>42</v>
      </c>
      <c r="N17" s="443" t="s">
        <v>792</v>
      </c>
      <c r="O17" s="400">
        <v>40</v>
      </c>
      <c r="P17" s="400">
        <v>85</v>
      </c>
      <c r="Q17" s="400">
        <v>0</v>
      </c>
      <c r="R17" s="400">
        <v>17</v>
      </c>
      <c r="S17" s="400">
        <v>5</v>
      </c>
      <c r="T17" s="400">
        <v>5</v>
      </c>
      <c r="U17" s="400">
        <v>16</v>
      </c>
      <c r="V17" s="400">
        <v>12</v>
      </c>
      <c r="W17" s="400">
        <v>33</v>
      </c>
      <c r="X17" s="400">
        <v>11</v>
      </c>
      <c r="Y17" s="400">
        <v>18</v>
      </c>
      <c r="Z17" s="400">
        <v>45</v>
      </c>
      <c r="AA17" s="443" t="s">
        <v>792</v>
      </c>
      <c r="AB17" s="400">
        <v>10</v>
      </c>
      <c r="AC17" s="400">
        <v>11</v>
      </c>
      <c r="AD17" s="400">
        <v>8</v>
      </c>
      <c r="AE17" s="400">
        <v>2</v>
      </c>
      <c r="AF17" s="400">
        <v>17</v>
      </c>
      <c r="AG17" s="400">
        <v>10</v>
      </c>
      <c r="AH17" s="400">
        <v>1</v>
      </c>
      <c r="AI17" s="400">
        <v>0</v>
      </c>
      <c r="AJ17" s="359">
        <f t="shared" si="0"/>
        <v>2921</v>
      </c>
      <c r="AK17" s="195"/>
      <c r="AN17" s="443" t="s">
        <v>792</v>
      </c>
      <c r="AO17" s="400">
        <v>26</v>
      </c>
      <c r="AP17" s="400">
        <v>49</v>
      </c>
      <c r="AQ17" s="400">
        <v>19</v>
      </c>
      <c r="AR17" s="400">
        <v>3</v>
      </c>
      <c r="AS17" s="400">
        <v>33</v>
      </c>
      <c r="AT17" s="400">
        <v>70</v>
      </c>
      <c r="AU17" s="400">
        <v>9</v>
      </c>
      <c r="AV17" s="400">
        <v>6</v>
      </c>
      <c r="AW17" s="400">
        <v>14</v>
      </c>
      <c r="AX17" s="400">
        <v>13</v>
      </c>
      <c r="AY17" s="400">
        <v>22</v>
      </c>
      <c r="AZ17" s="400">
        <v>18</v>
      </c>
      <c r="BA17" s="443" t="s">
        <v>792</v>
      </c>
      <c r="BB17" s="357">
        <v>36</v>
      </c>
      <c r="BC17" s="357">
        <v>12</v>
      </c>
      <c r="BD17" s="357">
        <v>0</v>
      </c>
      <c r="BE17" s="359">
        <f t="shared" si="3"/>
        <v>1576</v>
      </c>
      <c r="BF17" s="186"/>
      <c r="BN17" s="443" t="s">
        <v>792</v>
      </c>
      <c r="BO17" s="400">
        <v>142</v>
      </c>
      <c r="BP17" s="400">
        <v>31</v>
      </c>
      <c r="BQ17" s="400">
        <v>102</v>
      </c>
      <c r="BR17" s="400">
        <v>338</v>
      </c>
      <c r="BS17" s="400">
        <v>107</v>
      </c>
      <c r="BT17" s="400">
        <v>17</v>
      </c>
      <c r="BU17" s="400">
        <v>14</v>
      </c>
      <c r="BV17" s="400">
        <v>89</v>
      </c>
      <c r="BW17" s="400">
        <v>189</v>
      </c>
      <c r="BX17" s="400">
        <v>210</v>
      </c>
      <c r="BY17" s="400">
        <v>141</v>
      </c>
      <c r="BZ17" s="400">
        <v>143</v>
      </c>
      <c r="CA17" s="443" t="s">
        <v>792</v>
      </c>
      <c r="CB17" s="367">
        <v>0</v>
      </c>
      <c r="CC17" s="400">
        <v>0</v>
      </c>
      <c r="CD17" s="400">
        <v>0</v>
      </c>
      <c r="CE17" s="374">
        <f t="shared" si="4"/>
        <v>2238</v>
      </c>
      <c r="CF17" s="400">
        <v>0</v>
      </c>
      <c r="CG17" s="400">
        <v>78</v>
      </c>
      <c r="CH17" s="400">
        <v>36</v>
      </c>
      <c r="CI17" s="400">
        <v>102</v>
      </c>
      <c r="CJ17" s="400">
        <v>38</v>
      </c>
      <c r="CK17" s="400">
        <v>73</v>
      </c>
      <c r="CL17" s="400">
        <v>12</v>
      </c>
      <c r="CM17" s="400">
        <v>61</v>
      </c>
      <c r="CN17" s="443" t="s">
        <v>792</v>
      </c>
      <c r="CO17" s="357">
        <v>115</v>
      </c>
      <c r="CP17" s="357">
        <v>100</v>
      </c>
      <c r="CQ17" s="357">
        <v>71</v>
      </c>
      <c r="CR17" s="357">
        <v>110</v>
      </c>
      <c r="CS17" s="357">
        <v>16</v>
      </c>
      <c r="CT17" s="357">
        <v>95</v>
      </c>
      <c r="CU17" s="357">
        <v>22</v>
      </c>
      <c r="CV17" s="357">
        <v>105</v>
      </c>
      <c r="CW17" s="357">
        <v>25</v>
      </c>
      <c r="CX17" s="357">
        <v>29</v>
      </c>
      <c r="CY17" s="357">
        <v>25</v>
      </c>
      <c r="CZ17" s="357">
        <v>47</v>
      </c>
      <c r="DA17" s="443" t="s">
        <v>792</v>
      </c>
      <c r="DB17" s="400">
        <v>67</v>
      </c>
      <c r="DC17" s="400">
        <v>3</v>
      </c>
      <c r="DD17" s="400">
        <v>17</v>
      </c>
      <c r="DE17" s="400">
        <v>61</v>
      </c>
      <c r="DF17" s="400">
        <v>30</v>
      </c>
      <c r="DG17" s="400">
        <v>56</v>
      </c>
      <c r="DH17" s="400">
        <v>22</v>
      </c>
      <c r="DI17" s="400">
        <v>34</v>
      </c>
      <c r="DJ17" s="359">
        <f t="shared" si="1"/>
        <v>290</v>
      </c>
      <c r="DK17" s="367"/>
      <c r="DL17" s="368"/>
      <c r="DM17" s="368"/>
      <c r="DN17" s="443" t="s">
        <v>792</v>
      </c>
      <c r="DO17" s="400">
        <v>2</v>
      </c>
      <c r="DP17" s="400">
        <v>0</v>
      </c>
      <c r="DQ17" s="359">
        <f t="shared" si="2"/>
        <v>465</v>
      </c>
      <c r="DR17" s="400">
        <v>25</v>
      </c>
      <c r="DS17" s="400">
        <v>299</v>
      </c>
      <c r="DT17" s="400">
        <v>161</v>
      </c>
      <c r="DU17" s="400">
        <v>42</v>
      </c>
      <c r="DV17" s="400">
        <v>279</v>
      </c>
      <c r="DW17" s="359">
        <f t="shared" si="5"/>
        <v>806</v>
      </c>
      <c r="DX17" s="190"/>
      <c r="DY17" s="190"/>
      <c r="DZ17" s="190"/>
    </row>
    <row r="18" spans="1:130" s="189" customFormat="1" ht="16.5" customHeight="1">
      <c r="A18" s="443" t="s">
        <v>793</v>
      </c>
      <c r="B18" s="400">
        <v>69</v>
      </c>
      <c r="C18" s="400">
        <v>36</v>
      </c>
      <c r="D18" s="400">
        <v>27</v>
      </c>
      <c r="E18" s="400">
        <v>40</v>
      </c>
      <c r="F18" s="400">
        <v>55</v>
      </c>
      <c r="G18" s="400">
        <v>18</v>
      </c>
      <c r="H18" s="400">
        <v>34</v>
      </c>
      <c r="I18" s="400">
        <v>24</v>
      </c>
      <c r="J18" s="400">
        <v>116</v>
      </c>
      <c r="K18" s="400">
        <v>36</v>
      </c>
      <c r="L18" s="400">
        <v>55</v>
      </c>
      <c r="M18" s="400">
        <v>48</v>
      </c>
      <c r="N18" s="443" t="s">
        <v>793</v>
      </c>
      <c r="O18" s="400">
        <v>40</v>
      </c>
      <c r="P18" s="400">
        <v>163</v>
      </c>
      <c r="Q18" s="400">
        <v>0</v>
      </c>
      <c r="R18" s="400">
        <v>2</v>
      </c>
      <c r="S18" s="400">
        <v>5</v>
      </c>
      <c r="T18" s="400">
        <v>0</v>
      </c>
      <c r="U18" s="400">
        <v>19</v>
      </c>
      <c r="V18" s="400">
        <v>10</v>
      </c>
      <c r="W18" s="400">
        <v>39</v>
      </c>
      <c r="X18" s="400">
        <v>11</v>
      </c>
      <c r="Y18" s="400">
        <v>12</v>
      </c>
      <c r="Z18" s="400">
        <v>41</v>
      </c>
      <c r="AA18" s="443" t="s">
        <v>793</v>
      </c>
      <c r="AB18" s="400">
        <v>15</v>
      </c>
      <c r="AC18" s="400">
        <v>26</v>
      </c>
      <c r="AD18" s="400">
        <v>8</v>
      </c>
      <c r="AE18" s="400">
        <v>3</v>
      </c>
      <c r="AF18" s="400">
        <v>25</v>
      </c>
      <c r="AG18" s="400">
        <v>6</v>
      </c>
      <c r="AH18" s="400">
        <v>1</v>
      </c>
      <c r="AI18" s="400">
        <v>0</v>
      </c>
      <c r="AJ18" s="359">
        <f t="shared" si="0"/>
        <v>3481</v>
      </c>
      <c r="AK18" s="195"/>
      <c r="AN18" s="443" t="s">
        <v>793</v>
      </c>
      <c r="AO18" s="400">
        <v>60</v>
      </c>
      <c r="AP18" s="400">
        <v>70</v>
      </c>
      <c r="AQ18" s="400">
        <v>15</v>
      </c>
      <c r="AR18" s="400">
        <v>0</v>
      </c>
      <c r="AS18" s="400">
        <v>65</v>
      </c>
      <c r="AT18" s="400">
        <v>94</v>
      </c>
      <c r="AU18" s="400">
        <v>17</v>
      </c>
      <c r="AV18" s="400">
        <v>7</v>
      </c>
      <c r="AW18" s="400">
        <v>15</v>
      </c>
      <c r="AX18" s="400">
        <v>12</v>
      </c>
      <c r="AY18" s="400">
        <v>38</v>
      </c>
      <c r="AZ18" s="400">
        <v>24</v>
      </c>
      <c r="BA18" s="443" t="s">
        <v>793</v>
      </c>
      <c r="BB18" s="357">
        <v>49</v>
      </c>
      <c r="BC18" s="357">
        <v>13</v>
      </c>
      <c r="BD18" s="357">
        <v>0</v>
      </c>
      <c r="BE18" s="359">
        <f t="shared" si="3"/>
        <v>2340</v>
      </c>
      <c r="BF18" s="186"/>
      <c r="BN18" s="443" t="s">
        <v>793</v>
      </c>
      <c r="BO18" s="400">
        <v>174</v>
      </c>
      <c r="BP18" s="400">
        <v>34</v>
      </c>
      <c r="BQ18" s="400">
        <v>141</v>
      </c>
      <c r="BR18" s="400">
        <v>298</v>
      </c>
      <c r="BS18" s="400">
        <v>218</v>
      </c>
      <c r="BT18" s="400">
        <v>26</v>
      </c>
      <c r="BU18" s="400">
        <v>18</v>
      </c>
      <c r="BV18" s="400">
        <v>124</v>
      </c>
      <c r="BW18" s="400">
        <v>318</v>
      </c>
      <c r="BX18" s="400">
        <v>215</v>
      </c>
      <c r="BY18" s="400">
        <v>162</v>
      </c>
      <c r="BZ18" s="400">
        <v>245</v>
      </c>
      <c r="CA18" s="443" t="s">
        <v>793</v>
      </c>
      <c r="CB18" s="367">
        <v>0</v>
      </c>
      <c r="CC18" s="400">
        <v>0</v>
      </c>
      <c r="CD18" s="400">
        <v>0</v>
      </c>
      <c r="CE18" s="374">
        <f t="shared" si="4"/>
        <v>2531</v>
      </c>
      <c r="CF18" s="400">
        <v>0</v>
      </c>
      <c r="CG18" s="400">
        <v>53</v>
      </c>
      <c r="CH18" s="400">
        <v>31</v>
      </c>
      <c r="CI18" s="400">
        <v>153</v>
      </c>
      <c r="CJ18" s="400">
        <v>42</v>
      </c>
      <c r="CK18" s="400">
        <v>117</v>
      </c>
      <c r="CL18" s="400">
        <v>10</v>
      </c>
      <c r="CM18" s="400">
        <v>46</v>
      </c>
      <c r="CN18" s="443" t="s">
        <v>793</v>
      </c>
      <c r="CO18" s="357">
        <v>205</v>
      </c>
      <c r="CP18" s="357">
        <v>136</v>
      </c>
      <c r="CQ18" s="357">
        <v>95</v>
      </c>
      <c r="CR18" s="357">
        <v>148</v>
      </c>
      <c r="CS18" s="357">
        <v>17</v>
      </c>
      <c r="CT18" s="357">
        <v>94</v>
      </c>
      <c r="CU18" s="357">
        <v>31</v>
      </c>
      <c r="CV18" s="357">
        <v>69</v>
      </c>
      <c r="CW18" s="357">
        <v>40</v>
      </c>
      <c r="CX18" s="357">
        <v>42</v>
      </c>
      <c r="CY18" s="357">
        <v>72</v>
      </c>
      <c r="CZ18" s="357">
        <v>65</v>
      </c>
      <c r="DA18" s="443" t="s">
        <v>793</v>
      </c>
      <c r="DB18" s="400">
        <v>52</v>
      </c>
      <c r="DC18" s="400">
        <v>6</v>
      </c>
      <c r="DD18" s="400">
        <v>32</v>
      </c>
      <c r="DE18" s="400">
        <v>96</v>
      </c>
      <c r="DF18" s="400">
        <v>28</v>
      </c>
      <c r="DG18" s="400">
        <v>77</v>
      </c>
      <c r="DH18" s="400">
        <v>20</v>
      </c>
      <c r="DI18" s="400">
        <v>51</v>
      </c>
      <c r="DJ18" s="359">
        <f t="shared" si="1"/>
        <v>362</v>
      </c>
      <c r="DK18" s="367"/>
      <c r="DL18" s="368"/>
      <c r="DM18" s="368"/>
      <c r="DN18" s="443" t="s">
        <v>793</v>
      </c>
      <c r="DO18" s="400">
        <v>1</v>
      </c>
      <c r="DP18" s="400">
        <v>0</v>
      </c>
      <c r="DQ18" s="359">
        <f t="shared" si="2"/>
        <v>631</v>
      </c>
      <c r="DR18" s="400">
        <v>26</v>
      </c>
      <c r="DS18" s="400">
        <v>413</v>
      </c>
      <c r="DT18" s="400">
        <v>184</v>
      </c>
      <c r="DU18" s="400">
        <v>63</v>
      </c>
      <c r="DV18" s="400">
        <v>380</v>
      </c>
      <c r="DW18" s="359">
        <f t="shared" si="5"/>
        <v>1066</v>
      </c>
      <c r="DX18" s="190"/>
      <c r="DY18" s="190"/>
      <c r="DZ18" s="190"/>
    </row>
    <row r="19" spans="1:130" s="189" customFormat="1" ht="16.5" customHeight="1">
      <c r="A19" s="443" t="s">
        <v>794</v>
      </c>
      <c r="B19" s="400">
        <v>54</v>
      </c>
      <c r="C19" s="400">
        <v>19</v>
      </c>
      <c r="D19" s="400">
        <v>33</v>
      </c>
      <c r="E19" s="400">
        <v>34</v>
      </c>
      <c r="F19" s="400">
        <v>29</v>
      </c>
      <c r="G19" s="400">
        <v>15</v>
      </c>
      <c r="H19" s="400">
        <v>19</v>
      </c>
      <c r="I19" s="400">
        <v>10</v>
      </c>
      <c r="J19" s="400">
        <v>63</v>
      </c>
      <c r="K19" s="400">
        <v>32</v>
      </c>
      <c r="L19" s="400">
        <v>49</v>
      </c>
      <c r="M19" s="400">
        <v>41</v>
      </c>
      <c r="N19" s="443" t="s">
        <v>794</v>
      </c>
      <c r="O19" s="400">
        <v>34</v>
      </c>
      <c r="P19" s="400">
        <v>132</v>
      </c>
      <c r="Q19" s="400">
        <v>0</v>
      </c>
      <c r="R19" s="400">
        <v>0</v>
      </c>
      <c r="S19" s="400">
        <v>3</v>
      </c>
      <c r="T19" s="400">
        <v>0</v>
      </c>
      <c r="U19" s="400">
        <v>25</v>
      </c>
      <c r="V19" s="400">
        <v>14</v>
      </c>
      <c r="W19" s="400">
        <v>33</v>
      </c>
      <c r="X19" s="400">
        <v>6</v>
      </c>
      <c r="Y19" s="400">
        <v>9</v>
      </c>
      <c r="Z19" s="400">
        <v>16</v>
      </c>
      <c r="AA19" s="443" t="s">
        <v>794</v>
      </c>
      <c r="AB19" s="400">
        <v>10</v>
      </c>
      <c r="AC19" s="400">
        <v>14</v>
      </c>
      <c r="AD19" s="400">
        <v>5</v>
      </c>
      <c r="AE19" s="400">
        <v>7</v>
      </c>
      <c r="AF19" s="400">
        <v>9</v>
      </c>
      <c r="AG19" s="400">
        <v>7</v>
      </c>
      <c r="AH19" s="400">
        <v>0</v>
      </c>
      <c r="AI19" s="400">
        <v>0</v>
      </c>
      <c r="AJ19" s="359">
        <f t="shared" si="0"/>
        <v>2564</v>
      </c>
      <c r="AK19" s="195"/>
      <c r="AN19" s="443" t="s">
        <v>794</v>
      </c>
      <c r="AO19" s="400">
        <v>33</v>
      </c>
      <c r="AP19" s="400">
        <v>38</v>
      </c>
      <c r="AQ19" s="400">
        <v>12</v>
      </c>
      <c r="AR19" s="400">
        <v>1</v>
      </c>
      <c r="AS19" s="400">
        <v>36</v>
      </c>
      <c r="AT19" s="400">
        <v>51</v>
      </c>
      <c r="AU19" s="400">
        <v>7</v>
      </c>
      <c r="AV19" s="400">
        <v>4</v>
      </c>
      <c r="AW19" s="400">
        <v>9</v>
      </c>
      <c r="AX19" s="400">
        <v>8</v>
      </c>
      <c r="AY19" s="400">
        <v>18</v>
      </c>
      <c r="AZ19" s="400">
        <v>12</v>
      </c>
      <c r="BA19" s="443" t="s">
        <v>794</v>
      </c>
      <c r="BB19" s="357">
        <v>23</v>
      </c>
      <c r="BC19" s="357">
        <v>14</v>
      </c>
      <c r="BD19" s="357">
        <v>0</v>
      </c>
      <c r="BE19" s="359">
        <f t="shared" si="3"/>
        <v>1615</v>
      </c>
      <c r="BF19" s="186"/>
      <c r="BN19" s="443" t="s">
        <v>794</v>
      </c>
      <c r="BO19" s="400">
        <v>101</v>
      </c>
      <c r="BP19" s="400">
        <v>32</v>
      </c>
      <c r="BQ19" s="400">
        <v>104</v>
      </c>
      <c r="BR19" s="400">
        <v>215</v>
      </c>
      <c r="BS19" s="400">
        <v>138</v>
      </c>
      <c r="BT19" s="400">
        <v>14</v>
      </c>
      <c r="BU19" s="400">
        <v>21</v>
      </c>
      <c r="BV19" s="400">
        <v>66</v>
      </c>
      <c r="BW19" s="400">
        <v>230</v>
      </c>
      <c r="BX19" s="400">
        <v>129</v>
      </c>
      <c r="BY19" s="400">
        <v>64</v>
      </c>
      <c r="BZ19" s="400">
        <v>188</v>
      </c>
      <c r="CA19" s="443" t="s">
        <v>794</v>
      </c>
      <c r="CB19" s="367">
        <v>0</v>
      </c>
      <c r="CC19" s="400"/>
      <c r="CD19" s="400">
        <v>0</v>
      </c>
      <c r="CE19" s="374">
        <f t="shared" si="4"/>
        <v>1609</v>
      </c>
      <c r="CF19" s="400">
        <v>0</v>
      </c>
      <c r="CG19" s="400">
        <v>29</v>
      </c>
      <c r="CH19" s="400">
        <v>17</v>
      </c>
      <c r="CI19" s="400">
        <v>117</v>
      </c>
      <c r="CJ19" s="400">
        <v>40</v>
      </c>
      <c r="CK19" s="400">
        <v>74</v>
      </c>
      <c r="CL19" s="400">
        <v>7</v>
      </c>
      <c r="CM19" s="400">
        <v>25</v>
      </c>
      <c r="CN19" s="443" t="s">
        <v>794</v>
      </c>
      <c r="CO19" s="357">
        <v>171</v>
      </c>
      <c r="CP19" s="357">
        <v>97</v>
      </c>
      <c r="CQ19" s="357">
        <v>65</v>
      </c>
      <c r="CR19" s="357">
        <v>128</v>
      </c>
      <c r="CS19" s="357">
        <v>17</v>
      </c>
      <c r="CT19" s="357">
        <v>39</v>
      </c>
      <c r="CU19" s="357">
        <v>24</v>
      </c>
      <c r="CV19" s="357">
        <v>16</v>
      </c>
      <c r="CW19" s="357">
        <v>24</v>
      </c>
      <c r="CX19" s="357">
        <v>29</v>
      </c>
      <c r="CY19" s="357">
        <v>52</v>
      </c>
      <c r="CZ19" s="357">
        <v>56</v>
      </c>
      <c r="DA19" s="443" t="s">
        <v>794</v>
      </c>
      <c r="DB19" s="400">
        <v>31</v>
      </c>
      <c r="DC19" s="400">
        <v>6</v>
      </c>
      <c r="DD19" s="400">
        <v>18</v>
      </c>
      <c r="DE19" s="400">
        <v>53</v>
      </c>
      <c r="DF19" s="400">
        <v>14</v>
      </c>
      <c r="DG19" s="400">
        <v>60</v>
      </c>
      <c r="DH19" s="400">
        <v>15</v>
      </c>
      <c r="DI19" s="400">
        <v>46</v>
      </c>
      <c r="DJ19" s="359">
        <f t="shared" si="1"/>
        <v>243</v>
      </c>
      <c r="DK19" s="367"/>
      <c r="DL19" s="368"/>
      <c r="DM19" s="368"/>
      <c r="DN19" s="443" t="s">
        <v>794</v>
      </c>
      <c r="DO19" s="400">
        <v>2</v>
      </c>
      <c r="DP19" s="400">
        <v>0</v>
      </c>
      <c r="DQ19" s="359">
        <f t="shared" si="2"/>
        <v>410</v>
      </c>
      <c r="DR19" s="400">
        <v>15</v>
      </c>
      <c r="DS19" s="400">
        <v>293</v>
      </c>
      <c r="DT19" s="400">
        <v>133</v>
      </c>
      <c r="DU19" s="400">
        <v>63</v>
      </c>
      <c r="DV19" s="400">
        <v>304</v>
      </c>
      <c r="DW19" s="359">
        <f t="shared" si="5"/>
        <v>808</v>
      </c>
      <c r="DX19" s="190"/>
      <c r="DY19" s="190"/>
      <c r="DZ19" s="190"/>
    </row>
    <row r="20" spans="1:130" s="189" customFormat="1" ht="16.5" customHeight="1">
      <c r="A20" s="443" t="s">
        <v>795</v>
      </c>
      <c r="B20" s="400">
        <v>46</v>
      </c>
      <c r="C20" s="400">
        <v>23</v>
      </c>
      <c r="D20" s="400">
        <v>18</v>
      </c>
      <c r="E20" s="400">
        <v>25</v>
      </c>
      <c r="F20" s="400">
        <v>27</v>
      </c>
      <c r="G20" s="400">
        <v>11</v>
      </c>
      <c r="H20" s="400">
        <v>19</v>
      </c>
      <c r="I20" s="400">
        <v>9</v>
      </c>
      <c r="J20" s="400">
        <v>70</v>
      </c>
      <c r="K20" s="400">
        <v>16</v>
      </c>
      <c r="L20" s="400">
        <v>33</v>
      </c>
      <c r="M20" s="400">
        <v>22</v>
      </c>
      <c r="N20" s="443" t="s">
        <v>795</v>
      </c>
      <c r="O20" s="400">
        <v>18</v>
      </c>
      <c r="P20" s="400">
        <v>93</v>
      </c>
      <c r="Q20" s="400">
        <v>0</v>
      </c>
      <c r="R20" s="400">
        <v>0</v>
      </c>
      <c r="S20" s="400">
        <v>2</v>
      </c>
      <c r="T20" s="400">
        <v>0</v>
      </c>
      <c r="U20" s="400">
        <v>18</v>
      </c>
      <c r="V20" s="400">
        <v>12</v>
      </c>
      <c r="W20" s="400">
        <v>27</v>
      </c>
      <c r="X20" s="400">
        <v>3</v>
      </c>
      <c r="Y20" s="400">
        <v>12</v>
      </c>
      <c r="Z20" s="400">
        <v>15</v>
      </c>
      <c r="AA20" s="443" t="s">
        <v>795</v>
      </c>
      <c r="AB20" s="400">
        <v>9</v>
      </c>
      <c r="AC20" s="400">
        <v>24</v>
      </c>
      <c r="AD20" s="400">
        <v>9</v>
      </c>
      <c r="AE20" s="400">
        <v>5</v>
      </c>
      <c r="AF20" s="400">
        <v>11</v>
      </c>
      <c r="AG20" s="400">
        <v>4</v>
      </c>
      <c r="AH20" s="400">
        <v>0</v>
      </c>
      <c r="AI20" s="400">
        <v>0</v>
      </c>
      <c r="AJ20" s="359">
        <f t="shared" si="0"/>
        <v>1954</v>
      </c>
      <c r="AK20" s="195"/>
      <c r="AN20" s="443" t="s">
        <v>795</v>
      </c>
      <c r="AO20" s="400">
        <v>19</v>
      </c>
      <c r="AP20" s="400">
        <v>25</v>
      </c>
      <c r="AQ20" s="400">
        <v>2</v>
      </c>
      <c r="AR20" s="400">
        <v>0</v>
      </c>
      <c r="AS20" s="400">
        <v>16</v>
      </c>
      <c r="AT20" s="400">
        <v>23</v>
      </c>
      <c r="AU20" s="400">
        <v>13</v>
      </c>
      <c r="AV20" s="400">
        <v>5</v>
      </c>
      <c r="AW20" s="400">
        <v>5</v>
      </c>
      <c r="AX20" s="400">
        <v>4</v>
      </c>
      <c r="AY20" s="400">
        <v>12</v>
      </c>
      <c r="AZ20" s="400">
        <v>12</v>
      </c>
      <c r="BA20" s="443" t="s">
        <v>795</v>
      </c>
      <c r="BB20" s="357">
        <v>32</v>
      </c>
      <c r="BC20" s="357">
        <v>13</v>
      </c>
      <c r="BD20" s="357">
        <v>1</v>
      </c>
      <c r="BE20" s="359">
        <f t="shared" si="3"/>
        <v>1033</v>
      </c>
      <c r="BF20" s="186"/>
      <c r="BN20" s="443" t="s">
        <v>795</v>
      </c>
      <c r="BO20" s="400">
        <v>70</v>
      </c>
      <c r="BP20" s="400">
        <v>28</v>
      </c>
      <c r="BQ20" s="400">
        <v>51</v>
      </c>
      <c r="BR20" s="400">
        <v>154</v>
      </c>
      <c r="BS20" s="400">
        <v>73</v>
      </c>
      <c r="BT20" s="400">
        <v>14</v>
      </c>
      <c r="BU20" s="400">
        <v>12</v>
      </c>
      <c r="BV20" s="400">
        <v>41</v>
      </c>
      <c r="BW20" s="400">
        <v>129</v>
      </c>
      <c r="BX20" s="400">
        <v>96</v>
      </c>
      <c r="BY20" s="400">
        <v>51</v>
      </c>
      <c r="BZ20" s="400">
        <v>129</v>
      </c>
      <c r="CA20" s="443" t="s">
        <v>795</v>
      </c>
      <c r="CB20" s="367">
        <v>0</v>
      </c>
      <c r="CC20" s="400">
        <v>0</v>
      </c>
      <c r="CD20" s="400">
        <v>0</v>
      </c>
      <c r="CE20" s="374">
        <f t="shared" si="4"/>
        <v>1071</v>
      </c>
      <c r="CF20" s="400">
        <v>0</v>
      </c>
      <c r="CG20" s="400">
        <v>22</v>
      </c>
      <c r="CH20" s="400">
        <v>18</v>
      </c>
      <c r="CI20" s="400">
        <v>63</v>
      </c>
      <c r="CJ20" s="400">
        <v>21</v>
      </c>
      <c r="CK20" s="400">
        <v>51</v>
      </c>
      <c r="CL20" s="400">
        <v>2</v>
      </c>
      <c r="CM20" s="400">
        <v>19</v>
      </c>
      <c r="CN20" s="443" t="s">
        <v>795</v>
      </c>
      <c r="CO20" s="357">
        <v>110</v>
      </c>
      <c r="CP20" s="357">
        <v>74</v>
      </c>
      <c r="CQ20" s="357">
        <v>36</v>
      </c>
      <c r="CR20" s="357">
        <v>59</v>
      </c>
      <c r="CS20" s="357">
        <v>7</v>
      </c>
      <c r="CT20" s="357">
        <v>31</v>
      </c>
      <c r="CU20" s="357">
        <v>21</v>
      </c>
      <c r="CV20" s="357">
        <v>21</v>
      </c>
      <c r="CW20" s="357">
        <v>21</v>
      </c>
      <c r="CX20" s="357">
        <v>20</v>
      </c>
      <c r="CY20" s="357">
        <v>55</v>
      </c>
      <c r="CZ20" s="357">
        <v>31</v>
      </c>
      <c r="DA20" s="443" t="s">
        <v>795</v>
      </c>
      <c r="DB20" s="400">
        <v>36</v>
      </c>
      <c r="DC20" s="400">
        <v>5</v>
      </c>
      <c r="DD20" s="400">
        <v>21</v>
      </c>
      <c r="DE20" s="400">
        <v>63</v>
      </c>
      <c r="DF20" s="400">
        <v>21</v>
      </c>
      <c r="DG20" s="400">
        <v>69</v>
      </c>
      <c r="DH20" s="400">
        <v>14</v>
      </c>
      <c r="DI20" s="400">
        <v>38</v>
      </c>
      <c r="DJ20" s="359">
        <f t="shared" si="1"/>
        <v>267</v>
      </c>
      <c r="DK20" s="367"/>
      <c r="DL20" s="368"/>
      <c r="DM20" s="368"/>
      <c r="DN20" s="443" t="s">
        <v>795</v>
      </c>
      <c r="DO20" s="400">
        <v>0</v>
      </c>
      <c r="DP20" s="400">
        <v>0</v>
      </c>
      <c r="DQ20" s="359">
        <f t="shared" si="2"/>
        <v>399</v>
      </c>
      <c r="DR20" s="400">
        <v>23</v>
      </c>
      <c r="DS20" s="400">
        <v>260</v>
      </c>
      <c r="DT20" s="400">
        <v>119</v>
      </c>
      <c r="DU20" s="400">
        <v>40</v>
      </c>
      <c r="DV20" s="400">
        <v>245</v>
      </c>
      <c r="DW20" s="359">
        <f t="shared" si="5"/>
        <v>687</v>
      </c>
      <c r="DX20" s="190"/>
      <c r="DY20" s="190"/>
      <c r="DZ20" s="190"/>
    </row>
    <row r="21" spans="1:129" s="189" customFormat="1" ht="16.5" customHeight="1">
      <c r="A21" s="443" t="s">
        <v>796</v>
      </c>
      <c r="B21" s="400">
        <v>54</v>
      </c>
      <c r="C21" s="400">
        <v>16</v>
      </c>
      <c r="D21" s="400">
        <v>14</v>
      </c>
      <c r="E21" s="400">
        <v>20</v>
      </c>
      <c r="F21" s="400">
        <v>29</v>
      </c>
      <c r="G21" s="400">
        <v>8</v>
      </c>
      <c r="H21" s="400">
        <v>18</v>
      </c>
      <c r="I21" s="400">
        <v>10</v>
      </c>
      <c r="J21" s="400">
        <v>54</v>
      </c>
      <c r="K21" s="400">
        <v>15</v>
      </c>
      <c r="L21" s="400">
        <v>23</v>
      </c>
      <c r="M21" s="400">
        <v>19</v>
      </c>
      <c r="N21" s="443" t="s">
        <v>796</v>
      </c>
      <c r="O21" s="400">
        <v>22</v>
      </c>
      <c r="P21" s="400">
        <v>60</v>
      </c>
      <c r="Q21" s="400">
        <v>0</v>
      </c>
      <c r="R21" s="400">
        <v>1</v>
      </c>
      <c r="S21" s="400">
        <v>3</v>
      </c>
      <c r="T21" s="400">
        <v>0</v>
      </c>
      <c r="U21" s="400">
        <v>14</v>
      </c>
      <c r="V21" s="400">
        <v>8</v>
      </c>
      <c r="W21" s="400">
        <v>28</v>
      </c>
      <c r="X21" s="400">
        <v>3</v>
      </c>
      <c r="Y21" s="400">
        <v>12</v>
      </c>
      <c r="Z21" s="400">
        <v>12</v>
      </c>
      <c r="AA21" s="443" t="s">
        <v>796</v>
      </c>
      <c r="AB21" s="400">
        <v>3</v>
      </c>
      <c r="AC21" s="400">
        <v>7</v>
      </c>
      <c r="AD21" s="400">
        <v>1</v>
      </c>
      <c r="AE21" s="400">
        <v>4</v>
      </c>
      <c r="AF21" s="400">
        <v>10</v>
      </c>
      <c r="AG21" s="400">
        <v>1</v>
      </c>
      <c r="AH21" s="400">
        <v>0</v>
      </c>
      <c r="AI21" s="400">
        <v>0</v>
      </c>
      <c r="AJ21" s="359">
        <f t="shared" si="0"/>
        <v>1463</v>
      </c>
      <c r="AK21" s="195"/>
      <c r="AN21" s="443" t="s">
        <v>796</v>
      </c>
      <c r="AO21" s="400">
        <v>14</v>
      </c>
      <c r="AP21" s="400">
        <v>13</v>
      </c>
      <c r="AQ21" s="400">
        <v>3</v>
      </c>
      <c r="AR21" s="400">
        <v>0</v>
      </c>
      <c r="AS21" s="400">
        <v>16</v>
      </c>
      <c r="AT21" s="400">
        <v>32</v>
      </c>
      <c r="AU21" s="400">
        <v>2</v>
      </c>
      <c r="AV21" s="400">
        <v>5</v>
      </c>
      <c r="AW21" s="400">
        <v>7</v>
      </c>
      <c r="AX21" s="400">
        <v>9</v>
      </c>
      <c r="AY21" s="400">
        <v>6</v>
      </c>
      <c r="AZ21" s="400">
        <v>9</v>
      </c>
      <c r="BA21" s="443" t="s">
        <v>796</v>
      </c>
      <c r="BB21" s="357">
        <v>14</v>
      </c>
      <c r="BC21" s="357">
        <v>6</v>
      </c>
      <c r="BD21" s="357">
        <v>0</v>
      </c>
      <c r="BE21" s="359">
        <f t="shared" si="3"/>
        <v>753</v>
      </c>
      <c r="BF21" s="186"/>
      <c r="BN21" s="443" t="s">
        <v>796</v>
      </c>
      <c r="BO21" s="400">
        <v>49</v>
      </c>
      <c r="BP21" s="400">
        <v>19</v>
      </c>
      <c r="BQ21" s="400">
        <v>54</v>
      </c>
      <c r="BR21" s="400">
        <v>98</v>
      </c>
      <c r="BS21" s="400">
        <v>41</v>
      </c>
      <c r="BT21" s="400">
        <v>17</v>
      </c>
      <c r="BU21" s="400">
        <v>8</v>
      </c>
      <c r="BV21" s="400">
        <v>58</v>
      </c>
      <c r="BW21" s="400">
        <v>143</v>
      </c>
      <c r="BX21" s="400">
        <v>53</v>
      </c>
      <c r="BY21" s="400">
        <v>31</v>
      </c>
      <c r="BZ21" s="400">
        <v>66</v>
      </c>
      <c r="CA21" s="443" t="s">
        <v>796</v>
      </c>
      <c r="CB21" s="367">
        <v>0</v>
      </c>
      <c r="CC21" s="400">
        <v>0</v>
      </c>
      <c r="CD21" s="400">
        <v>0</v>
      </c>
      <c r="CE21" s="374">
        <f t="shared" si="4"/>
        <v>802</v>
      </c>
      <c r="CF21" s="400">
        <v>0</v>
      </c>
      <c r="CG21" s="400">
        <v>16</v>
      </c>
      <c r="CH21" s="400">
        <v>9</v>
      </c>
      <c r="CI21" s="400">
        <v>31</v>
      </c>
      <c r="CJ21" s="400">
        <v>17</v>
      </c>
      <c r="CK21" s="400">
        <v>17</v>
      </c>
      <c r="CL21" s="400">
        <v>2</v>
      </c>
      <c r="CM21" s="400">
        <v>11</v>
      </c>
      <c r="CN21" s="443" t="s">
        <v>796</v>
      </c>
      <c r="CO21" s="357">
        <v>84</v>
      </c>
      <c r="CP21" s="357">
        <v>51</v>
      </c>
      <c r="CQ21" s="357">
        <v>39</v>
      </c>
      <c r="CR21" s="357">
        <v>55</v>
      </c>
      <c r="CS21" s="357">
        <v>4</v>
      </c>
      <c r="CT21" s="357">
        <v>28</v>
      </c>
      <c r="CU21" s="357">
        <v>11</v>
      </c>
      <c r="CV21" s="357">
        <v>9</v>
      </c>
      <c r="CW21" s="357">
        <v>3</v>
      </c>
      <c r="CX21" s="357">
        <v>8</v>
      </c>
      <c r="CY21" s="357">
        <v>14</v>
      </c>
      <c r="CZ21" s="357">
        <v>21</v>
      </c>
      <c r="DA21" s="443" t="s">
        <v>796</v>
      </c>
      <c r="DB21" s="400">
        <v>48</v>
      </c>
      <c r="DC21" s="400">
        <v>5</v>
      </c>
      <c r="DD21" s="400">
        <v>15</v>
      </c>
      <c r="DE21" s="400">
        <v>77</v>
      </c>
      <c r="DF21" s="400">
        <v>23</v>
      </c>
      <c r="DG21" s="400">
        <v>62</v>
      </c>
      <c r="DH21" s="400">
        <v>13</v>
      </c>
      <c r="DI21" s="400">
        <v>37</v>
      </c>
      <c r="DJ21" s="359">
        <f t="shared" si="1"/>
        <v>280</v>
      </c>
      <c r="DK21" s="367"/>
      <c r="DL21" s="368"/>
      <c r="DM21" s="368"/>
      <c r="DN21" s="443" t="s">
        <v>796</v>
      </c>
      <c r="DO21" s="400">
        <v>0</v>
      </c>
      <c r="DP21" s="400">
        <v>0</v>
      </c>
      <c r="DQ21" s="359">
        <f t="shared" si="2"/>
        <v>423</v>
      </c>
      <c r="DR21" s="400">
        <v>17</v>
      </c>
      <c r="DS21" s="400">
        <v>229</v>
      </c>
      <c r="DT21" s="400">
        <v>98</v>
      </c>
      <c r="DU21" s="400">
        <v>52</v>
      </c>
      <c r="DV21" s="400">
        <v>243</v>
      </c>
      <c r="DW21" s="359">
        <f t="shared" si="5"/>
        <v>639</v>
      </c>
      <c r="DY21" s="190"/>
    </row>
    <row r="22" spans="1:130" s="189" customFormat="1" ht="16.5" customHeight="1">
      <c r="A22" s="443" t="s">
        <v>797</v>
      </c>
      <c r="B22" s="400">
        <v>19</v>
      </c>
      <c r="C22" s="400">
        <v>7</v>
      </c>
      <c r="D22" s="400">
        <v>14</v>
      </c>
      <c r="E22" s="400">
        <v>8</v>
      </c>
      <c r="F22" s="400">
        <v>11</v>
      </c>
      <c r="G22" s="400">
        <v>6</v>
      </c>
      <c r="H22" s="400">
        <v>13</v>
      </c>
      <c r="I22" s="400">
        <v>5</v>
      </c>
      <c r="J22" s="400">
        <v>28</v>
      </c>
      <c r="K22" s="400">
        <v>23</v>
      </c>
      <c r="L22" s="400">
        <v>25</v>
      </c>
      <c r="M22" s="400">
        <v>12</v>
      </c>
      <c r="N22" s="443" t="s">
        <v>797</v>
      </c>
      <c r="O22" s="400">
        <v>13</v>
      </c>
      <c r="P22" s="400">
        <v>55</v>
      </c>
      <c r="Q22" s="400">
        <v>0</v>
      </c>
      <c r="R22" s="400">
        <v>0</v>
      </c>
      <c r="S22" s="400">
        <v>1</v>
      </c>
      <c r="T22" s="400">
        <v>0</v>
      </c>
      <c r="U22" s="400">
        <v>2</v>
      </c>
      <c r="V22" s="400">
        <v>8</v>
      </c>
      <c r="W22" s="400">
        <v>10</v>
      </c>
      <c r="X22" s="400">
        <v>2</v>
      </c>
      <c r="Y22" s="400">
        <v>5</v>
      </c>
      <c r="Z22" s="400">
        <v>11</v>
      </c>
      <c r="AA22" s="443" t="s">
        <v>797</v>
      </c>
      <c r="AB22" s="400">
        <v>3</v>
      </c>
      <c r="AC22" s="400">
        <v>5</v>
      </c>
      <c r="AD22" s="400">
        <v>2</v>
      </c>
      <c r="AE22" s="400">
        <v>0</v>
      </c>
      <c r="AF22" s="400">
        <v>0</v>
      </c>
      <c r="AG22" s="400">
        <v>3</v>
      </c>
      <c r="AH22" s="400">
        <v>0</v>
      </c>
      <c r="AI22" s="400">
        <v>0</v>
      </c>
      <c r="AJ22" s="359">
        <f t="shared" si="0"/>
        <v>951</v>
      </c>
      <c r="AK22" s="195"/>
      <c r="AN22" s="443" t="s">
        <v>797</v>
      </c>
      <c r="AO22" s="400">
        <v>8</v>
      </c>
      <c r="AP22" s="400">
        <v>8</v>
      </c>
      <c r="AQ22" s="400">
        <v>2</v>
      </c>
      <c r="AR22" s="400">
        <v>0</v>
      </c>
      <c r="AS22" s="400">
        <v>5</v>
      </c>
      <c r="AT22" s="400">
        <v>9</v>
      </c>
      <c r="AU22" s="400">
        <v>7</v>
      </c>
      <c r="AV22" s="400">
        <v>5</v>
      </c>
      <c r="AW22" s="400">
        <v>3</v>
      </c>
      <c r="AX22" s="400">
        <v>3</v>
      </c>
      <c r="AY22" s="400">
        <v>3</v>
      </c>
      <c r="AZ22" s="400">
        <v>7</v>
      </c>
      <c r="BA22" s="443" t="s">
        <v>797</v>
      </c>
      <c r="BB22" s="357">
        <v>8</v>
      </c>
      <c r="BC22" s="357">
        <v>3</v>
      </c>
      <c r="BD22" s="357">
        <v>1</v>
      </c>
      <c r="BE22" s="359">
        <f t="shared" si="3"/>
        <v>436</v>
      </c>
      <c r="BF22" s="186"/>
      <c r="BN22" s="443" t="s">
        <v>797</v>
      </c>
      <c r="BO22" s="400">
        <v>37</v>
      </c>
      <c r="BP22" s="400">
        <v>18</v>
      </c>
      <c r="BQ22" s="400">
        <v>54</v>
      </c>
      <c r="BR22" s="400">
        <v>63</v>
      </c>
      <c r="BS22" s="400">
        <v>17</v>
      </c>
      <c r="BT22" s="400">
        <v>15</v>
      </c>
      <c r="BU22" s="400">
        <v>9</v>
      </c>
      <c r="BV22" s="400">
        <v>32</v>
      </c>
      <c r="BW22" s="400">
        <v>106</v>
      </c>
      <c r="BX22" s="400">
        <v>40</v>
      </c>
      <c r="BY22" s="400">
        <v>35</v>
      </c>
      <c r="BZ22" s="400">
        <v>43</v>
      </c>
      <c r="CA22" s="443" t="s">
        <v>797</v>
      </c>
      <c r="CB22" s="367">
        <v>0</v>
      </c>
      <c r="CC22" s="400">
        <v>0</v>
      </c>
      <c r="CD22" s="400">
        <v>0</v>
      </c>
      <c r="CE22" s="374">
        <f t="shared" si="4"/>
        <v>541</v>
      </c>
      <c r="CF22" s="400">
        <v>0</v>
      </c>
      <c r="CG22" s="400">
        <v>10</v>
      </c>
      <c r="CH22" s="400">
        <v>2</v>
      </c>
      <c r="CI22" s="400">
        <v>25</v>
      </c>
      <c r="CJ22" s="400">
        <v>3</v>
      </c>
      <c r="CK22" s="400">
        <v>13</v>
      </c>
      <c r="CL22" s="400">
        <v>2</v>
      </c>
      <c r="CM22" s="400">
        <v>8</v>
      </c>
      <c r="CN22" s="443" t="s">
        <v>797</v>
      </c>
      <c r="CO22" s="357">
        <v>54</v>
      </c>
      <c r="CP22" s="357">
        <v>30</v>
      </c>
      <c r="CQ22" s="357">
        <v>22</v>
      </c>
      <c r="CR22" s="357">
        <v>30</v>
      </c>
      <c r="CS22" s="357">
        <v>0</v>
      </c>
      <c r="CT22" s="357">
        <v>9</v>
      </c>
      <c r="CU22" s="357">
        <v>5</v>
      </c>
      <c r="CV22" s="357">
        <v>9</v>
      </c>
      <c r="CW22" s="357">
        <v>3</v>
      </c>
      <c r="CX22" s="357">
        <v>7</v>
      </c>
      <c r="CY22" s="357">
        <v>8</v>
      </c>
      <c r="CZ22" s="357">
        <v>8</v>
      </c>
      <c r="DA22" s="443" t="s">
        <v>797</v>
      </c>
      <c r="DB22" s="400">
        <v>38</v>
      </c>
      <c r="DC22" s="400">
        <v>6</v>
      </c>
      <c r="DD22" s="400">
        <v>16</v>
      </c>
      <c r="DE22" s="400">
        <v>59</v>
      </c>
      <c r="DF22" s="400">
        <v>27</v>
      </c>
      <c r="DG22" s="400">
        <v>36</v>
      </c>
      <c r="DH22" s="400">
        <v>17</v>
      </c>
      <c r="DI22" s="400">
        <v>37</v>
      </c>
      <c r="DJ22" s="359">
        <f t="shared" si="1"/>
        <v>236</v>
      </c>
      <c r="DK22" s="367"/>
      <c r="DL22" s="368"/>
      <c r="DM22" s="368"/>
      <c r="DN22" s="443" t="s">
        <v>797</v>
      </c>
      <c r="DO22" s="400">
        <v>0</v>
      </c>
      <c r="DP22" s="400">
        <v>0</v>
      </c>
      <c r="DQ22" s="359">
        <f t="shared" si="2"/>
        <v>320</v>
      </c>
      <c r="DR22" s="400">
        <v>9</v>
      </c>
      <c r="DS22" s="400">
        <v>151</v>
      </c>
      <c r="DT22" s="400">
        <v>81</v>
      </c>
      <c r="DU22" s="400">
        <v>33</v>
      </c>
      <c r="DV22" s="400">
        <v>175</v>
      </c>
      <c r="DW22" s="359">
        <f t="shared" si="5"/>
        <v>449</v>
      </c>
      <c r="DX22" s="192"/>
      <c r="DY22" s="192"/>
      <c r="DZ22" s="192"/>
    </row>
    <row r="23" spans="1:130" s="189" customFormat="1" ht="16.5" customHeight="1">
      <c r="A23" s="443" t="s">
        <v>805</v>
      </c>
      <c r="B23" s="400">
        <v>15</v>
      </c>
      <c r="C23" s="400">
        <v>5</v>
      </c>
      <c r="D23" s="400">
        <v>11</v>
      </c>
      <c r="E23" s="400">
        <v>6</v>
      </c>
      <c r="F23" s="400">
        <v>7</v>
      </c>
      <c r="G23" s="400">
        <v>3</v>
      </c>
      <c r="H23" s="400">
        <v>4</v>
      </c>
      <c r="I23" s="400">
        <v>2</v>
      </c>
      <c r="J23" s="400">
        <v>13</v>
      </c>
      <c r="K23" s="400">
        <v>16</v>
      </c>
      <c r="L23" s="400">
        <v>21</v>
      </c>
      <c r="M23" s="400">
        <v>8</v>
      </c>
      <c r="N23" s="443" t="s">
        <v>805</v>
      </c>
      <c r="O23" s="400">
        <v>10</v>
      </c>
      <c r="P23" s="400">
        <v>26</v>
      </c>
      <c r="Q23" s="400">
        <v>0</v>
      </c>
      <c r="R23" s="400">
        <v>1</v>
      </c>
      <c r="S23" s="400">
        <v>1</v>
      </c>
      <c r="T23" s="400">
        <v>0</v>
      </c>
      <c r="U23" s="400">
        <v>2</v>
      </c>
      <c r="V23" s="400">
        <v>3</v>
      </c>
      <c r="W23" s="400">
        <v>6</v>
      </c>
      <c r="X23" s="400">
        <v>2</v>
      </c>
      <c r="Y23" s="400">
        <v>3</v>
      </c>
      <c r="Z23" s="400">
        <v>3</v>
      </c>
      <c r="AA23" s="443" t="s">
        <v>805</v>
      </c>
      <c r="AB23" s="400">
        <v>2</v>
      </c>
      <c r="AC23" s="400">
        <v>4</v>
      </c>
      <c r="AD23" s="400">
        <v>0</v>
      </c>
      <c r="AE23" s="400">
        <v>0</v>
      </c>
      <c r="AF23" s="400">
        <v>7</v>
      </c>
      <c r="AG23" s="400">
        <v>3</v>
      </c>
      <c r="AH23" s="400">
        <v>1</v>
      </c>
      <c r="AI23" s="400">
        <v>0</v>
      </c>
      <c r="AJ23" s="359">
        <f t="shared" si="0"/>
        <v>577</v>
      </c>
      <c r="AK23" s="195"/>
      <c r="AN23" s="443" t="s">
        <v>805</v>
      </c>
      <c r="AO23" s="400">
        <v>7</v>
      </c>
      <c r="AP23" s="400">
        <v>13</v>
      </c>
      <c r="AQ23" s="400">
        <v>1</v>
      </c>
      <c r="AR23" s="400">
        <v>0</v>
      </c>
      <c r="AS23" s="400">
        <v>6</v>
      </c>
      <c r="AT23" s="400">
        <v>8</v>
      </c>
      <c r="AU23" s="400">
        <v>5</v>
      </c>
      <c r="AV23" s="400">
        <v>1</v>
      </c>
      <c r="AW23" s="400">
        <v>0</v>
      </c>
      <c r="AX23" s="400">
        <v>4</v>
      </c>
      <c r="AY23" s="400">
        <v>2</v>
      </c>
      <c r="AZ23" s="400">
        <v>3</v>
      </c>
      <c r="BA23" s="443" t="s">
        <v>805</v>
      </c>
      <c r="BB23" s="357">
        <v>4</v>
      </c>
      <c r="BC23" s="357">
        <v>3</v>
      </c>
      <c r="BD23" s="357">
        <v>0</v>
      </c>
      <c r="BE23" s="359">
        <f t="shared" si="3"/>
        <v>320</v>
      </c>
      <c r="BF23" s="186"/>
      <c r="BN23" s="443" t="s">
        <v>805</v>
      </c>
      <c r="BO23" s="400">
        <v>26</v>
      </c>
      <c r="BP23" s="400">
        <v>9</v>
      </c>
      <c r="BQ23" s="400">
        <v>26</v>
      </c>
      <c r="BR23" s="400">
        <v>43</v>
      </c>
      <c r="BS23" s="400">
        <v>13</v>
      </c>
      <c r="BT23" s="400">
        <v>4</v>
      </c>
      <c r="BU23" s="400">
        <v>10</v>
      </c>
      <c r="BV23" s="400">
        <v>27</v>
      </c>
      <c r="BW23" s="400">
        <v>69</v>
      </c>
      <c r="BX23" s="400">
        <v>27</v>
      </c>
      <c r="BY23" s="400">
        <v>21</v>
      </c>
      <c r="BZ23" s="400">
        <v>41</v>
      </c>
      <c r="CA23" s="443" t="s">
        <v>805</v>
      </c>
      <c r="CB23" s="367">
        <v>0</v>
      </c>
      <c r="CC23" s="400">
        <v>0</v>
      </c>
      <c r="CD23" s="400">
        <v>0</v>
      </c>
      <c r="CE23" s="375">
        <f t="shared" si="4"/>
        <v>369</v>
      </c>
      <c r="CF23" s="400">
        <v>0</v>
      </c>
      <c r="CG23" s="400">
        <v>5</v>
      </c>
      <c r="CH23" s="400">
        <v>2</v>
      </c>
      <c r="CI23" s="400">
        <v>6</v>
      </c>
      <c r="CJ23" s="400">
        <v>3</v>
      </c>
      <c r="CK23" s="400">
        <v>12</v>
      </c>
      <c r="CL23" s="400">
        <v>0</v>
      </c>
      <c r="CM23" s="400">
        <v>6</v>
      </c>
      <c r="CN23" s="443" t="s">
        <v>805</v>
      </c>
      <c r="CO23" s="357">
        <v>34</v>
      </c>
      <c r="CP23" s="357">
        <v>25</v>
      </c>
      <c r="CQ23" s="357">
        <v>21</v>
      </c>
      <c r="CR23" s="357">
        <v>20</v>
      </c>
      <c r="CS23" s="357">
        <v>4</v>
      </c>
      <c r="CT23" s="357">
        <v>7</v>
      </c>
      <c r="CU23" s="357">
        <v>4</v>
      </c>
      <c r="CV23" s="357">
        <v>3</v>
      </c>
      <c r="CW23" s="357">
        <v>1</v>
      </c>
      <c r="CX23" s="357">
        <v>5</v>
      </c>
      <c r="CY23" s="357">
        <v>4</v>
      </c>
      <c r="CZ23" s="357">
        <v>3</v>
      </c>
      <c r="DA23" s="443" t="s">
        <v>805</v>
      </c>
      <c r="DB23" s="400">
        <v>25</v>
      </c>
      <c r="DC23" s="400">
        <v>5</v>
      </c>
      <c r="DD23" s="400">
        <v>12</v>
      </c>
      <c r="DE23" s="400">
        <v>44</v>
      </c>
      <c r="DF23" s="400">
        <v>25</v>
      </c>
      <c r="DG23" s="400">
        <v>30</v>
      </c>
      <c r="DH23" s="400">
        <v>7</v>
      </c>
      <c r="DI23" s="400">
        <v>24</v>
      </c>
      <c r="DJ23" s="359">
        <f t="shared" si="1"/>
        <v>172</v>
      </c>
      <c r="DK23" s="367"/>
      <c r="DL23" s="368"/>
      <c r="DM23" s="368"/>
      <c r="DN23" s="443" t="s">
        <v>805</v>
      </c>
      <c r="DO23" s="400">
        <v>0</v>
      </c>
      <c r="DP23" s="400">
        <v>0</v>
      </c>
      <c r="DQ23" s="359">
        <f t="shared" si="2"/>
        <v>217</v>
      </c>
      <c r="DR23" s="400">
        <v>12</v>
      </c>
      <c r="DS23" s="400">
        <v>112</v>
      </c>
      <c r="DT23" s="400">
        <v>63</v>
      </c>
      <c r="DU23" s="400">
        <v>25</v>
      </c>
      <c r="DV23" s="400">
        <v>123</v>
      </c>
      <c r="DW23" s="359">
        <f t="shared" si="5"/>
        <v>335</v>
      </c>
      <c r="DX23" s="192"/>
      <c r="DY23" s="192"/>
      <c r="DZ23" s="192"/>
    </row>
    <row r="24" spans="1:129" s="189" customFormat="1" ht="16.5" customHeight="1" thickBot="1">
      <c r="A24" s="444" t="s">
        <v>802</v>
      </c>
      <c r="B24" s="360">
        <f aca="true" t="shared" si="6" ref="B24:M24">SUM(B5:B23)</f>
        <v>1598</v>
      </c>
      <c r="C24" s="361">
        <f t="shared" si="6"/>
        <v>1153</v>
      </c>
      <c r="D24" s="361">
        <f t="shared" si="6"/>
        <v>500</v>
      </c>
      <c r="E24" s="361">
        <f t="shared" si="6"/>
        <v>942</v>
      </c>
      <c r="F24" s="361">
        <f t="shared" si="6"/>
        <v>1671</v>
      </c>
      <c r="G24" s="361">
        <f t="shared" si="6"/>
        <v>357</v>
      </c>
      <c r="H24" s="361">
        <f t="shared" si="6"/>
        <v>1392</v>
      </c>
      <c r="I24" s="361">
        <f t="shared" si="6"/>
        <v>643</v>
      </c>
      <c r="J24" s="361">
        <f t="shared" si="6"/>
        <v>2052</v>
      </c>
      <c r="K24" s="361">
        <f t="shared" si="6"/>
        <v>510</v>
      </c>
      <c r="L24" s="361">
        <f t="shared" si="6"/>
        <v>480</v>
      </c>
      <c r="M24" s="361">
        <f t="shared" si="6"/>
        <v>529</v>
      </c>
      <c r="N24" s="444" t="s">
        <v>802</v>
      </c>
      <c r="O24" s="360">
        <f aca="true" t="shared" si="7" ref="O24:Z24">SUM(O5:O23)</f>
        <v>376</v>
      </c>
      <c r="P24" s="361">
        <f t="shared" si="7"/>
        <v>1752</v>
      </c>
      <c r="Q24" s="361">
        <f t="shared" si="7"/>
        <v>0</v>
      </c>
      <c r="R24" s="361">
        <f t="shared" si="7"/>
        <v>659</v>
      </c>
      <c r="S24" s="361">
        <f t="shared" si="7"/>
        <v>265</v>
      </c>
      <c r="T24" s="361">
        <f t="shared" si="7"/>
        <v>129</v>
      </c>
      <c r="U24" s="361">
        <f t="shared" si="7"/>
        <v>816</v>
      </c>
      <c r="V24" s="361">
        <f t="shared" si="7"/>
        <v>376</v>
      </c>
      <c r="W24" s="361">
        <f t="shared" si="7"/>
        <v>1517</v>
      </c>
      <c r="X24" s="361">
        <f t="shared" si="7"/>
        <v>405</v>
      </c>
      <c r="Y24" s="361">
        <f t="shared" si="7"/>
        <v>693</v>
      </c>
      <c r="Z24" s="361">
        <f t="shared" si="7"/>
        <v>2055</v>
      </c>
      <c r="AA24" s="444" t="s">
        <v>802</v>
      </c>
      <c r="AB24" s="360">
        <f aca="true" t="shared" si="8" ref="AB24:AI24">SUM(AB5:AB23)</f>
        <v>312</v>
      </c>
      <c r="AC24" s="361">
        <f t="shared" si="8"/>
        <v>644</v>
      </c>
      <c r="AD24" s="361">
        <f t="shared" si="8"/>
        <v>107</v>
      </c>
      <c r="AE24" s="361">
        <f t="shared" si="8"/>
        <v>120</v>
      </c>
      <c r="AF24" s="361">
        <f t="shared" si="8"/>
        <v>282</v>
      </c>
      <c r="AG24" s="361">
        <f t="shared" si="8"/>
        <v>103</v>
      </c>
      <c r="AH24" s="361">
        <f t="shared" si="8"/>
        <v>90</v>
      </c>
      <c r="AI24" s="361">
        <f t="shared" si="8"/>
        <v>0</v>
      </c>
      <c r="AJ24" s="362">
        <f t="shared" si="0"/>
        <v>73952</v>
      </c>
      <c r="AK24" s="195"/>
      <c r="AL24" s="193"/>
      <c r="AN24" s="444" t="s">
        <v>802</v>
      </c>
      <c r="AO24" s="365">
        <f aca="true" t="shared" si="9" ref="AO24:AZ24">SUM(AO5:AO23)</f>
        <v>392</v>
      </c>
      <c r="AP24" s="366">
        <f t="shared" si="9"/>
        <v>597</v>
      </c>
      <c r="AQ24" s="366">
        <f t="shared" si="9"/>
        <v>812</v>
      </c>
      <c r="AR24" s="366">
        <f t="shared" si="9"/>
        <v>9</v>
      </c>
      <c r="AS24" s="366">
        <f t="shared" si="9"/>
        <v>1002</v>
      </c>
      <c r="AT24" s="366">
        <f t="shared" si="9"/>
        <v>1427</v>
      </c>
      <c r="AU24" s="366">
        <f t="shared" si="9"/>
        <v>528</v>
      </c>
      <c r="AV24" s="366">
        <f t="shared" si="9"/>
        <v>163</v>
      </c>
      <c r="AW24" s="366">
        <f t="shared" si="9"/>
        <v>342</v>
      </c>
      <c r="AX24" s="366">
        <f t="shared" si="9"/>
        <v>407</v>
      </c>
      <c r="AY24" s="366">
        <f t="shared" si="9"/>
        <v>749</v>
      </c>
      <c r="AZ24" s="366">
        <f t="shared" si="9"/>
        <v>501</v>
      </c>
      <c r="BA24" s="444" t="s">
        <v>802</v>
      </c>
      <c r="BB24" s="365">
        <f>SUM(BB5:BB23)</f>
        <v>441</v>
      </c>
      <c r="BC24" s="366">
        <f>SUM(BC5:BC23)</f>
        <v>221</v>
      </c>
      <c r="BD24" s="366">
        <f>SUM(BD5:BD23)</f>
        <v>8</v>
      </c>
      <c r="BE24" s="362">
        <f t="shared" si="3"/>
        <v>28316</v>
      </c>
      <c r="BF24" s="191"/>
      <c r="BL24" s="193"/>
      <c r="BM24" s="193"/>
      <c r="BN24" s="444" t="s">
        <v>802</v>
      </c>
      <c r="BO24" s="360">
        <f aca="true" t="shared" si="10" ref="BO24:BZ24">SUM(BO5:BO23)</f>
        <v>1747</v>
      </c>
      <c r="BP24" s="360">
        <f>SUM(BP5:BP23)</f>
        <v>1355</v>
      </c>
      <c r="BQ24" s="361">
        <f t="shared" si="10"/>
        <v>1985</v>
      </c>
      <c r="BR24" s="361">
        <f t="shared" si="10"/>
        <v>4233</v>
      </c>
      <c r="BS24" s="361">
        <f t="shared" si="10"/>
        <v>1422</v>
      </c>
      <c r="BT24" s="361">
        <f t="shared" si="10"/>
        <v>213</v>
      </c>
      <c r="BU24" s="361">
        <f t="shared" si="10"/>
        <v>174</v>
      </c>
      <c r="BV24" s="361">
        <f t="shared" si="10"/>
        <v>1797</v>
      </c>
      <c r="BW24" s="361">
        <f t="shared" si="10"/>
        <v>2430</v>
      </c>
      <c r="BX24" s="361">
        <f>SUM(BX5:BX23)</f>
        <v>2263</v>
      </c>
      <c r="BY24" s="361">
        <f t="shared" si="10"/>
        <v>1212</v>
      </c>
      <c r="BZ24" s="361">
        <f t="shared" si="10"/>
        <v>2511</v>
      </c>
      <c r="CA24" s="444" t="s">
        <v>802</v>
      </c>
      <c r="CB24" s="369">
        <f>SUM(CB5:CB23)</f>
        <v>0</v>
      </c>
      <c r="CC24" s="370">
        <f>SUM(CC5:CC23)</f>
        <v>8</v>
      </c>
      <c r="CD24" s="370">
        <f>SUM(CD5:CD23)</f>
        <v>4</v>
      </c>
      <c r="CE24" s="376">
        <f>SUM(BO24:BZ24,BO47:BZ47,CB24:CD24)</f>
        <v>30504</v>
      </c>
      <c r="CF24" s="370">
        <f aca="true" t="shared" si="11" ref="CF24:CM24">SUM(CF5:CF23)</f>
        <v>52</v>
      </c>
      <c r="CG24" s="370">
        <f t="shared" si="11"/>
        <v>655</v>
      </c>
      <c r="CH24" s="370">
        <f t="shared" si="11"/>
        <v>410</v>
      </c>
      <c r="CI24" s="370">
        <f t="shared" si="11"/>
        <v>1095</v>
      </c>
      <c r="CJ24" s="370">
        <f t="shared" si="11"/>
        <v>545</v>
      </c>
      <c r="CK24" s="370">
        <f t="shared" si="11"/>
        <v>885</v>
      </c>
      <c r="CL24" s="370">
        <f t="shared" si="11"/>
        <v>559</v>
      </c>
      <c r="CM24" s="370">
        <f t="shared" si="11"/>
        <v>779</v>
      </c>
      <c r="CN24" s="444" t="s">
        <v>802</v>
      </c>
      <c r="CO24" s="369">
        <f aca="true" t="shared" si="12" ref="CO24:CZ24">SUM(CO5:CO23)</f>
        <v>1983</v>
      </c>
      <c r="CP24" s="370">
        <f t="shared" si="12"/>
        <v>1283</v>
      </c>
      <c r="CQ24" s="370">
        <f t="shared" si="12"/>
        <v>1275</v>
      </c>
      <c r="CR24" s="370">
        <f t="shared" si="12"/>
        <v>1470</v>
      </c>
      <c r="CS24" s="370">
        <f t="shared" si="12"/>
        <v>200</v>
      </c>
      <c r="CT24" s="370">
        <f t="shared" si="12"/>
        <v>928</v>
      </c>
      <c r="CU24" s="370">
        <f t="shared" si="12"/>
        <v>407</v>
      </c>
      <c r="CV24" s="370">
        <f t="shared" si="12"/>
        <v>681</v>
      </c>
      <c r="CW24" s="370">
        <f t="shared" si="12"/>
        <v>293</v>
      </c>
      <c r="CX24" s="370">
        <f t="shared" si="12"/>
        <v>305</v>
      </c>
      <c r="CY24" s="370">
        <f t="shared" si="12"/>
        <v>571</v>
      </c>
      <c r="CZ24" s="370">
        <f t="shared" si="12"/>
        <v>840</v>
      </c>
      <c r="DA24" s="444" t="s">
        <v>802</v>
      </c>
      <c r="DB24" s="369">
        <f aca="true" t="shared" si="13" ref="DB24:DI24">SUM(DB5:DB23)</f>
        <v>495</v>
      </c>
      <c r="DC24" s="370">
        <f t="shared" si="13"/>
        <v>57</v>
      </c>
      <c r="DD24" s="370">
        <f t="shared" si="13"/>
        <v>251</v>
      </c>
      <c r="DE24" s="370">
        <f t="shared" si="13"/>
        <v>913</v>
      </c>
      <c r="DF24" s="370">
        <f t="shared" si="13"/>
        <v>296</v>
      </c>
      <c r="DG24" s="370">
        <f t="shared" si="13"/>
        <v>731</v>
      </c>
      <c r="DH24" s="370">
        <f t="shared" si="13"/>
        <v>228</v>
      </c>
      <c r="DI24" s="370">
        <f t="shared" si="13"/>
        <v>489</v>
      </c>
      <c r="DJ24" s="362">
        <f t="shared" si="1"/>
        <v>3460</v>
      </c>
      <c r="DK24" s="371"/>
      <c r="DL24" s="368"/>
      <c r="DM24" s="368"/>
      <c r="DN24" s="444" t="s">
        <v>802</v>
      </c>
      <c r="DO24" s="369">
        <f>SUM(DO5:DO23)</f>
        <v>70</v>
      </c>
      <c r="DP24" s="370">
        <f>SUM(DP5:DP23)</f>
        <v>6</v>
      </c>
      <c r="DQ24" s="362">
        <f t="shared" si="2"/>
        <v>6149</v>
      </c>
      <c r="DR24" s="370">
        <f>SUM(DR5:DR23)</f>
        <v>279</v>
      </c>
      <c r="DS24" s="370">
        <f>SUM(DS5:DS23)</f>
        <v>4269</v>
      </c>
      <c r="DT24" s="370">
        <f>SUM(DT5:DT23)</f>
        <v>1661</v>
      </c>
      <c r="DU24" s="370">
        <f>SUM(DU5:DU23)</f>
        <v>530</v>
      </c>
      <c r="DV24" s="370">
        <f>SUM(DV5:DV23)</f>
        <v>3457</v>
      </c>
      <c r="DW24" s="362">
        <f t="shared" si="5"/>
        <v>10196</v>
      </c>
      <c r="DY24" s="190"/>
    </row>
    <row r="25" spans="1:130" ht="15.75" customHeight="1" thickBo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4"/>
      <c r="AC25" s="270"/>
      <c r="AD25" s="270"/>
      <c r="AE25" s="270"/>
      <c r="AF25" s="270"/>
      <c r="AG25" s="270"/>
      <c r="AH25" s="270"/>
      <c r="AI25" s="270"/>
      <c r="AJ25" s="270"/>
      <c r="AN25" s="161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7"/>
      <c r="BK25" s="198"/>
      <c r="BL25" s="196"/>
      <c r="BM25" s="196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7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7"/>
      <c r="CM25" s="197"/>
      <c r="CN25" s="198"/>
      <c r="CO25" s="198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200"/>
      <c r="DA25" s="169"/>
      <c r="DB25" s="40"/>
      <c r="DC25" s="170"/>
      <c r="DD25" s="170"/>
      <c r="DE25" s="170"/>
      <c r="DF25" s="201"/>
      <c r="DG25" s="201"/>
      <c r="DH25" s="201"/>
      <c r="DI25" s="201"/>
      <c r="DJ25" s="201"/>
      <c r="DK25" s="40"/>
      <c r="DL25" s="150"/>
      <c r="DM25" s="40"/>
      <c r="DN25" s="169"/>
      <c r="DO25" s="40"/>
      <c r="DP25" s="170"/>
      <c r="DQ25" s="170"/>
      <c r="DR25" s="170"/>
      <c r="DS25" s="201"/>
      <c r="DT25" s="201"/>
      <c r="DU25" s="201"/>
      <c r="DV25" s="201"/>
      <c r="DW25" s="201"/>
      <c r="DX25" s="40"/>
      <c r="DY25" s="150"/>
      <c r="DZ25" s="40"/>
    </row>
    <row r="26" spans="1:130" s="160" customFormat="1" ht="15.75" customHeight="1">
      <c r="A26" s="153" t="s">
        <v>413</v>
      </c>
      <c r="B26" s="647" t="s">
        <v>590</v>
      </c>
      <c r="C26" s="627" t="s">
        <v>591</v>
      </c>
      <c r="D26" s="627" t="s">
        <v>426</v>
      </c>
      <c r="E26" s="627" t="s">
        <v>592</v>
      </c>
      <c r="F26" s="627" t="s">
        <v>593</v>
      </c>
      <c r="G26" s="627" t="s">
        <v>594</v>
      </c>
      <c r="H26" s="627" t="s">
        <v>595</v>
      </c>
      <c r="I26" s="627" t="s">
        <v>596</v>
      </c>
      <c r="J26" s="627" t="s">
        <v>597</v>
      </c>
      <c r="K26" s="627" t="s">
        <v>598</v>
      </c>
      <c r="L26" s="627" t="s">
        <v>427</v>
      </c>
      <c r="M26" s="654" t="s">
        <v>599</v>
      </c>
      <c r="N26" s="153" t="s">
        <v>413</v>
      </c>
      <c r="O26" s="678" t="s">
        <v>439</v>
      </c>
      <c r="P26" s="674"/>
      <c r="Q26" s="674" t="s">
        <v>440</v>
      </c>
      <c r="R26" s="674"/>
      <c r="S26" s="674" t="s">
        <v>441</v>
      </c>
      <c r="T26" s="674"/>
      <c r="U26" s="674"/>
      <c r="V26" s="674" t="s">
        <v>442</v>
      </c>
      <c r="W26" s="674"/>
      <c r="X26" s="674"/>
      <c r="Y26" s="675" t="s">
        <v>443</v>
      </c>
      <c r="Z26" s="637" t="s">
        <v>600</v>
      </c>
      <c r="AA26" s="153" t="s">
        <v>413</v>
      </c>
      <c r="AB26" s="679" t="s">
        <v>601</v>
      </c>
      <c r="AC26" s="675" t="s">
        <v>602</v>
      </c>
      <c r="AD26" s="675" t="s">
        <v>603</v>
      </c>
      <c r="AE26" s="675" t="s">
        <v>604</v>
      </c>
      <c r="AF26" s="675" t="s">
        <v>605</v>
      </c>
      <c r="AG26" s="675" t="s">
        <v>606</v>
      </c>
      <c r="AH26" s="675" t="s">
        <v>607</v>
      </c>
      <c r="AI26" s="635" t="s">
        <v>555</v>
      </c>
      <c r="AJ26" s="635"/>
      <c r="AK26" s="635"/>
      <c r="AL26" s="635"/>
      <c r="AM26" s="658"/>
      <c r="AN26" s="153" t="s">
        <v>413</v>
      </c>
      <c r="AO26" s="678" t="s">
        <v>458</v>
      </c>
      <c r="AP26" s="674"/>
      <c r="AQ26" s="674"/>
      <c r="AR26" s="674"/>
      <c r="AS26" s="674"/>
      <c r="AT26" s="674"/>
      <c r="AU26" s="674"/>
      <c r="AV26" s="652" t="s">
        <v>460</v>
      </c>
      <c r="AW26" s="650" t="s">
        <v>557</v>
      </c>
      <c r="AX26" s="651"/>
      <c r="AY26" s="651"/>
      <c r="AZ26" s="651"/>
      <c r="BA26" s="153" t="s">
        <v>413</v>
      </c>
      <c r="BB26" s="647" t="s">
        <v>608</v>
      </c>
      <c r="BC26" s="627" t="s">
        <v>609</v>
      </c>
      <c r="BD26" s="627" t="s">
        <v>610</v>
      </c>
      <c r="BE26" s="663" t="s">
        <v>611</v>
      </c>
      <c r="BF26" s="627" t="s">
        <v>612</v>
      </c>
      <c r="BG26" s="627" t="s">
        <v>613</v>
      </c>
      <c r="BH26" s="627" t="s">
        <v>614</v>
      </c>
      <c r="BI26" s="627" t="s">
        <v>615</v>
      </c>
      <c r="BJ26" s="681" t="s">
        <v>616</v>
      </c>
      <c r="BK26" s="682" t="s">
        <v>474</v>
      </c>
      <c r="BL26" s="161"/>
      <c r="BM26" s="171"/>
      <c r="BN26" s="153" t="s">
        <v>413</v>
      </c>
      <c r="BO26" s="640" t="s">
        <v>475</v>
      </c>
      <c r="BP26" s="633" t="s">
        <v>476</v>
      </c>
      <c r="BQ26" s="633" t="s">
        <v>617</v>
      </c>
      <c r="BR26" s="635" t="s">
        <v>618</v>
      </c>
      <c r="BS26" s="635"/>
      <c r="BT26" s="635"/>
      <c r="BU26" s="635"/>
      <c r="BV26" s="635"/>
      <c r="BW26" s="635"/>
      <c r="BX26" s="635"/>
      <c r="BY26" s="635"/>
      <c r="BZ26" s="658"/>
      <c r="CA26" s="153" t="s">
        <v>413</v>
      </c>
      <c r="CB26" s="647" t="s">
        <v>490</v>
      </c>
      <c r="CC26" s="627" t="s">
        <v>491</v>
      </c>
      <c r="CD26" s="627" t="s">
        <v>492</v>
      </c>
      <c r="CE26" s="627" t="s">
        <v>493</v>
      </c>
      <c r="CF26" s="627" t="s">
        <v>494</v>
      </c>
      <c r="CG26" s="627" t="s">
        <v>495</v>
      </c>
      <c r="CH26" s="627" t="s">
        <v>496</v>
      </c>
      <c r="CI26" s="627" t="s">
        <v>497</v>
      </c>
      <c r="CJ26" s="627" t="s">
        <v>498</v>
      </c>
      <c r="CK26" s="627" t="s">
        <v>499</v>
      </c>
      <c r="CL26" s="627" t="s">
        <v>500</v>
      </c>
      <c r="CM26" s="654" t="s">
        <v>501</v>
      </c>
      <c r="CN26" s="377" t="s">
        <v>413</v>
      </c>
      <c r="CO26" s="670" t="s">
        <v>506</v>
      </c>
      <c r="CP26" s="685" t="s">
        <v>507</v>
      </c>
      <c r="CQ26" s="627" t="s">
        <v>508</v>
      </c>
      <c r="CR26" s="627" t="s">
        <v>509</v>
      </c>
      <c r="CS26" s="627" t="s">
        <v>510</v>
      </c>
      <c r="CT26" s="666" t="s">
        <v>511</v>
      </c>
      <c r="CU26" s="75"/>
      <c r="CV26" s="75"/>
      <c r="CW26" s="75"/>
      <c r="CX26" s="75"/>
      <c r="CY26" s="668"/>
      <c r="CZ26" s="75"/>
      <c r="DA26" s="153" t="s">
        <v>413</v>
      </c>
      <c r="DB26" s="627" t="s">
        <v>521</v>
      </c>
      <c r="DC26" s="627" t="s">
        <v>522</v>
      </c>
      <c r="DD26" s="627" t="s">
        <v>523</v>
      </c>
      <c r="DE26" s="627" t="s">
        <v>524</v>
      </c>
      <c r="DF26" s="627" t="s">
        <v>525</v>
      </c>
      <c r="DG26" s="627" t="s">
        <v>526</v>
      </c>
      <c r="DH26" s="627" t="s">
        <v>527</v>
      </c>
      <c r="DI26" s="627" t="s">
        <v>528</v>
      </c>
      <c r="DJ26" s="637" t="s">
        <v>574</v>
      </c>
      <c r="DK26" s="692"/>
      <c r="DL26" s="692"/>
      <c r="DM26" s="692"/>
      <c r="DN26" s="153" t="s">
        <v>413</v>
      </c>
      <c r="DO26" s="688" t="s">
        <v>536</v>
      </c>
      <c r="DP26" s="690" t="s">
        <v>537</v>
      </c>
      <c r="DQ26" s="690" t="s">
        <v>619</v>
      </c>
      <c r="DR26" s="690" t="s">
        <v>480</v>
      </c>
      <c r="DS26" s="690" t="s">
        <v>506</v>
      </c>
      <c r="DT26" s="690" t="s">
        <v>511</v>
      </c>
      <c r="DU26" s="690" t="s">
        <v>520</v>
      </c>
      <c r="DV26" s="690" t="s">
        <v>529</v>
      </c>
      <c r="DW26" s="690" t="s">
        <v>535</v>
      </c>
      <c r="DX26" s="693" t="s">
        <v>620</v>
      </c>
      <c r="DY26" s="694"/>
      <c r="DZ26" s="40"/>
    </row>
    <row r="27" spans="1:130" s="160" customFormat="1" ht="15.75" customHeight="1">
      <c r="A27" s="162" t="s">
        <v>425</v>
      </c>
      <c r="B27" s="648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55"/>
      <c r="N27" s="162" t="s">
        <v>425</v>
      </c>
      <c r="O27" s="166" t="s">
        <v>585</v>
      </c>
      <c r="P27" s="164" t="s">
        <v>445</v>
      </c>
      <c r="Q27" s="164" t="s">
        <v>621</v>
      </c>
      <c r="R27" s="164" t="s">
        <v>446</v>
      </c>
      <c r="S27" s="164" t="s">
        <v>583</v>
      </c>
      <c r="T27" s="164" t="s">
        <v>584</v>
      </c>
      <c r="U27" s="164" t="s">
        <v>585</v>
      </c>
      <c r="V27" s="164" t="s">
        <v>580</v>
      </c>
      <c r="W27" s="164" t="s">
        <v>581</v>
      </c>
      <c r="X27" s="164" t="s">
        <v>587</v>
      </c>
      <c r="Y27" s="676"/>
      <c r="Z27" s="662"/>
      <c r="AA27" s="162" t="s">
        <v>425</v>
      </c>
      <c r="AB27" s="680"/>
      <c r="AC27" s="676"/>
      <c r="AD27" s="676"/>
      <c r="AE27" s="676"/>
      <c r="AF27" s="676"/>
      <c r="AG27" s="676"/>
      <c r="AH27" s="676"/>
      <c r="AI27" s="164" t="s">
        <v>580</v>
      </c>
      <c r="AJ27" s="164" t="s">
        <v>581</v>
      </c>
      <c r="AK27" s="164" t="s">
        <v>587</v>
      </c>
      <c r="AL27" s="164" t="s">
        <v>588</v>
      </c>
      <c r="AM27" s="165" t="s">
        <v>583</v>
      </c>
      <c r="AN27" s="162" t="s">
        <v>425</v>
      </c>
      <c r="AO27" s="166" t="s">
        <v>462</v>
      </c>
      <c r="AP27" s="164" t="s">
        <v>463</v>
      </c>
      <c r="AQ27" s="164" t="s">
        <v>464</v>
      </c>
      <c r="AR27" s="164" t="s">
        <v>465</v>
      </c>
      <c r="AS27" s="164" t="s">
        <v>466</v>
      </c>
      <c r="AT27" s="164" t="s">
        <v>467</v>
      </c>
      <c r="AU27" s="164" t="s">
        <v>468</v>
      </c>
      <c r="AV27" s="653"/>
      <c r="AW27" s="164" t="s">
        <v>580</v>
      </c>
      <c r="AX27" s="165" t="s">
        <v>581</v>
      </c>
      <c r="AY27" s="164" t="s">
        <v>489</v>
      </c>
      <c r="AZ27" s="165" t="s">
        <v>622</v>
      </c>
      <c r="BA27" s="162" t="s">
        <v>425</v>
      </c>
      <c r="BB27" s="661"/>
      <c r="BC27" s="628"/>
      <c r="BD27" s="628"/>
      <c r="BE27" s="665"/>
      <c r="BF27" s="628"/>
      <c r="BG27" s="628"/>
      <c r="BH27" s="628"/>
      <c r="BI27" s="628"/>
      <c r="BJ27" s="628"/>
      <c r="BK27" s="683"/>
      <c r="BL27" s="161"/>
      <c r="BM27" s="171"/>
      <c r="BN27" s="162" t="s">
        <v>425</v>
      </c>
      <c r="BO27" s="641"/>
      <c r="BP27" s="634"/>
      <c r="BQ27" s="634"/>
      <c r="BR27" s="164" t="s">
        <v>580</v>
      </c>
      <c r="BS27" s="164" t="s">
        <v>581</v>
      </c>
      <c r="BT27" s="164" t="s">
        <v>587</v>
      </c>
      <c r="BU27" s="164" t="s">
        <v>588</v>
      </c>
      <c r="BV27" s="164" t="s">
        <v>583</v>
      </c>
      <c r="BW27" s="164" t="s">
        <v>584</v>
      </c>
      <c r="BX27" s="164" t="s">
        <v>585</v>
      </c>
      <c r="BY27" s="168" t="s">
        <v>467</v>
      </c>
      <c r="BZ27" s="172" t="s">
        <v>468</v>
      </c>
      <c r="CA27" s="162" t="s">
        <v>425</v>
      </c>
      <c r="CB27" s="661"/>
      <c r="CC27" s="628"/>
      <c r="CD27" s="628"/>
      <c r="CE27" s="628"/>
      <c r="CF27" s="628"/>
      <c r="CG27" s="628"/>
      <c r="CH27" s="628"/>
      <c r="CI27" s="628"/>
      <c r="CJ27" s="628"/>
      <c r="CK27" s="628"/>
      <c r="CL27" s="628"/>
      <c r="CM27" s="684"/>
      <c r="CN27" s="378" t="s">
        <v>425</v>
      </c>
      <c r="CO27" s="671"/>
      <c r="CP27" s="686"/>
      <c r="CQ27" s="628"/>
      <c r="CR27" s="628"/>
      <c r="CS27" s="628"/>
      <c r="CT27" s="667"/>
      <c r="CU27" s="75"/>
      <c r="CV27" s="75"/>
      <c r="CW27" s="75"/>
      <c r="CX27" s="75"/>
      <c r="CY27" s="669"/>
      <c r="CZ27" s="75"/>
      <c r="DA27" s="162" t="s">
        <v>425</v>
      </c>
      <c r="DB27" s="628"/>
      <c r="DC27" s="628"/>
      <c r="DD27" s="628"/>
      <c r="DE27" s="649"/>
      <c r="DF27" s="687"/>
      <c r="DG27" s="687"/>
      <c r="DH27" s="687"/>
      <c r="DI27" s="687"/>
      <c r="DJ27" s="163" t="s">
        <v>623</v>
      </c>
      <c r="DK27" s="164" t="s">
        <v>624</v>
      </c>
      <c r="DL27" s="164" t="s">
        <v>625</v>
      </c>
      <c r="DM27" s="165" t="s">
        <v>622</v>
      </c>
      <c r="DN27" s="162" t="s">
        <v>425</v>
      </c>
      <c r="DO27" s="689"/>
      <c r="DP27" s="691"/>
      <c r="DQ27" s="691"/>
      <c r="DR27" s="691"/>
      <c r="DS27" s="691"/>
      <c r="DT27" s="691"/>
      <c r="DU27" s="691"/>
      <c r="DV27" s="691"/>
      <c r="DW27" s="691"/>
      <c r="DX27" s="695"/>
      <c r="DY27" s="696"/>
      <c r="DZ27" s="40"/>
    </row>
    <row r="28" spans="1:130" s="189" customFormat="1" ht="16.5" customHeight="1">
      <c r="A28" s="443" t="s">
        <v>799</v>
      </c>
      <c r="B28" s="400">
        <v>16</v>
      </c>
      <c r="C28" s="400">
        <v>49</v>
      </c>
      <c r="D28" s="400">
        <v>66</v>
      </c>
      <c r="E28" s="400">
        <v>134</v>
      </c>
      <c r="F28" s="400">
        <v>130</v>
      </c>
      <c r="G28" s="400">
        <v>88</v>
      </c>
      <c r="H28" s="401">
        <v>1219</v>
      </c>
      <c r="I28" s="400">
        <v>213</v>
      </c>
      <c r="J28" s="400">
        <v>459</v>
      </c>
      <c r="K28" s="400">
        <v>46</v>
      </c>
      <c r="L28" s="400">
        <v>7</v>
      </c>
      <c r="M28" s="400">
        <v>463</v>
      </c>
      <c r="N28" s="443" t="s">
        <v>799</v>
      </c>
      <c r="O28" s="400">
        <v>96</v>
      </c>
      <c r="P28" s="400">
        <v>93</v>
      </c>
      <c r="Q28" s="400">
        <v>38</v>
      </c>
      <c r="R28" s="400">
        <v>0</v>
      </c>
      <c r="S28" s="400">
        <v>30</v>
      </c>
      <c r="T28" s="400">
        <v>16</v>
      </c>
      <c r="U28" s="400">
        <v>2</v>
      </c>
      <c r="V28" s="400">
        <v>51</v>
      </c>
      <c r="W28" s="400">
        <v>124</v>
      </c>
      <c r="X28" s="400">
        <v>78</v>
      </c>
      <c r="Y28" s="400">
        <v>0</v>
      </c>
      <c r="Z28" s="400">
        <v>65</v>
      </c>
      <c r="AA28" s="443" t="s">
        <v>799</v>
      </c>
      <c r="AB28" s="400">
        <v>149</v>
      </c>
      <c r="AC28" s="400">
        <v>14</v>
      </c>
      <c r="AD28" s="400">
        <v>114</v>
      </c>
      <c r="AE28" s="400">
        <v>112</v>
      </c>
      <c r="AF28" s="400">
        <v>17</v>
      </c>
      <c r="AG28" s="400">
        <v>27</v>
      </c>
      <c r="AH28" s="400">
        <v>123</v>
      </c>
      <c r="AI28" s="400">
        <v>25</v>
      </c>
      <c r="AJ28" s="400">
        <v>36</v>
      </c>
      <c r="AK28" s="400">
        <v>13</v>
      </c>
      <c r="AL28" s="400">
        <v>44</v>
      </c>
      <c r="AM28" s="400">
        <v>9</v>
      </c>
      <c r="AN28" s="443" t="s">
        <v>799</v>
      </c>
      <c r="AO28" s="400">
        <v>45</v>
      </c>
      <c r="AP28" s="400">
        <v>25</v>
      </c>
      <c r="AQ28" s="400">
        <v>15</v>
      </c>
      <c r="AR28" s="400">
        <v>50</v>
      </c>
      <c r="AS28" s="400">
        <v>106</v>
      </c>
      <c r="AT28" s="400">
        <v>74</v>
      </c>
      <c r="AU28" s="400">
        <v>9</v>
      </c>
      <c r="AV28" s="400">
        <v>0</v>
      </c>
      <c r="AW28" s="400">
        <v>15</v>
      </c>
      <c r="AX28" s="400">
        <v>29</v>
      </c>
      <c r="AY28" s="400">
        <v>9</v>
      </c>
      <c r="AZ28" s="400">
        <v>9</v>
      </c>
      <c r="BA28" s="443" t="s">
        <v>799</v>
      </c>
      <c r="BB28" s="357">
        <v>6</v>
      </c>
      <c r="BC28" s="357">
        <v>16</v>
      </c>
      <c r="BD28" s="357">
        <v>17</v>
      </c>
      <c r="BE28" s="357">
        <v>23</v>
      </c>
      <c r="BF28" s="357">
        <v>19</v>
      </c>
      <c r="BG28" s="357">
        <v>33</v>
      </c>
      <c r="BH28" s="357">
        <v>27</v>
      </c>
      <c r="BI28" s="357">
        <v>25</v>
      </c>
      <c r="BJ28" s="357">
        <v>0</v>
      </c>
      <c r="BK28" s="358">
        <f>SUM(BB28:BJ28)</f>
        <v>166</v>
      </c>
      <c r="BL28" s="188"/>
      <c r="BM28" s="194"/>
      <c r="BN28" s="443" t="s">
        <v>799</v>
      </c>
      <c r="BO28" s="400">
        <v>44</v>
      </c>
      <c r="BP28" s="400">
        <v>7</v>
      </c>
      <c r="BQ28" s="400">
        <v>143</v>
      </c>
      <c r="BR28" s="400">
        <v>11</v>
      </c>
      <c r="BS28" s="400">
        <v>7</v>
      </c>
      <c r="BT28" s="400">
        <v>5</v>
      </c>
      <c r="BU28" s="400">
        <v>71</v>
      </c>
      <c r="BV28" s="400">
        <v>37</v>
      </c>
      <c r="BW28" s="400">
        <v>8</v>
      </c>
      <c r="BX28" s="400">
        <v>10</v>
      </c>
      <c r="BY28" s="400">
        <v>24</v>
      </c>
      <c r="BZ28" s="400">
        <v>25</v>
      </c>
      <c r="CA28" s="443" t="s">
        <v>799</v>
      </c>
      <c r="CB28" s="400">
        <v>32</v>
      </c>
      <c r="CC28" s="400">
        <v>40</v>
      </c>
      <c r="CD28" s="400">
        <v>22</v>
      </c>
      <c r="CE28" s="400">
        <v>16</v>
      </c>
      <c r="CF28" s="400">
        <v>8</v>
      </c>
      <c r="CG28" s="400">
        <v>4</v>
      </c>
      <c r="CH28" s="400">
        <v>15</v>
      </c>
      <c r="CI28" s="400">
        <v>18</v>
      </c>
      <c r="CJ28" s="400">
        <v>28</v>
      </c>
      <c r="CK28" s="400">
        <v>17</v>
      </c>
      <c r="CL28" s="400">
        <v>22</v>
      </c>
      <c r="CM28" s="400">
        <v>66</v>
      </c>
      <c r="CN28" s="446" t="s">
        <v>799</v>
      </c>
      <c r="CO28" s="374">
        <f aca="true" t="shared" si="14" ref="CO28:CO47">SUM(CF5:CM5,CB28:CM28,CO5:CZ5)</f>
        <v>834</v>
      </c>
      <c r="CP28" s="400">
        <v>10</v>
      </c>
      <c r="CQ28" s="400">
        <v>9</v>
      </c>
      <c r="CR28" s="400">
        <v>20</v>
      </c>
      <c r="CS28" s="400">
        <v>20</v>
      </c>
      <c r="CT28" s="358">
        <f>SUM(CP28:CS28)</f>
        <v>59</v>
      </c>
      <c r="CU28" s="188"/>
      <c r="CV28" s="188"/>
      <c r="CW28" s="188"/>
      <c r="CX28" s="188"/>
      <c r="CY28" s="186"/>
      <c r="CZ28" s="188"/>
      <c r="DA28" s="443" t="s">
        <v>799</v>
      </c>
      <c r="DB28" s="400">
        <v>2</v>
      </c>
      <c r="DC28" s="400">
        <v>12</v>
      </c>
      <c r="DD28" s="400">
        <v>2</v>
      </c>
      <c r="DE28" s="400">
        <v>5</v>
      </c>
      <c r="DF28" s="400">
        <v>2</v>
      </c>
      <c r="DG28" s="400">
        <v>3</v>
      </c>
      <c r="DH28" s="400">
        <v>36</v>
      </c>
      <c r="DI28" s="400">
        <v>29</v>
      </c>
      <c r="DJ28" s="400">
        <v>7</v>
      </c>
      <c r="DK28" s="400">
        <v>20</v>
      </c>
      <c r="DL28" s="400">
        <v>21</v>
      </c>
      <c r="DM28" s="400">
        <v>36</v>
      </c>
      <c r="DN28" s="443" t="s">
        <v>799</v>
      </c>
      <c r="DO28" s="396">
        <f>AJ5</f>
        <v>4895</v>
      </c>
      <c r="DP28" s="397">
        <f>BE5</f>
        <v>1527</v>
      </c>
      <c r="DQ28" s="396">
        <f>BK28</f>
        <v>166</v>
      </c>
      <c r="DR28" s="396">
        <f>CE5</f>
        <v>1224</v>
      </c>
      <c r="DS28" s="396">
        <f aca="true" t="shared" si="15" ref="DS28:DS44">CO28</f>
        <v>834</v>
      </c>
      <c r="DT28" s="396">
        <f aca="true" t="shared" si="16" ref="DT28:DT45">CT28</f>
        <v>59</v>
      </c>
      <c r="DU28" s="397">
        <f aca="true" t="shared" si="17" ref="DU28:DU45">DJ5</f>
        <v>62</v>
      </c>
      <c r="DV28" s="397">
        <f aca="true" t="shared" si="18" ref="DV28:DV45">DQ5</f>
        <v>179</v>
      </c>
      <c r="DW28" s="397">
        <f aca="true" t="shared" si="19" ref="DW28:DW46">DW5</f>
        <v>226</v>
      </c>
      <c r="DX28" s="697">
        <f>SUM(DO28:DW28)</f>
        <v>9172</v>
      </c>
      <c r="DY28" s="698"/>
      <c r="DZ28" s="188"/>
    </row>
    <row r="29" spans="1:130" s="189" customFormat="1" ht="16.5" customHeight="1">
      <c r="A29" s="443" t="s">
        <v>800</v>
      </c>
      <c r="B29" s="400">
        <v>12</v>
      </c>
      <c r="C29" s="400">
        <v>62</v>
      </c>
      <c r="D29" s="400">
        <v>67</v>
      </c>
      <c r="E29" s="400">
        <v>138</v>
      </c>
      <c r="F29" s="400">
        <v>169</v>
      </c>
      <c r="G29" s="400">
        <v>99</v>
      </c>
      <c r="H29" s="401">
        <v>1184</v>
      </c>
      <c r="I29" s="400">
        <v>169</v>
      </c>
      <c r="J29" s="400">
        <v>430</v>
      </c>
      <c r="K29" s="400">
        <v>37</v>
      </c>
      <c r="L29" s="400">
        <v>6</v>
      </c>
      <c r="M29" s="400">
        <v>402</v>
      </c>
      <c r="N29" s="443" t="s">
        <v>800</v>
      </c>
      <c r="O29" s="400">
        <v>112</v>
      </c>
      <c r="P29" s="400">
        <v>84</v>
      </c>
      <c r="Q29" s="400">
        <v>104</v>
      </c>
      <c r="R29" s="400">
        <v>0</v>
      </c>
      <c r="S29" s="400">
        <v>15</v>
      </c>
      <c r="T29" s="400">
        <v>9</v>
      </c>
      <c r="U29" s="400">
        <v>1</v>
      </c>
      <c r="V29" s="400">
        <v>30</v>
      </c>
      <c r="W29" s="400">
        <v>85</v>
      </c>
      <c r="X29" s="400">
        <v>59</v>
      </c>
      <c r="Y29" s="400">
        <v>0</v>
      </c>
      <c r="Z29" s="400">
        <v>49</v>
      </c>
      <c r="AA29" s="443" t="s">
        <v>800</v>
      </c>
      <c r="AB29" s="400">
        <v>212</v>
      </c>
      <c r="AC29" s="400">
        <v>7</v>
      </c>
      <c r="AD29" s="400">
        <v>94</v>
      </c>
      <c r="AE29" s="400">
        <v>137</v>
      </c>
      <c r="AF29" s="400">
        <v>17</v>
      </c>
      <c r="AG29" s="400">
        <v>44</v>
      </c>
      <c r="AH29" s="400">
        <v>129</v>
      </c>
      <c r="AI29" s="400">
        <v>36</v>
      </c>
      <c r="AJ29" s="400">
        <v>31</v>
      </c>
      <c r="AK29" s="400">
        <v>12</v>
      </c>
      <c r="AL29" s="400">
        <v>63</v>
      </c>
      <c r="AM29" s="400">
        <v>16</v>
      </c>
      <c r="AN29" s="443" t="s">
        <v>800</v>
      </c>
      <c r="AO29" s="400">
        <v>33</v>
      </c>
      <c r="AP29" s="400">
        <v>23</v>
      </c>
      <c r="AQ29" s="400">
        <v>34</v>
      </c>
      <c r="AR29" s="400">
        <v>32</v>
      </c>
      <c r="AS29" s="400">
        <v>66</v>
      </c>
      <c r="AT29" s="400">
        <v>49</v>
      </c>
      <c r="AU29" s="400">
        <v>5</v>
      </c>
      <c r="AV29" s="400">
        <v>0</v>
      </c>
      <c r="AW29" s="400">
        <v>18</v>
      </c>
      <c r="AX29" s="400">
        <v>39</v>
      </c>
      <c r="AY29" s="400">
        <v>10</v>
      </c>
      <c r="AZ29" s="400">
        <v>3</v>
      </c>
      <c r="BA29" s="443" t="s">
        <v>800</v>
      </c>
      <c r="BB29" s="357">
        <v>13</v>
      </c>
      <c r="BC29" s="357">
        <v>17</v>
      </c>
      <c r="BD29" s="357">
        <v>31</v>
      </c>
      <c r="BE29" s="357">
        <v>30</v>
      </c>
      <c r="BF29" s="357">
        <v>24</v>
      </c>
      <c r="BG29" s="357">
        <v>47</v>
      </c>
      <c r="BH29" s="357">
        <v>23</v>
      </c>
      <c r="BI29" s="357">
        <v>25</v>
      </c>
      <c r="BJ29" s="357">
        <v>0</v>
      </c>
      <c r="BK29" s="359">
        <f aca="true" t="shared" si="20" ref="BK29:BK46">SUM(BB29:BJ29)</f>
        <v>210</v>
      </c>
      <c r="BL29" s="188"/>
      <c r="BM29" s="194"/>
      <c r="BN29" s="443" t="s">
        <v>800</v>
      </c>
      <c r="BO29" s="400">
        <v>9</v>
      </c>
      <c r="BP29" s="400">
        <v>2</v>
      </c>
      <c r="BQ29" s="400">
        <v>207</v>
      </c>
      <c r="BR29" s="400">
        <v>11</v>
      </c>
      <c r="BS29" s="400">
        <v>12</v>
      </c>
      <c r="BT29" s="400">
        <v>10</v>
      </c>
      <c r="BU29" s="400">
        <v>82</v>
      </c>
      <c r="BV29" s="400">
        <v>64</v>
      </c>
      <c r="BW29" s="400">
        <v>17</v>
      </c>
      <c r="BX29" s="400">
        <v>11</v>
      </c>
      <c r="BY29" s="400">
        <v>27</v>
      </c>
      <c r="BZ29" s="400">
        <v>52</v>
      </c>
      <c r="CA29" s="443" t="s">
        <v>800</v>
      </c>
      <c r="CB29" s="400">
        <v>19</v>
      </c>
      <c r="CC29" s="400">
        <v>39</v>
      </c>
      <c r="CD29" s="400">
        <v>19</v>
      </c>
      <c r="CE29" s="400">
        <v>21</v>
      </c>
      <c r="CF29" s="400">
        <v>5</v>
      </c>
      <c r="CG29" s="400">
        <v>2</v>
      </c>
      <c r="CH29" s="400">
        <v>12</v>
      </c>
      <c r="CI29" s="400">
        <v>19</v>
      </c>
      <c r="CJ29" s="400">
        <v>23</v>
      </c>
      <c r="CK29" s="400">
        <v>23</v>
      </c>
      <c r="CL29" s="400">
        <v>25</v>
      </c>
      <c r="CM29" s="400">
        <v>49</v>
      </c>
      <c r="CN29" s="446" t="s">
        <v>800</v>
      </c>
      <c r="CO29" s="374">
        <f t="shared" si="14"/>
        <v>924</v>
      </c>
      <c r="CP29" s="400">
        <v>16</v>
      </c>
      <c r="CQ29" s="400">
        <v>8</v>
      </c>
      <c r="CR29" s="400">
        <v>34</v>
      </c>
      <c r="CS29" s="400">
        <v>16</v>
      </c>
      <c r="CT29" s="359">
        <f aca="true" t="shared" si="21" ref="CT29:CT46">SUM(CP29:CS29)</f>
        <v>74</v>
      </c>
      <c r="CU29" s="188"/>
      <c r="CV29" s="188"/>
      <c r="CW29" s="188"/>
      <c r="CX29" s="188"/>
      <c r="CY29" s="186"/>
      <c r="CZ29" s="188"/>
      <c r="DA29" s="443" t="s">
        <v>800</v>
      </c>
      <c r="DB29" s="400">
        <v>1</v>
      </c>
      <c r="DC29" s="400">
        <v>11</v>
      </c>
      <c r="DD29" s="400">
        <v>0</v>
      </c>
      <c r="DE29" s="400">
        <v>0</v>
      </c>
      <c r="DF29" s="400">
        <v>4</v>
      </c>
      <c r="DG29" s="400">
        <v>3</v>
      </c>
      <c r="DH29" s="400">
        <v>38</v>
      </c>
      <c r="DI29" s="400">
        <v>35</v>
      </c>
      <c r="DJ29" s="400">
        <v>6</v>
      </c>
      <c r="DK29" s="400">
        <v>23</v>
      </c>
      <c r="DL29" s="400">
        <v>49</v>
      </c>
      <c r="DM29" s="400">
        <v>16</v>
      </c>
      <c r="DN29" s="443" t="s">
        <v>800</v>
      </c>
      <c r="DO29" s="396">
        <f aca="true" t="shared" si="22" ref="DO29:DO45">AJ6</f>
        <v>4675</v>
      </c>
      <c r="DP29" s="398">
        <f aca="true" t="shared" si="23" ref="DP29:DP46">BE6</f>
        <v>1563</v>
      </c>
      <c r="DQ29" s="396">
        <f aca="true" t="shared" si="24" ref="DQ29:DQ45">BK29</f>
        <v>210</v>
      </c>
      <c r="DR29" s="396">
        <f aca="true" t="shared" si="25" ref="DR29:DR45">CE6</f>
        <v>1551</v>
      </c>
      <c r="DS29" s="396">
        <f t="shared" si="15"/>
        <v>924</v>
      </c>
      <c r="DT29" s="396">
        <f t="shared" si="16"/>
        <v>74</v>
      </c>
      <c r="DU29" s="398">
        <f t="shared" si="17"/>
        <v>78</v>
      </c>
      <c r="DV29" s="398">
        <f t="shared" si="18"/>
        <v>191</v>
      </c>
      <c r="DW29" s="398">
        <f t="shared" si="19"/>
        <v>307</v>
      </c>
      <c r="DX29" s="697">
        <f aca="true" t="shared" si="26" ref="DX29:DX46">SUM(DO29:DW29)</f>
        <v>9573</v>
      </c>
      <c r="DY29" s="698"/>
      <c r="DZ29" s="188"/>
    </row>
    <row r="30" spans="1:129" s="189" customFormat="1" ht="16.5" customHeight="1">
      <c r="A30" s="443" t="s">
        <v>782</v>
      </c>
      <c r="B30" s="400">
        <v>10</v>
      </c>
      <c r="C30" s="400">
        <v>75</v>
      </c>
      <c r="D30" s="400">
        <v>65</v>
      </c>
      <c r="E30" s="400">
        <v>141</v>
      </c>
      <c r="F30" s="400">
        <v>130</v>
      </c>
      <c r="G30" s="400">
        <v>95</v>
      </c>
      <c r="H30" s="401">
        <v>1024</v>
      </c>
      <c r="I30" s="400">
        <v>135</v>
      </c>
      <c r="J30" s="400">
        <v>353</v>
      </c>
      <c r="K30" s="400">
        <v>37</v>
      </c>
      <c r="L30" s="400">
        <v>12</v>
      </c>
      <c r="M30" s="400">
        <v>307</v>
      </c>
      <c r="N30" s="443" t="s">
        <v>782</v>
      </c>
      <c r="O30" s="400">
        <v>114</v>
      </c>
      <c r="P30" s="400">
        <v>87</v>
      </c>
      <c r="Q30" s="400">
        <v>133</v>
      </c>
      <c r="R30" s="400">
        <v>0</v>
      </c>
      <c r="S30" s="400">
        <v>14</v>
      </c>
      <c r="T30" s="400">
        <v>6</v>
      </c>
      <c r="U30" s="400">
        <v>1</v>
      </c>
      <c r="V30" s="400">
        <v>6</v>
      </c>
      <c r="W30" s="400">
        <v>95</v>
      </c>
      <c r="X30" s="400">
        <v>58</v>
      </c>
      <c r="Y30" s="400">
        <v>0</v>
      </c>
      <c r="Z30" s="400">
        <v>48</v>
      </c>
      <c r="AA30" s="443" t="s">
        <v>782</v>
      </c>
      <c r="AB30" s="400">
        <v>161</v>
      </c>
      <c r="AC30" s="400">
        <v>12</v>
      </c>
      <c r="AD30" s="400">
        <v>83</v>
      </c>
      <c r="AE30" s="400">
        <v>127</v>
      </c>
      <c r="AF30" s="400">
        <v>23</v>
      </c>
      <c r="AG30" s="400">
        <v>38</v>
      </c>
      <c r="AH30" s="400">
        <v>96</v>
      </c>
      <c r="AI30" s="400">
        <v>30</v>
      </c>
      <c r="AJ30" s="400">
        <v>29</v>
      </c>
      <c r="AK30" s="400">
        <v>14</v>
      </c>
      <c r="AL30" s="400">
        <v>54</v>
      </c>
      <c r="AM30" s="400">
        <v>25</v>
      </c>
      <c r="AN30" s="443" t="s">
        <v>782</v>
      </c>
      <c r="AO30" s="400">
        <v>23</v>
      </c>
      <c r="AP30" s="400">
        <v>22</v>
      </c>
      <c r="AQ30" s="400">
        <v>43</v>
      </c>
      <c r="AR30" s="400">
        <v>24</v>
      </c>
      <c r="AS30" s="400">
        <v>34</v>
      </c>
      <c r="AT30" s="400">
        <v>25</v>
      </c>
      <c r="AU30" s="400">
        <v>7</v>
      </c>
      <c r="AV30" s="400">
        <v>0</v>
      </c>
      <c r="AW30" s="400">
        <v>11</v>
      </c>
      <c r="AX30" s="400">
        <v>47</v>
      </c>
      <c r="AY30" s="400">
        <v>16</v>
      </c>
      <c r="AZ30" s="400">
        <v>8</v>
      </c>
      <c r="BA30" s="443" t="s">
        <v>782</v>
      </c>
      <c r="BB30" s="357">
        <v>5</v>
      </c>
      <c r="BC30" s="357">
        <v>14</v>
      </c>
      <c r="BD30" s="357">
        <v>24</v>
      </c>
      <c r="BE30" s="357">
        <v>32</v>
      </c>
      <c r="BF30" s="357">
        <v>26</v>
      </c>
      <c r="BG30" s="357">
        <v>46</v>
      </c>
      <c r="BH30" s="357">
        <v>47</v>
      </c>
      <c r="BI30" s="357">
        <v>54</v>
      </c>
      <c r="BJ30" s="357">
        <v>0</v>
      </c>
      <c r="BK30" s="359">
        <f t="shared" si="20"/>
        <v>248</v>
      </c>
      <c r="BL30" s="188"/>
      <c r="BM30" s="194"/>
      <c r="BN30" s="443" t="s">
        <v>782</v>
      </c>
      <c r="BO30" s="400">
        <v>22</v>
      </c>
      <c r="BP30" s="400">
        <v>12</v>
      </c>
      <c r="BQ30" s="400">
        <v>87</v>
      </c>
      <c r="BR30" s="400">
        <v>6</v>
      </c>
      <c r="BS30" s="400">
        <v>13</v>
      </c>
      <c r="BT30" s="400">
        <v>21</v>
      </c>
      <c r="BU30" s="400">
        <v>63</v>
      </c>
      <c r="BV30" s="400">
        <v>55</v>
      </c>
      <c r="BW30" s="400">
        <v>21</v>
      </c>
      <c r="BX30" s="400">
        <v>16</v>
      </c>
      <c r="BY30" s="400">
        <v>65</v>
      </c>
      <c r="BZ30" s="400">
        <v>76</v>
      </c>
      <c r="CA30" s="443" t="s">
        <v>782</v>
      </c>
      <c r="CB30" s="400">
        <v>15</v>
      </c>
      <c r="CC30" s="400">
        <v>46</v>
      </c>
      <c r="CD30" s="400">
        <v>21</v>
      </c>
      <c r="CE30" s="400">
        <v>23</v>
      </c>
      <c r="CF30" s="400">
        <v>6</v>
      </c>
      <c r="CG30" s="400">
        <v>3</v>
      </c>
      <c r="CH30" s="400">
        <v>10</v>
      </c>
      <c r="CI30" s="400">
        <v>11</v>
      </c>
      <c r="CJ30" s="400">
        <v>34</v>
      </c>
      <c r="CK30" s="400">
        <v>21</v>
      </c>
      <c r="CL30" s="400">
        <v>44</v>
      </c>
      <c r="CM30" s="400">
        <v>53</v>
      </c>
      <c r="CN30" s="446" t="s">
        <v>782</v>
      </c>
      <c r="CO30" s="374">
        <f t="shared" si="14"/>
        <v>947</v>
      </c>
      <c r="CP30" s="400">
        <v>13</v>
      </c>
      <c r="CQ30" s="400">
        <v>9</v>
      </c>
      <c r="CR30" s="400">
        <v>47</v>
      </c>
      <c r="CS30" s="400">
        <v>23</v>
      </c>
      <c r="CT30" s="359">
        <f t="shared" si="21"/>
        <v>92</v>
      </c>
      <c r="CU30" s="188"/>
      <c r="CV30" s="395"/>
      <c r="CW30" s="188"/>
      <c r="CX30" s="188"/>
      <c r="CY30" s="186"/>
      <c r="CZ30" s="188"/>
      <c r="DA30" s="443" t="s">
        <v>782</v>
      </c>
      <c r="DB30" s="400">
        <v>5</v>
      </c>
      <c r="DC30" s="400">
        <v>16</v>
      </c>
      <c r="DD30" s="400">
        <v>0</v>
      </c>
      <c r="DE30" s="400">
        <v>6</v>
      </c>
      <c r="DF30" s="400">
        <v>9</v>
      </c>
      <c r="DG30" s="400">
        <v>5</v>
      </c>
      <c r="DH30" s="400">
        <v>43</v>
      </c>
      <c r="DI30" s="400">
        <v>35</v>
      </c>
      <c r="DJ30" s="400">
        <v>5</v>
      </c>
      <c r="DK30" s="400">
        <v>21</v>
      </c>
      <c r="DL30" s="400">
        <v>30</v>
      </c>
      <c r="DM30" s="400">
        <v>11</v>
      </c>
      <c r="DN30" s="443" t="s">
        <v>782</v>
      </c>
      <c r="DO30" s="396">
        <f t="shared" si="22"/>
        <v>4199</v>
      </c>
      <c r="DP30" s="398">
        <f t="shared" si="23"/>
        <v>1419</v>
      </c>
      <c r="DQ30" s="396">
        <f t="shared" si="24"/>
        <v>248</v>
      </c>
      <c r="DR30" s="396">
        <f t="shared" si="25"/>
        <v>1543</v>
      </c>
      <c r="DS30" s="396">
        <f t="shared" si="15"/>
        <v>947</v>
      </c>
      <c r="DT30" s="396">
        <f t="shared" si="16"/>
        <v>92</v>
      </c>
      <c r="DU30" s="398">
        <f t="shared" si="17"/>
        <v>85</v>
      </c>
      <c r="DV30" s="398">
        <f t="shared" si="18"/>
        <v>195</v>
      </c>
      <c r="DW30" s="398">
        <f t="shared" si="19"/>
        <v>375</v>
      </c>
      <c r="DX30" s="697">
        <f t="shared" si="26"/>
        <v>9103</v>
      </c>
      <c r="DY30" s="698"/>
    </row>
    <row r="31" spans="1:129" s="189" customFormat="1" ht="16.5" customHeight="1">
      <c r="A31" s="443" t="s">
        <v>783</v>
      </c>
      <c r="B31" s="400">
        <v>21</v>
      </c>
      <c r="C31" s="400">
        <v>87</v>
      </c>
      <c r="D31" s="400">
        <v>54</v>
      </c>
      <c r="E31" s="400">
        <v>109</v>
      </c>
      <c r="F31" s="400">
        <v>144</v>
      </c>
      <c r="G31" s="400">
        <v>111</v>
      </c>
      <c r="H31" s="401">
        <v>783</v>
      </c>
      <c r="I31" s="400">
        <v>119</v>
      </c>
      <c r="J31" s="400">
        <v>303</v>
      </c>
      <c r="K31" s="400">
        <v>50</v>
      </c>
      <c r="L31" s="400">
        <v>18</v>
      </c>
      <c r="M31" s="400">
        <v>324</v>
      </c>
      <c r="N31" s="443" t="s">
        <v>783</v>
      </c>
      <c r="O31" s="400">
        <v>118</v>
      </c>
      <c r="P31" s="400">
        <v>99</v>
      </c>
      <c r="Q31" s="400">
        <v>116</v>
      </c>
      <c r="R31" s="400">
        <v>0</v>
      </c>
      <c r="S31" s="400">
        <v>35</v>
      </c>
      <c r="T31" s="400">
        <v>48</v>
      </c>
      <c r="U31" s="400">
        <v>10</v>
      </c>
      <c r="V31" s="400">
        <v>5</v>
      </c>
      <c r="W31" s="400">
        <v>47</v>
      </c>
      <c r="X31" s="400">
        <v>39</v>
      </c>
      <c r="Y31" s="400">
        <v>0</v>
      </c>
      <c r="Z31" s="400">
        <v>50</v>
      </c>
      <c r="AA31" s="443" t="s">
        <v>783</v>
      </c>
      <c r="AB31" s="400">
        <v>136</v>
      </c>
      <c r="AC31" s="400">
        <v>9</v>
      </c>
      <c r="AD31" s="400">
        <v>89</v>
      </c>
      <c r="AE31" s="400">
        <v>167</v>
      </c>
      <c r="AF31" s="400">
        <v>23</v>
      </c>
      <c r="AG31" s="400">
        <v>35</v>
      </c>
      <c r="AH31" s="400">
        <v>66</v>
      </c>
      <c r="AI31" s="400">
        <v>26</v>
      </c>
      <c r="AJ31" s="400">
        <v>34</v>
      </c>
      <c r="AK31" s="400">
        <v>22</v>
      </c>
      <c r="AL31" s="400">
        <v>53</v>
      </c>
      <c r="AM31" s="400">
        <v>37</v>
      </c>
      <c r="AN31" s="443" t="s">
        <v>783</v>
      </c>
      <c r="AO31" s="400">
        <v>8</v>
      </c>
      <c r="AP31" s="400">
        <v>36</v>
      </c>
      <c r="AQ31" s="400">
        <v>47</v>
      </c>
      <c r="AR31" s="400">
        <v>24</v>
      </c>
      <c r="AS31" s="400">
        <v>30</v>
      </c>
      <c r="AT31" s="400">
        <v>17</v>
      </c>
      <c r="AU31" s="400">
        <v>13</v>
      </c>
      <c r="AV31" s="400">
        <v>0</v>
      </c>
      <c r="AW31" s="400">
        <v>12</v>
      </c>
      <c r="AX31" s="400">
        <v>52</v>
      </c>
      <c r="AY31" s="400">
        <v>41</v>
      </c>
      <c r="AZ31" s="400">
        <v>10</v>
      </c>
      <c r="BA31" s="443" t="s">
        <v>783</v>
      </c>
      <c r="BB31" s="357">
        <v>6</v>
      </c>
      <c r="BC31" s="357">
        <v>23</v>
      </c>
      <c r="BD31" s="357">
        <v>21</v>
      </c>
      <c r="BE31" s="357">
        <v>42</v>
      </c>
      <c r="BF31" s="357">
        <v>31</v>
      </c>
      <c r="BG31" s="357">
        <v>40</v>
      </c>
      <c r="BH31" s="357">
        <v>42</v>
      </c>
      <c r="BI31" s="357">
        <v>50</v>
      </c>
      <c r="BJ31" s="357">
        <v>6</v>
      </c>
      <c r="BK31" s="359">
        <f t="shared" si="20"/>
        <v>261</v>
      </c>
      <c r="BL31" s="188"/>
      <c r="BM31" s="194"/>
      <c r="BN31" s="443" t="s">
        <v>783</v>
      </c>
      <c r="BO31" s="400">
        <v>20</v>
      </c>
      <c r="BP31" s="400">
        <v>8</v>
      </c>
      <c r="BQ31" s="400">
        <v>78</v>
      </c>
      <c r="BR31" s="400">
        <v>16</v>
      </c>
      <c r="BS31" s="400">
        <v>15</v>
      </c>
      <c r="BT31" s="400">
        <v>40</v>
      </c>
      <c r="BU31" s="400">
        <v>71</v>
      </c>
      <c r="BV31" s="400">
        <v>32</v>
      </c>
      <c r="BW31" s="400">
        <v>49</v>
      </c>
      <c r="BX31" s="400">
        <v>49</v>
      </c>
      <c r="BY31" s="400">
        <v>120</v>
      </c>
      <c r="BZ31" s="400">
        <v>124</v>
      </c>
      <c r="CA31" s="443" t="s">
        <v>783</v>
      </c>
      <c r="CB31" s="400">
        <v>30</v>
      </c>
      <c r="CC31" s="400">
        <v>60</v>
      </c>
      <c r="CD31" s="400">
        <v>22</v>
      </c>
      <c r="CE31" s="400">
        <v>37</v>
      </c>
      <c r="CF31" s="400">
        <v>7</v>
      </c>
      <c r="CG31" s="400">
        <v>5</v>
      </c>
      <c r="CH31" s="400">
        <v>16</v>
      </c>
      <c r="CI31" s="400">
        <v>10</v>
      </c>
      <c r="CJ31" s="400">
        <v>47</v>
      </c>
      <c r="CK31" s="400">
        <v>22</v>
      </c>
      <c r="CL31" s="400">
        <v>44</v>
      </c>
      <c r="CM31" s="400">
        <v>43</v>
      </c>
      <c r="CN31" s="446" t="s">
        <v>783</v>
      </c>
      <c r="CO31" s="374">
        <f t="shared" si="14"/>
        <v>1122</v>
      </c>
      <c r="CP31" s="400">
        <v>26</v>
      </c>
      <c r="CQ31" s="400">
        <v>15</v>
      </c>
      <c r="CR31" s="400">
        <v>72</v>
      </c>
      <c r="CS31" s="400">
        <v>22</v>
      </c>
      <c r="CT31" s="359">
        <f t="shared" si="21"/>
        <v>135</v>
      </c>
      <c r="CU31" s="188"/>
      <c r="CV31" s="188"/>
      <c r="CW31" s="188"/>
      <c r="CX31" s="188"/>
      <c r="CY31" s="186"/>
      <c r="CZ31" s="188"/>
      <c r="DA31" s="443" t="s">
        <v>783</v>
      </c>
      <c r="DB31" s="400">
        <v>12</v>
      </c>
      <c r="DC31" s="400">
        <v>13</v>
      </c>
      <c r="DD31" s="400">
        <v>7</v>
      </c>
      <c r="DE31" s="400">
        <v>12</v>
      </c>
      <c r="DF31" s="400">
        <v>10</v>
      </c>
      <c r="DG31" s="400">
        <v>16</v>
      </c>
      <c r="DH31" s="400">
        <v>71</v>
      </c>
      <c r="DI31" s="400">
        <v>71</v>
      </c>
      <c r="DJ31" s="400">
        <v>5</v>
      </c>
      <c r="DK31" s="400">
        <v>34</v>
      </c>
      <c r="DL31" s="400">
        <v>20</v>
      </c>
      <c r="DM31" s="400">
        <v>4</v>
      </c>
      <c r="DN31" s="443" t="s">
        <v>783</v>
      </c>
      <c r="DO31" s="396">
        <f t="shared" si="22"/>
        <v>3899</v>
      </c>
      <c r="DP31" s="398">
        <f t="shared" si="23"/>
        <v>1518</v>
      </c>
      <c r="DQ31" s="396">
        <f t="shared" si="24"/>
        <v>261</v>
      </c>
      <c r="DR31" s="396">
        <f t="shared" si="25"/>
        <v>1804</v>
      </c>
      <c r="DS31" s="396">
        <f t="shared" si="15"/>
        <v>1122</v>
      </c>
      <c r="DT31" s="396">
        <f t="shared" si="16"/>
        <v>135</v>
      </c>
      <c r="DU31" s="398">
        <f t="shared" si="17"/>
        <v>147</v>
      </c>
      <c r="DV31" s="398">
        <f t="shared" si="18"/>
        <v>281</v>
      </c>
      <c r="DW31" s="398">
        <f t="shared" si="19"/>
        <v>441</v>
      </c>
      <c r="DX31" s="697">
        <f t="shared" si="26"/>
        <v>9608</v>
      </c>
      <c r="DY31" s="698"/>
    </row>
    <row r="32" spans="1:129" s="189" customFormat="1" ht="16.5" customHeight="1">
      <c r="A32" s="443" t="s">
        <v>784</v>
      </c>
      <c r="B32" s="400">
        <v>25</v>
      </c>
      <c r="C32" s="400">
        <v>97</v>
      </c>
      <c r="D32" s="400">
        <v>49</v>
      </c>
      <c r="E32" s="400">
        <v>120</v>
      </c>
      <c r="F32" s="400">
        <v>348</v>
      </c>
      <c r="G32" s="400">
        <v>106</v>
      </c>
      <c r="H32" s="401">
        <v>1059</v>
      </c>
      <c r="I32" s="400">
        <v>139</v>
      </c>
      <c r="J32" s="400">
        <v>434</v>
      </c>
      <c r="K32" s="400">
        <v>62</v>
      </c>
      <c r="L32" s="400">
        <v>14</v>
      </c>
      <c r="M32" s="400">
        <v>345</v>
      </c>
      <c r="N32" s="443" t="s">
        <v>784</v>
      </c>
      <c r="O32" s="400">
        <v>204</v>
      </c>
      <c r="P32" s="400">
        <v>118</v>
      </c>
      <c r="Q32" s="400">
        <v>35</v>
      </c>
      <c r="R32" s="400">
        <v>0</v>
      </c>
      <c r="S32" s="400">
        <v>143</v>
      </c>
      <c r="T32" s="400">
        <v>190</v>
      </c>
      <c r="U32" s="400">
        <v>41</v>
      </c>
      <c r="V32" s="400">
        <v>17</v>
      </c>
      <c r="W32" s="400">
        <v>35</v>
      </c>
      <c r="X32" s="400">
        <v>30</v>
      </c>
      <c r="Y32" s="400">
        <v>0</v>
      </c>
      <c r="Z32" s="400">
        <v>76</v>
      </c>
      <c r="AA32" s="443" t="s">
        <v>784</v>
      </c>
      <c r="AB32" s="400">
        <v>117</v>
      </c>
      <c r="AC32" s="400">
        <v>12</v>
      </c>
      <c r="AD32" s="400">
        <v>111</v>
      </c>
      <c r="AE32" s="400">
        <v>282</v>
      </c>
      <c r="AF32" s="400">
        <v>24</v>
      </c>
      <c r="AG32" s="400">
        <v>26</v>
      </c>
      <c r="AH32" s="400">
        <v>91</v>
      </c>
      <c r="AI32" s="400">
        <v>33</v>
      </c>
      <c r="AJ32" s="400">
        <v>28</v>
      </c>
      <c r="AK32" s="400">
        <v>19</v>
      </c>
      <c r="AL32" s="400">
        <v>42</v>
      </c>
      <c r="AM32" s="400">
        <v>38</v>
      </c>
      <c r="AN32" s="443" t="s">
        <v>784</v>
      </c>
      <c r="AO32" s="400">
        <v>18</v>
      </c>
      <c r="AP32" s="400">
        <v>27</v>
      </c>
      <c r="AQ32" s="400">
        <v>22</v>
      </c>
      <c r="AR32" s="400">
        <v>50</v>
      </c>
      <c r="AS32" s="400">
        <v>46</v>
      </c>
      <c r="AT32" s="400">
        <v>31</v>
      </c>
      <c r="AU32" s="400">
        <v>13</v>
      </c>
      <c r="AV32" s="400">
        <v>0</v>
      </c>
      <c r="AW32" s="400">
        <v>32</v>
      </c>
      <c r="AX32" s="400">
        <v>37</v>
      </c>
      <c r="AY32" s="400">
        <v>28</v>
      </c>
      <c r="AZ32" s="400">
        <v>15</v>
      </c>
      <c r="BA32" s="443" t="s">
        <v>784</v>
      </c>
      <c r="BB32" s="357">
        <v>4</v>
      </c>
      <c r="BC32" s="357">
        <v>17</v>
      </c>
      <c r="BD32" s="357">
        <v>25</v>
      </c>
      <c r="BE32" s="357">
        <v>35</v>
      </c>
      <c r="BF32" s="357">
        <v>35</v>
      </c>
      <c r="BG32" s="357">
        <v>79</v>
      </c>
      <c r="BH32" s="357">
        <v>47</v>
      </c>
      <c r="BI32" s="357">
        <v>75</v>
      </c>
      <c r="BJ32" s="357">
        <v>11</v>
      </c>
      <c r="BK32" s="359">
        <f t="shared" si="20"/>
        <v>328</v>
      </c>
      <c r="BL32" s="188"/>
      <c r="BM32" s="194"/>
      <c r="BN32" s="443" t="s">
        <v>784</v>
      </c>
      <c r="BO32" s="400">
        <v>36</v>
      </c>
      <c r="BP32" s="400">
        <v>9</v>
      </c>
      <c r="BQ32" s="400">
        <v>101</v>
      </c>
      <c r="BR32" s="400">
        <v>26</v>
      </c>
      <c r="BS32" s="400">
        <v>30</v>
      </c>
      <c r="BT32" s="400">
        <v>70</v>
      </c>
      <c r="BU32" s="400">
        <v>81</v>
      </c>
      <c r="BV32" s="400">
        <v>27</v>
      </c>
      <c r="BW32" s="400">
        <v>47</v>
      </c>
      <c r="BX32" s="400">
        <v>83</v>
      </c>
      <c r="BY32" s="400">
        <v>103</v>
      </c>
      <c r="BZ32" s="400">
        <v>99</v>
      </c>
      <c r="CA32" s="443" t="s">
        <v>784</v>
      </c>
      <c r="CB32" s="400">
        <v>41</v>
      </c>
      <c r="CC32" s="400">
        <v>44</v>
      </c>
      <c r="CD32" s="400">
        <v>35</v>
      </c>
      <c r="CE32" s="400">
        <v>16</v>
      </c>
      <c r="CF32" s="400">
        <v>5</v>
      </c>
      <c r="CG32" s="400">
        <v>5</v>
      </c>
      <c r="CH32" s="400">
        <v>27</v>
      </c>
      <c r="CI32" s="400">
        <v>18</v>
      </c>
      <c r="CJ32" s="400">
        <v>38</v>
      </c>
      <c r="CK32" s="400">
        <v>19</v>
      </c>
      <c r="CL32" s="400">
        <v>47</v>
      </c>
      <c r="CM32" s="400">
        <v>76</v>
      </c>
      <c r="CN32" s="446" t="s">
        <v>784</v>
      </c>
      <c r="CO32" s="374">
        <f t="shared" si="14"/>
        <v>1229</v>
      </c>
      <c r="CP32" s="400">
        <v>14</v>
      </c>
      <c r="CQ32" s="400">
        <v>9</v>
      </c>
      <c r="CR32" s="400">
        <v>51</v>
      </c>
      <c r="CS32" s="400">
        <v>17</v>
      </c>
      <c r="CT32" s="359">
        <f t="shared" si="21"/>
        <v>91</v>
      </c>
      <c r="CU32" s="188"/>
      <c r="CV32" s="188"/>
      <c r="CW32" s="188"/>
      <c r="CX32" s="188"/>
      <c r="CY32" s="186"/>
      <c r="CZ32" s="188"/>
      <c r="DA32" s="443" t="s">
        <v>784</v>
      </c>
      <c r="DB32" s="400">
        <v>5</v>
      </c>
      <c r="DC32" s="400">
        <v>27</v>
      </c>
      <c r="DD32" s="400">
        <v>11</v>
      </c>
      <c r="DE32" s="400">
        <v>10</v>
      </c>
      <c r="DF32" s="400">
        <v>8</v>
      </c>
      <c r="DG32" s="400">
        <v>26</v>
      </c>
      <c r="DH32" s="400">
        <v>54</v>
      </c>
      <c r="DI32" s="400">
        <v>68</v>
      </c>
      <c r="DJ32" s="400">
        <v>1</v>
      </c>
      <c r="DK32" s="400">
        <v>30</v>
      </c>
      <c r="DL32" s="400">
        <v>5</v>
      </c>
      <c r="DM32" s="400">
        <v>5</v>
      </c>
      <c r="DN32" s="443" t="s">
        <v>784</v>
      </c>
      <c r="DO32" s="396">
        <f t="shared" si="22"/>
        <v>5225</v>
      </c>
      <c r="DP32" s="398">
        <f t="shared" si="23"/>
        <v>1607</v>
      </c>
      <c r="DQ32" s="396">
        <f t="shared" si="24"/>
        <v>328</v>
      </c>
      <c r="DR32" s="396">
        <f t="shared" si="25"/>
        <v>1797</v>
      </c>
      <c r="DS32" s="396">
        <f t="shared" si="15"/>
        <v>1229</v>
      </c>
      <c r="DT32" s="396">
        <f t="shared" si="16"/>
        <v>91</v>
      </c>
      <c r="DU32" s="398">
        <f t="shared" si="17"/>
        <v>118</v>
      </c>
      <c r="DV32" s="398">
        <f t="shared" si="18"/>
        <v>260</v>
      </c>
      <c r="DW32" s="398">
        <f t="shared" si="19"/>
        <v>421</v>
      </c>
      <c r="DX32" s="697">
        <f t="shared" si="26"/>
        <v>11076</v>
      </c>
      <c r="DY32" s="698"/>
    </row>
    <row r="33" spans="1:129" s="189" customFormat="1" ht="16.5" customHeight="1">
      <c r="A33" s="443" t="s">
        <v>785</v>
      </c>
      <c r="B33" s="400">
        <v>22</v>
      </c>
      <c r="C33" s="400">
        <v>79</v>
      </c>
      <c r="D33" s="400">
        <v>46</v>
      </c>
      <c r="E33" s="400">
        <v>149</v>
      </c>
      <c r="F33" s="400">
        <v>206</v>
      </c>
      <c r="G33" s="400">
        <v>95</v>
      </c>
      <c r="H33" s="401">
        <v>1180</v>
      </c>
      <c r="I33" s="400">
        <v>170</v>
      </c>
      <c r="J33" s="400">
        <v>500</v>
      </c>
      <c r="K33" s="400">
        <v>51</v>
      </c>
      <c r="L33" s="400">
        <v>15</v>
      </c>
      <c r="M33" s="400">
        <v>539</v>
      </c>
      <c r="N33" s="443" t="s">
        <v>785</v>
      </c>
      <c r="O33" s="400">
        <v>163</v>
      </c>
      <c r="P33" s="400">
        <v>98</v>
      </c>
      <c r="Q33" s="400">
        <v>24</v>
      </c>
      <c r="R33" s="400">
        <v>0</v>
      </c>
      <c r="S33" s="400">
        <v>55</v>
      </c>
      <c r="T33" s="400">
        <v>52</v>
      </c>
      <c r="U33" s="400">
        <v>15</v>
      </c>
      <c r="V33" s="400">
        <v>61</v>
      </c>
      <c r="W33" s="400">
        <v>63</v>
      </c>
      <c r="X33" s="400">
        <v>60</v>
      </c>
      <c r="Y33" s="400">
        <v>1</v>
      </c>
      <c r="Z33" s="400">
        <v>94</v>
      </c>
      <c r="AA33" s="443" t="s">
        <v>785</v>
      </c>
      <c r="AB33" s="400">
        <v>126</v>
      </c>
      <c r="AC33" s="400">
        <v>7</v>
      </c>
      <c r="AD33" s="400">
        <v>129</v>
      </c>
      <c r="AE33" s="400">
        <v>256</v>
      </c>
      <c r="AF33" s="400">
        <v>28</v>
      </c>
      <c r="AG33" s="400">
        <v>39</v>
      </c>
      <c r="AH33" s="400">
        <v>142</v>
      </c>
      <c r="AI33" s="400">
        <v>19</v>
      </c>
      <c r="AJ33" s="400">
        <v>37</v>
      </c>
      <c r="AK33" s="400">
        <v>9</v>
      </c>
      <c r="AL33" s="400">
        <v>50</v>
      </c>
      <c r="AM33" s="400">
        <v>26</v>
      </c>
      <c r="AN33" s="443" t="s">
        <v>785</v>
      </c>
      <c r="AO33" s="400">
        <v>11</v>
      </c>
      <c r="AP33" s="400">
        <v>11</v>
      </c>
      <c r="AQ33" s="400">
        <v>19</v>
      </c>
      <c r="AR33" s="400">
        <v>59</v>
      </c>
      <c r="AS33" s="400">
        <v>108</v>
      </c>
      <c r="AT33" s="400">
        <v>47</v>
      </c>
      <c r="AU33" s="400">
        <v>11</v>
      </c>
      <c r="AV33" s="400">
        <v>0</v>
      </c>
      <c r="AW33" s="400">
        <v>20</v>
      </c>
      <c r="AX33" s="400">
        <v>18</v>
      </c>
      <c r="AY33" s="400">
        <v>17</v>
      </c>
      <c r="AZ33" s="400">
        <v>11</v>
      </c>
      <c r="BA33" s="443" t="s">
        <v>785</v>
      </c>
      <c r="BB33" s="357">
        <v>11</v>
      </c>
      <c r="BC33" s="357">
        <v>23</v>
      </c>
      <c r="BD33" s="357">
        <v>24</v>
      </c>
      <c r="BE33" s="357">
        <v>40</v>
      </c>
      <c r="BF33" s="357">
        <v>29</v>
      </c>
      <c r="BG33" s="357">
        <v>50</v>
      </c>
      <c r="BH33" s="357">
        <v>51</v>
      </c>
      <c r="BI33" s="357">
        <v>62</v>
      </c>
      <c r="BJ33" s="357">
        <v>5</v>
      </c>
      <c r="BK33" s="359">
        <f t="shared" si="20"/>
        <v>295</v>
      </c>
      <c r="BL33" s="188"/>
      <c r="BM33" s="194"/>
      <c r="BN33" s="443" t="s">
        <v>785</v>
      </c>
      <c r="BO33" s="400">
        <v>47</v>
      </c>
      <c r="BP33" s="400">
        <v>11</v>
      </c>
      <c r="BQ33" s="400">
        <v>74</v>
      </c>
      <c r="BR33" s="400">
        <v>30</v>
      </c>
      <c r="BS33" s="400">
        <v>26</v>
      </c>
      <c r="BT33" s="400">
        <v>49</v>
      </c>
      <c r="BU33" s="400">
        <v>67</v>
      </c>
      <c r="BV33" s="400">
        <v>35</v>
      </c>
      <c r="BW33" s="400">
        <v>16</v>
      </c>
      <c r="BX33" s="400">
        <v>40</v>
      </c>
      <c r="BY33" s="400">
        <v>41</v>
      </c>
      <c r="BZ33" s="400">
        <v>38</v>
      </c>
      <c r="CA33" s="443" t="s">
        <v>785</v>
      </c>
      <c r="CB33" s="400">
        <v>34</v>
      </c>
      <c r="CC33" s="400">
        <v>63</v>
      </c>
      <c r="CD33" s="400">
        <v>27</v>
      </c>
      <c r="CE33" s="400">
        <v>22</v>
      </c>
      <c r="CF33" s="400">
        <v>5</v>
      </c>
      <c r="CG33" s="400">
        <v>11</v>
      </c>
      <c r="CH33" s="400">
        <v>26</v>
      </c>
      <c r="CI33" s="400">
        <v>18</v>
      </c>
      <c r="CJ33" s="400">
        <v>37</v>
      </c>
      <c r="CK33" s="400">
        <v>25</v>
      </c>
      <c r="CL33" s="400">
        <v>50</v>
      </c>
      <c r="CM33" s="400">
        <v>75</v>
      </c>
      <c r="CN33" s="446" t="s">
        <v>785</v>
      </c>
      <c r="CO33" s="374">
        <f t="shared" si="14"/>
        <v>1110</v>
      </c>
      <c r="CP33" s="400">
        <v>17</v>
      </c>
      <c r="CQ33" s="400">
        <v>15</v>
      </c>
      <c r="CR33" s="400">
        <v>27</v>
      </c>
      <c r="CS33" s="400">
        <v>10</v>
      </c>
      <c r="CT33" s="359">
        <f t="shared" si="21"/>
        <v>69</v>
      </c>
      <c r="CU33" s="188"/>
      <c r="CV33" s="188"/>
      <c r="CW33" s="188"/>
      <c r="CX33" s="188"/>
      <c r="CY33" s="186"/>
      <c r="CZ33" s="188"/>
      <c r="DA33" s="443" t="s">
        <v>785</v>
      </c>
      <c r="DB33" s="400">
        <v>6</v>
      </c>
      <c r="DC33" s="400">
        <v>10</v>
      </c>
      <c r="DD33" s="400">
        <v>9</v>
      </c>
      <c r="DE33" s="400">
        <v>7</v>
      </c>
      <c r="DF33" s="400">
        <v>9</v>
      </c>
      <c r="DG33" s="400">
        <v>17</v>
      </c>
      <c r="DH33" s="400">
        <v>48</v>
      </c>
      <c r="DI33" s="400">
        <v>59</v>
      </c>
      <c r="DJ33" s="400">
        <v>4</v>
      </c>
      <c r="DK33" s="400">
        <v>24</v>
      </c>
      <c r="DL33" s="400">
        <v>7</v>
      </c>
      <c r="DM33" s="400">
        <v>11</v>
      </c>
      <c r="DN33" s="443" t="s">
        <v>785</v>
      </c>
      <c r="DO33" s="396">
        <f t="shared" si="22"/>
        <v>5304</v>
      </c>
      <c r="DP33" s="398">
        <f t="shared" si="23"/>
        <v>1683</v>
      </c>
      <c r="DQ33" s="396">
        <f t="shared" si="24"/>
        <v>295</v>
      </c>
      <c r="DR33" s="396">
        <f t="shared" si="25"/>
        <v>1418</v>
      </c>
      <c r="DS33" s="396">
        <f t="shared" si="15"/>
        <v>1110</v>
      </c>
      <c r="DT33" s="396">
        <f t="shared" si="16"/>
        <v>69</v>
      </c>
      <c r="DU33" s="398">
        <f t="shared" si="17"/>
        <v>110</v>
      </c>
      <c r="DV33" s="398">
        <f t="shared" si="18"/>
        <v>215</v>
      </c>
      <c r="DW33" s="398">
        <f t="shared" si="19"/>
        <v>392</v>
      </c>
      <c r="DX33" s="697">
        <f t="shared" si="26"/>
        <v>10596</v>
      </c>
      <c r="DY33" s="698"/>
    </row>
    <row r="34" spans="1:129" s="189" customFormat="1" ht="16.5" customHeight="1">
      <c r="A34" s="443" t="s">
        <v>786</v>
      </c>
      <c r="B34" s="400">
        <v>29</v>
      </c>
      <c r="C34" s="400">
        <v>79</v>
      </c>
      <c r="D34" s="400">
        <v>70</v>
      </c>
      <c r="E34" s="400">
        <v>203</v>
      </c>
      <c r="F34" s="400">
        <v>177</v>
      </c>
      <c r="G34" s="400">
        <v>86</v>
      </c>
      <c r="H34" s="401">
        <v>1442</v>
      </c>
      <c r="I34" s="400">
        <v>234</v>
      </c>
      <c r="J34" s="400">
        <v>548</v>
      </c>
      <c r="K34" s="400">
        <v>65</v>
      </c>
      <c r="L34" s="400">
        <v>12</v>
      </c>
      <c r="M34" s="400">
        <v>590</v>
      </c>
      <c r="N34" s="443" t="s">
        <v>786</v>
      </c>
      <c r="O34" s="400">
        <v>144</v>
      </c>
      <c r="P34" s="400">
        <v>110</v>
      </c>
      <c r="Q34" s="400">
        <v>36</v>
      </c>
      <c r="R34" s="400">
        <v>0</v>
      </c>
      <c r="S34" s="400">
        <v>50</v>
      </c>
      <c r="T34" s="400">
        <v>35</v>
      </c>
      <c r="U34" s="400">
        <v>8</v>
      </c>
      <c r="V34" s="400">
        <v>82</v>
      </c>
      <c r="W34" s="400">
        <v>128</v>
      </c>
      <c r="X34" s="400">
        <v>55</v>
      </c>
      <c r="Y34" s="400">
        <v>0</v>
      </c>
      <c r="Z34" s="400">
        <v>92</v>
      </c>
      <c r="AA34" s="443" t="s">
        <v>786</v>
      </c>
      <c r="AB34" s="400">
        <v>190</v>
      </c>
      <c r="AC34" s="400">
        <v>17</v>
      </c>
      <c r="AD34" s="400">
        <v>162</v>
      </c>
      <c r="AE34" s="400">
        <v>198</v>
      </c>
      <c r="AF34" s="400">
        <v>27</v>
      </c>
      <c r="AG34" s="400">
        <v>40</v>
      </c>
      <c r="AH34" s="400">
        <v>127</v>
      </c>
      <c r="AI34" s="400">
        <v>25</v>
      </c>
      <c r="AJ34" s="400">
        <v>35</v>
      </c>
      <c r="AK34" s="400">
        <v>16</v>
      </c>
      <c r="AL34" s="400">
        <v>54</v>
      </c>
      <c r="AM34" s="400">
        <v>18</v>
      </c>
      <c r="AN34" s="443" t="s">
        <v>786</v>
      </c>
      <c r="AO34" s="400">
        <v>44</v>
      </c>
      <c r="AP34" s="400">
        <v>24</v>
      </c>
      <c r="AQ34" s="400">
        <v>21</v>
      </c>
      <c r="AR34" s="400">
        <v>49</v>
      </c>
      <c r="AS34" s="400">
        <v>105</v>
      </c>
      <c r="AT34" s="400">
        <v>69</v>
      </c>
      <c r="AU34" s="400">
        <v>11</v>
      </c>
      <c r="AV34" s="400">
        <v>0</v>
      </c>
      <c r="AW34" s="400">
        <v>18</v>
      </c>
      <c r="AX34" s="400">
        <v>51</v>
      </c>
      <c r="AY34" s="400">
        <v>16</v>
      </c>
      <c r="AZ34" s="400">
        <v>11</v>
      </c>
      <c r="BA34" s="443" t="s">
        <v>786</v>
      </c>
      <c r="BB34" s="357">
        <v>8</v>
      </c>
      <c r="BC34" s="357">
        <v>23</v>
      </c>
      <c r="BD34" s="357">
        <v>28</v>
      </c>
      <c r="BE34" s="357">
        <v>25</v>
      </c>
      <c r="BF34" s="357">
        <v>27</v>
      </c>
      <c r="BG34" s="357">
        <v>51</v>
      </c>
      <c r="BH34" s="357">
        <v>48</v>
      </c>
      <c r="BI34" s="357">
        <v>43</v>
      </c>
      <c r="BJ34" s="357">
        <v>2</v>
      </c>
      <c r="BK34" s="359">
        <f t="shared" si="20"/>
        <v>255</v>
      </c>
      <c r="BL34" s="188"/>
      <c r="BM34" s="194"/>
      <c r="BN34" s="443" t="s">
        <v>786</v>
      </c>
      <c r="BO34" s="400">
        <v>37</v>
      </c>
      <c r="BP34" s="400">
        <v>9</v>
      </c>
      <c r="BQ34" s="400">
        <v>140</v>
      </c>
      <c r="BR34" s="400">
        <v>23</v>
      </c>
      <c r="BS34" s="400">
        <v>16</v>
      </c>
      <c r="BT34" s="400">
        <v>25</v>
      </c>
      <c r="BU34" s="400">
        <v>85</v>
      </c>
      <c r="BV34" s="400">
        <v>44</v>
      </c>
      <c r="BW34" s="400">
        <v>14</v>
      </c>
      <c r="BX34" s="400">
        <v>27</v>
      </c>
      <c r="BY34" s="400">
        <v>17</v>
      </c>
      <c r="BZ34" s="400">
        <v>22</v>
      </c>
      <c r="CA34" s="443" t="s">
        <v>786</v>
      </c>
      <c r="CB34" s="400">
        <v>24</v>
      </c>
      <c r="CC34" s="400">
        <v>61</v>
      </c>
      <c r="CD34" s="400">
        <v>35</v>
      </c>
      <c r="CE34" s="400">
        <v>30</v>
      </c>
      <c r="CF34" s="400">
        <v>10</v>
      </c>
      <c r="CG34" s="400">
        <v>6</v>
      </c>
      <c r="CH34" s="400">
        <v>25</v>
      </c>
      <c r="CI34" s="400">
        <v>20</v>
      </c>
      <c r="CJ34" s="400">
        <v>29</v>
      </c>
      <c r="CK34" s="400">
        <v>22</v>
      </c>
      <c r="CL34" s="400">
        <v>45</v>
      </c>
      <c r="CM34" s="400">
        <v>81</v>
      </c>
      <c r="CN34" s="446" t="s">
        <v>786</v>
      </c>
      <c r="CO34" s="374">
        <f t="shared" si="14"/>
        <v>1153</v>
      </c>
      <c r="CP34" s="400">
        <v>20</v>
      </c>
      <c r="CQ34" s="400">
        <v>12</v>
      </c>
      <c r="CR34" s="400">
        <v>36</v>
      </c>
      <c r="CS34" s="400">
        <v>15</v>
      </c>
      <c r="CT34" s="359">
        <f t="shared" si="21"/>
        <v>83</v>
      </c>
      <c r="CU34" s="188"/>
      <c r="CV34" s="188"/>
      <c r="CW34" s="188"/>
      <c r="CX34" s="188"/>
      <c r="CY34" s="186"/>
      <c r="CZ34" s="188"/>
      <c r="DA34" s="443" t="s">
        <v>786</v>
      </c>
      <c r="DB34" s="400">
        <v>6</v>
      </c>
      <c r="DC34" s="400">
        <v>20</v>
      </c>
      <c r="DD34" s="400">
        <v>4</v>
      </c>
      <c r="DE34" s="400">
        <v>10</v>
      </c>
      <c r="DF34" s="400">
        <v>8</v>
      </c>
      <c r="DG34" s="400">
        <v>11</v>
      </c>
      <c r="DH34" s="400">
        <v>53</v>
      </c>
      <c r="DI34" s="400">
        <v>54</v>
      </c>
      <c r="DJ34" s="400">
        <v>4</v>
      </c>
      <c r="DK34" s="400">
        <v>12</v>
      </c>
      <c r="DL34" s="400">
        <v>13</v>
      </c>
      <c r="DM34" s="400">
        <v>26</v>
      </c>
      <c r="DN34" s="443" t="s">
        <v>786</v>
      </c>
      <c r="DO34" s="396">
        <f t="shared" si="22"/>
        <v>5950</v>
      </c>
      <c r="DP34" s="398">
        <f t="shared" si="23"/>
        <v>1832</v>
      </c>
      <c r="DQ34" s="396">
        <f t="shared" si="24"/>
        <v>255</v>
      </c>
      <c r="DR34" s="396">
        <f t="shared" si="25"/>
        <v>1509</v>
      </c>
      <c r="DS34" s="396">
        <f t="shared" si="15"/>
        <v>1153</v>
      </c>
      <c r="DT34" s="396">
        <f t="shared" si="16"/>
        <v>83</v>
      </c>
      <c r="DU34" s="398">
        <f t="shared" si="17"/>
        <v>122</v>
      </c>
      <c r="DV34" s="398">
        <f t="shared" si="18"/>
        <v>226</v>
      </c>
      <c r="DW34" s="398">
        <f t="shared" si="19"/>
        <v>351</v>
      </c>
      <c r="DX34" s="697">
        <f t="shared" si="26"/>
        <v>11481</v>
      </c>
      <c r="DY34" s="698"/>
    </row>
    <row r="35" spans="1:129" s="189" customFormat="1" ht="16.5" customHeight="1">
      <c r="A35" s="443" t="s">
        <v>787</v>
      </c>
      <c r="B35" s="400">
        <v>22</v>
      </c>
      <c r="C35" s="400">
        <v>99</v>
      </c>
      <c r="D35" s="400">
        <v>89</v>
      </c>
      <c r="E35" s="400">
        <v>191</v>
      </c>
      <c r="F35" s="400">
        <v>190</v>
      </c>
      <c r="G35" s="400">
        <v>101</v>
      </c>
      <c r="H35" s="401">
        <v>1585</v>
      </c>
      <c r="I35" s="400">
        <v>237</v>
      </c>
      <c r="J35" s="400">
        <v>587</v>
      </c>
      <c r="K35" s="400">
        <v>83</v>
      </c>
      <c r="L35" s="400">
        <v>20</v>
      </c>
      <c r="M35" s="400">
        <v>538</v>
      </c>
      <c r="N35" s="443" t="s">
        <v>787</v>
      </c>
      <c r="O35" s="400">
        <v>148</v>
      </c>
      <c r="P35" s="400">
        <v>101</v>
      </c>
      <c r="Q35" s="400">
        <v>93</v>
      </c>
      <c r="R35" s="400">
        <v>0</v>
      </c>
      <c r="S35" s="400">
        <v>37</v>
      </c>
      <c r="T35" s="400">
        <v>25</v>
      </c>
      <c r="U35" s="400">
        <v>2</v>
      </c>
      <c r="V35" s="400">
        <v>68</v>
      </c>
      <c r="W35" s="400">
        <v>122</v>
      </c>
      <c r="X35" s="400">
        <v>75</v>
      </c>
      <c r="Y35" s="400">
        <v>0</v>
      </c>
      <c r="Z35" s="400">
        <v>80</v>
      </c>
      <c r="AA35" s="443" t="s">
        <v>787</v>
      </c>
      <c r="AB35" s="400">
        <v>202</v>
      </c>
      <c r="AC35" s="400">
        <v>20</v>
      </c>
      <c r="AD35" s="400">
        <v>105</v>
      </c>
      <c r="AE35" s="400">
        <v>230</v>
      </c>
      <c r="AF35" s="400">
        <v>26</v>
      </c>
      <c r="AG35" s="400">
        <v>59</v>
      </c>
      <c r="AH35" s="400">
        <v>165</v>
      </c>
      <c r="AI35" s="400">
        <v>25</v>
      </c>
      <c r="AJ35" s="400">
        <v>41</v>
      </c>
      <c r="AK35" s="400">
        <v>16</v>
      </c>
      <c r="AL35" s="400">
        <v>61</v>
      </c>
      <c r="AM35" s="400">
        <v>23</v>
      </c>
      <c r="AN35" s="443" t="s">
        <v>787</v>
      </c>
      <c r="AO35" s="400">
        <v>54</v>
      </c>
      <c r="AP35" s="400">
        <v>33</v>
      </c>
      <c r="AQ35" s="400">
        <v>34</v>
      </c>
      <c r="AR35" s="400">
        <v>55</v>
      </c>
      <c r="AS35" s="400">
        <v>68</v>
      </c>
      <c r="AT35" s="400">
        <v>47</v>
      </c>
      <c r="AU35" s="400">
        <v>11</v>
      </c>
      <c r="AV35" s="400">
        <v>0</v>
      </c>
      <c r="AW35" s="400">
        <v>30</v>
      </c>
      <c r="AX35" s="400">
        <v>31</v>
      </c>
      <c r="AY35" s="400">
        <v>13</v>
      </c>
      <c r="AZ35" s="400">
        <v>8</v>
      </c>
      <c r="BA35" s="443" t="s">
        <v>787</v>
      </c>
      <c r="BB35" s="357">
        <v>19</v>
      </c>
      <c r="BC35" s="357">
        <v>22</v>
      </c>
      <c r="BD35" s="357">
        <v>34</v>
      </c>
      <c r="BE35" s="357">
        <v>33</v>
      </c>
      <c r="BF35" s="357">
        <v>29</v>
      </c>
      <c r="BG35" s="357">
        <v>68</v>
      </c>
      <c r="BH35" s="357">
        <v>67</v>
      </c>
      <c r="BI35" s="357">
        <v>63</v>
      </c>
      <c r="BJ35" s="357">
        <v>1</v>
      </c>
      <c r="BK35" s="359">
        <f t="shared" si="20"/>
        <v>336</v>
      </c>
      <c r="BL35" s="188"/>
      <c r="BM35" s="194"/>
      <c r="BN35" s="443" t="s">
        <v>787</v>
      </c>
      <c r="BO35" s="400">
        <v>29</v>
      </c>
      <c r="BP35" s="400">
        <v>15</v>
      </c>
      <c r="BQ35" s="400">
        <v>173</v>
      </c>
      <c r="BR35" s="400">
        <v>20</v>
      </c>
      <c r="BS35" s="400">
        <v>7</v>
      </c>
      <c r="BT35" s="400">
        <v>12</v>
      </c>
      <c r="BU35" s="400">
        <v>77</v>
      </c>
      <c r="BV35" s="400">
        <v>61</v>
      </c>
      <c r="BW35" s="400">
        <v>13</v>
      </c>
      <c r="BX35" s="400">
        <v>11</v>
      </c>
      <c r="BY35" s="400">
        <v>13</v>
      </c>
      <c r="BZ35" s="400">
        <v>31</v>
      </c>
      <c r="CA35" s="443" t="s">
        <v>787</v>
      </c>
      <c r="CB35" s="400">
        <v>23</v>
      </c>
      <c r="CC35" s="400">
        <v>56</v>
      </c>
      <c r="CD35" s="400">
        <v>24</v>
      </c>
      <c r="CE35" s="400">
        <v>39</v>
      </c>
      <c r="CF35" s="400">
        <v>13</v>
      </c>
      <c r="CG35" s="400">
        <v>7</v>
      </c>
      <c r="CH35" s="400">
        <v>22</v>
      </c>
      <c r="CI35" s="400">
        <v>20</v>
      </c>
      <c r="CJ35" s="400">
        <v>60</v>
      </c>
      <c r="CK35" s="400">
        <v>25</v>
      </c>
      <c r="CL35" s="400">
        <v>45</v>
      </c>
      <c r="CM35" s="400">
        <v>69</v>
      </c>
      <c r="CN35" s="446" t="s">
        <v>787</v>
      </c>
      <c r="CO35" s="374">
        <f t="shared" si="14"/>
        <v>1216</v>
      </c>
      <c r="CP35" s="400">
        <v>21</v>
      </c>
      <c r="CQ35" s="400">
        <v>17</v>
      </c>
      <c r="CR35" s="400">
        <v>49</v>
      </c>
      <c r="CS35" s="400">
        <v>21</v>
      </c>
      <c r="CT35" s="359">
        <f t="shared" si="21"/>
        <v>108</v>
      </c>
      <c r="CU35" s="188"/>
      <c r="CV35" s="188"/>
      <c r="CW35" s="188"/>
      <c r="CX35" s="188"/>
      <c r="CY35" s="186"/>
      <c r="CZ35" s="188"/>
      <c r="DA35" s="443" t="s">
        <v>787</v>
      </c>
      <c r="DB35" s="400">
        <v>6</v>
      </c>
      <c r="DC35" s="400">
        <v>23</v>
      </c>
      <c r="DD35" s="400">
        <v>3</v>
      </c>
      <c r="DE35" s="400">
        <v>12</v>
      </c>
      <c r="DF35" s="400">
        <v>9</v>
      </c>
      <c r="DG35" s="400">
        <v>8</v>
      </c>
      <c r="DH35" s="400">
        <v>68</v>
      </c>
      <c r="DI35" s="400">
        <v>60</v>
      </c>
      <c r="DJ35" s="400">
        <v>4</v>
      </c>
      <c r="DK35" s="400">
        <v>25</v>
      </c>
      <c r="DL35" s="400">
        <v>48</v>
      </c>
      <c r="DM35" s="400">
        <v>28</v>
      </c>
      <c r="DN35" s="443" t="s">
        <v>787</v>
      </c>
      <c r="DO35" s="396">
        <f t="shared" si="22"/>
        <v>6357</v>
      </c>
      <c r="DP35" s="398">
        <f t="shared" si="23"/>
        <v>1921</v>
      </c>
      <c r="DQ35" s="396">
        <f t="shared" si="24"/>
        <v>336</v>
      </c>
      <c r="DR35" s="396">
        <f t="shared" si="25"/>
        <v>1700</v>
      </c>
      <c r="DS35" s="396">
        <f t="shared" si="15"/>
        <v>1216</v>
      </c>
      <c r="DT35" s="396">
        <f t="shared" si="16"/>
        <v>108</v>
      </c>
      <c r="DU35" s="398">
        <f t="shared" si="17"/>
        <v>133</v>
      </c>
      <c r="DV35" s="398">
        <f t="shared" si="18"/>
        <v>300</v>
      </c>
      <c r="DW35" s="398">
        <f t="shared" si="19"/>
        <v>455</v>
      </c>
      <c r="DX35" s="697">
        <f t="shared" si="26"/>
        <v>12526</v>
      </c>
      <c r="DY35" s="698"/>
    </row>
    <row r="36" spans="1:129" s="189" customFormat="1" ht="16.5" customHeight="1">
      <c r="A36" s="443" t="s">
        <v>788</v>
      </c>
      <c r="B36" s="400">
        <v>19</v>
      </c>
      <c r="C36" s="400">
        <v>141</v>
      </c>
      <c r="D36" s="400">
        <v>102</v>
      </c>
      <c r="E36" s="400">
        <v>239</v>
      </c>
      <c r="F36" s="400">
        <v>228</v>
      </c>
      <c r="G36" s="400">
        <v>148</v>
      </c>
      <c r="H36" s="401">
        <v>1574</v>
      </c>
      <c r="I36" s="400">
        <v>285</v>
      </c>
      <c r="J36" s="400">
        <v>522</v>
      </c>
      <c r="K36" s="400">
        <v>99</v>
      </c>
      <c r="L36" s="400">
        <v>23</v>
      </c>
      <c r="M36" s="400">
        <v>560</v>
      </c>
      <c r="N36" s="443" t="s">
        <v>788</v>
      </c>
      <c r="O36" s="400">
        <v>161</v>
      </c>
      <c r="P36" s="400">
        <v>132</v>
      </c>
      <c r="Q36" s="400">
        <v>168</v>
      </c>
      <c r="R36" s="400">
        <v>0</v>
      </c>
      <c r="S36" s="400">
        <v>19</v>
      </c>
      <c r="T36" s="400">
        <v>20</v>
      </c>
      <c r="U36" s="400">
        <v>3</v>
      </c>
      <c r="V36" s="400">
        <v>58</v>
      </c>
      <c r="W36" s="400">
        <v>174</v>
      </c>
      <c r="X36" s="400">
        <v>99</v>
      </c>
      <c r="Y36" s="400">
        <v>1</v>
      </c>
      <c r="Z36" s="400">
        <v>85</v>
      </c>
      <c r="AA36" s="443" t="s">
        <v>788</v>
      </c>
      <c r="AB36" s="400">
        <v>241</v>
      </c>
      <c r="AC36" s="400">
        <v>22</v>
      </c>
      <c r="AD36" s="400">
        <v>171</v>
      </c>
      <c r="AE36" s="400">
        <v>256</v>
      </c>
      <c r="AF36" s="400">
        <v>25</v>
      </c>
      <c r="AG36" s="400">
        <v>47</v>
      </c>
      <c r="AH36" s="400">
        <v>185</v>
      </c>
      <c r="AI36" s="400">
        <v>51</v>
      </c>
      <c r="AJ36" s="400">
        <v>40</v>
      </c>
      <c r="AK36" s="400">
        <v>27</v>
      </c>
      <c r="AL36" s="400">
        <v>81</v>
      </c>
      <c r="AM36" s="400">
        <v>41</v>
      </c>
      <c r="AN36" s="443" t="s">
        <v>788</v>
      </c>
      <c r="AO36" s="400">
        <v>20</v>
      </c>
      <c r="AP36" s="400">
        <v>29</v>
      </c>
      <c r="AQ36" s="400">
        <v>59</v>
      </c>
      <c r="AR36" s="400">
        <v>44</v>
      </c>
      <c r="AS36" s="400">
        <v>63</v>
      </c>
      <c r="AT36" s="400">
        <v>47</v>
      </c>
      <c r="AU36" s="400">
        <v>14</v>
      </c>
      <c r="AV36" s="400">
        <v>0</v>
      </c>
      <c r="AW36" s="400">
        <v>17</v>
      </c>
      <c r="AX36" s="400">
        <v>70</v>
      </c>
      <c r="AY36" s="400">
        <v>22</v>
      </c>
      <c r="AZ36" s="400">
        <v>13</v>
      </c>
      <c r="BA36" s="443" t="s">
        <v>788</v>
      </c>
      <c r="BB36" s="357">
        <v>12</v>
      </c>
      <c r="BC36" s="357">
        <v>31</v>
      </c>
      <c r="BD36" s="357">
        <v>48</v>
      </c>
      <c r="BE36" s="357">
        <v>55</v>
      </c>
      <c r="BF36" s="357">
        <v>48</v>
      </c>
      <c r="BG36" s="357">
        <v>76</v>
      </c>
      <c r="BH36" s="357">
        <v>65</v>
      </c>
      <c r="BI36" s="357">
        <v>55</v>
      </c>
      <c r="BJ36" s="357">
        <v>1</v>
      </c>
      <c r="BK36" s="359">
        <f t="shared" si="20"/>
        <v>391</v>
      </c>
      <c r="BL36" s="188"/>
      <c r="BM36" s="194"/>
      <c r="BN36" s="443" t="s">
        <v>788</v>
      </c>
      <c r="BO36" s="400">
        <v>33</v>
      </c>
      <c r="BP36" s="400">
        <v>18</v>
      </c>
      <c r="BQ36" s="400">
        <v>147</v>
      </c>
      <c r="BR36" s="400">
        <v>15</v>
      </c>
      <c r="BS36" s="400">
        <v>23</v>
      </c>
      <c r="BT36" s="400">
        <v>23</v>
      </c>
      <c r="BU36" s="400">
        <v>86</v>
      </c>
      <c r="BV36" s="400">
        <v>68</v>
      </c>
      <c r="BW36" s="400">
        <v>29</v>
      </c>
      <c r="BX36" s="400">
        <v>19</v>
      </c>
      <c r="BY36" s="400">
        <v>70</v>
      </c>
      <c r="BZ36" s="400">
        <v>75</v>
      </c>
      <c r="CA36" s="443" t="s">
        <v>788</v>
      </c>
      <c r="CB36" s="400">
        <v>39</v>
      </c>
      <c r="CC36" s="400">
        <v>76</v>
      </c>
      <c r="CD36" s="400">
        <v>23</v>
      </c>
      <c r="CE36" s="400">
        <v>47</v>
      </c>
      <c r="CF36" s="400">
        <v>12</v>
      </c>
      <c r="CG36" s="400">
        <v>10</v>
      </c>
      <c r="CH36" s="400">
        <v>26</v>
      </c>
      <c r="CI36" s="400">
        <v>12</v>
      </c>
      <c r="CJ36" s="400">
        <v>57</v>
      </c>
      <c r="CK36" s="400">
        <v>17</v>
      </c>
      <c r="CL36" s="400">
        <v>73</v>
      </c>
      <c r="CM36" s="400">
        <v>96</v>
      </c>
      <c r="CN36" s="446" t="s">
        <v>788</v>
      </c>
      <c r="CO36" s="374">
        <f t="shared" si="14"/>
        <v>1534</v>
      </c>
      <c r="CP36" s="400">
        <v>20</v>
      </c>
      <c r="CQ36" s="400">
        <v>22</v>
      </c>
      <c r="CR36" s="400">
        <v>58</v>
      </c>
      <c r="CS36" s="400">
        <v>40</v>
      </c>
      <c r="CT36" s="359">
        <f t="shared" si="21"/>
        <v>140</v>
      </c>
      <c r="CU36" s="188"/>
      <c r="CV36" s="188"/>
      <c r="CW36" s="188"/>
      <c r="CX36" s="188"/>
      <c r="CY36" s="186"/>
      <c r="CZ36" s="188"/>
      <c r="DA36" s="443" t="s">
        <v>788</v>
      </c>
      <c r="DB36" s="400">
        <v>12</v>
      </c>
      <c r="DC36" s="400">
        <v>27</v>
      </c>
      <c r="DD36" s="400">
        <v>8</v>
      </c>
      <c r="DE36" s="400">
        <v>18</v>
      </c>
      <c r="DF36" s="400">
        <v>18</v>
      </c>
      <c r="DG36" s="400">
        <v>14</v>
      </c>
      <c r="DH36" s="400">
        <v>79</v>
      </c>
      <c r="DI36" s="400">
        <v>83</v>
      </c>
      <c r="DJ36" s="400">
        <v>3</v>
      </c>
      <c r="DK36" s="400">
        <v>41</v>
      </c>
      <c r="DL36" s="400">
        <v>40</v>
      </c>
      <c r="DM36" s="400">
        <v>9</v>
      </c>
      <c r="DN36" s="443" t="s">
        <v>788</v>
      </c>
      <c r="DO36" s="396">
        <f t="shared" si="22"/>
        <v>7091</v>
      </c>
      <c r="DP36" s="398">
        <f t="shared" si="23"/>
        <v>2295</v>
      </c>
      <c r="DQ36" s="396">
        <f t="shared" si="24"/>
        <v>391</v>
      </c>
      <c r="DR36" s="396">
        <f t="shared" si="25"/>
        <v>2065</v>
      </c>
      <c r="DS36" s="396">
        <f t="shared" si="15"/>
        <v>1534</v>
      </c>
      <c r="DT36" s="396">
        <f t="shared" si="16"/>
        <v>140</v>
      </c>
      <c r="DU36" s="398">
        <f t="shared" si="17"/>
        <v>130</v>
      </c>
      <c r="DV36" s="398">
        <f t="shared" si="18"/>
        <v>359</v>
      </c>
      <c r="DW36" s="398">
        <f t="shared" si="19"/>
        <v>613</v>
      </c>
      <c r="DX36" s="697">
        <f t="shared" si="26"/>
        <v>14618</v>
      </c>
      <c r="DY36" s="698"/>
    </row>
    <row r="37" spans="1:129" s="189" customFormat="1" ht="16.5" customHeight="1">
      <c r="A37" s="443" t="s">
        <v>789</v>
      </c>
      <c r="B37" s="400">
        <v>28</v>
      </c>
      <c r="C37" s="400">
        <v>124</v>
      </c>
      <c r="D37" s="400">
        <v>95</v>
      </c>
      <c r="E37" s="400">
        <v>162</v>
      </c>
      <c r="F37" s="400">
        <v>151</v>
      </c>
      <c r="G37" s="400">
        <v>123</v>
      </c>
      <c r="H37" s="401">
        <v>1039</v>
      </c>
      <c r="I37" s="400">
        <v>212</v>
      </c>
      <c r="J37" s="400">
        <v>370</v>
      </c>
      <c r="K37" s="400">
        <v>75</v>
      </c>
      <c r="L37" s="400">
        <v>19</v>
      </c>
      <c r="M37" s="400">
        <v>501</v>
      </c>
      <c r="N37" s="443" t="s">
        <v>789</v>
      </c>
      <c r="O37" s="400">
        <v>172</v>
      </c>
      <c r="P37" s="400">
        <v>115</v>
      </c>
      <c r="Q37" s="400">
        <v>107</v>
      </c>
      <c r="R37" s="400">
        <v>1</v>
      </c>
      <c r="S37" s="400">
        <v>24</v>
      </c>
      <c r="T37" s="400">
        <v>17</v>
      </c>
      <c r="U37" s="400">
        <v>1</v>
      </c>
      <c r="V37" s="400">
        <v>32</v>
      </c>
      <c r="W37" s="400">
        <v>104</v>
      </c>
      <c r="X37" s="400">
        <v>72</v>
      </c>
      <c r="Y37" s="400">
        <v>0</v>
      </c>
      <c r="Z37" s="400">
        <v>75</v>
      </c>
      <c r="AA37" s="443" t="s">
        <v>789</v>
      </c>
      <c r="AB37" s="400">
        <v>156</v>
      </c>
      <c r="AC37" s="400">
        <v>19</v>
      </c>
      <c r="AD37" s="400">
        <v>121</v>
      </c>
      <c r="AE37" s="400">
        <v>253</v>
      </c>
      <c r="AF37" s="400">
        <v>39</v>
      </c>
      <c r="AG37" s="400">
        <v>58</v>
      </c>
      <c r="AH37" s="400">
        <v>112</v>
      </c>
      <c r="AI37" s="400">
        <v>33</v>
      </c>
      <c r="AJ37" s="400">
        <v>40</v>
      </c>
      <c r="AK37" s="400">
        <v>33</v>
      </c>
      <c r="AL37" s="400">
        <v>64</v>
      </c>
      <c r="AM37" s="400">
        <v>31</v>
      </c>
      <c r="AN37" s="443" t="s">
        <v>789</v>
      </c>
      <c r="AO37" s="400">
        <v>17</v>
      </c>
      <c r="AP37" s="400">
        <v>31</v>
      </c>
      <c r="AQ37" s="400">
        <v>51</v>
      </c>
      <c r="AR37" s="400">
        <v>38</v>
      </c>
      <c r="AS37" s="400">
        <v>32</v>
      </c>
      <c r="AT37" s="400">
        <v>33</v>
      </c>
      <c r="AU37" s="400">
        <v>12</v>
      </c>
      <c r="AV37" s="400">
        <v>0</v>
      </c>
      <c r="AW37" s="400">
        <v>14</v>
      </c>
      <c r="AX37" s="400">
        <v>81</v>
      </c>
      <c r="AY37" s="400">
        <v>34</v>
      </c>
      <c r="AZ37" s="400">
        <v>12</v>
      </c>
      <c r="BA37" s="443" t="s">
        <v>789</v>
      </c>
      <c r="BB37" s="357">
        <v>4</v>
      </c>
      <c r="BC37" s="357">
        <v>33</v>
      </c>
      <c r="BD37" s="357">
        <v>33</v>
      </c>
      <c r="BE37" s="357">
        <v>50</v>
      </c>
      <c r="BF37" s="357">
        <v>57</v>
      </c>
      <c r="BG37" s="357">
        <v>74</v>
      </c>
      <c r="BH37" s="357">
        <v>63</v>
      </c>
      <c r="BI37" s="357">
        <v>48</v>
      </c>
      <c r="BJ37" s="357">
        <v>0</v>
      </c>
      <c r="BK37" s="359">
        <f t="shared" si="20"/>
        <v>362</v>
      </c>
      <c r="BL37" s="188"/>
      <c r="BM37" s="194"/>
      <c r="BN37" s="443" t="s">
        <v>789</v>
      </c>
      <c r="BO37" s="400">
        <v>32</v>
      </c>
      <c r="BP37" s="400">
        <v>11</v>
      </c>
      <c r="BQ37" s="400">
        <v>87</v>
      </c>
      <c r="BR37" s="400">
        <v>13</v>
      </c>
      <c r="BS37" s="400">
        <v>18</v>
      </c>
      <c r="BT37" s="400">
        <v>31</v>
      </c>
      <c r="BU37" s="400">
        <v>61</v>
      </c>
      <c r="BV37" s="400">
        <v>51</v>
      </c>
      <c r="BW37" s="400">
        <v>41</v>
      </c>
      <c r="BX37" s="400">
        <v>35</v>
      </c>
      <c r="BY37" s="400">
        <v>108</v>
      </c>
      <c r="BZ37" s="400">
        <v>94</v>
      </c>
      <c r="CA37" s="443" t="s">
        <v>789</v>
      </c>
      <c r="CB37" s="400">
        <v>53</v>
      </c>
      <c r="CC37" s="400">
        <v>93</v>
      </c>
      <c r="CD37" s="400">
        <v>36</v>
      </c>
      <c r="CE37" s="400">
        <v>30</v>
      </c>
      <c r="CF37" s="400">
        <v>15</v>
      </c>
      <c r="CG37" s="400">
        <v>14</v>
      </c>
      <c r="CH37" s="400">
        <v>28</v>
      </c>
      <c r="CI37" s="400">
        <v>17</v>
      </c>
      <c r="CJ37" s="400">
        <v>69</v>
      </c>
      <c r="CK37" s="400">
        <v>28</v>
      </c>
      <c r="CL37" s="400">
        <v>53</v>
      </c>
      <c r="CM37" s="400">
        <v>64</v>
      </c>
      <c r="CN37" s="446" t="s">
        <v>789</v>
      </c>
      <c r="CO37" s="374">
        <f t="shared" si="14"/>
        <v>1517</v>
      </c>
      <c r="CP37" s="400">
        <v>21</v>
      </c>
      <c r="CQ37" s="400">
        <v>16</v>
      </c>
      <c r="CR37" s="400">
        <v>77</v>
      </c>
      <c r="CS37" s="400">
        <v>31</v>
      </c>
      <c r="CT37" s="359">
        <f t="shared" si="21"/>
        <v>145</v>
      </c>
      <c r="CU37" s="188"/>
      <c r="CV37" s="188"/>
      <c r="CW37" s="188"/>
      <c r="CX37" s="188"/>
      <c r="CY37" s="186"/>
      <c r="CZ37" s="188"/>
      <c r="DA37" s="443" t="s">
        <v>789</v>
      </c>
      <c r="DB37" s="400">
        <v>9</v>
      </c>
      <c r="DC37" s="400">
        <v>29</v>
      </c>
      <c r="DD37" s="400">
        <v>11</v>
      </c>
      <c r="DE37" s="400">
        <v>19</v>
      </c>
      <c r="DF37" s="400">
        <v>11</v>
      </c>
      <c r="DG37" s="400">
        <v>22</v>
      </c>
      <c r="DH37" s="400">
        <v>70</v>
      </c>
      <c r="DI37" s="400">
        <v>79</v>
      </c>
      <c r="DJ37" s="400">
        <v>3</v>
      </c>
      <c r="DK37" s="400">
        <v>38</v>
      </c>
      <c r="DL37" s="400">
        <v>19</v>
      </c>
      <c r="DM37" s="400">
        <v>6</v>
      </c>
      <c r="DN37" s="443" t="s">
        <v>789</v>
      </c>
      <c r="DO37" s="396">
        <f t="shared" si="22"/>
        <v>5487</v>
      </c>
      <c r="DP37" s="398">
        <f t="shared" si="23"/>
        <v>1963</v>
      </c>
      <c r="DQ37" s="396">
        <f t="shared" si="24"/>
        <v>362</v>
      </c>
      <c r="DR37" s="396">
        <f t="shared" si="25"/>
        <v>2012</v>
      </c>
      <c r="DS37" s="396">
        <f t="shared" si="15"/>
        <v>1517</v>
      </c>
      <c r="DT37" s="396">
        <f t="shared" si="16"/>
        <v>145</v>
      </c>
      <c r="DU37" s="398">
        <f t="shared" si="17"/>
        <v>179</v>
      </c>
      <c r="DV37" s="398">
        <f t="shared" si="18"/>
        <v>327</v>
      </c>
      <c r="DW37" s="398">
        <f t="shared" si="19"/>
        <v>593</v>
      </c>
      <c r="DX37" s="697">
        <f t="shared" si="26"/>
        <v>12585</v>
      </c>
      <c r="DY37" s="698"/>
    </row>
    <row r="38" spans="1:129" s="189" customFormat="1" ht="16.5" customHeight="1">
      <c r="A38" s="443" t="s">
        <v>790</v>
      </c>
      <c r="B38" s="400">
        <v>34</v>
      </c>
      <c r="C38" s="400">
        <v>117</v>
      </c>
      <c r="D38" s="400">
        <v>54</v>
      </c>
      <c r="E38" s="400">
        <v>105</v>
      </c>
      <c r="F38" s="400">
        <v>94</v>
      </c>
      <c r="G38" s="400">
        <v>132</v>
      </c>
      <c r="H38" s="401">
        <v>698</v>
      </c>
      <c r="I38" s="400">
        <v>144</v>
      </c>
      <c r="J38" s="400">
        <v>284</v>
      </c>
      <c r="K38" s="400">
        <v>61</v>
      </c>
      <c r="L38" s="400">
        <v>21</v>
      </c>
      <c r="M38" s="400">
        <v>357</v>
      </c>
      <c r="N38" s="443" t="s">
        <v>790</v>
      </c>
      <c r="O38" s="400">
        <v>100</v>
      </c>
      <c r="P38" s="400">
        <v>84</v>
      </c>
      <c r="Q38" s="400">
        <v>58</v>
      </c>
      <c r="R38" s="400">
        <v>0</v>
      </c>
      <c r="S38" s="400">
        <v>12</v>
      </c>
      <c r="T38" s="400">
        <v>15</v>
      </c>
      <c r="U38" s="400">
        <v>1</v>
      </c>
      <c r="V38" s="400">
        <v>17</v>
      </c>
      <c r="W38" s="400">
        <v>47</v>
      </c>
      <c r="X38" s="400">
        <v>25</v>
      </c>
      <c r="Y38" s="400">
        <v>0</v>
      </c>
      <c r="Z38" s="400">
        <v>74</v>
      </c>
      <c r="AA38" s="443" t="s">
        <v>790</v>
      </c>
      <c r="AB38" s="400">
        <v>134</v>
      </c>
      <c r="AC38" s="400">
        <v>18</v>
      </c>
      <c r="AD38" s="400">
        <v>140</v>
      </c>
      <c r="AE38" s="400">
        <v>175</v>
      </c>
      <c r="AF38" s="400">
        <v>25</v>
      </c>
      <c r="AG38" s="400">
        <v>49</v>
      </c>
      <c r="AH38" s="400">
        <v>93</v>
      </c>
      <c r="AI38" s="400">
        <v>31</v>
      </c>
      <c r="AJ38" s="400">
        <v>25</v>
      </c>
      <c r="AK38" s="400">
        <v>21</v>
      </c>
      <c r="AL38" s="400">
        <v>62</v>
      </c>
      <c r="AM38" s="400">
        <v>32</v>
      </c>
      <c r="AN38" s="443" t="s">
        <v>790</v>
      </c>
      <c r="AO38" s="400">
        <v>6</v>
      </c>
      <c r="AP38" s="400">
        <v>21</v>
      </c>
      <c r="AQ38" s="400">
        <v>32</v>
      </c>
      <c r="AR38" s="400">
        <v>26</v>
      </c>
      <c r="AS38" s="400">
        <v>31</v>
      </c>
      <c r="AT38" s="400">
        <v>24</v>
      </c>
      <c r="AU38" s="400">
        <v>6</v>
      </c>
      <c r="AV38" s="400">
        <v>0</v>
      </c>
      <c r="AW38" s="400">
        <v>15</v>
      </c>
      <c r="AX38" s="400">
        <v>48</v>
      </c>
      <c r="AY38" s="400">
        <v>37</v>
      </c>
      <c r="AZ38" s="400">
        <v>23</v>
      </c>
      <c r="BA38" s="443" t="s">
        <v>790</v>
      </c>
      <c r="BB38" s="357">
        <v>21</v>
      </c>
      <c r="BC38" s="357">
        <v>21</v>
      </c>
      <c r="BD38" s="357">
        <v>27</v>
      </c>
      <c r="BE38" s="357">
        <v>43</v>
      </c>
      <c r="BF38" s="357">
        <v>41</v>
      </c>
      <c r="BG38" s="357">
        <v>76</v>
      </c>
      <c r="BH38" s="357">
        <v>42</v>
      </c>
      <c r="BI38" s="357">
        <v>89</v>
      </c>
      <c r="BJ38" s="357">
        <v>2</v>
      </c>
      <c r="BK38" s="359">
        <f t="shared" si="20"/>
        <v>362</v>
      </c>
      <c r="BL38" s="188"/>
      <c r="BM38" s="194"/>
      <c r="BN38" s="443" t="s">
        <v>790</v>
      </c>
      <c r="BO38" s="400">
        <v>24</v>
      </c>
      <c r="BP38" s="400">
        <v>13</v>
      </c>
      <c r="BQ38" s="400">
        <v>54</v>
      </c>
      <c r="BR38" s="400">
        <v>45</v>
      </c>
      <c r="BS38" s="400">
        <v>41</v>
      </c>
      <c r="BT38" s="400">
        <v>93</v>
      </c>
      <c r="BU38" s="400">
        <v>110</v>
      </c>
      <c r="BV38" s="400">
        <v>56</v>
      </c>
      <c r="BW38" s="400">
        <v>77</v>
      </c>
      <c r="BX38" s="400">
        <v>105</v>
      </c>
      <c r="BY38" s="400">
        <v>134</v>
      </c>
      <c r="BZ38" s="400">
        <v>128</v>
      </c>
      <c r="CA38" s="443" t="s">
        <v>790</v>
      </c>
      <c r="CB38" s="400">
        <v>50</v>
      </c>
      <c r="CC38" s="400">
        <v>92</v>
      </c>
      <c r="CD38" s="400">
        <v>26</v>
      </c>
      <c r="CE38" s="400">
        <v>38</v>
      </c>
      <c r="CF38" s="400">
        <v>6</v>
      </c>
      <c r="CG38" s="400">
        <v>8</v>
      </c>
      <c r="CH38" s="400">
        <v>25</v>
      </c>
      <c r="CI38" s="400">
        <v>14</v>
      </c>
      <c r="CJ38" s="400">
        <v>60</v>
      </c>
      <c r="CK38" s="400">
        <v>16</v>
      </c>
      <c r="CL38" s="400">
        <v>81</v>
      </c>
      <c r="CM38" s="400">
        <v>48</v>
      </c>
      <c r="CN38" s="446" t="s">
        <v>790</v>
      </c>
      <c r="CO38" s="374">
        <f t="shared" si="14"/>
        <v>1498</v>
      </c>
      <c r="CP38" s="400">
        <v>31</v>
      </c>
      <c r="CQ38" s="400">
        <v>16</v>
      </c>
      <c r="CR38" s="400">
        <v>69</v>
      </c>
      <c r="CS38" s="400">
        <v>29</v>
      </c>
      <c r="CT38" s="359">
        <f t="shared" si="21"/>
        <v>145</v>
      </c>
      <c r="CU38" s="188"/>
      <c r="CV38" s="188"/>
      <c r="CW38" s="188"/>
      <c r="CX38" s="188"/>
      <c r="CY38" s="186"/>
      <c r="CZ38" s="188"/>
      <c r="DA38" s="443" t="s">
        <v>790</v>
      </c>
      <c r="DB38" s="400">
        <v>11</v>
      </c>
      <c r="DC38" s="400">
        <v>27</v>
      </c>
      <c r="DD38" s="400">
        <v>9</v>
      </c>
      <c r="DE38" s="400">
        <v>30</v>
      </c>
      <c r="DF38" s="400">
        <v>19</v>
      </c>
      <c r="DG38" s="400">
        <v>21</v>
      </c>
      <c r="DH38" s="400">
        <v>83</v>
      </c>
      <c r="DI38" s="400">
        <v>85</v>
      </c>
      <c r="DJ38" s="400">
        <v>2</v>
      </c>
      <c r="DK38" s="400">
        <v>46</v>
      </c>
      <c r="DL38" s="400">
        <v>16</v>
      </c>
      <c r="DM38" s="400">
        <v>3</v>
      </c>
      <c r="DN38" s="443" t="s">
        <v>790</v>
      </c>
      <c r="DO38" s="396">
        <f t="shared" si="22"/>
        <v>3945</v>
      </c>
      <c r="DP38" s="398">
        <f t="shared" si="23"/>
        <v>1526</v>
      </c>
      <c r="DQ38" s="396">
        <f t="shared" si="24"/>
        <v>362</v>
      </c>
      <c r="DR38" s="396">
        <f t="shared" si="25"/>
        <v>2414</v>
      </c>
      <c r="DS38" s="396">
        <f t="shared" si="15"/>
        <v>1498</v>
      </c>
      <c r="DT38" s="396">
        <f t="shared" si="16"/>
        <v>145</v>
      </c>
      <c r="DU38" s="398">
        <f t="shared" si="17"/>
        <v>181</v>
      </c>
      <c r="DV38" s="398">
        <f t="shared" si="18"/>
        <v>354</v>
      </c>
      <c r="DW38" s="398">
        <f t="shared" si="19"/>
        <v>574</v>
      </c>
      <c r="DX38" s="697">
        <f t="shared" si="26"/>
        <v>10999</v>
      </c>
      <c r="DY38" s="698"/>
    </row>
    <row r="39" spans="1:129" s="189" customFormat="1" ht="16.5" customHeight="1">
      <c r="A39" s="443" t="s">
        <v>791</v>
      </c>
      <c r="B39" s="400">
        <v>28</v>
      </c>
      <c r="C39" s="400">
        <v>91</v>
      </c>
      <c r="D39" s="400">
        <v>56</v>
      </c>
      <c r="E39" s="400">
        <v>64</v>
      </c>
      <c r="F39" s="400">
        <v>66</v>
      </c>
      <c r="G39" s="400">
        <v>140</v>
      </c>
      <c r="H39" s="401">
        <v>523</v>
      </c>
      <c r="I39" s="400">
        <v>127</v>
      </c>
      <c r="J39" s="400">
        <v>231</v>
      </c>
      <c r="K39" s="400">
        <v>44</v>
      </c>
      <c r="L39" s="400">
        <v>16</v>
      </c>
      <c r="M39" s="400">
        <v>291</v>
      </c>
      <c r="N39" s="443" t="s">
        <v>791</v>
      </c>
      <c r="O39" s="400">
        <v>62</v>
      </c>
      <c r="P39" s="400">
        <v>43</v>
      </c>
      <c r="Q39" s="400">
        <v>37</v>
      </c>
      <c r="R39" s="400">
        <v>0</v>
      </c>
      <c r="S39" s="400">
        <v>13</v>
      </c>
      <c r="T39" s="400">
        <v>20</v>
      </c>
      <c r="U39" s="400">
        <v>5</v>
      </c>
      <c r="V39" s="400">
        <v>17</v>
      </c>
      <c r="W39" s="400">
        <v>26</v>
      </c>
      <c r="X39" s="400">
        <v>24</v>
      </c>
      <c r="Y39" s="400">
        <v>0</v>
      </c>
      <c r="Z39" s="400">
        <v>59</v>
      </c>
      <c r="AA39" s="443" t="s">
        <v>791</v>
      </c>
      <c r="AB39" s="400">
        <v>122</v>
      </c>
      <c r="AC39" s="400">
        <v>29</v>
      </c>
      <c r="AD39" s="400">
        <v>136</v>
      </c>
      <c r="AE39" s="400">
        <v>209</v>
      </c>
      <c r="AF39" s="400">
        <v>25</v>
      </c>
      <c r="AG39" s="400">
        <v>62</v>
      </c>
      <c r="AH39" s="400">
        <v>102</v>
      </c>
      <c r="AI39" s="400">
        <v>12</v>
      </c>
      <c r="AJ39" s="400">
        <v>30</v>
      </c>
      <c r="AK39" s="400">
        <v>18</v>
      </c>
      <c r="AL39" s="400">
        <v>61</v>
      </c>
      <c r="AM39" s="400">
        <v>17</v>
      </c>
      <c r="AN39" s="443" t="s">
        <v>791</v>
      </c>
      <c r="AO39" s="400">
        <v>8</v>
      </c>
      <c r="AP39" s="400">
        <v>21</v>
      </c>
      <c r="AQ39" s="400">
        <v>20</v>
      </c>
      <c r="AR39" s="400">
        <v>28</v>
      </c>
      <c r="AS39" s="400">
        <v>26</v>
      </c>
      <c r="AT39" s="400">
        <v>18</v>
      </c>
      <c r="AU39" s="400">
        <v>10</v>
      </c>
      <c r="AV39" s="400">
        <v>0</v>
      </c>
      <c r="AW39" s="400">
        <v>12</v>
      </c>
      <c r="AX39" s="400">
        <v>43</v>
      </c>
      <c r="AY39" s="400">
        <v>25</v>
      </c>
      <c r="AZ39" s="400">
        <v>14</v>
      </c>
      <c r="BA39" s="443" t="s">
        <v>791</v>
      </c>
      <c r="BB39" s="357">
        <v>23</v>
      </c>
      <c r="BC39" s="357">
        <v>28</v>
      </c>
      <c r="BD39" s="357">
        <v>34</v>
      </c>
      <c r="BE39" s="357">
        <v>53</v>
      </c>
      <c r="BF39" s="357">
        <v>42</v>
      </c>
      <c r="BG39" s="357">
        <v>78</v>
      </c>
      <c r="BH39" s="357">
        <v>79</v>
      </c>
      <c r="BI39" s="357">
        <v>110</v>
      </c>
      <c r="BJ39" s="357">
        <v>4</v>
      </c>
      <c r="BK39" s="359">
        <f t="shared" si="20"/>
        <v>451</v>
      </c>
      <c r="BL39" s="188"/>
      <c r="BM39" s="194"/>
      <c r="BN39" s="443" t="s">
        <v>791</v>
      </c>
      <c r="BO39" s="400">
        <v>27</v>
      </c>
      <c r="BP39" s="400">
        <v>23</v>
      </c>
      <c r="BQ39" s="400">
        <v>32</v>
      </c>
      <c r="BR39" s="400">
        <v>73</v>
      </c>
      <c r="BS39" s="400">
        <v>47</v>
      </c>
      <c r="BT39" s="400">
        <v>125</v>
      </c>
      <c r="BU39" s="400">
        <v>156</v>
      </c>
      <c r="BV39" s="400">
        <v>47</v>
      </c>
      <c r="BW39" s="400">
        <v>61</v>
      </c>
      <c r="BX39" s="400">
        <v>112</v>
      </c>
      <c r="BY39" s="400">
        <v>97</v>
      </c>
      <c r="BZ39" s="400">
        <v>107</v>
      </c>
      <c r="CA39" s="443" t="s">
        <v>791</v>
      </c>
      <c r="CB39" s="400">
        <v>51</v>
      </c>
      <c r="CC39" s="400">
        <v>77</v>
      </c>
      <c r="CD39" s="400">
        <v>38</v>
      </c>
      <c r="CE39" s="400">
        <v>33</v>
      </c>
      <c r="CF39" s="400">
        <v>6</v>
      </c>
      <c r="CG39" s="400">
        <v>7</v>
      </c>
      <c r="CH39" s="400">
        <v>14</v>
      </c>
      <c r="CI39" s="400">
        <v>16</v>
      </c>
      <c r="CJ39" s="400">
        <v>61</v>
      </c>
      <c r="CK39" s="400">
        <v>25</v>
      </c>
      <c r="CL39" s="400">
        <v>76</v>
      </c>
      <c r="CM39" s="400">
        <v>52</v>
      </c>
      <c r="CN39" s="446" t="s">
        <v>791</v>
      </c>
      <c r="CO39" s="374">
        <f t="shared" si="14"/>
        <v>1591</v>
      </c>
      <c r="CP39" s="400">
        <v>59</v>
      </c>
      <c r="CQ39" s="400">
        <v>26</v>
      </c>
      <c r="CR39" s="400">
        <v>72</v>
      </c>
      <c r="CS39" s="400">
        <v>36</v>
      </c>
      <c r="CT39" s="359">
        <f t="shared" si="21"/>
        <v>193</v>
      </c>
      <c r="CU39" s="188"/>
      <c r="CV39" s="188"/>
      <c r="CW39" s="188"/>
      <c r="CX39" s="188"/>
      <c r="CY39" s="186"/>
      <c r="CZ39" s="188"/>
      <c r="DA39" s="443" t="s">
        <v>791</v>
      </c>
      <c r="DB39" s="400">
        <v>18</v>
      </c>
      <c r="DC39" s="400">
        <v>32</v>
      </c>
      <c r="DD39" s="400">
        <v>14</v>
      </c>
      <c r="DE39" s="400">
        <v>26</v>
      </c>
      <c r="DF39" s="400">
        <v>12</v>
      </c>
      <c r="DG39" s="400">
        <v>27</v>
      </c>
      <c r="DH39" s="400">
        <v>110</v>
      </c>
      <c r="DI39" s="400">
        <v>111</v>
      </c>
      <c r="DJ39" s="400">
        <v>0</v>
      </c>
      <c r="DK39" s="400">
        <v>29</v>
      </c>
      <c r="DL39" s="400">
        <v>12</v>
      </c>
      <c r="DM39" s="400">
        <v>4</v>
      </c>
      <c r="DN39" s="443" t="s">
        <v>791</v>
      </c>
      <c r="DO39" s="396">
        <f t="shared" si="22"/>
        <v>3014</v>
      </c>
      <c r="DP39" s="398">
        <f t="shared" si="23"/>
        <v>1389</v>
      </c>
      <c r="DQ39" s="396">
        <f t="shared" si="24"/>
        <v>451</v>
      </c>
      <c r="DR39" s="396">
        <f>CE16</f>
        <v>2306</v>
      </c>
      <c r="DS39" s="396">
        <f t="shared" si="15"/>
        <v>1591</v>
      </c>
      <c r="DT39" s="396">
        <f t="shared" si="16"/>
        <v>193</v>
      </c>
      <c r="DU39" s="398">
        <f t="shared" si="17"/>
        <v>265</v>
      </c>
      <c r="DV39" s="398">
        <f t="shared" si="18"/>
        <v>397</v>
      </c>
      <c r="DW39" s="398">
        <f t="shared" si="19"/>
        <v>658</v>
      </c>
      <c r="DX39" s="697">
        <f t="shared" si="26"/>
        <v>10264</v>
      </c>
      <c r="DY39" s="698"/>
    </row>
    <row r="40" spans="1:129" s="189" customFormat="1" ht="16.5" customHeight="1">
      <c r="A40" s="443" t="s">
        <v>792</v>
      </c>
      <c r="B40" s="400">
        <v>47</v>
      </c>
      <c r="C40" s="400">
        <v>110</v>
      </c>
      <c r="D40" s="400">
        <v>53</v>
      </c>
      <c r="E40" s="400">
        <v>67</v>
      </c>
      <c r="F40" s="400">
        <v>63</v>
      </c>
      <c r="G40" s="400">
        <v>147</v>
      </c>
      <c r="H40" s="401">
        <v>610</v>
      </c>
      <c r="I40" s="400">
        <v>122</v>
      </c>
      <c r="J40" s="400">
        <v>209</v>
      </c>
      <c r="K40" s="400">
        <v>63</v>
      </c>
      <c r="L40" s="400">
        <v>26</v>
      </c>
      <c r="M40" s="400">
        <v>291</v>
      </c>
      <c r="N40" s="443" t="s">
        <v>792</v>
      </c>
      <c r="O40" s="400">
        <v>37</v>
      </c>
      <c r="P40" s="400">
        <v>20</v>
      </c>
      <c r="Q40" s="400">
        <v>57</v>
      </c>
      <c r="R40" s="400">
        <v>0</v>
      </c>
      <c r="S40" s="400">
        <v>7</v>
      </c>
      <c r="T40" s="400">
        <v>12</v>
      </c>
      <c r="U40" s="400">
        <v>3</v>
      </c>
      <c r="V40" s="400">
        <v>10</v>
      </c>
      <c r="W40" s="400">
        <v>22</v>
      </c>
      <c r="X40" s="400">
        <v>13</v>
      </c>
      <c r="Y40" s="400">
        <v>0</v>
      </c>
      <c r="Z40" s="400">
        <v>46</v>
      </c>
      <c r="AA40" s="443" t="s">
        <v>792</v>
      </c>
      <c r="AB40" s="400">
        <v>116</v>
      </c>
      <c r="AC40" s="400">
        <v>39</v>
      </c>
      <c r="AD40" s="400">
        <v>226</v>
      </c>
      <c r="AE40" s="400">
        <v>252</v>
      </c>
      <c r="AF40" s="400">
        <v>43</v>
      </c>
      <c r="AG40" s="400">
        <v>77</v>
      </c>
      <c r="AH40" s="400">
        <v>78</v>
      </c>
      <c r="AI40" s="400">
        <v>26</v>
      </c>
      <c r="AJ40" s="400">
        <v>43</v>
      </c>
      <c r="AK40" s="400">
        <v>9</v>
      </c>
      <c r="AL40" s="400">
        <v>70</v>
      </c>
      <c r="AM40" s="400">
        <v>20</v>
      </c>
      <c r="AN40" s="443" t="s">
        <v>792</v>
      </c>
      <c r="AO40" s="400">
        <v>5</v>
      </c>
      <c r="AP40" s="400">
        <v>23</v>
      </c>
      <c r="AQ40" s="400">
        <v>31</v>
      </c>
      <c r="AR40" s="400">
        <v>35</v>
      </c>
      <c r="AS40" s="400">
        <v>26</v>
      </c>
      <c r="AT40" s="400">
        <v>26</v>
      </c>
      <c r="AU40" s="400">
        <v>10</v>
      </c>
      <c r="AV40" s="400">
        <v>0</v>
      </c>
      <c r="AW40" s="400">
        <v>20</v>
      </c>
      <c r="AX40" s="400">
        <v>37</v>
      </c>
      <c r="AY40" s="400">
        <v>20</v>
      </c>
      <c r="AZ40" s="400">
        <v>14</v>
      </c>
      <c r="BA40" s="443" t="s">
        <v>792</v>
      </c>
      <c r="BB40" s="357">
        <v>34</v>
      </c>
      <c r="BC40" s="357">
        <v>52</v>
      </c>
      <c r="BD40" s="357">
        <v>82</v>
      </c>
      <c r="BE40" s="357">
        <v>59</v>
      </c>
      <c r="BF40" s="357">
        <v>64</v>
      </c>
      <c r="BG40" s="357">
        <v>112</v>
      </c>
      <c r="BH40" s="357">
        <v>88</v>
      </c>
      <c r="BI40" s="357">
        <v>104</v>
      </c>
      <c r="BJ40" s="357">
        <v>7</v>
      </c>
      <c r="BK40" s="359">
        <f t="shared" si="20"/>
        <v>602</v>
      </c>
      <c r="BL40" s="188"/>
      <c r="BM40" s="194"/>
      <c r="BN40" s="443" t="s">
        <v>792</v>
      </c>
      <c r="BO40" s="400">
        <v>24</v>
      </c>
      <c r="BP40" s="400">
        <v>16</v>
      </c>
      <c r="BQ40" s="400">
        <v>80</v>
      </c>
      <c r="BR40" s="400">
        <v>99</v>
      </c>
      <c r="BS40" s="400">
        <v>49</v>
      </c>
      <c r="BT40" s="400">
        <v>90</v>
      </c>
      <c r="BU40" s="400">
        <v>142</v>
      </c>
      <c r="BV40" s="400">
        <v>20</v>
      </c>
      <c r="BW40" s="400">
        <v>35</v>
      </c>
      <c r="BX40" s="400">
        <v>80</v>
      </c>
      <c r="BY40" s="400">
        <v>34</v>
      </c>
      <c r="BZ40" s="400">
        <v>46</v>
      </c>
      <c r="CA40" s="443" t="s">
        <v>792</v>
      </c>
      <c r="CB40" s="400">
        <v>50</v>
      </c>
      <c r="CC40" s="400">
        <v>82</v>
      </c>
      <c r="CD40" s="400">
        <v>49</v>
      </c>
      <c r="CE40" s="400">
        <v>33</v>
      </c>
      <c r="CF40" s="400">
        <v>16</v>
      </c>
      <c r="CG40" s="400">
        <v>11</v>
      </c>
      <c r="CH40" s="400">
        <v>27</v>
      </c>
      <c r="CI40" s="400">
        <v>24</v>
      </c>
      <c r="CJ40" s="400">
        <v>76</v>
      </c>
      <c r="CK40" s="400">
        <v>34</v>
      </c>
      <c r="CL40" s="400">
        <v>106</v>
      </c>
      <c r="CM40" s="400">
        <v>57</v>
      </c>
      <c r="CN40" s="446" t="s">
        <v>792</v>
      </c>
      <c r="CO40" s="374">
        <f t="shared" si="14"/>
        <v>1725</v>
      </c>
      <c r="CP40" s="400">
        <v>40</v>
      </c>
      <c r="CQ40" s="400">
        <v>27</v>
      </c>
      <c r="CR40" s="400">
        <v>65</v>
      </c>
      <c r="CS40" s="400">
        <v>39</v>
      </c>
      <c r="CT40" s="359">
        <f t="shared" si="21"/>
        <v>171</v>
      </c>
      <c r="CU40" s="188"/>
      <c r="CV40" s="188"/>
      <c r="CW40" s="188"/>
      <c r="CX40" s="188"/>
      <c r="CY40" s="186"/>
      <c r="CZ40" s="188"/>
      <c r="DA40" s="443" t="s">
        <v>792</v>
      </c>
      <c r="DB40" s="400">
        <v>29</v>
      </c>
      <c r="DC40" s="400">
        <v>54</v>
      </c>
      <c r="DD40" s="400">
        <v>20</v>
      </c>
      <c r="DE40" s="400">
        <v>36</v>
      </c>
      <c r="DF40" s="400">
        <v>16</v>
      </c>
      <c r="DG40" s="400">
        <v>45</v>
      </c>
      <c r="DH40" s="400">
        <v>120</v>
      </c>
      <c r="DI40" s="400">
        <v>118</v>
      </c>
      <c r="DJ40" s="400">
        <v>0</v>
      </c>
      <c r="DK40" s="400">
        <v>17</v>
      </c>
      <c r="DL40" s="400">
        <v>7</v>
      </c>
      <c r="DM40" s="400">
        <v>1</v>
      </c>
      <c r="DN40" s="443" t="s">
        <v>792</v>
      </c>
      <c r="DO40" s="396">
        <f t="shared" si="22"/>
        <v>2921</v>
      </c>
      <c r="DP40" s="398">
        <f t="shared" si="23"/>
        <v>1576</v>
      </c>
      <c r="DQ40" s="396">
        <f t="shared" si="24"/>
        <v>602</v>
      </c>
      <c r="DR40" s="396">
        <f t="shared" si="25"/>
        <v>2238</v>
      </c>
      <c r="DS40" s="396">
        <f t="shared" si="15"/>
        <v>1725</v>
      </c>
      <c r="DT40" s="396">
        <f t="shared" si="16"/>
        <v>171</v>
      </c>
      <c r="DU40" s="398">
        <f t="shared" si="17"/>
        <v>290</v>
      </c>
      <c r="DV40" s="398">
        <f t="shared" si="18"/>
        <v>465</v>
      </c>
      <c r="DW40" s="398">
        <f t="shared" si="19"/>
        <v>806</v>
      </c>
      <c r="DX40" s="697">
        <f t="shared" si="26"/>
        <v>10794</v>
      </c>
      <c r="DY40" s="698"/>
    </row>
    <row r="41" spans="1:129" s="189" customFormat="1" ht="16.5" customHeight="1">
      <c r="A41" s="443" t="s">
        <v>793</v>
      </c>
      <c r="B41" s="400">
        <v>50</v>
      </c>
      <c r="C41" s="400">
        <v>145</v>
      </c>
      <c r="D41" s="400">
        <v>72</v>
      </c>
      <c r="E41" s="400">
        <v>80</v>
      </c>
      <c r="F41" s="400">
        <v>86</v>
      </c>
      <c r="G41" s="400">
        <v>172</v>
      </c>
      <c r="H41" s="400">
        <v>674</v>
      </c>
      <c r="I41" s="400">
        <v>169</v>
      </c>
      <c r="J41" s="400">
        <v>303</v>
      </c>
      <c r="K41" s="400">
        <v>105</v>
      </c>
      <c r="L41" s="400">
        <v>27</v>
      </c>
      <c r="M41" s="400">
        <v>383</v>
      </c>
      <c r="N41" s="443" t="s">
        <v>793</v>
      </c>
      <c r="O41" s="400">
        <v>36</v>
      </c>
      <c r="P41" s="400">
        <v>22</v>
      </c>
      <c r="Q41" s="400">
        <v>39</v>
      </c>
      <c r="R41" s="400">
        <v>0</v>
      </c>
      <c r="S41" s="400">
        <v>15</v>
      </c>
      <c r="T41" s="400">
        <v>7</v>
      </c>
      <c r="U41" s="400">
        <v>1</v>
      </c>
      <c r="V41" s="400">
        <v>4</v>
      </c>
      <c r="W41" s="400">
        <v>26</v>
      </c>
      <c r="X41" s="400">
        <v>12</v>
      </c>
      <c r="Y41" s="400">
        <v>0</v>
      </c>
      <c r="Z41" s="400">
        <v>69</v>
      </c>
      <c r="AA41" s="443" t="s">
        <v>793</v>
      </c>
      <c r="AB41" s="400">
        <v>164</v>
      </c>
      <c r="AC41" s="400">
        <v>42</v>
      </c>
      <c r="AD41" s="400">
        <v>266</v>
      </c>
      <c r="AE41" s="400">
        <v>386</v>
      </c>
      <c r="AF41" s="400">
        <v>51</v>
      </c>
      <c r="AG41" s="400">
        <v>111</v>
      </c>
      <c r="AH41" s="400">
        <v>151</v>
      </c>
      <c r="AI41" s="400">
        <v>36</v>
      </c>
      <c r="AJ41" s="400">
        <v>67</v>
      </c>
      <c r="AK41" s="400">
        <v>34</v>
      </c>
      <c r="AL41" s="400">
        <v>130</v>
      </c>
      <c r="AM41" s="400">
        <v>32</v>
      </c>
      <c r="AN41" s="443" t="s">
        <v>793</v>
      </c>
      <c r="AO41" s="400">
        <v>22</v>
      </c>
      <c r="AP41" s="400">
        <v>42</v>
      </c>
      <c r="AQ41" s="400">
        <v>42</v>
      </c>
      <c r="AR41" s="400">
        <v>50</v>
      </c>
      <c r="AS41" s="400">
        <v>34</v>
      </c>
      <c r="AT41" s="400">
        <v>51</v>
      </c>
      <c r="AU41" s="400">
        <v>15</v>
      </c>
      <c r="AV41" s="400">
        <v>0</v>
      </c>
      <c r="AW41" s="400">
        <v>27</v>
      </c>
      <c r="AX41" s="400">
        <v>55</v>
      </c>
      <c r="AY41" s="400">
        <v>30</v>
      </c>
      <c r="AZ41" s="400">
        <v>23</v>
      </c>
      <c r="BA41" s="443" t="s">
        <v>793</v>
      </c>
      <c r="BB41" s="357">
        <v>40</v>
      </c>
      <c r="BC41" s="357">
        <v>59</v>
      </c>
      <c r="BD41" s="357">
        <v>80</v>
      </c>
      <c r="BE41" s="357">
        <v>95</v>
      </c>
      <c r="BF41" s="357">
        <v>84</v>
      </c>
      <c r="BG41" s="357">
        <v>145</v>
      </c>
      <c r="BH41" s="357">
        <v>142</v>
      </c>
      <c r="BI41" s="357">
        <v>111</v>
      </c>
      <c r="BJ41" s="357">
        <v>2</v>
      </c>
      <c r="BK41" s="359">
        <f t="shared" si="20"/>
        <v>758</v>
      </c>
      <c r="BL41" s="188"/>
      <c r="BM41" s="194"/>
      <c r="BN41" s="443" t="s">
        <v>793</v>
      </c>
      <c r="BO41" s="400">
        <v>32</v>
      </c>
      <c r="BP41" s="400">
        <v>26</v>
      </c>
      <c r="BQ41" s="400">
        <v>99</v>
      </c>
      <c r="BR41" s="400">
        <v>43</v>
      </c>
      <c r="BS41" s="400">
        <v>31</v>
      </c>
      <c r="BT41" s="400">
        <v>67</v>
      </c>
      <c r="BU41" s="400">
        <v>107</v>
      </c>
      <c r="BV41" s="400">
        <v>14</v>
      </c>
      <c r="BW41" s="400">
        <v>26</v>
      </c>
      <c r="BX41" s="400">
        <v>47</v>
      </c>
      <c r="BY41" s="400">
        <v>23</v>
      </c>
      <c r="BZ41" s="400">
        <v>43</v>
      </c>
      <c r="CA41" s="443" t="s">
        <v>793</v>
      </c>
      <c r="CB41" s="400">
        <v>78</v>
      </c>
      <c r="CC41" s="400">
        <v>114</v>
      </c>
      <c r="CD41" s="400">
        <v>62</v>
      </c>
      <c r="CE41" s="400">
        <v>94</v>
      </c>
      <c r="CF41" s="400">
        <v>18</v>
      </c>
      <c r="CG41" s="400">
        <v>10</v>
      </c>
      <c r="CH41" s="400">
        <v>25</v>
      </c>
      <c r="CI41" s="400">
        <v>25</v>
      </c>
      <c r="CJ41" s="400">
        <v>127</v>
      </c>
      <c r="CK41" s="400">
        <v>41</v>
      </c>
      <c r="CL41" s="400">
        <v>104</v>
      </c>
      <c r="CM41" s="400">
        <v>77</v>
      </c>
      <c r="CN41" s="446" t="s">
        <v>793</v>
      </c>
      <c r="CO41" s="374">
        <f t="shared" si="14"/>
        <v>2241</v>
      </c>
      <c r="CP41" s="400">
        <v>43</v>
      </c>
      <c r="CQ41" s="400">
        <v>50</v>
      </c>
      <c r="CR41" s="400">
        <v>105</v>
      </c>
      <c r="CS41" s="400">
        <v>66</v>
      </c>
      <c r="CT41" s="359">
        <f t="shared" si="21"/>
        <v>264</v>
      </c>
      <c r="CU41" s="188"/>
      <c r="CV41" s="188"/>
      <c r="CW41" s="188"/>
      <c r="CX41" s="188"/>
      <c r="CY41" s="186"/>
      <c r="CZ41" s="188"/>
      <c r="DA41" s="443" t="s">
        <v>793</v>
      </c>
      <c r="DB41" s="400">
        <v>28</v>
      </c>
      <c r="DC41" s="400">
        <v>67</v>
      </c>
      <c r="DD41" s="400">
        <v>16</v>
      </c>
      <c r="DE41" s="400">
        <v>47</v>
      </c>
      <c r="DF41" s="400">
        <v>43</v>
      </c>
      <c r="DG41" s="400">
        <v>38</v>
      </c>
      <c r="DH41" s="400">
        <v>164</v>
      </c>
      <c r="DI41" s="400">
        <v>193</v>
      </c>
      <c r="DJ41" s="400">
        <v>1</v>
      </c>
      <c r="DK41" s="400">
        <v>21</v>
      </c>
      <c r="DL41" s="400">
        <v>9</v>
      </c>
      <c r="DM41" s="400">
        <v>3</v>
      </c>
      <c r="DN41" s="443" t="s">
        <v>793</v>
      </c>
      <c r="DO41" s="396">
        <f t="shared" si="22"/>
        <v>3481</v>
      </c>
      <c r="DP41" s="398">
        <f t="shared" si="23"/>
        <v>2340</v>
      </c>
      <c r="DQ41" s="396">
        <f t="shared" si="24"/>
        <v>758</v>
      </c>
      <c r="DR41" s="396">
        <f t="shared" si="25"/>
        <v>2531</v>
      </c>
      <c r="DS41" s="396">
        <f t="shared" si="15"/>
        <v>2241</v>
      </c>
      <c r="DT41" s="396">
        <f t="shared" si="16"/>
        <v>264</v>
      </c>
      <c r="DU41" s="398">
        <f t="shared" si="17"/>
        <v>362</v>
      </c>
      <c r="DV41" s="398">
        <f t="shared" si="18"/>
        <v>631</v>
      </c>
      <c r="DW41" s="398">
        <f t="shared" si="19"/>
        <v>1066</v>
      </c>
      <c r="DX41" s="697">
        <f t="shared" si="26"/>
        <v>13674</v>
      </c>
      <c r="DY41" s="698"/>
    </row>
    <row r="42" spans="1:129" s="189" customFormat="1" ht="16.5" customHeight="1">
      <c r="A42" s="443" t="s">
        <v>794</v>
      </c>
      <c r="B42" s="400">
        <v>38</v>
      </c>
      <c r="C42" s="400">
        <v>95</v>
      </c>
      <c r="D42" s="400">
        <v>99</v>
      </c>
      <c r="E42" s="400">
        <v>73</v>
      </c>
      <c r="F42" s="400">
        <v>76</v>
      </c>
      <c r="G42" s="400">
        <v>93</v>
      </c>
      <c r="H42" s="400">
        <v>501</v>
      </c>
      <c r="I42" s="400">
        <v>91</v>
      </c>
      <c r="J42" s="400">
        <v>205</v>
      </c>
      <c r="K42" s="400">
        <v>89</v>
      </c>
      <c r="L42" s="400">
        <v>14</v>
      </c>
      <c r="M42" s="400">
        <v>326</v>
      </c>
      <c r="N42" s="443" t="s">
        <v>794</v>
      </c>
      <c r="O42" s="400">
        <v>10</v>
      </c>
      <c r="P42" s="400">
        <v>16</v>
      </c>
      <c r="Q42" s="400">
        <v>25</v>
      </c>
      <c r="R42" s="400">
        <v>0</v>
      </c>
      <c r="S42" s="400">
        <v>6</v>
      </c>
      <c r="T42" s="400">
        <v>8</v>
      </c>
      <c r="U42" s="400">
        <v>2</v>
      </c>
      <c r="V42" s="400">
        <v>2</v>
      </c>
      <c r="W42" s="400">
        <v>17</v>
      </c>
      <c r="X42" s="400">
        <v>8</v>
      </c>
      <c r="Y42" s="400">
        <v>0</v>
      </c>
      <c r="Z42" s="400">
        <v>48</v>
      </c>
      <c r="AA42" s="443" t="s">
        <v>794</v>
      </c>
      <c r="AB42" s="400">
        <v>133</v>
      </c>
      <c r="AC42" s="400">
        <v>30</v>
      </c>
      <c r="AD42" s="400">
        <v>162</v>
      </c>
      <c r="AE42" s="400">
        <v>277</v>
      </c>
      <c r="AF42" s="400">
        <v>42</v>
      </c>
      <c r="AG42" s="400">
        <v>81</v>
      </c>
      <c r="AH42" s="400">
        <v>91</v>
      </c>
      <c r="AI42" s="400">
        <v>41</v>
      </c>
      <c r="AJ42" s="400">
        <v>60</v>
      </c>
      <c r="AK42" s="400">
        <v>38</v>
      </c>
      <c r="AL42" s="400">
        <v>55</v>
      </c>
      <c r="AM42" s="400">
        <v>19</v>
      </c>
      <c r="AN42" s="443" t="s">
        <v>794</v>
      </c>
      <c r="AO42" s="400">
        <v>8</v>
      </c>
      <c r="AP42" s="400">
        <v>47</v>
      </c>
      <c r="AQ42" s="400">
        <v>41</v>
      </c>
      <c r="AR42" s="400">
        <v>33</v>
      </c>
      <c r="AS42" s="400">
        <v>23</v>
      </c>
      <c r="AT42" s="400">
        <v>44</v>
      </c>
      <c r="AU42" s="400">
        <v>12</v>
      </c>
      <c r="AV42" s="400">
        <v>0</v>
      </c>
      <c r="AW42" s="400">
        <v>11</v>
      </c>
      <c r="AX42" s="400">
        <v>63</v>
      </c>
      <c r="AY42" s="400">
        <v>22</v>
      </c>
      <c r="AZ42" s="400">
        <v>16</v>
      </c>
      <c r="BA42" s="443" t="s">
        <v>794</v>
      </c>
      <c r="BB42" s="357">
        <v>32</v>
      </c>
      <c r="BC42" s="357">
        <v>44</v>
      </c>
      <c r="BD42" s="357">
        <v>53</v>
      </c>
      <c r="BE42" s="357">
        <v>87</v>
      </c>
      <c r="BF42" s="357">
        <v>70</v>
      </c>
      <c r="BG42" s="357">
        <v>100</v>
      </c>
      <c r="BH42" s="357">
        <v>115</v>
      </c>
      <c r="BI42" s="357">
        <v>88</v>
      </c>
      <c r="BJ42" s="357">
        <v>2</v>
      </c>
      <c r="BK42" s="359">
        <f t="shared" si="20"/>
        <v>591</v>
      </c>
      <c r="BL42" s="188"/>
      <c r="BM42" s="194"/>
      <c r="BN42" s="443" t="s">
        <v>794</v>
      </c>
      <c r="BO42" s="400">
        <v>34</v>
      </c>
      <c r="BP42" s="400">
        <v>15</v>
      </c>
      <c r="BQ42" s="400">
        <v>67</v>
      </c>
      <c r="BR42" s="400">
        <v>20</v>
      </c>
      <c r="BS42" s="400">
        <v>12</v>
      </c>
      <c r="BT42" s="400">
        <v>26</v>
      </c>
      <c r="BU42" s="400">
        <v>45</v>
      </c>
      <c r="BV42" s="400">
        <v>3</v>
      </c>
      <c r="BW42" s="400">
        <v>13</v>
      </c>
      <c r="BX42" s="400">
        <v>26</v>
      </c>
      <c r="BY42" s="400">
        <v>12</v>
      </c>
      <c r="BZ42" s="400">
        <v>34</v>
      </c>
      <c r="CA42" s="443" t="s">
        <v>794</v>
      </c>
      <c r="CB42" s="400">
        <v>72</v>
      </c>
      <c r="CC42" s="400">
        <v>89</v>
      </c>
      <c r="CD42" s="400">
        <v>29</v>
      </c>
      <c r="CE42" s="400">
        <v>63</v>
      </c>
      <c r="CF42" s="400">
        <v>22</v>
      </c>
      <c r="CG42" s="400">
        <v>13</v>
      </c>
      <c r="CH42" s="400">
        <v>21</v>
      </c>
      <c r="CI42" s="400">
        <v>15</v>
      </c>
      <c r="CJ42" s="400">
        <v>75</v>
      </c>
      <c r="CK42" s="400">
        <v>26</v>
      </c>
      <c r="CL42" s="400">
        <v>99</v>
      </c>
      <c r="CM42" s="400">
        <v>63</v>
      </c>
      <c r="CN42" s="446" t="s">
        <v>794</v>
      </c>
      <c r="CO42" s="374">
        <f t="shared" si="14"/>
        <v>1614</v>
      </c>
      <c r="CP42" s="400">
        <v>22</v>
      </c>
      <c r="CQ42" s="400">
        <v>26</v>
      </c>
      <c r="CR42" s="400">
        <v>77</v>
      </c>
      <c r="CS42" s="400">
        <v>39</v>
      </c>
      <c r="CT42" s="359">
        <f t="shared" si="21"/>
        <v>164</v>
      </c>
      <c r="CU42" s="188"/>
      <c r="CV42" s="188"/>
      <c r="CW42" s="188"/>
      <c r="CX42" s="188"/>
      <c r="CY42" s="186"/>
      <c r="CZ42" s="188"/>
      <c r="DA42" s="443" t="s">
        <v>794</v>
      </c>
      <c r="DB42" s="400">
        <v>10</v>
      </c>
      <c r="DC42" s="400">
        <v>41</v>
      </c>
      <c r="DD42" s="400">
        <v>13</v>
      </c>
      <c r="DE42" s="400">
        <v>32</v>
      </c>
      <c r="DF42" s="400">
        <v>34</v>
      </c>
      <c r="DG42" s="400">
        <v>21</v>
      </c>
      <c r="DH42" s="400">
        <v>101</v>
      </c>
      <c r="DI42" s="400">
        <v>141</v>
      </c>
      <c r="DJ42" s="400">
        <v>0</v>
      </c>
      <c r="DK42" s="400">
        <v>7</v>
      </c>
      <c r="DL42" s="400">
        <v>5</v>
      </c>
      <c r="DM42" s="400">
        <v>3</v>
      </c>
      <c r="DN42" s="443" t="s">
        <v>794</v>
      </c>
      <c r="DO42" s="396">
        <f t="shared" si="22"/>
        <v>2564</v>
      </c>
      <c r="DP42" s="398">
        <f t="shared" si="23"/>
        <v>1615</v>
      </c>
      <c r="DQ42" s="396">
        <f t="shared" si="24"/>
        <v>591</v>
      </c>
      <c r="DR42" s="396">
        <f t="shared" si="25"/>
        <v>1609</v>
      </c>
      <c r="DS42" s="396">
        <f t="shared" si="15"/>
        <v>1614</v>
      </c>
      <c r="DT42" s="396">
        <f t="shared" si="16"/>
        <v>164</v>
      </c>
      <c r="DU42" s="398">
        <f t="shared" si="17"/>
        <v>243</v>
      </c>
      <c r="DV42" s="398">
        <f t="shared" si="18"/>
        <v>410</v>
      </c>
      <c r="DW42" s="398">
        <f t="shared" si="19"/>
        <v>808</v>
      </c>
      <c r="DX42" s="697">
        <f t="shared" si="26"/>
        <v>9618</v>
      </c>
      <c r="DY42" s="698"/>
    </row>
    <row r="43" spans="1:129" s="189" customFormat="1" ht="16.5" customHeight="1">
      <c r="A43" s="443" t="s">
        <v>795</v>
      </c>
      <c r="B43" s="400">
        <v>43</v>
      </c>
      <c r="C43" s="400">
        <v>71</v>
      </c>
      <c r="D43" s="400">
        <v>65</v>
      </c>
      <c r="E43" s="400">
        <v>50</v>
      </c>
      <c r="F43" s="400">
        <v>74</v>
      </c>
      <c r="G43" s="400">
        <v>87</v>
      </c>
      <c r="H43" s="400">
        <v>324</v>
      </c>
      <c r="I43" s="400">
        <v>82</v>
      </c>
      <c r="J43" s="400">
        <v>157</v>
      </c>
      <c r="K43" s="400">
        <v>48</v>
      </c>
      <c r="L43" s="400">
        <v>5</v>
      </c>
      <c r="M43" s="400">
        <v>253</v>
      </c>
      <c r="N43" s="443" t="s">
        <v>795</v>
      </c>
      <c r="O43" s="400">
        <v>11</v>
      </c>
      <c r="P43" s="400">
        <v>13</v>
      </c>
      <c r="Q43" s="400">
        <v>19</v>
      </c>
      <c r="R43" s="400">
        <v>0</v>
      </c>
      <c r="S43" s="400">
        <v>4</v>
      </c>
      <c r="T43" s="400">
        <v>3</v>
      </c>
      <c r="U43" s="400">
        <v>1</v>
      </c>
      <c r="V43" s="400">
        <v>0</v>
      </c>
      <c r="W43" s="400">
        <v>13</v>
      </c>
      <c r="X43" s="400">
        <v>9</v>
      </c>
      <c r="Y43" s="400">
        <v>0</v>
      </c>
      <c r="Z43" s="400">
        <v>41</v>
      </c>
      <c r="AA43" s="443" t="s">
        <v>795</v>
      </c>
      <c r="AB43" s="400">
        <v>84</v>
      </c>
      <c r="AC43" s="400">
        <v>29</v>
      </c>
      <c r="AD43" s="400">
        <v>114</v>
      </c>
      <c r="AE43" s="400">
        <v>173</v>
      </c>
      <c r="AF43" s="400">
        <v>19</v>
      </c>
      <c r="AG43" s="400">
        <v>49</v>
      </c>
      <c r="AH43" s="400">
        <v>59</v>
      </c>
      <c r="AI43" s="400">
        <v>17</v>
      </c>
      <c r="AJ43" s="400">
        <v>34</v>
      </c>
      <c r="AK43" s="400">
        <v>14</v>
      </c>
      <c r="AL43" s="400">
        <v>32</v>
      </c>
      <c r="AM43" s="400">
        <v>19</v>
      </c>
      <c r="AN43" s="443" t="s">
        <v>795</v>
      </c>
      <c r="AO43" s="400">
        <v>7</v>
      </c>
      <c r="AP43" s="400">
        <v>25</v>
      </c>
      <c r="AQ43" s="400">
        <v>24</v>
      </c>
      <c r="AR43" s="400">
        <v>15</v>
      </c>
      <c r="AS43" s="400">
        <v>21</v>
      </c>
      <c r="AT43" s="400">
        <v>24</v>
      </c>
      <c r="AU43" s="400">
        <v>18</v>
      </c>
      <c r="AV43" s="400">
        <v>0</v>
      </c>
      <c r="AW43" s="400">
        <v>11</v>
      </c>
      <c r="AX43" s="400">
        <v>42</v>
      </c>
      <c r="AY43" s="400">
        <v>14</v>
      </c>
      <c r="AZ43" s="400">
        <v>7</v>
      </c>
      <c r="BA43" s="443" t="s">
        <v>795</v>
      </c>
      <c r="BB43" s="357">
        <v>24</v>
      </c>
      <c r="BC43" s="357">
        <v>37</v>
      </c>
      <c r="BD43" s="357">
        <v>54</v>
      </c>
      <c r="BE43" s="357">
        <v>50</v>
      </c>
      <c r="BF43" s="357">
        <v>48</v>
      </c>
      <c r="BG43" s="357">
        <v>91</v>
      </c>
      <c r="BH43" s="357">
        <v>98</v>
      </c>
      <c r="BI43" s="357">
        <v>69</v>
      </c>
      <c r="BJ43" s="357">
        <v>0</v>
      </c>
      <c r="BK43" s="359">
        <f t="shared" si="20"/>
        <v>471</v>
      </c>
      <c r="BL43" s="188"/>
      <c r="BM43" s="194"/>
      <c r="BN43" s="443" t="s">
        <v>795</v>
      </c>
      <c r="BO43" s="400">
        <v>27</v>
      </c>
      <c r="BP43" s="400">
        <v>16</v>
      </c>
      <c r="BQ43" s="400">
        <v>44</v>
      </c>
      <c r="BR43" s="400">
        <v>16</v>
      </c>
      <c r="BS43" s="400">
        <v>12</v>
      </c>
      <c r="BT43" s="400">
        <v>15</v>
      </c>
      <c r="BU43" s="400">
        <v>26</v>
      </c>
      <c r="BV43" s="400">
        <v>9</v>
      </c>
      <c r="BW43" s="400">
        <v>11</v>
      </c>
      <c r="BX43" s="400">
        <v>12</v>
      </c>
      <c r="BY43" s="400">
        <v>19</v>
      </c>
      <c r="BZ43" s="400">
        <v>16</v>
      </c>
      <c r="CA43" s="443" t="s">
        <v>795</v>
      </c>
      <c r="CB43" s="400">
        <v>53</v>
      </c>
      <c r="CC43" s="400">
        <v>57</v>
      </c>
      <c r="CD43" s="400">
        <v>22</v>
      </c>
      <c r="CE43" s="400">
        <v>42</v>
      </c>
      <c r="CF43" s="400">
        <v>13</v>
      </c>
      <c r="CG43" s="400">
        <v>16</v>
      </c>
      <c r="CH43" s="400">
        <v>11</v>
      </c>
      <c r="CI43" s="400">
        <v>17</v>
      </c>
      <c r="CJ43" s="400">
        <v>65</v>
      </c>
      <c r="CK43" s="400">
        <v>16</v>
      </c>
      <c r="CL43" s="400">
        <v>77</v>
      </c>
      <c r="CM43" s="400">
        <v>40</v>
      </c>
      <c r="CN43" s="446" t="s">
        <v>795</v>
      </c>
      <c r="CO43" s="374">
        <f t="shared" si="14"/>
        <v>1111</v>
      </c>
      <c r="CP43" s="400">
        <v>32</v>
      </c>
      <c r="CQ43" s="400">
        <v>17</v>
      </c>
      <c r="CR43" s="400">
        <v>86</v>
      </c>
      <c r="CS43" s="400">
        <v>31</v>
      </c>
      <c r="CT43" s="359">
        <f t="shared" si="21"/>
        <v>166</v>
      </c>
      <c r="CU43" s="188"/>
      <c r="CV43" s="188"/>
      <c r="CW43" s="188"/>
      <c r="CX43" s="188"/>
      <c r="CY43" s="186"/>
      <c r="CZ43" s="188"/>
      <c r="DA43" s="443" t="s">
        <v>795</v>
      </c>
      <c r="DB43" s="400">
        <v>11</v>
      </c>
      <c r="DC43" s="400">
        <v>47</v>
      </c>
      <c r="DD43" s="400">
        <v>11</v>
      </c>
      <c r="DE43" s="400">
        <v>32</v>
      </c>
      <c r="DF43" s="400">
        <v>31</v>
      </c>
      <c r="DG43" s="400">
        <v>26</v>
      </c>
      <c r="DH43" s="400">
        <v>119</v>
      </c>
      <c r="DI43" s="400">
        <v>111</v>
      </c>
      <c r="DJ43" s="400">
        <v>0</v>
      </c>
      <c r="DK43" s="400">
        <v>8</v>
      </c>
      <c r="DL43" s="400">
        <v>2</v>
      </c>
      <c r="DM43" s="400">
        <v>1</v>
      </c>
      <c r="DN43" s="443" t="s">
        <v>795</v>
      </c>
      <c r="DO43" s="396">
        <f t="shared" si="22"/>
        <v>1954</v>
      </c>
      <c r="DP43" s="398">
        <f t="shared" si="23"/>
        <v>1033</v>
      </c>
      <c r="DQ43" s="396">
        <f t="shared" si="24"/>
        <v>471</v>
      </c>
      <c r="DR43" s="396">
        <f t="shared" si="25"/>
        <v>1071</v>
      </c>
      <c r="DS43" s="396">
        <f t="shared" si="15"/>
        <v>1111</v>
      </c>
      <c r="DT43" s="396">
        <f t="shared" si="16"/>
        <v>166</v>
      </c>
      <c r="DU43" s="398">
        <f t="shared" si="17"/>
        <v>267</v>
      </c>
      <c r="DV43" s="398">
        <f t="shared" si="18"/>
        <v>399</v>
      </c>
      <c r="DW43" s="398">
        <f t="shared" si="19"/>
        <v>687</v>
      </c>
      <c r="DX43" s="697">
        <f t="shared" si="26"/>
        <v>7159</v>
      </c>
      <c r="DY43" s="698"/>
    </row>
    <row r="44" spans="1:129" s="189" customFormat="1" ht="16.5" customHeight="1">
      <c r="A44" s="443" t="s">
        <v>796</v>
      </c>
      <c r="B44" s="400">
        <v>29</v>
      </c>
      <c r="C44" s="400">
        <v>44</v>
      </c>
      <c r="D44" s="400">
        <v>48</v>
      </c>
      <c r="E44" s="400">
        <v>38</v>
      </c>
      <c r="F44" s="400">
        <v>47</v>
      </c>
      <c r="G44" s="400">
        <v>66</v>
      </c>
      <c r="H44" s="400">
        <v>247</v>
      </c>
      <c r="I44" s="400">
        <v>64</v>
      </c>
      <c r="J44" s="400">
        <v>121</v>
      </c>
      <c r="K44" s="400">
        <v>25</v>
      </c>
      <c r="L44" s="400">
        <v>15</v>
      </c>
      <c r="M44" s="400">
        <v>164</v>
      </c>
      <c r="N44" s="443" t="s">
        <v>796</v>
      </c>
      <c r="O44" s="400">
        <v>15</v>
      </c>
      <c r="P44" s="400">
        <v>7</v>
      </c>
      <c r="Q44" s="400">
        <v>9</v>
      </c>
      <c r="R44" s="400">
        <v>0</v>
      </c>
      <c r="S44" s="400">
        <v>2</v>
      </c>
      <c r="T44" s="400">
        <v>9</v>
      </c>
      <c r="U44" s="400">
        <v>2</v>
      </c>
      <c r="V44" s="400">
        <v>0</v>
      </c>
      <c r="W44" s="400">
        <v>5</v>
      </c>
      <c r="X44" s="400">
        <v>4</v>
      </c>
      <c r="Y44" s="400">
        <v>0</v>
      </c>
      <c r="Z44" s="400">
        <v>33</v>
      </c>
      <c r="AA44" s="443" t="s">
        <v>796</v>
      </c>
      <c r="AB44" s="400">
        <v>60</v>
      </c>
      <c r="AC44" s="400">
        <v>19</v>
      </c>
      <c r="AD44" s="400">
        <v>66</v>
      </c>
      <c r="AE44" s="400">
        <v>163</v>
      </c>
      <c r="AF44" s="400">
        <v>14</v>
      </c>
      <c r="AG44" s="400">
        <v>63</v>
      </c>
      <c r="AH44" s="400">
        <v>27</v>
      </c>
      <c r="AI44" s="400">
        <v>12</v>
      </c>
      <c r="AJ44" s="400">
        <v>21</v>
      </c>
      <c r="AK44" s="400">
        <v>7</v>
      </c>
      <c r="AL44" s="400">
        <v>20</v>
      </c>
      <c r="AM44" s="400">
        <v>8</v>
      </c>
      <c r="AN44" s="443" t="s">
        <v>796</v>
      </c>
      <c r="AO44" s="400">
        <v>1</v>
      </c>
      <c r="AP44" s="400">
        <v>11</v>
      </c>
      <c r="AQ44" s="400">
        <v>17</v>
      </c>
      <c r="AR44" s="400">
        <v>20</v>
      </c>
      <c r="AS44" s="400">
        <v>19</v>
      </c>
      <c r="AT44" s="400">
        <v>15</v>
      </c>
      <c r="AU44" s="400">
        <v>6</v>
      </c>
      <c r="AV44" s="400">
        <v>0</v>
      </c>
      <c r="AW44" s="400">
        <v>4</v>
      </c>
      <c r="AX44" s="400">
        <v>29</v>
      </c>
      <c r="AY44" s="400">
        <v>8</v>
      </c>
      <c r="AZ44" s="400">
        <v>7</v>
      </c>
      <c r="BA44" s="443" t="s">
        <v>796</v>
      </c>
      <c r="BB44" s="357">
        <v>25</v>
      </c>
      <c r="BC44" s="357">
        <v>24</v>
      </c>
      <c r="BD44" s="357">
        <v>36</v>
      </c>
      <c r="BE44" s="357">
        <v>34</v>
      </c>
      <c r="BF44" s="357">
        <v>46</v>
      </c>
      <c r="BG44" s="357">
        <v>81</v>
      </c>
      <c r="BH44" s="357">
        <v>68</v>
      </c>
      <c r="BI44" s="357">
        <v>47</v>
      </c>
      <c r="BJ44" s="357">
        <v>0</v>
      </c>
      <c r="BK44" s="359">
        <f t="shared" si="20"/>
        <v>361</v>
      </c>
      <c r="BL44" s="188"/>
      <c r="BM44" s="194"/>
      <c r="BN44" s="443" t="s">
        <v>796</v>
      </c>
      <c r="BO44" s="400">
        <v>14</v>
      </c>
      <c r="BP44" s="400">
        <v>21</v>
      </c>
      <c r="BQ44" s="400">
        <v>27</v>
      </c>
      <c r="BR44" s="400">
        <v>13</v>
      </c>
      <c r="BS44" s="400">
        <v>5</v>
      </c>
      <c r="BT44" s="400">
        <v>15</v>
      </c>
      <c r="BU44" s="400">
        <v>17</v>
      </c>
      <c r="BV44" s="400">
        <v>6</v>
      </c>
      <c r="BW44" s="400">
        <v>11</v>
      </c>
      <c r="BX44" s="400">
        <v>10</v>
      </c>
      <c r="BY44" s="400">
        <v>10</v>
      </c>
      <c r="BZ44" s="400">
        <v>16</v>
      </c>
      <c r="CA44" s="443" t="s">
        <v>796</v>
      </c>
      <c r="CB44" s="400">
        <v>48</v>
      </c>
      <c r="CC44" s="400">
        <v>35</v>
      </c>
      <c r="CD44" s="400">
        <v>17</v>
      </c>
      <c r="CE44" s="400">
        <v>36</v>
      </c>
      <c r="CF44" s="400">
        <v>8</v>
      </c>
      <c r="CG44" s="400">
        <v>13</v>
      </c>
      <c r="CH44" s="400">
        <v>11</v>
      </c>
      <c r="CI44" s="400">
        <v>9</v>
      </c>
      <c r="CJ44" s="400">
        <v>31</v>
      </c>
      <c r="CK44" s="400">
        <v>18</v>
      </c>
      <c r="CL44" s="400">
        <v>73</v>
      </c>
      <c r="CM44" s="400">
        <v>23</v>
      </c>
      <c r="CN44" s="446" t="s">
        <v>796</v>
      </c>
      <c r="CO44" s="374">
        <f t="shared" si="14"/>
        <v>752</v>
      </c>
      <c r="CP44" s="400">
        <v>42</v>
      </c>
      <c r="CQ44" s="400">
        <v>26</v>
      </c>
      <c r="CR44" s="400">
        <v>78</v>
      </c>
      <c r="CS44" s="400">
        <v>38</v>
      </c>
      <c r="CT44" s="359">
        <f t="shared" si="21"/>
        <v>184</v>
      </c>
      <c r="CU44" s="188"/>
      <c r="CV44" s="188"/>
      <c r="CW44" s="188"/>
      <c r="CX44" s="188"/>
      <c r="CY44" s="186"/>
      <c r="CZ44" s="188"/>
      <c r="DA44" s="443" t="s">
        <v>796</v>
      </c>
      <c r="DB44" s="400">
        <v>36</v>
      </c>
      <c r="DC44" s="400">
        <v>53</v>
      </c>
      <c r="DD44" s="400">
        <v>14</v>
      </c>
      <c r="DE44" s="400">
        <v>49</v>
      </c>
      <c r="DF44" s="400">
        <v>20</v>
      </c>
      <c r="DG44" s="400">
        <v>20</v>
      </c>
      <c r="DH44" s="400">
        <v>109</v>
      </c>
      <c r="DI44" s="400">
        <v>110</v>
      </c>
      <c r="DJ44" s="400">
        <v>4</v>
      </c>
      <c r="DK44" s="400">
        <v>3</v>
      </c>
      <c r="DL44" s="400">
        <v>3</v>
      </c>
      <c r="DM44" s="400">
        <v>2</v>
      </c>
      <c r="DN44" s="443" t="s">
        <v>796</v>
      </c>
      <c r="DO44" s="396">
        <f t="shared" si="22"/>
        <v>1463</v>
      </c>
      <c r="DP44" s="398">
        <f t="shared" si="23"/>
        <v>753</v>
      </c>
      <c r="DQ44" s="396">
        <f t="shared" si="24"/>
        <v>361</v>
      </c>
      <c r="DR44" s="396">
        <f t="shared" si="25"/>
        <v>802</v>
      </c>
      <c r="DS44" s="396">
        <f t="shared" si="15"/>
        <v>752</v>
      </c>
      <c r="DT44" s="396">
        <f t="shared" si="16"/>
        <v>184</v>
      </c>
      <c r="DU44" s="398">
        <f t="shared" si="17"/>
        <v>280</v>
      </c>
      <c r="DV44" s="398">
        <f t="shared" si="18"/>
        <v>423</v>
      </c>
      <c r="DW44" s="398">
        <f t="shared" si="19"/>
        <v>639</v>
      </c>
      <c r="DX44" s="697">
        <f t="shared" si="26"/>
        <v>5657</v>
      </c>
      <c r="DY44" s="698"/>
    </row>
    <row r="45" spans="1:129" s="189" customFormat="1" ht="16.5" customHeight="1">
      <c r="A45" s="443" t="s">
        <v>797</v>
      </c>
      <c r="B45" s="400">
        <v>23</v>
      </c>
      <c r="C45" s="400">
        <v>42</v>
      </c>
      <c r="D45" s="400">
        <v>32</v>
      </c>
      <c r="E45" s="400">
        <v>15</v>
      </c>
      <c r="F45" s="400">
        <v>31</v>
      </c>
      <c r="G45" s="400">
        <v>51</v>
      </c>
      <c r="H45" s="400">
        <v>165</v>
      </c>
      <c r="I45" s="400">
        <v>34</v>
      </c>
      <c r="J45" s="400">
        <v>78</v>
      </c>
      <c r="K45" s="400">
        <v>20</v>
      </c>
      <c r="L45" s="400">
        <v>14</v>
      </c>
      <c r="M45" s="400">
        <v>108</v>
      </c>
      <c r="N45" s="443" t="s">
        <v>797</v>
      </c>
      <c r="O45" s="400">
        <v>5</v>
      </c>
      <c r="P45" s="400">
        <v>3</v>
      </c>
      <c r="Q45" s="400">
        <v>9</v>
      </c>
      <c r="R45" s="400">
        <v>0</v>
      </c>
      <c r="S45" s="400">
        <v>2</v>
      </c>
      <c r="T45" s="400">
        <v>6</v>
      </c>
      <c r="U45" s="400">
        <v>3</v>
      </c>
      <c r="V45" s="400">
        <v>0</v>
      </c>
      <c r="W45" s="400">
        <v>1</v>
      </c>
      <c r="X45" s="400">
        <v>2</v>
      </c>
      <c r="Y45" s="400">
        <v>0</v>
      </c>
      <c r="Z45" s="400">
        <v>16</v>
      </c>
      <c r="AA45" s="443" t="s">
        <v>797</v>
      </c>
      <c r="AB45" s="400">
        <v>31</v>
      </c>
      <c r="AC45" s="400">
        <v>16</v>
      </c>
      <c r="AD45" s="400">
        <v>22</v>
      </c>
      <c r="AE45" s="400">
        <v>120</v>
      </c>
      <c r="AF45" s="400">
        <v>11</v>
      </c>
      <c r="AG45" s="400">
        <v>36</v>
      </c>
      <c r="AH45" s="400">
        <v>17</v>
      </c>
      <c r="AI45" s="400">
        <v>7</v>
      </c>
      <c r="AJ45" s="400">
        <v>14</v>
      </c>
      <c r="AK45" s="400">
        <v>4</v>
      </c>
      <c r="AL45" s="400">
        <v>10</v>
      </c>
      <c r="AM45" s="400">
        <v>7</v>
      </c>
      <c r="AN45" s="443" t="s">
        <v>797</v>
      </c>
      <c r="AO45" s="400">
        <v>2</v>
      </c>
      <c r="AP45" s="400">
        <v>7</v>
      </c>
      <c r="AQ45" s="400">
        <v>5</v>
      </c>
      <c r="AR45" s="400">
        <v>7</v>
      </c>
      <c r="AS45" s="400">
        <v>7</v>
      </c>
      <c r="AT45" s="400">
        <v>13</v>
      </c>
      <c r="AU45" s="400">
        <v>8</v>
      </c>
      <c r="AV45" s="400">
        <v>0</v>
      </c>
      <c r="AW45" s="400">
        <v>2</v>
      </c>
      <c r="AX45" s="400">
        <v>11</v>
      </c>
      <c r="AY45" s="400">
        <v>6</v>
      </c>
      <c r="AZ45" s="400">
        <v>1</v>
      </c>
      <c r="BA45" s="443" t="s">
        <v>797</v>
      </c>
      <c r="BB45" s="357">
        <v>16</v>
      </c>
      <c r="BC45" s="357">
        <v>24</v>
      </c>
      <c r="BD45" s="357">
        <v>33</v>
      </c>
      <c r="BE45" s="357">
        <v>25</v>
      </c>
      <c r="BF45" s="357">
        <v>30</v>
      </c>
      <c r="BG45" s="357">
        <v>47</v>
      </c>
      <c r="BH45" s="357">
        <v>53</v>
      </c>
      <c r="BI45" s="357">
        <v>26</v>
      </c>
      <c r="BJ45" s="357">
        <v>0</v>
      </c>
      <c r="BK45" s="359">
        <f t="shared" si="20"/>
        <v>254</v>
      </c>
      <c r="BL45" s="188"/>
      <c r="BM45" s="194"/>
      <c r="BN45" s="443" t="s">
        <v>797</v>
      </c>
      <c r="BO45" s="400">
        <v>8</v>
      </c>
      <c r="BP45" s="400">
        <v>5</v>
      </c>
      <c r="BQ45" s="400">
        <v>12</v>
      </c>
      <c r="BR45" s="400">
        <v>3</v>
      </c>
      <c r="BS45" s="400">
        <v>6</v>
      </c>
      <c r="BT45" s="400">
        <v>5</v>
      </c>
      <c r="BU45" s="400">
        <v>10</v>
      </c>
      <c r="BV45" s="400">
        <v>3</v>
      </c>
      <c r="BW45" s="400">
        <v>7</v>
      </c>
      <c r="BX45" s="400">
        <v>3</v>
      </c>
      <c r="BY45" s="400">
        <v>5</v>
      </c>
      <c r="BZ45" s="400">
        <v>5</v>
      </c>
      <c r="CA45" s="443" t="s">
        <v>797</v>
      </c>
      <c r="CB45" s="400">
        <v>19</v>
      </c>
      <c r="CC45" s="400">
        <v>25</v>
      </c>
      <c r="CD45" s="400">
        <v>17</v>
      </c>
      <c r="CE45" s="400">
        <v>19</v>
      </c>
      <c r="CF45" s="400">
        <v>10</v>
      </c>
      <c r="CG45" s="400">
        <v>4</v>
      </c>
      <c r="CH45" s="400">
        <v>9</v>
      </c>
      <c r="CI45" s="400">
        <v>12</v>
      </c>
      <c r="CJ45" s="400">
        <v>38</v>
      </c>
      <c r="CK45" s="400">
        <v>13</v>
      </c>
      <c r="CL45" s="400">
        <v>49</v>
      </c>
      <c r="CM45" s="400">
        <v>25</v>
      </c>
      <c r="CN45" s="446" t="s">
        <v>797</v>
      </c>
      <c r="CO45" s="374">
        <f t="shared" si="14"/>
        <v>488</v>
      </c>
      <c r="CP45" s="400">
        <v>33</v>
      </c>
      <c r="CQ45" s="400">
        <v>24</v>
      </c>
      <c r="CR45" s="400">
        <v>47</v>
      </c>
      <c r="CS45" s="400">
        <v>28</v>
      </c>
      <c r="CT45" s="359">
        <f t="shared" si="21"/>
        <v>132</v>
      </c>
      <c r="CU45" s="188"/>
      <c r="CV45" s="188"/>
      <c r="CW45" s="188"/>
      <c r="CX45" s="188"/>
      <c r="CY45" s="186"/>
      <c r="CZ45" s="188"/>
      <c r="DA45" s="443" t="s">
        <v>797</v>
      </c>
      <c r="DB45" s="400">
        <v>21</v>
      </c>
      <c r="DC45" s="400">
        <v>40</v>
      </c>
      <c r="DD45" s="400">
        <v>15</v>
      </c>
      <c r="DE45" s="400">
        <v>36</v>
      </c>
      <c r="DF45" s="400">
        <v>9</v>
      </c>
      <c r="DG45" s="400">
        <v>22</v>
      </c>
      <c r="DH45" s="400">
        <v>81</v>
      </c>
      <c r="DI45" s="400">
        <v>95</v>
      </c>
      <c r="DJ45" s="400">
        <v>0</v>
      </c>
      <c r="DK45" s="400">
        <v>0</v>
      </c>
      <c r="DL45" s="400">
        <v>1</v>
      </c>
      <c r="DM45" s="400">
        <v>0</v>
      </c>
      <c r="DN45" s="443" t="s">
        <v>797</v>
      </c>
      <c r="DO45" s="396">
        <f t="shared" si="22"/>
        <v>951</v>
      </c>
      <c r="DP45" s="398">
        <f t="shared" si="23"/>
        <v>436</v>
      </c>
      <c r="DQ45" s="396">
        <f t="shared" si="24"/>
        <v>254</v>
      </c>
      <c r="DR45" s="396">
        <f t="shared" si="25"/>
        <v>541</v>
      </c>
      <c r="DS45" s="396">
        <f>CO45</f>
        <v>488</v>
      </c>
      <c r="DT45" s="396">
        <f t="shared" si="16"/>
        <v>132</v>
      </c>
      <c r="DU45" s="398">
        <f t="shared" si="17"/>
        <v>236</v>
      </c>
      <c r="DV45" s="398">
        <f t="shared" si="18"/>
        <v>320</v>
      </c>
      <c r="DW45" s="398">
        <f t="shared" si="19"/>
        <v>449</v>
      </c>
      <c r="DX45" s="697">
        <f t="shared" si="26"/>
        <v>3807</v>
      </c>
      <c r="DY45" s="698"/>
    </row>
    <row r="46" spans="1:129" s="189" customFormat="1" ht="16.5" customHeight="1">
      <c r="A46" s="443" t="s">
        <v>805</v>
      </c>
      <c r="B46" s="400">
        <v>15</v>
      </c>
      <c r="C46" s="400">
        <v>27</v>
      </c>
      <c r="D46" s="400">
        <v>16</v>
      </c>
      <c r="E46" s="400">
        <v>8</v>
      </c>
      <c r="F46" s="400">
        <v>14</v>
      </c>
      <c r="G46" s="400">
        <v>38</v>
      </c>
      <c r="H46" s="400">
        <v>105</v>
      </c>
      <c r="I46" s="400">
        <v>21</v>
      </c>
      <c r="J46" s="400">
        <v>41</v>
      </c>
      <c r="K46" s="400">
        <v>8</v>
      </c>
      <c r="L46" s="400">
        <v>9</v>
      </c>
      <c r="M46" s="400">
        <v>69</v>
      </c>
      <c r="N46" s="443" t="s">
        <v>805</v>
      </c>
      <c r="O46" s="400">
        <v>2</v>
      </c>
      <c r="P46" s="400">
        <v>1</v>
      </c>
      <c r="Q46" s="400">
        <v>0</v>
      </c>
      <c r="R46" s="400">
        <v>0</v>
      </c>
      <c r="S46" s="400">
        <v>4</v>
      </c>
      <c r="T46" s="400">
        <v>4</v>
      </c>
      <c r="U46" s="400">
        <v>1</v>
      </c>
      <c r="V46" s="400">
        <v>0</v>
      </c>
      <c r="W46" s="400">
        <v>2</v>
      </c>
      <c r="X46" s="400">
        <v>1</v>
      </c>
      <c r="Y46" s="400">
        <v>0</v>
      </c>
      <c r="Z46" s="400">
        <v>6</v>
      </c>
      <c r="AA46" s="443" t="s">
        <v>805</v>
      </c>
      <c r="AB46" s="400">
        <v>26</v>
      </c>
      <c r="AC46" s="400">
        <v>6</v>
      </c>
      <c r="AD46" s="400">
        <v>21</v>
      </c>
      <c r="AE46" s="400">
        <v>87</v>
      </c>
      <c r="AF46" s="400">
        <v>6</v>
      </c>
      <c r="AG46" s="400">
        <v>38</v>
      </c>
      <c r="AH46" s="400">
        <v>13</v>
      </c>
      <c r="AI46" s="400">
        <v>2</v>
      </c>
      <c r="AJ46" s="400">
        <v>5</v>
      </c>
      <c r="AK46" s="400">
        <v>6</v>
      </c>
      <c r="AL46" s="400">
        <v>7</v>
      </c>
      <c r="AM46" s="400">
        <v>4</v>
      </c>
      <c r="AN46" s="443" t="s">
        <v>805</v>
      </c>
      <c r="AO46" s="400">
        <v>1</v>
      </c>
      <c r="AP46" s="400">
        <v>7</v>
      </c>
      <c r="AQ46" s="400">
        <v>3</v>
      </c>
      <c r="AR46" s="400">
        <v>3</v>
      </c>
      <c r="AS46" s="400">
        <v>6</v>
      </c>
      <c r="AT46" s="400">
        <v>9</v>
      </c>
      <c r="AU46" s="400">
        <v>2</v>
      </c>
      <c r="AV46" s="400">
        <v>0</v>
      </c>
      <c r="AW46" s="400">
        <v>3</v>
      </c>
      <c r="AX46" s="400">
        <v>6</v>
      </c>
      <c r="AY46" s="400">
        <v>2</v>
      </c>
      <c r="AZ46" s="400">
        <v>0</v>
      </c>
      <c r="BA46" s="443" t="s">
        <v>805</v>
      </c>
      <c r="BB46" s="357">
        <v>15</v>
      </c>
      <c r="BC46" s="357">
        <v>20</v>
      </c>
      <c r="BD46" s="357">
        <v>22</v>
      </c>
      <c r="BE46" s="357">
        <v>30</v>
      </c>
      <c r="BF46" s="357">
        <v>25</v>
      </c>
      <c r="BG46" s="357">
        <v>45</v>
      </c>
      <c r="BH46" s="357">
        <v>36</v>
      </c>
      <c r="BI46" s="357">
        <v>19</v>
      </c>
      <c r="BJ46" s="357">
        <v>0</v>
      </c>
      <c r="BK46" s="359">
        <f t="shared" si="20"/>
        <v>212</v>
      </c>
      <c r="BL46" s="188"/>
      <c r="BM46" s="194"/>
      <c r="BN46" s="443" t="s">
        <v>805</v>
      </c>
      <c r="BO46" s="400">
        <v>8</v>
      </c>
      <c r="BP46" s="400">
        <v>7</v>
      </c>
      <c r="BQ46" s="400">
        <v>9</v>
      </c>
      <c r="BR46" s="400">
        <v>7</v>
      </c>
      <c r="BS46" s="400">
        <v>1</v>
      </c>
      <c r="BT46" s="400">
        <v>6</v>
      </c>
      <c r="BU46" s="400">
        <v>7</v>
      </c>
      <c r="BV46" s="400">
        <v>0</v>
      </c>
      <c r="BW46" s="400">
        <v>5</v>
      </c>
      <c r="BX46" s="400">
        <v>0</v>
      </c>
      <c r="BY46" s="400">
        <v>1</v>
      </c>
      <c r="BZ46" s="400">
        <v>2</v>
      </c>
      <c r="CA46" s="443" t="s">
        <v>805</v>
      </c>
      <c r="CB46" s="400">
        <v>13</v>
      </c>
      <c r="CC46" s="400">
        <v>19</v>
      </c>
      <c r="CD46" s="400">
        <v>12</v>
      </c>
      <c r="CE46" s="400">
        <v>12</v>
      </c>
      <c r="CF46" s="400">
        <v>3</v>
      </c>
      <c r="CG46" s="400">
        <v>2</v>
      </c>
      <c r="CH46" s="400">
        <v>5</v>
      </c>
      <c r="CI46" s="400">
        <v>5</v>
      </c>
      <c r="CJ46" s="400">
        <v>34</v>
      </c>
      <c r="CK46" s="400">
        <v>10</v>
      </c>
      <c r="CL46" s="400">
        <v>36</v>
      </c>
      <c r="CM46" s="400">
        <v>12</v>
      </c>
      <c r="CN46" s="446" t="s">
        <v>805</v>
      </c>
      <c r="CO46" s="374">
        <f t="shared" si="14"/>
        <v>328</v>
      </c>
      <c r="CP46" s="400">
        <v>13</v>
      </c>
      <c r="CQ46" s="400">
        <v>14</v>
      </c>
      <c r="CR46" s="400">
        <v>42</v>
      </c>
      <c r="CS46" s="400">
        <v>20</v>
      </c>
      <c r="CT46" s="359">
        <f t="shared" si="21"/>
        <v>89</v>
      </c>
      <c r="CU46" s="188"/>
      <c r="CV46" s="188"/>
      <c r="CW46" s="188"/>
      <c r="CX46" s="188"/>
      <c r="CY46" s="186"/>
      <c r="CZ46" s="188"/>
      <c r="DA46" s="443" t="s">
        <v>805</v>
      </c>
      <c r="DB46" s="400">
        <v>14</v>
      </c>
      <c r="DC46" s="400">
        <v>24</v>
      </c>
      <c r="DD46" s="400">
        <v>6</v>
      </c>
      <c r="DE46" s="400">
        <v>14</v>
      </c>
      <c r="DF46" s="400">
        <v>12</v>
      </c>
      <c r="DG46" s="400">
        <v>18</v>
      </c>
      <c r="DH46" s="400">
        <v>59</v>
      </c>
      <c r="DI46" s="400">
        <v>69</v>
      </c>
      <c r="DJ46" s="400">
        <v>0</v>
      </c>
      <c r="DK46" s="400">
        <v>1</v>
      </c>
      <c r="DL46" s="400">
        <v>0</v>
      </c>
      <c r="DM46" s="400">
        <v>0</v>
      </c>
      <c r="DN46" s="443" t="s">
        <v>805</v>
      </c>
      <c r="DO46" s="396">
        <f>AJ23</f>
        <v>577</v>
      </c>
      <c r="DP46" s="398">
        <f t="shared" si="23"/>
        <v>320</v>
      </c>
      <c r="DQ46" s="396">
        <f>BK46</f>
        <v>212</v>
      </c>
      <c r="DR46" s="396">
        <f>CE23</f>
        <v>369</v>
      </c>
      <c r="DS46" s="396">
        <f>CO46</f>
        <v>328</v>
      </c>
      <c r="DT46" s="396">
        <f>CT46</f>
        <v>89</v>
      </c>
      <c r="DU46" s="398">
        <f>DJ23</f>
        <v>172</v>
      </c>
      <c r="DV46" s="398">
        <f>DQ23</f>
        <v>217</v>
      </c>
      <c r="DW46" s="398">
        <f t="shared" si="19"/>
        <v>335</v>
      </c>
      <c r="DX46" s="697">
        <f t="shared" si="26"/>
        <v>2619</v>
      </c>
      <c r="DY46" s="698"/>
    </row>
    <row r="47" spans="1:130" s="189" customFormat="1" ht="16.5" customHeight="1" thickBot="1">
      <c r="A47" s="444" t="s">
        <v>802</v>
      </c>
      <c r="B47" s="363">
        <f aca="true" t="shared" si="27" ref="B47:M47">SUM(B28:B46)</f>
        <v>511</v>
      </c>
      <c r="C47" s="364">
        <f t="shared" si="27"/>
        <v>1634</v>
      </c>
      <c r="D47" s="364">
        <f t="shared" si="27"/>
        <v>1198</v>
      </c>
      <c r="E47" s="364">
        <f t="shared" si="27"/>
        <v>2086</v>
      </c>
      <c r="F47" s="364">
        <f t="shared" si="27"/>
        <v>2424</v>
      </c>
      <c r="G47" s="364">
        <f t="shared" si="27"/>
        <v>1978</v>
      </c>
      <c r="H47" s="364">
        <f t="shared" si="27"/>
        <v>15936</v>
      </c>
      <c r="I47" s="364">
        <f t="shared" si="27"/>
        <v>2767</v>
      </c>
      <c r="J47" s="364">
        <f t="shared" si="27"/>
        <v>6135</v>
      </c>
      <c r="K47" s="364">
        <f t="shared" si="27"/>
        <v>1068</v>
      </c>
      <c r="L47" s="364">
        <f t="shared" si="27"/>
        <v>293</v>
      </c>
      <c r="M47" s="364">
        <f t="shared" si="27"/>
        <v>6811</v>
      </c>
      <c r="N47" s="444" t="s">
        <v>802</v>
      </c>
      <c r="O47" s="360">
        <f aca="true" t="shared" si="28" ref="O47:Z47">SUM(O28:O46)</f>
        <v>1710</v>
      </c>
      <c r="P47" s="361">
        <f t="shared" si="28"/>
        <v>1246</v>
      </c>
      <c r="Q47" s="361">
        <f t="shared" si="28"/>
        <v>1107</v>
      </c>
      <c r="R47" s="361">
        <f t="shared" si="28"/>
        <v>1</v>
      </c>
      <c r="S47" s="361">
        <f t="shared" si="28"/>
        <v>487</v>
      </c>
      <c r="T47" s="361">
        <f t="shared" si="28"/>
        <v>502</v>
      </c>
      <c r="U47" s="361">
        <f t="shared" si="28"/>
        <v>103</v>
      </c>
      <c r="V47" s="361">
        <f t="shared" si="28"/>
        <v>460</v>
      </c>
      <c r="W47" s="361">
        <f t="shared" si="28"/>
        <v>1136</v>
      </c>
      <c r="X47" s="361">
        <f t="shared" si="28"/>
        <v>723</v>
      </c>
      <c r="Y47" s="361">
        <f t="shared" si="28"/>
        <v>2</v>
      </c>
      <c r="Z47" s="361">
        <f t="shared" si="28"/>
        <v>1106</v>
      </c>
      <c r="AA47" s="444" t="s">
        <v>802</v>
      </c>
      <c r="AB47" s="360">
        <f aca="true" t="shared" si="29" ref="AB47:AM47">SUM(AB28:AB46)</f>
        <v>2560</v>
      </c>
      <c r="AC47" s="361">
        <f t="shared" si="29"/>
        <v>367</v>
      </c>
      <c r="AD47" s="361">
        <f t="shared" si="29"/>
        <v>2332</v>
      </c>
      <c r="AE47" s="361">
        <f t="shared" si="29"/>
        <v>3860</v>
      </c>
      <c r="AF47" s="361">
        <f t="shared" si="29"/>
        <v>485</v>
      </c>
      <c r="AG47" s="361">
        <f t="shared" si="29"/>
        <v>979</v>
      </c>
      <c r="AH47" s="361">
        <f t="shared" si="29"/>
        <v>1867</v>
      </c>
      <c r="AI47" s="361">
        <f t="shared" si="29"/>
        <v>487</v>
      </c>
      <c r="AJ47" s="361">
        <f t="shared" si="29"/>
        <v>650</v>
      </c>
      <c r="AK47" s="361">
        <f t="shared" si="29"/>
        <v>332</v>
      </c>
      <c r="AL47" s="361">
        <f t="shared" si="29"/>
        <v>1013</v>
      </c>
      <c r="AM47" s="361">
        <f t="shared" si="29"/>
        <v>422</v>
      </c>
      <c r="AN47" s="444" t="s">
        <v>802</v>
      </c>
      <c r="AO47" s="365">
        <f aca="true" t="shared" si="30" ref="AO47:AZ47">SUM(AO28:AO46)</f>
        <v>333</v>
      </c>
      <c r="AP47" s="366">
        <f t="shared" si="30"/>
        <v>465</v>
      </c>
      <c r="AQ47" s="366">
        <f t="shared" si="30"/>
        <v>560</v>
      </c>
      <c r="AR47" s="366">
        <f t="shared" si="30"/>
        <v>642</v>
      </c>
      <c r="AS47" s="366">
        <f t="shared" si="30"/>
        <v>851</v>
      </c>
      <c r="AT47" s="366">
        <f t="shared" si="30"/>
        <v>663</v>
      </c>
      <c r="AU47" s="366">
        <f t="shared" si="30"/>
        <v>193</v>
      </c>
      <c r="AV47" s="366">
        <f>SUM(AV28:AV46)</f>
        <v>0</v>
      </c>
      <c r="AW47" s="366">
        <f t="shared" si="30"/>
        <v>292</v>
      </c>
      <c r="AX47" s="366">
        <f t="shared" si="30"/>
        <v>789</v>
      </c>
      <c r="AY47" s="366">
        <f t="shared" si="30"/>
        <v>370</v>
      </c>
      <c r="AZ47" s="366">
        <f t="shared" si="30"/>
        <v>205</v>
      </c>
      <c r="BA47" s="444" t="s">
        <v>802</v>
      </c>
      <c r="BB47" s="360">
        <f aca="true" t="shared" si="31" ref="BB47:BJ47">SUM(BB28:BB46)</f>
        <v>318</v>
      </c>
      <c r="BC47" s="361">
        <f t="shared" si="31"/>
        <v>528</v>
      </c>
      <c r="BD47" s="361">
        <f t="shared" si="31"/>
        <v>706</v>
      </c>
      <c r="BE47" s="361">
        <f t="shared" si="31"/>
        <v>841</v>
      </c>
      <c r="BF47" s="361">
        <f t="shared" si="31"/>
        <v>775</v>
      </c>
      <c r="BG47" s="361">
        <f t="shared" si="31"/>
        <v>1339</v>
      </c>
      <c r="BH47" s="361">
        <f t="shared" si="31"/>
        <v>1201</v>
      </c>
      <c r="BI47" s="361">
        <f t="shared" si="31"/>
        <v>1163</v>
      </c>
      <c r="BJ47" s="361">
        <f t="shared" si="31"/>
        <v>43</v>
      </c>
      <c r="BK47" s="362">
        <f>SUM(BB47:BJ47)</f>
        <v>6914</v>
      </c>
      <c r="BL47" s="381"/>
      <c r="BM47" s="194"/>
      <c r="BN47" s="444" t="s">
        <v>802</v>
      </c>
      <c r="BO47" s="369">
        <f aca="true" t="shared" si="32" ref="BO47:BZ47">SUM(BO28:BO46)</f>
        <v>507</v>
      </c>
      <c r="BP47" s="370">
        <f t="shared" si="32"/>
        <v>244</v>
      </c>
      <c r="BQ47" s="370">
        <f t="shared" si="32"/>
        <v>1661</v>
      </c>
      <c r="BR47" s="370">
        <f t="shared" si="32"/>
        <v>490</v>
      </c>
      <c r="BS47" s="370">
        <f t="shared" si="32"/>
        <v>371</v>
      </c>
      <c r="BT47" s="370">
        <f t="shared" si="32"/>
        <v>728</v>
      </c>
      <c r="BU47" s="370">
        <f t="shared" si="32"/>
        <v>1364</v>
      </c>
      <c r="BV47" s="370">
        <f t="shared" si="32"/>
        <v>632</v>
      </c>
      <c r="BW47" s="370">
        <f t="shared" si="32"/>
        <v>501</v>
      </c>
      <c r="BX47" s="370">
        <f t="shared" si="32"/>
        <v>696</v>
      </c>
      <c r="BY47" s="370">
        <f t="shared" si="32"/>
        <v>923</v>
      </c>
      <c r="BZ47" s="370">
        <f t="shared" si="32"/>
        <v>1033</v>
      </c>
      <c r="CA47" s="444" t="s">
        <v>802</v>
      </c>
      <c r="CB47" s="369">
        <f aca="true" t="shared" si="33" ref="CB47:CM47">SUM(CB28:CB46)</f>
        <v>744</v>
      </c>
      <c r="CC47" s="370">
        <f t="shared" si="33"/>
        <v>1168</v>
      </c>
      <c r="CD47" s="370">
        <f t="shared" si="33"/>
        <v>536</v>
      </c>
      <c r="CE47" s="370">
        <f t="shared" si="33"/>
        <v>651</v>
      </c>
      <c r="CF47" s="370">
        <f t="shared" si="33"/>
        <v>188</v>
      </c>
      <c r="CG47" s="370">
        <f t="shared" si="33"/>
        <v>151</v>
      </c>
      <c r="CH47" s="370">
        <f t="shared" si="33"/>
        <v>355</v>
      </c>
      <c r="CI47" s="370">
        <f t="shared" si="33"/>
        <v>300</v>
      </c>
      <c r="CJ47" s="370">
        <f t="shared" si="33"/>
        <v>989</v>
      </c>
      <c r="CK47" s="370">
        <f t="shared" si="33"/>
        <v>418</v>
      </c>
      <c r="CL47" s="370">
        <f t="shared" si="33"/>
        <v>1149</v>
      </c>
      <c r="CM47" s="370">
        <f t="shared" si="33"/>
        <v>1069</v>
      </c>
      <c r="CN47" s="447" t="s">
        <v>802</v>
      </c>
      <c r="CO47" s="376">
        <f t="shared" si="14"/>
        <v>22934</v>
      </c>
      <c r="CP47" s="370">
        <f>SUM(CP28:CP46)</f>
        <v>493</v>
      </c>
      <c r="CQ47" s="370">
        <f>SUM(CQ28:CQ46)</f>
        <v>358</v>
      </c>
      <c r="CR47" s="370">
        <f>SUM(CR28:CR46)</f>
        <v>1112</v>
      </c>
      <c r="CS47" s="370">
        <f>SUM(CS28:CS46)</f>
        <v>541</v>
      </c>
      <c r="CT47" s="376">
        <f>SUM(CP47:CS47)</f>
        <v>2504</v>
      </c>
      <c r="CU47" s="188"/>
      <c r="CV47" s="381"/>
      <c r="CW47" s="381"/>
      <c r="CX47" s="381"/>
      <c r="CY47" s="187"/>
      <c r="CZ47" s="381"/>
      <c r="DA47" s="444" t="s">
        <v>802</v>
      </c>
      <c r="DB47" s="370">
        <f aca="true" t="shared" si="34" ref="DB47:DM47">SUM(DB28:DB46)</f>
        <v>242</v>
      </c>
      <c r="DC47" s="370">
        <f t="shared" si="34"/>
        <v>573</v>
      </c>
      <c r="DD47" s="370">
        <f t="shared" si="34"/>
        <v>173</v>
      </c>
      <c r="DE47" s="370">
        <f t="shared" si="34"/>
        <v>401</v>
      </c>
      <c r="DF47" s="370">
        <f t="shared" si="34"/>
        <v>284</v>
      </c>
      <c r="DG47" s="370">
        <f t="shared" si="34"/>
        <v>363</v>
      </c>
      <c r="DH47" s="370">
        <f t="shared" si="34"/>
        <v>1506</v>
      </c>
      <c r="DI47" s="370">
        <f t="shared" si="34"/>
        <v>1606</v>
      </c>
      <c r="DJ47" s="370">
        <f t="shared" si="34"/>
        <v>49</v>
      </c>
      <c r="DK47" s="370">
        <f t="shared" si="34"/>
        <v>400</v>
      </c>
      <c r="DL47" s="370">
        <f t="shared" si="34"/>
        <v>307</v>
      </c>
      <c r="DM47" s="370">
        <f t="shared" si="34"/>
        <v>169</v>
      </c>
      <c r="DN47" s="444" t="s">
        <v>802</v>
      </c>
      <c r="DO47" s="399">
        <f aca="true" t="shared" si="35" ref="DO47:DW47">SUM(DO28:DO46)</f>
        <v>73952</v>
      </c>
      <c r="DP47" s="399">
        <f t="shared" si="35"/>
        <v>28316</v>
      </c>
      <c r="DQ47" s="399">
        <f t="shared" si="35"/>
        <v>6914</v>
      </c>
      <c r="DR47" s="399">
        <f t="shared" si="35"/>
        <v>30504</v>
      </c>
      <c r="DS47" s="399">
        <f t="shared" si="35"/>
        <v>22934</v>
      </c>
      <c r="DT47" s="399">
        <f t="shared" si="35"/>
        <v>2504</v>
      </c>
      <c r="DU47" s="399">
        <f t="shared" si="35"/>
        <v>3460</v>
      </c>
      <c r="DV47" s="399">
        <f t="shared" si="35"/>
        <v>6149</v>
      </c>
      <c r="DW47" s="399">
        <f t="shared" si="35"/>
        <v>10196</v>
      </c>
      <c r="DX47" s="699">
        <f>SUM(DO47:DW47)</f>
        <v>184929</v>
      </c>
      <c r="DY47" s="700"/>
      <c r="DZ47" s="190"/>
    </row>
    <row r="48" spans="9:129" s="205" customFormat="1" ht="16.5" customHeight="1">
      <c r="I48" s="206"/>
      <c r="J48" s="206"/>
      <c r="K48" s="206"/>
      <c r="L48" s="206"/>
      <c r="M48" s="264" t="s">
        <v>646</v>
      </c>
      <c r="V48" s="206"/>
      <c r="W48" s="206"/>
      <c r="X48" s="206"/>
      <c r="Y48" s="206"/>
      <c r="Z48" s="383" t="s">
        <v>646</v>
      </c>
      <c r="AI48" s="206"/>
      <c r="AJ48" s="206"/>
      <c r="AK48" s="206"/>
      <c r="AL48" s="206"/>
      <c r="AM48" s="383" t="s">
        <v>646</v>
      </c>
      <c r="AV48" s="206"/>
      <c r="AW48" s="206"/>
      <c r="AX48" s="206"/>
      <c r="AY48" s="206"/>
      <c r="AZ48" s="383" t="s">
        <v>646</v>
      </c>
      <c r="BI48" s="206"/>
      <c r="BJ48" s="206"/>
      <c r="BK48" s="383" t="s">
        <v>752</v>
      </c>
      <c r="BL48" s="379"/>
      <c r="BM48" s="380"/>
      <c r="BV48" s="206"/>
      <c r="BW48" s="206"/>
      <c r="BX48" s="206"/>
      <c r="BY48" s="206"/>
      <c r="BZ48" s="383" t="s">
        <v>646</v>
      </c>
      <c r="CI48" s="206"/>
      <c r="CJ48" s="206"/>
      <c r="CK48" s="206"/>
      <c r="CL48" s="206"/>
      <c r="CM48" s="383" t="s">
        <v>646</v>
      </c>
      <c r="CT48" s="382" t="s">
        <v>752</v>
      </c>
      <c r="CV48" s="379"/>
      <c r="CW48" s="379"/>
      <c r="CX48" s="379"/>
      <c r="CY48" s="379"/>
      <c r="CZ48" s="380"/>
      <c r="DI48" s="206"/>
      <c r="DJ48" s="206"/>
      <c r="DK48" s="206"/>
      <c r="DL48" s="206"/>
      <c r="DM48" s="383" t="s">
        <v>646</v>
      </c>
      <c r="DV48" s="206"/>
      <c r="DW48" s="206"/>
      <c r="DX48" s="206"/>
      <c r="DY48" s="457" t="s">
        <v>646</v>
      </c>
    </row>
  </sheetData>
  <sheetProtection/>
  <mergeCells count="191">
    <mergeCell ref="DX45:DY45"/>
    <mergeCell ref="DX47:DY47"/>
    <mergeCell ref="DX46:DY46"/>
    <mergeCell ref="DX38:DY38"/>
    <mergeCell ref="DX39:DY39"/>
    <mergeCell ref="DX40:DY40"/>
    <mergeCell ref="DX41:DY41"/>
    <mergeCell ref="DX42:DY42"/>
    <mergeCell ref="DX43:DY43"/>
    <mergeCell ref="DX33:DY33"/>
    <mergeCell ref="DX34:DY34"/>
    <mergeCell ref="DX44:DY44"/>
    <mergeCell ref="DX35:DY35"/>
    <mergeCell ref="DX36:DY36"/>
    <mergeCell ref="DX37:DY37"/>
    <mergeCell ref="DX26:DY27"/>
    <mergeCell ref="DX28:DY28"/>
    <mergeCell ref="DX30:DY30"/>
    <mergeCell ref="DX31:DY31"/>
    <mergeCell ref="DX32:DY32"/>
    <mergeCell ref="DX29:DY29"/>
    <mergeCell ref="DR26:DR27"/>
    <mergeCell ref="DS26:DS27"/>
    <mergeCell ref="DW26:DW27"/>
    <mergeCell ref="DT26:DT27"/>
    <mergeCell ref="DU26:DU27"/>
    <mergeCell ref="DV26:DV27"/>
    <mergeCell ref="DH26:DH27"/>
    <mergeCell ref="DI26:DI27"/>
    <mergeCell ref="DO26:DO27"/>
    <mergeCell ref="DP26:DP27"/>
    <mergeCell ref="DQ26:DQ27"/>
    <mergeCell ref="DJ26:DM26"/>
    <mergeCell ref="DB26:DB27"/>
    <mergeCell ref="DC26:DC27"/>
    <mergeCell ref="DG26:DG27"/>
    <mergeCell ref="DD26:DD27"/>
    <mergeCell ref="DE26:DE27"/>
    <mergeCell ref="DF26:DF27"/>
    <mergeCell ref="CP26:CP27"/>
    <mergeCell ref="CQ26:CQ27"/>
    <mergeCell ref="CS26:CS27"/>
    <mergeCell ref="CT26:CT27"/>
    <mergeCell ref="CY26:CY27"/>
    <mergeCell ref="CR26:CR27"/>
    <mergeCell ref="CI26:CI27"/>
    <mergeCell ref="CJ26:CJ27"/>
    <mergeCell ref="CO26:CO27"/>
    <mergeCell ref="CK26:CK27"/>
    <mergeCell ref="CL26:CL27"/>
    <mergeCell ref="CM26:CM27"/>
    <mergeCell ref="CC26:CC27"/>
    <mergeCell ref="CD26:CD27"/>
    <mergeCell ref="CF26:CF27"/>
    <mergeCell ref="CG26:CG27"/>
    <mergeCell ref="CH26:CH27"/>
    <mergeCell ref="CE26:CE27"/>
    <mergeCell ref="BK26:BK27"/>
    <mergeCell ref="BO26:BO27"/>
    <mergeCell ref="CB26:CB27"/>
    <mergeCell ref="BP26:BP27"/>
    <mergeCell ref="BQ26:BQ27"/>
    <mergeCell ref="BR26:BZ26"/>
    <mergeCell ref="BE26:BE27"/>
    <mergeCell ref="BF26:BF27"/>
    <mergeCell ref="BH26:BH27"/>
    <mergeCell ref="BI26:BI27"/>
    <mergeCell ref="BJ26:BJ27"/>
    <mergeCell ref="BG26:BG27"/>
    <mergeCell ref="AH26:AH27"/>
    <mergeCell ref="AI26:AM26"/>
    <mergeCell ref="BD26:BD27"/>
    <mergeCell ref="AO26:AU26"/>
    <mergeCell ref="BB26:BB27"/>
    <mergeCell ref="BC26:BC27"/>
    <mergeCell ref="Z26:Z27"/>
    <mergeCell ref="AB26:AB27"/>
    <mergeCell ref="AC26:AC27"/>
    <mergeCell ref="AE26:AE27"/>
    <mergeCell ref="AF26:AF27"/>
    <mergeCell ref="AG26:AG27"/>
    <mergeCell ref="AD26:AD27"/>
    <mergeCell ref="J26:J27"/>
    <mergeCell ref="K26:K27"/>
    <mergeCell ref="L26:L27"/>
    <mergeCell ref="M26:M27"/>
    <mergeCell ref="O26:P26"/>
    <mergeCell ref="Q26:R26"/>
    <mergeCell ref="S26:U26"/>
    <mergeCell ref="V26:X26"/>
    <mergeCell ref="Y26:Y27"/>
    <mergeCell ref="DV3:DV4"/>
    <mergeCell ref="DW3:DW4"/>
    <mergeCell ref="B26:B27"/>
    <mergeCell ref="C26:C27"/>
    <mergeCell ref="D26:D27"/>
    <mergeCell ref="E26:E27"/>
    <mergeCell ref="F26:F27"/>
    <mergeCell ref="G26:G27"/>
    <mergeCell ref="H26:H27"/>
    <mergeCell ref="I26:I27"/>
    <mergeCell ref="DP3:DP4"/>
    <mergeCell ref="DQ3:DQ4"/>
    <mergeCell ref="DR3:DR4"/>
    <mergeCell ref="DE3:DE4"/>
    <mergeCell ref="DF3:DF4"/>
    <mergeCell ref="DB3:DB4"/>
    <mergeCell ref="CG3:CH3"/>
    <mergeCell ref="DS3:DS4"/>
    <mergeCell ref="DT3:DT4"/>
    <mergeCell ref="DU3:DU4"/>
    <mergeCell ref="CR3:CR4"/>
    <mergeCell ref="CS3:CU3"/>
    <mergeCell ref="CV3:CW3"/>
    <mergeCell ref="CX3:CZ3"/>
    <mergeCell ref="DJ3:DJ4"/>
    <mergeCell ref="DK3:DK4"/>
    <mergeCell ref="DD3:DD4"/>
    <mergeCell ref="CI3:CK3"/>
    <mergeCell ref="CM3:CM4"/>
    <mergeCell ref="CO3:CO4"/>
    <mergeCell ref="CP3:CP4"/>
    <mergeCell ref="CQ3:CQ4"/>
    <mergeCell ref="BP3:BP4"/>
    <mergeCell ref="BQ3:BQ4"/>
    <mergeCell ref="BR3:BR4"/>
    <mergeCell ref="BS3:BS4"/>
    <mergeCell ref="BY3:BY4"/>
    <mergeCell ref="BZ3:BZ4"/>
    <mergeCell ref="AJ3:AJ4"/>
    <mergeCell ref="AO3:AQ3"/>
    <mergeCell ref="AR3:AX3"/>
    <mergeCell ref="AY3:AZ3"/>
    <mergeCell ref="BE3:BE4"/>
    <mergeCell ref="BO3:BO4"/>
    <mergeCell ref="G3:G4"/>
    <mergeCell ref="AW26:AZ26"/>
    <mergeCell ref="AV26:AV27"/>
    <mergeCell ref="H3:H4"/>
    <mergeCell ref="I3:I4"/>
    <mergeCell ref="J3:J4"/>
    <mergeCell ref="K3:K4"/>
    <mergeCell ref="L3:L4"/>
    <mergeCell ref="M3:M4"/>
    <mergeCell ref="O3:O4"/>
    <mergeCell ref="DV2:DW2"/>
    <mergeCell ref="CA1:CM1"/>
    <mergeCell ref="CN1:CZ1"/>
    <mergeCell ref="DA1:DM1"/>
    <mergeCell ref="DN1:DZ1"/>
    <mergeCell ref="B3:B4"/>
    <mergeCell ref="C3:C4"/>
    <mergeCell ref="D3:D4"/>
    <mergeCell ref="E3:E4"/>
    <mergeCell ref="F3:F4"/>
    <mergeCell ref="DH3:DH4"/>
    <mergeCell ref="DI3:DI4"/>
    <mergeCell ref="BY2:BZ2"/>
    <mergeCell ref="CL2:CM2"/>
    <mergeCell ref="CY2:CZ2"/>
    <mergeCell ref="DI2:DJ2"/>
    <mergeCell ref="CB3:CB4"/>
    <mergeCell ref="CC3:CD3"/>
    <mergeCell ref="CE3:CE4"/>
    <mergeCell ref="CF3:CF4"/>
    <mergeCell ref="P3:P4"/>
    <mergeCell ref="Q3:S3"/>
    <mergeCell ref="T3:T4"/>
    <mergeCell ref="U3:Z3"/>
    <mergeCell ref="BS2:BX2"/>
    <mergeCell ref="DG3:DG4"/>
    <mergeCell ref="BT3:BT4"/>
    <mergeCell ref="BU3:BU4"/>
    <mergeCell ref="AB3:AG3"/>
    <mergeCell ref="AH3:AI3"/>
    <mergeCell ref="DC3:DC4"/>
    <mergeCell ref="BV3:BV4"/>
    <mergeCell ref="BW3:BW4"/>
    <mergeCell ref="BX3:BX4"/>
    <mergeCell ref="BB3:BD3"/>
    <mergeCell ref="L2:M2"/>
    <mergeCell ref="Y2:Z2"/>
    <mergeCell ref="AI2:AJ2"/>
    <mergeCell ref="AY2:AZ2"/>
    <mergeCell ref="BD2:BE2"/>
    <mergeCell ref="A1:M1"/>
    <mergeCell ref="N1:Z1"/>
    <mergeCell ref="AA1:AM1"/>
    <mergeCell ref="AN1:AZ1"/>
    <mergeCell ref="BA1:BM1"/>
    <mergeCell ref="BN1:BZ1"/>
  </mergeCells>
  <printOptions/>
  <pageMargins left="0.5905511811023623" right="0.5905511811023623" top="0.5905511811023623" bottom="0.5905511811023623" header="0.35433070866141736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2016-12-20T01:01:08Z</cp:lastPrinted>
  <dcterms:created xsi:type="dcterms:W3CDTF">1997-05-23T15:56:16Z</dcterms:created>
  <dcterms:modified xsi:type="dcterms:W3CDTF">2016-12-20T01:01:14Z</dcterms:modified>
  <cp:category/>
  <cp:version/>
  <cp:contentType/>
  <cp:contentStatus/>
</cp:coreProperties>
</file>