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5-1観光客,2酒類販売量" sheetId="1" r:id="rId1"/>
    <sheet name="5-3年間商品販売額" sheetId="2" r:id="rId2"/>
    <sheet name="5-4県内年間商品販売額" sheetId="3" r:id="rId3"/>
  </sheets>
  <definedNames>
    <definedName name="_xlnm.Print_Area" localSheetId="0">'5-1観光客,2酒類販売量'!$A$1:$H$49</definedName>
    <definedName name="_xlnm.Print_Area" localSheetId="1">'5-3年間商品販売額'!$A$1:$M$42</definedName>
    <definedName name="_xlnm.Print_Area" localSheetId="2">'5-4県内年間商品販売額'!$A$1:$J$24</definedName>
  </definedNames>
  <calcPr calcMode="manual" fullCalcOnLoad="1"/>
</workbook>
</file>

<file path=xl/sharedStrings.xml><?xml version="1.0" encoding="utf-8"?>
<sst xmlns="http://schemas.openxmlformats.org/spreadsheetml/2006/main" count="182" uniqueCount="144">
  <si>
    <t>都市系</t>
  </si>
  <si>
    <t>自然系</t>
  </si>
  <si>
    <t>スポーツ系</t>
  </si>
  <si>
    <t>レジャー系</t>
  </si>
  <si>
    <t>歴史・文化系</t>
  </si>
  <si>
    <t>1．観光客数及び観光消費額</t>
  </si>
  <si>
    <t>年度</t>
  </si>
  <si>
    <t>品目</t>
  </si>
  <si>
    <t>果実酒・甘味果実酒</t>
  </si>
  <si>
    <t>合　　　　　　計</t>
  </si>
  <si>
    <t>単位：kl</t>
  </si>
  <si>
    <t>商業観光課</t>
  </si>
  <si>
    <t>単位：人、千円</t>
  </si>
  <si>
    <t>総数　事業所数：1,260、従業者数：11,202人、年間販売額：303,637百万円</t>
  </si>
  <si>
    <t>単位：事業所、人、百万円</t>
  </si>
  <si>
    <t>卸売業区分</t>
  </si>
  <si>
    <t>事業所数</t>
  </si>
  <si>
    <t>従業者数</t>
  </si>
  <si>
    <t>年間商品
販売額</t>
  </si>
  <si>
    <t>小売業区分</t>
  </si>
  <si>
    <t>合　　　　　計</t>
  </si>
  <si>
    <t>各種商品卸売業</t>
  </si>
  <si>
    <t>各種商品小売業</t>
  </si>
  <si>
    <t>繊維・衣服等卸売業</t>
  </si>
  <si>
    <t>X</t>
  </si>
  <si>
    <t>百貨店・総合スーパー</t>
  </si>
  <si>
    <t>繊維品卸売業（衣服、身の回り品を除く）</t>
  </si>
  <si>
    <t>その他の各種商品小売業（従業者が常時50人未満のもの）</t>
  </si>
  <si>
    <t>衣服・身の回り品卸売業</t>
  </si>
  <si>
    <t>織物・衣服・身の回り品小売業</t>
  </si>
  <si>
    <t>飲食料品卸売業</t>
  </si>
  <si>
    <t>呉服・服地・寝具小売業</t>
  </si>
  <si>
    <t>農畜産物・水産物卸売業</t>
  </si>
  <si>
    <t>男子服小売業</t>
  </si>
  <si>
    <t>食料・飲料卸売業</t>
  </si>
  <si>
    <t>婦人・子供服小売業</t>
  </si>
  <si>
    <t>建築材料、鉱物・金属材料等卸売業</t>
  </si>
  <si>
    <t>靴・履物小売業</t>
  </si>
  <si>
    <t>建築材料卸売業</t>
  </si>
  <si>
    <t>その他の織物・衣服・身の回り品小売業</t>
  </si>
  <si>
    <t>化学製品卸売業</t>
  </si>
  <si>
    <t>飲食料品小売業</t>
  </si>
  <si>
    <t>石油・鉱物卸売業</t>
  </si>
  <si>
    <t>各種食料品小売業</t>
  </si>
  <si>
    <t>鉄鋼製品卸売業</t>
  </si>
  <si>
    <t>野菜・果実小売業</t>
  </si>
  <si>
    <t>非鉄金属卸売業</t>
  </si>
  <si>
    <t>食肉小売業</t>
  </si>
  <si>
    <t>再生資源卸売業</t>
  </si>
  <si>
    <t>鮮魚小売業</t>
  </si>
  <si>
    <t>機械器具卸売業</t>
  </si>
  <si>
    <t>酒小売業</t>
  </si>
  <si>
    <t>産業機械器具卸売業</t>
  </si>
  <si>
    <t>菓子・パン小売業</t>
  </si>
  <si>
    <t>自動車卸売業</t>
  </si>
  <si>
    <t>その他の飲食料品小売業</t>
  </si>
  <si>
    <t>電気機械器具卸売業</t>
  </si>
  <si>
    <t>機械器具小売業</t>
  </si>
  <si>
    <t>その他の機械器具卸売業</t>
  </si>
  <si>
    <t>自動車小売業</t>
  </si>
  <si>
    <t>その他の卸売業</t>
  </si>
  <si>
    <t>自転車小売業</t>
  </si>
  <si>
    <t>家具・建具・じゅう器等卸売業</t>
  </si>
  <si>
    <t>機械器具小売業（自動車、自転車を除く）</t>
  </si>
  <si>
    <t>医薬品・化粧品等卸売業</t>
  </si>
  <si>
    <t>その他の小売業</t>
  </si>
  <si>
    <t>紙・紙製品卸売業</t>
  </si>
  <si>
    <t>家具・建具・畳小売業</t>
  </si>
  <si>
    <t>他に分類されない卸売業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</si>
  <si>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</si>
  <si>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</si>
  <si>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</si>
  <si>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</si>
  <si>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</si>
  <si>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</si>
  <si>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</si>
  <si>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</si>
  <si>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</si>
  <si>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</si>
  <si>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</si>
  <si>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</si>
  <si>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単位：事業所、人、百万円</t>
  </si>
  <si>
    <t>合　　　　　　計</t>
  </si>
  <si>
    <t>卸　　売　　業　　計</t>
  </si>
  <si>
    <t>小　　売　　業　　計</t>
  </si>
  <si>
    <t>事業
所数</t>
  </si>
  <si>
    <t>従業
者数</t>
  </si>
  <si>
    <t>年間商品
販売額</t>
  </si>
  <si>
    <t>広島県計</t>
  </si>
  <si>
    <t>市部計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</si>
  <si>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</si>
  <si>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</si>
  <si>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</si>
  <si>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</si>
  <si>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</si>
  <si>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</si>
  <si>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</si>
  <si>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</si>
  <si>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</si>
  <si>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</si>
  <si>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</si>
  <si>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</si>
  <si>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</si>
  <si>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</si>
  <si>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</si>
  <si>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</si>
  <si>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4．県内各市の事業所数、従業者数、年間商品販売額</t>
  </si>
  <si>
    <t>（平21）</t>
  </si>
  <si>
    <t>（平22）</t>
  </si>
  <si>
    <t>2．酒類販売（消費）数量の推移</t>
  </si>
  <si>
    <t>3．産業分類小分類別の事業所数、従業者数、年間商品販売額（卸売業、小売業）</t>
  </si>
  <si>
    <t>2012(平成24）年2月1日現在　経済センサス－活動調査</t>
  </si>
  <si>
    <t>2012（平成24）年2月1日現在　経済センサス－活動調査</t>
  </si>
  <si>
    <t>年間商品
販売額</t>
  </si>
  <si>
    <t>清酒</t>
  </si>
  <si>
    <t>合成清酒</t>
  </si>
  <si>
    <t>みりん</t>
  </si>
  <si>
    <t>ビール</t>
  </si>
  <si>
    <t>発泡酒</t>
  </si>
  <si>
    <t>その他</t>
  </si>
  <si>
    <t>ウイスキー・ブランデー</t>
  </si>
  <si>
    <t>年次</t>
  </si>
  <si>
    <t>県内観光客数</t>
  </si>
  <si>
    <t>総観光客数</t>
  </si>
  <si>
    <t>県外観光客数</t>
  </si>
  <si>
    <t>目的・品目</t>
  </si>
  <si>
    <t>推定観光消費額</t>
  </si>
  <si>
    <t>推定観光消費額</t>
  </si>
  <si>
    <t>広島国税局統計</t>
  </si>
  <si>
    <t>総       計</t>
  </si>
  <si>
    <t>（平23）</t>
  </si>
  <si>
    <t>（平24）</t>
  </si>
  <si>
    <t>（平25）</t>
  </si>
  <si>
    <t>（平26）</t>
  </si>
  <si>
    <t>（平27）</t>
  </si>
  <si>
    <t>注1　都市系　：　都市観光、産業観光</t>
  </si>
  <si>
    <t>　 2　自然系　：　自然探勝、温泉</t>
  </si>
  <si>
    <t>　 3　スポーツ系　：　ハイキング、登山、キャンプ、その他スポーツ</t>
  </si>
  <si>
    <t>　 4　レジャー系　：　海水浴、釣り、潮干狩、みかん狩り、松茸狩り等</t>
  </si>
  <si>
    <t xml:space="preserve">　 5　歴史・文化系及びその他　：　神社、仏閣、祭り、行事、その他 </t>
  </si>
  <si>
    <t>（平28）</t>
  </si>
  <si>
    <t>焼酎</t>
  </si>
  <si>
    <t>区分</t>
  </si>
  <si>
    <t>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</si>
</sst>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\ \ e\)"/>
    <numFmt numFmtId="177" formatCode="#,##0_);\(#,##0\)"/>
    <numFmt numFmtId="178" formatCode="yyyy"/>
    <numFmt numFmtId="179" formatCode="[$-411]\(gge\)"/>
    <numFmt numFmtId="180" formatCode="[$-411]\(\ e\)"/>
    <numFmt numFmtId="181" formatCode="[$-411]yyyy\(gg\ e\)"/>
    <numFmt numFmtId="182" formatCode="#,##0_);[Red]\(#,##0\)"/>
    <numFmt numFmtId="183" formatCode="[$-411]yyyy\(gge\)"/>
    <numFmt numFmtId="184" formatCode="[$－411]yyyy\(&quot;平&quot;e\)"/>
    <numFmt numFmtId="185" formatCode="mmm\-yyyy"/>
    <numFmt numFmtId="186" formatCode="[$-411]\(\ \ e\)"/>
    <numFmt numFmtId="187" formatCode="#,##0;&quot;△ &quot;#,##0"/>
    <numFmt numFmtId="188" formatCode="###\ ###\ ###\ ##0"/>
    <numFmt numFmtId="189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標準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標準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6"/>
      <name val="標準明朝"/>
      <family val="1"/>
    </font>
    <font>
      <sz val="9"/>
      <name val="標準明朝"/>
      <family val="1"/>
    </font>
    <font>
      <sz val="14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3" fillId="0" borderId="10" xfId="64" applyFont="1" applyBorder="1" applyAlignment="1">
      <alignment vertical="center"/>
      <protection/>
    </xf>
    <xf numFmtId="0" fontId="4" fillId="0" borderId="0" xfId="65" applyFont="1">
      <alignment/>
      <protection/>
    </xf>
    <xf numFmtId="0" fontId="3" fillId="0" borderId="0" xfId="65" applyFont="1" applyAlignment="1">
      <alignment/>
      <protection/>
    </xf>
    <xf numFmtId="0" fontId="4" fillId="0" borderId="0" xfId="65" applyFont="1" applyBorder="1" applyAlignment="1">
      <alignment horizontal="right"/>
      <protection/>
    </xf>
    <xf numFmtId="0" fontId="4" fillId="0" borderId="10" xfId="65" applyFont="1" applyBorder="1">
      <alignment/>
      <protection/>
    </xf>
    <xf numFmtId="0" fontId="9" fillId="0" borderId="0" xfId="65" applyFont="1" applyAlignment="1">
      <alignment horizontal="left"/>
      <protection/>
    </xf>
    <xf numFmtId="0" fontId="9" fillId="0" borderId="0" xfId="65" applyFont="1" applyAlignment="1">
      <alignment horizontal="right"/>
      <protection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>
      <alignment horizontal="centerContinuous" wrapText="1"/>
      <protection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65" applyFont="1" applyBorder="1">
      <alignment/>
      <protection/>
    </xf>
    <xf numFmtId="0" fontId="12" fillId="0" borderId="0" xfId="61" applyFont="1" applyAlignment="1">
      <alignment horizontal="centerContinuous"/>
      <protection/>
    </xf>
    <xf numFmtId="0" fontId="12" fillId="0" borderId="0" xfId="61" applyFont="1">
      <alignment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186" fontId="4" fillId="0" borderId="0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0" fontId="15" fillId="0" borderId="0" xfId="61" applyFont="1" applyBorder="1" applyAlignment="1">
      <alignment horizontal="center"/>
      <protection/>
    </xf>
    <xf numFmtId="41" fontId="9" fillId="0" borderId="0" xfId="61" applyNumberFormat="1" applyFont="1" applyBorder="1" applyAlignment="1" applyProtection="1">
      <alignment horizontal="right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0" xfId="61" applyFont="1" applyBorder="1">
      <alignment/>
      <protection/>
    </xf>
    <xf numFmtId="0" fontId="9" fillId="0" borderId="0" xfId="61" applyFont="1" applyBorder="1" applyAlignment="1">
      <alignment horizontal="centerContinuous" vertical="center"/>
      <protection/>
    </xf>
    <xf numFmtId="0" fontId="11" fillId="0" borderId="0" xfId="61" applyBorder="1">
      <alignment/>
      <protection/>
    </xf>
    <xf numFmtId="0" fontId="5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0" fontId="12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38" fontId="4" fillId="0" borderId="12" xfId="50" applyFont="1" applyBorder="1" applyAlignment="1">
      <alignment horizontal="centerContinuous" vertical="center"/>
    </xf>
    <xf numFmtId="38" fontId="4" fillId="0" borderId="13" xfId="50" applyFont="1" applyBorder="1" applyAlignment="1">
      <alignment horizontal="centerContinuous" vertical="center"/>
    </xf>
    <xf numFmtId="38" fontId="4" fillId="0" borderId="14" xfId="50" applyFont="1" applyBorder="1" applyAlignment="1">
      <alignment horizontal="centerContinuous" vertical="center"/>
    </xf>
    <xf numFmtId="38" fontId="4" fillId="0" borderId="15" xfId="50" applyFont="1" applyBorder="1" applyAlignment="1">
      <alignment horizontal="centerContinuous" vertical="center"/>
    </xf>
    <xf numFmtId="187" fontId="4" fillId="0" borderId="16" xfId="50" applyNumberFormat="1" applyFont="1" applyBorder="1" applyAlignment="1">
      <alignment horizontal="centerContinuous" vertical="center"/>
    </xf>
    <xf numFmtId="187" fontId="4" fillId="0" borderId="13" xfId="50" applyNumberFormat="1" applyFont="1" applyBorder="1" applyAlignment="1">
      <alignment horizontal="centerContinuous" vertical="center"/>
    </xf>
    <xf numFmtId="187" fontId="4" fillId="0" borderId="14" xfId="50" applyNumberFormat="1" applyFont="1" applyBorder="1" applyAlignment="1">
      <alignment horizontal="centerContinuous" vertical="center"/>
    </xf>
    <xf numFmtId="0" fontId="4" fillId="0" borderId="0" xfId="62" applyFont="1" applyAlignment="1">
      <alignment vertical="center"/>
      <protection/>
    </xf>
    <xf numFmtId="38" fontId="4" fillId="0" borderId="17" xfId="50" applyFont="1" applyBorder="1" applyAlignment="1">
      <alignment horizontal="distributed" vertical="center" wrapText="1"/>
    </xf>
    <xf numFmtId="38" fontId="4" fillId="0" borderId="18" xfId="50" applyFont="1" applyBorder="1" applyAlignment="1">
      <alignment horizontal="distributed" vertical="center" wrapText="1"/>
    </xf>
    <xf numFmtId="38" fontId="4" fillId="0" borderId="19" xfId="50" applyFont="1" applyBorder="1" applyAlignment="1">
      <alignment horizontal="distributed" vertical="center" wrapText="1"/>
    </xf>
    <xf numFmtId="0" fontId="4" fillId="0" borderId="0" xfId="62" applyFont="1" applyAlignment="1">
      <alignment horizontal="distributed" vertical="center"/>
      <protection/>
    </xf>
    <xf numFmtId="38" fontId="3" fillId="0" borderId="20" xfId="50" applyFont="1" applyBorder="1" applyAlignment="1">
      <alignment horizontal="distributed" vertical="center"/>
    </xf>
    <xf numFmtId="0" fontId="3" fillId="0" borderId="0" xfId="62" applyFont="1" applyAlignment="1">
      <alignment vertical="center"/>
      <protection/>
    </xf>
    <xf numFmtId="38" fontId="4" fillId="0" borderId="21" xfId="50" applyFont="1" applyBorder="1" applyAlignment="1">
      <alignment horizontal="distributed" vertical="center"/>
    </xf>
    <xf numFmtId="0" fontId="16" fillId="0" borderId="0" xfId="62" applyFont="1" applyAlignment="1">
      <alignment vertical="center"/>
      <protection/>
    </xf>
    <xf numFmtId="38" fontId="3" fillId="0" borderId="21" xfId="50" applyFont="1" applyBorder="1" applyAlignment="1">
      <alignment horizontal="distributed" vertical="center"/>
    </xf>
    <xf numFmtId="0" fontId="4" fillId="0" borderId="0" xfId="62" applyFont="1" applyBorder="1" applyAlignment="1">
      <alignment vertical="center"/>
      <protection/>
    </xf>
    <xf numFmtId="38" fontId="9" fillId="0" borderId="22" xfId="50" applyFont="1" applyBorder="1" applyAlignment="1">
      <alignment vertical="center"/>
    </xf>
    <xf numFmtId="38" fontId="9" fillId="0" borderId="22" xfId="50" applyFont="1" applyBorder="1" applyAlignment="1">
      <alignment horizontal="centerContinuous" vertical="center"/>
    </xf>
    <xf numFmtId="0" fontId="9" fillId="0" borderId="22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7" fontId="7" fillId="0" borderId="0" xfId="62" applyNumberFormat="1" applyFont="1" applyAlignment="1">
      <alignment vertical="center"/>
      <protection/>
    </xf>
    <xf numFmtId="0" fontId="9" fillId="0" borderId="0" xfId="0" applyFont="1" applyAlignment="1">
      <alignment/>
    </xf>
    <xf numFmtId="0" fontId="4" fillId="0" borderId="23" xfId="65" applyFont="1" applyBorder="1" applyAlignment="1">
      <alignment vertical="center"/>
      <protection/>
    </xf>
    <xf numFmtId="0" fontId="4" fillId="0" borderId="24" xfId="65" applyFont="1" applyBorder="1" applyAlignment="1">
      <alignment horizontal="right" vertical="center"/>
      <protection/>
    </xf>
    <xf numFmtId="178" fontId="4" fillId="0" borderId="25" xfId="65" applyNumberFormat="1" applyFont="1" applyBorder="1" applyAlignment="1">
      <alignment horizontal="center" vertical="center" wrapText="1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vertical="center"/>
      <protection/>
    </xf>
    <xf numFmtId="182" fontId="4" fillId="0" borderId="27" xfId="65" applyNumberFormat="1" applyFont="1" applyBorder="1" applyAlignment="1" applyProtection="1">
      <alignment horizontal="right" vertical="center"/>
      <protection/>
    </xf>
    <xf numFmtId="182" fontId="4" fillId="0" borderId="0" xfId="65" applyNumberFormat="1" applyFont="1" applyBorder="1" applyAlignment="1" applyProtection="1">
      <alignment horizontal="right" vertical="center"/>
      <protection/>
    </xf>
    <xf numFmtId="182" fontId="4" fillId="0" borderId="28" xfId="65" applyNumberFormat="1" applyFont="1" applyBorder="1" applyAlignment="1" applyProtection="1">
      <alignment horizontal="right" vertical="center"/>
      <protection/>
    </xf>
    <xf numFmtId="0" fontId="4" fillId="0" borderId="29" xfId="65" applyNumberFormat="1" applyFont="1" applyBorder="1" applyAlignment="1">
      <alignment horizontal="center" vertical="center" wrapText="1"/>
      <protection/>
    </xf>
    <xf numFmtId="49" fontId="4" fillId="0" borderId="30" xfId="65" applyNumberFormat="1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vertical="center"/>
    </xf>
    <xf numFmtId="0" fontId="8" fillId="0" borderId="32" xfId="0" applyFont="1" applyBorder="1" applyAlignment="1">
      <alignment horizontal="left" vertical="center" indent="1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0" borderId="34" xfId="0" applyNumberFormat="1" applyFont="1" applyBorder="1" applyAlignment="1">
      <alignment vertical="center"/>
    </xf>
    <xf numFmtId="38" fontId="9" fillId="0" borderId="10" xfId="50" applyFont="1" applyBorder="1" applyAlignment="1">
      <alignment horizontal="distributed" vertical="center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centerContinuous" vertical="center"/>
    </xf>
    <xf numFmtId="182" fontId="19" fillId="0" borderId="0" xfId="0" applyNumberFormat="1" applyFont="1" applyAlignment="1">
      <alignment vertical="center"/>
    </xf>
    <xf numFmtId="182" fontId="19" fillId="0" borderId="0" xfId="0" applyNumberFormat="1" applyFont="1" applyFill="1" applyAlignment="1">
      <alignment vertical="center"/>
    </xf>
    <xf numFmtId="182" fontId="19" fillId="0" borderId="10" xfId="0" applyNumberFormat="1" applyFont="1" applyBorder="1" applyAlignment="1">
      <alignment vertical="center"/>
    </xf>
    <xf numFmtId="182" fontId="19" fillId="0" borderId="27" xfId="65" applyNumberFormat="1" applyFont="1" applyBorder="1" applyAlignment="1">
      <alignment horizontal="right" vertical="center"/>
      <protection/>
    </xf>
    <xf numFmtId="182" fontId="19" fillId="0" borderId="0" xfId="65" applyNumberFormat="1" applyFont="1" applyAlignment="1">
      <alignment horizontal="right" vertical="center"/>
      <protection/>
    </xf>
    <xf numFmtId="182" fontId="19" fillId="0" borderId="0" xfId="65" applyNumberFormat="1" applyFont="1" applyBorder="1" applyAlignment="1">
      <alignment horizontal="right" vertical="center"/>
      <protection/>
    </xf>
    <xf numFmtId="182" fontId="19" fillId="0" borderId="28" xfId="65" applyNumberFormat="1" applyFont="1" applyBorder="1" applyAlignment="1">
      <alignment horizontal="right" vertical="center"/>
      <protection/>
    </xf>
    <xf numFmtId="41" fontId="20" fillId="0" borderId="35" xfId="61" applyNumberFormat="1" applyFont="1" applyBorder="1" applyAlignment="1" applyProtection="1">
      <alignment horizontal="right" vertical="center"/>
      <protection/>
    </xf>
    <xf numFmtId="41" fontId="20" fillId="0" borderId="27" xfId="61" applyNumberFormat="1" applyFont="1" applyBorder="1" applyAlignment="1" applyProtection="1">
      <alignment horizontal="right" vertical="center"/>
      <protection/>
    </xf>
    <xf numFmtId="41" fontId="20" fillId="33" borderId="36" xfId="61" applyNumberFormat="1" applyFont="1" applyFill="1" applyBorder="1" applyAlignment="1" applyProtection="1">
      <alignment horizontal="right" vertical="center"/>
      <protection/>
    </xf>
    <xf numFmtId="41" fontId="20" fillId="33" borderId="37" xfId="61" applyNumberFormat="1" applyFont="1" applyFill="1" applyBorder="1" applyAlignment="1" applyProtection="1">
      <alignment horizontal="right" vertical="center"/>
      <protection/>
    </xf>
    <xf numFmtId="41" fontId="20" fillId="0" borderId="38" xfId="61" applyNumberFormat="1" applyFont="1" applyBorder="1" applyAlignment="1" applyProtection="1">
      <alignment horizontal="right" vertical="center"/>
      <protection/>
    </xf>
    <xf numFmtId="41" fontId="20" fillId="0" borderId="0" xfId="61" applyNumberFormat="1" applyFont="1" applyBorder="1" applyAlignment="1" applyProtection="1">
      <alignment horizontal="right" vertical="center"/>
      <protection/>
    </xf>
    <xf numFmtId="41" fontId="20" fillId="0" borderId="39" xfId="61" applyNumberFormat="1" applyFont="1" applyBorder="1" applyAlignment="1" applyProtection="1">
      <alignment horizontal="right" vertical="center"/>
      <protection/>
    </xf>
    <xf numFmtId="41" fontId="20" fillId="0" borderId="40" xfId="61" applyNumberFormat="1" applyFont="1" applyBorder="1" applyAlignment="1" applyProtection="1">
      <alignment horizontal="right" vertical="center"/>
      <protection/>
    </xf>
    <xf numFmtId="41" fontId="20" fillId="0" borderId="41" xfId="61" applyNumberFormat="1" applyFont="1" applyBorder="1" applyAlignment="1" applyProtection="1">
      <alignment horizontal="right" vertical="center"/>
      <protection/>
    </xf>
    <xf numFmtId="41" fontId="20" fillId="0" borderId="42" xfId="61" applyNumberFormat="1" applyFont="1" applyBorder="1" applyAlignment="1" applyProtection="1">
      <alignment horizontal="right" vertical="center"/>
      <protection/>
    </xf>
    <xf numFmtId="41" fontId="20" fillId="0" borderId="43" xfId="61" applyNumberFormat="1" applyFont="1" applyBorder="1" applyAlignment="1" applyProtection="1">
      <alignment horizontal="right" vertical="center"/>
      <protection/>
    </xf>
    <xf numFmtId="41" fontId="20" fillId="0" borderId="10" xfId="61" applyNumberFormat="1" applyFont="1" applyBorder="1" applyAlignment="1" applyProtection="1">
      <alignment horizontal="right" vertical="center"/>
      <protection/>
    </xf>
    <xf numFmtId="41" fontId="20" fillId="0" borderId="44" xfId="61" applyNumberFormat="1" applyFont="1" applyBorder="1" applyAlignment="1" applyProtection="1">
      <alignment horizontal="right" vertical="center"/>
      <protection/>
    </xf>
    <xf numFmtId="41" fontId="20" fillId="0" borderId="45" xfId="61" applyNumberFormat="1" applyFont="1" applyBorder="1" applyAlignment="1" applyProtection="1">
      <alignment horizontal="right" vertical="center"/>
      <protection/>
    </xf>
    <xf numFmtId="41" fontId="20" fillId="0" borderId="46" xfId="61" applyNumberFormat="1" applyFont="1" applyBorder="1" applyAlignment="1" applyProtection="1">
      <alignment horizontal="right" vertical="center"/>
      <protection/>
    </xf>
    <xf numFmtId="41" fontId="20" fillId="0" borderId="47" xfId="61" applyNumberFormat="1" applyFont="1" applyBorder="1" applyAlignment="1" applyProtection="1">
      <alignment horizontal="right" vertical="center"/>
      <protection/>
    </xf>
    <xf numFmtId="38" fontId="19" fillId="0" borderId="0" xfId="50" applyFont="1" applyBorder="1" applyAlignment="1">
      <alignment vertical="center"/>
    </xf>
    <xf numFmtId="187" fontId="19" fillId="0" borderId="0" xfId="50" applyNumberFormat="1" applyFont="1" applyBorder="1" applyAlignment="1">
      <alignment vertical="center"/>
    </xf>
    <xf numFmtId="182" fontId="21" fillId="0" borderId="0" xfId="0" applyNumberFormat="1" applyFont="1" applyFill="1" applyAlignment="1">
      <alignment vertical="center"/>
    </xf>
    <xf numFmtId="0" fontId="4" fillId="0" borderId="48" xfId="61" applyFont="1" applyBorder="1" applyAlignment="1">
      <alignment horizontal="left" vertical="center" shrinkToFit="1"/>
      <protection/>
    </xf>
    <xf numFmtId="0" fontId="4" fillId="0" borderId="44" xfId="61" applyFont="1" applyBorder="1" applyAlignment="1">
      <alignment horizontal="left" vertical="center" shrinkToFit="1"/>
      <protection/>
    </xf>
    <xf numFmtId="0" fontId="4" fillId="0" borderId="44" xfId="61" applyFont="1" applyBorder="1" applyAlignment="1">
      <alignment horizontal="distributed" vertical="center" shrinkToFit="1"/>
      <protection/>
    </xf>
    <xf numFmtId="0" fontId="4" fillId="0" borderId="48" xfId="61" applyFont="1" applyBorder="1" applyAlignment="1">
      <alignment horizontal="distributed" vertical="center" shrinkToFit="1"/>
      <protection/>
    </xf>
    <xf numFmtId="0" fontId="4" fillId="0" borderId="49" xfId="61" applyFont="1" applyBorder="1" applyAlignment="1">
      <alignment horizontal="left" vertical="center" shrinkToFit="1"/>
      <protection/>
    </xf>
    <xf numFmtId="0" fontId="4" fillId="0" borderId="49" xfId="61" applyFont="1" applyBorder="1" applyAlignment="1">
      <alignment horizontal="distributed" vertical="center" shrinkToFit="1"/>
      <protection/>
    </xf>
    <xf numFmtId="0" fontId="4" fillId="0" borderId="50" xfId="61" applyFont="1" applyBorder="1" applyAlignment="1">
      <alignment horizontal="left" vertical="center" shrinkToFit="1"/>
      <protection/>
    </xf>
    <xf numFmtId="0" fontId="4" fillId="0" borderId="48" xfId="61" applyNumberFormat="1" applyFont="1" applyBorder="1" applyAlignment="1">
      <alignment vertical="center" wrapText="1"/>
      <protection/>
    </xf>
    <xf numFmtId="0" fontId="4" fillId="0" borderId="51" xfId="61" applyNumberFormat="1" applyFont="1" applyBorder="1" applyAlignment="1">
      <alignment horizontal="distributed" vertical="center" wrapText="1"/>
      <protection/>
    </xf>
    <xf numFmtId="0" fontId="4" fillId="0" borderId="48" xfId="61" applyNumberFormat="1" applyFont="1" applyBorder="1" applyAlignment="1" applyProtection="1">
      <alignment vertical="center" wrapText="1"/>
      <protection/>
    </xf>
    <xf numFmtId="0" fontId="4" fillId="0" borderId="51" xfId="61" applyNumberFormat="1" applyFont="1" applyBorder="1" applyAlignment="1" applyProtection="1">
      <alignment horizontal="distributed" vertical="center" wrapText="1"/>
      <protection/>
    </xf>
    <xf numFmtId="0" fontId="4" fillId="0" borderId="44" xfId="61" applyNumberFormat="1" applyFont="1" applyBorder="1" applyAlignment="1" applyProtection="1">
      <alignment vertical="center" wrapText="1"/>
      <protection/>
    </xf>
    <xf numFmtId="0" fontId="4" fillId="0" borderId="44" xfId="61" applyNumberFormat="1" applyFont="1" applyBorder="1" applyAlignment="1">
      <alignment vertical="center" wrapText="1"/>
      <protection/>
    </xf>
    <xf numFmtId="0" fontId="4" fillId="0" borderId="52" xfId="61" applyNumberFormat="1" applyFont="1" applyBorder="1" applyAlignment="1">
      <alignment horizontal="distributed" vertical="center" wrapText="1"/>
      <protection/>
    </xf>
    <xf numFmtId="0" fontId="4" fillId="0" borderId="50" xfId="61" applyNumberFormat="1" applyFont="1" applyBorder="1" applyAlignment="1">
      <alignment vertical="center" wrapText="1"/>
      <protection/>
    </xf>
    <xf numFmtId="0" fontId="4" fillId="0" borderId="53" xfId="61" applyNumberFormat="1" applyFont="1" applyBorder="1" applyAlignment="1">
      <alignment horizontal="distributed" vertical="center" wrapText="1"/>
      <protection/>
    </xf>
    <xf numFmtId="0" fontId="18" fillId="0" borderId="48" xfId="61" applyFont="1" applyBorder="1" applyAlignment="1">
      <alignment horizontal="left" vertical="center" wrapText="1"/>
      <protection/>
    </xf>
    <xf numFmtId="0" fontId="18" fillId="0" borderId="51" xfId="61" applyNumberFormat="1" applyFont="1" applyBorder="1" applyAlignment="1" applyProtection="1">
      <alignment horizontal="left" vertical="center" wrapText="1" shrinkToFit="1"/>
      <protection/>
    </xf>
    <xf numFmtId="38" fontId="21" fillId="0" borderId="0" xfId="50" applyFont="1" applyBorder="1" applyAlignment="1">
      <alignment vertical="center"/>
    </xf>
    <xf numFmtId="187" fontId="21" fillId="0" borderId="0" xfId="50" applyNumberFormat="1" applyFont="1" applyBorder="1" applyAlignment="1">
      <alignment vertical="center"/>
    </xf>
    <xf numFmtId="179" fontId="4" fillId="0" borderId="54" xfId="61" applyNumberFormat="1" applyFont="1" applyBorder="1" applyAlignment="1">
      <alignment horizontal="center" vertical="center" shrinkToFit="1"/>
      <protection/>
    </xf>
    <xf numFmtId="186" fontId="4" fillId="0" borderId="55" xfId="61" applyNumberFormat="1" applyFont="1" applyBorder="1" applyAlignment="1">
      <alignment horizontal="center" vertical="center" shrinkToFit="1"/>
      <protection/>
    </xf>
    <xf numFmtId="179" fontId="4" fillId="0" borderId="56" xfId="61" applyNumberFormat="1" applyFont="1" applyBorder="1" applyAlignment="1">
      <alignment horizontal="center" vertical="center" shrinkToFit="1"/>
      <protection/>
    </xf>
    <xf numFmtId="186" fontId="4" fillId="0" borderId="57" xfId="61" applyNumberFormat="1" applyFont="1" applyBorder="1" applyAlignment="1">
      <alignment horizontal="center" vertical="center" shrinkToFit="1"/>
      <protection/>
    </xf>
    <xf numFmtId="0" fontId="8" fillId="0" borderId="51" xfId="61" applyNumberFormat="1" applyFont="1" applyBorder="1" applyAlignment="1">
      <alignment horizontal="distributed" vertical="center" shrinkToFit="1"/>
      <protection/>
    </xf>
    <xf numFmtId="0" fontId="4" fillId="0" borderId="50" xfId="61" applyFont="1" applyBorder="1" applyAlignment="1">
      <alignment horizontal="distributed" vertical="center" shrinkToFit="1"/>
      <protection/>
    </xf>
    <xf numFmtId="0" fontId="18" fillId="0" borderId="51" xfId="61" applyNumberFormat="1" applyFont="1" applyBorder="1" applyAlignment="1">
      <alignment vertical="center" wrapText="1" shrinkToFit="1"/>
      <protection/>
    </xf>
    <xf numFmtId="0" fontId="18" fillId="0" borderId="52" xfId="61" applyNumberFormat="1" applyFont="1" applyBorder="1" applyAlignment="1" applyProtection="1">
      <alignment horizontal="left" vertical="center" wrapText="1" shrinkToFit="1"/>
      <protection/>
    </xf>
    <xf numFmtId="0" fontId="18" fillId="0" borderId="51" xfId="61" applyNumberFormat="1" applyFont="1" applyBorder="1" applyAlignment="1" applyProtection="1">
      <alignment vertical="center" wrapText="1" shrinkToFit="1"/>
      <protection/>
    </xf>
    <xf numFmtId="182" fontId="19" fillId="0" borderId="0" xfId="65" applyNumberFormat="1" applyFont="1" applyAlignment="1">
      <alignment vertical="center"/>
      <protection/>
    </xf>
    <xf numFmtId="182" fontId="19" fillId="0" borderId="10" xfId="65" applyNumberFormat="1" applyFont="1" applyBorder="1" applyAlignment="1">
      <alignment horizontal="right" vertical="center"/>
      <protection/>
    </xf>
    <xf numFmtId="178" fontId="4" fillId="0" borderId="58" xfId="65" applyNumberFormat="1" applyFont="1" applyBorder="1" applyAlignment="1">
      <alignment horizontal="center" vertical="center" wrapText="1"/>
      <protection/>
    </xf>
    <xf numFmtId="49" fontId="4" fillId="0" borderId="59" xfId="65" applyNumberFormat="1" applyFont="1" applyBorder="1" applyAlignment="1">
      <alignment horizontal="center" vertical="center" wrapText="1"/>
      <protection/>
    </xf>
    <xf numFmtId="0" fontId="4" fillId="0" borderId="60" xfId="65" applyNumberFormat="1" applyFont="1" applyBorder="1" applyAlignment="1">
      <alignment horizontal="center" vertical="center" wrapText="1"/>
      <protection/>
    </xf>
    <xf numFmtId="0" fontId="22" fillId="0" borderId="61" xfId="65" applyNumberFormat="1" applyFont="1" applyFill="1" applyBorder="1" applyAlignment="1">
      <alignment horizontal="center" vertical="center" wrapText="1"/>
      <protection/>
    </xf>
    <xf numFmtId="49" fontId="22" fillId="0" borderId="26" xfId="65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right" vertical="center"/>
      <protection/>
    </xf>
    <xf numFmtId="0" fontId="9" fillId="0" borderId="22" xfId="64" applyFont="1" applyBorder="1" applyAlignment="1">
      <alignment/>
      <protection/>
    </xf>
    <xf numFmtId="182" fontId="21" fillId="0" borderId="10" xfId="0" applyNumberFormat="1" applyFont="1" applyFill="1" applyBorder="1" applyAlignment="1">
      <alignment vertical="center"/>
    </xf>
    <xf numFmtId="0" fontId="9" fillId="0" borderId="22" xfId="64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0" xfId="65" applyFont="1" applyFill="1" applyAlignment="1">
      <alignment horizontal="right" vertical="center"/>
      <protection/>
    </xf>
    <xf numFmtId="178" fontId="22" fillId="0" borderId="25" xfId="65" applyNumberFormat="1" applyFont="1" applyFill="1" applyBorder="1" applyAlignment="1">
      <alignment horizontal="center" vertical="center" wrapText="1"/>
      <protection/>
    </xf>
    <xf numFmtId="182" fontId="21" fillId="0" borderId="27" xfId="65" applyNumberFormat="1" applyFont="1" applyFill="1" applyBorder="1" applyAlignment="1">
      <alignment horizontal="right" vertical="center"/>
      <protection/>
    </xf>
    <xf numFmtId="182" fontId="21" fillId="0" borderId="0" xfId="65" applyNumberFormat="1" applyFont="1" applyFill="1" applyAlignment="1">
      <alignment horizontal="right" vertical="center"/>
      <protection/>
    </xf>
    <xf numFmtId="182" fontId="21" fillId="0" borderId="0" xfId="65" applyNumberFormat="1" applyFont="1" applyFill="1" applyAlignment="1">
      <alignment vertical="center"/>
      <protection/>
    </xf>
    <xf numFmtId="182" fontId="21" fillId="0" borderId="10" xfId="65" applyNumberFormat="1" applyFont="1" applyFill="1" applyBorder="1" applyAlignment="1">
      <alignment horizontal="right" vertical="center"/>
      <protection/>
    </xf>
    <xf numFmtId="0" fontId="4" fillId="0" borderId="61" xfId="65" applyNumberFormat="1" applyFont="1" applyBorder="1" applyAlignment="1">
      <alignment horizontal="center" vertical="center" wrapText="1"/>
      <protection/>
    </xf>
    <xf numFmtId="38" fontId="4" fillId="0" borderId="22" xfId="50" applyFont="1" applyBorder="1" applyAlignment="1">
      <alignment horizontal="right" vertical="center"/>
    </xf>
    <xf numFmtId="38" fontId="4" fillId="0" borderId="23" xfId="50" applyFont="1" applyBorder="1" applyAlignment="1">
      <alignment horizontal="left" vertical="center"/>
    </xf>
    <xf numFmtId="0" fontId="10" fillId="0" borderId="0" xfId="64" applyFont="1" applyAlignment="1">
      <alignment horizontal="left" vertical="center"/>
      <protection/>
    </xf>
    <xf numFmtId="0" fontId="10" fillId="0" borderId="0" xfId="65" applyFont="1" applyAlignment="1">
      <alignment horizontal="left"/>
      <protection/>
    </xf>
    <xf numFmtId="0" fontId="4" fillId="0" borderId="28" xfId="65" applyFont="1" applyBorder="1" applyAlignment="1">
      <alignment horizontal="distributed" vertical="center" indent="2"/>
      <protection/>
    </xf>
    <xf numFmtId="0" fontId="4" fillId="0" borderId="62" xfId="65" applyFont="1" applyBorder="1" applyAlignment="1">
      <alignment horizontal="distributed" vertical="center" indent="2"/>
      <protection/>
    </xf>
    <xf numFmtId="0" fontId="4" fillId="0" borderId="0" xfId="65" applyFont="1" applyBorder="1" applyAlignment="1">
      <alignment horizontal="distributed" vertical="center" indent="1"/>
      <protection/>
    </xf>
    <xf numFmtId="0" fontId="4" fillId="0" borderId="21" xfId="65" applyFont="1" applyBorder="1" applyAlignment="1">
      <alignment horizontal="distributed" vertical="center" indent="1"/>
      <protection/>
    </xf>
    <xf numFmtId="0" fontId="4" fillId="0" borderId="27" xfId="65" applyFont="1" applyBorder="1" applyAlignment="1">
      <alignment horizontal="distributed" vertical="center" indent="1"/>
      <protection/>
    </xf>
    <xf numFmtId="0" fontId="0" fillId="0" borderId="20" xfId="0" applyBorder="1" applyAlignment="1">
      <alignment horizontal="distributed" vertical="center" indent="1"/>
    </xf>
    <xf numFmtId="0" fontId="4" fillId="0" borderId="22" xfId="65" applyFont="1" applyBorder="1" applyAlignment="1">
      <alignment horizontal="right" vertical="center"/>
      <protection/>
    </xf>
    <xf numFmtId="0" fontId="4" fillId="0" borderId="63" xfId="65" applyFont="1" applyBorder="1" applyAlignment="1">
      <alignment horizontal="right" vertical="center"/>
      <protection/>
    </xf>
    <xf numFmtId="0" fontId="18" fillId="0" borderId="0" xfId="65" applyFont="1" applyBorder="1" applyAlignment="1">
      <alignment horizontal="distributed" vertical="center" indent="1"/>
      <protection/>
    </xf>
    <xf numFmtId="0" fontId="18" fillId="0" borderId="21" xfId="65" applyFont="1" applyBorder="1" applyAlignment="1">
      <alignment horizontal="distributed" vertical="center" indent="1"/>
      <protection/>
    </xf>
    <xf numFmtId="0" fontId="8" fillId="0" borderId="0" xfId="65" applyFont="1" applyBorder="1" applyAlignment="1">
      <alignment horizontal="distributed" vertical="center" indent="1"/>
      <protection/>
    </xf>
    <xf numFmtId="0" fontId="8" fillId="0" borderId="21" xfId="65" applyFont="1" applyBorder="1" applyAlignment="1">
      <alignment horizontal="distributed" vertical="center" indent="1"/>
      <protection/>
    </xf>
    <xf numFmtId="0" fontId="4" fillId="0" borderId="52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9" fillId="0" borderId="22" xfId="64" applyFont="1" applyBorder="1" applyAlignment="1">
      <alignment horizontal="left"/>
      <protection/>
    </xf>
    <xf numFmtId="0" fontId="9" fillId="0" borderId="0" xfId="64" applyFont="1" applyBorder="1" applyAlignment="1">
      <alignment horizontal="left"/>
      <protection/>
    </xf>
    <xf numFmtId="0" fontId="9" fillId="0" borderId="0" xfId="64" applyFont="1" applyAlignment="1">
      <alignment horizontal="left"/>
      <protection/>
    </xf>
    <xf numFmtId="0" fontId="4" fillId="0" borderId="23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41" fontId="20" fillId="0" borderId="0" xfId="61" applyNumberFormat="1" applyFont="1" applyBorder="1" applyAlignment="1" applyProtection="1">
      <alignment horizontal="right" vertical="center"/>
      <protection/>
    </xf>
    <xf numFmtId="41" fontId="20" fillId="0" borderId="10" xfId="61" applyNumberFormat="1" applyFont="1" applyBorder="1" applyAlignment="1" applyProtection="1">
      <alignment horizontal="right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22" xfId="61" applyFont="1" applyBorder="1" applyAlignment="1">
      <alignment horizontal="right" vertical="center"/>
      <protection/>
    </xf>
    <xf numFmtId="41" fontId="20" fillId="0" borderId="45" xfId="61" applyNumberFormat="1" applyFont="1" applyBorder="1" applyAlignment="1" applyProtection="1">
      <alignment horizontal="right" vertical="center"/>
      <protection/>
    </xf>
    <xf numFmtId="0" fontId="4" fillId="0" borderId="48" xfId="61" applyNumberFormat="1" applyFont="1" applyBorder="1" applyAlignment="1" applyProtection="1">
      <alignment vertical="center" wrapText="1"/>
      <protection/>
    </xf>
    <xf numFmtId="0" fontId="4" fillId="0" borderId="51" xfId="61" applyNumberFormat="1" applyFont="1" applyBorder="1" applyAlignment="1" applyProtection="1">
      <alignment vertical="center" wrapText="1"/>
      <protection/>
    </xf>
    <xf numFmtId="41" fontId="20" fillId="0" borderId="44" xfId="61" applyNumberFormat="1" applyFont="1" applyBorder="1" applyAlignment="1" applyProtection="1">
      <alignment horizontal="right" vertical="center"/>
      <protection/>
    </xf>
    <xf numFmtId="0" fontId="4" fillId="0" borderId="45" xfId="61" applyFont="1" applyBorder="1" applyAlignment="1">
      <alignment horizontal="left" vertical="center" shrinkToFit="1"/>
      <protection/>
    </xf>
    <xf numFmtId="41" fontId="20" fillId="0" borderId="40" xfId="61" applyNumberFormat="1" applyFont="1" applyBorder="1" applyAlignment="1" applyProtection="1">
      <alignment horizontal="right" vertical="center"/>
      <protection/>
    </xf>
    <xf numFmtId="41" fontId="20" fillId="0" borderId="42" xfId="61" applyNumberFormat="1" applyFont="1" applyBorder="1" applyAlignment="1" applyProtection="1">
      <alignment horizontal="right" vertical="center"/>
      <protection/>
    </xf>
    <xf numFmtId="0" fontId="4" fillId="0" borderId="68" xfId="61" applyFont="1" applyBorder="1" applyAlignment="1">
      <alignment horizontal="left" vertical="center" shrinkToFit="1"/>
      <protection/>
    </xf>
    <xf numFmtId="0" fontId="4" fillId="0" borderId="48" xfId="61" applyNumberFormat="1" applyFont="1" applyBorder="1" applyAlignment="1" applyProtection="1">
      <alignment vertical="center" shrinkToFit="1"/>
      <protection/>
    </xf>
    <xf numFmtId="0" fontId="4" fillId="0" borderId="51" xfId="61" applyNumberFormat="1" applyFont="1" applyBorder="1" applyAlignment="1" applyProtection="1">
      <alignment vertical="center" shrinkToFit="1"/>
      <protection/>
    </xf>
    <xf numFmtId="0" fontId="3" fillId="0" borderId="27" xfId="61" applyFont="1" applyBorder="1" applyAlignment="1">
      <alignment horizontal="center" vertical="center"/>
      <protection/>
    </xf>
    <xf numFmtId="41" fontId="20" fillId="0" borderId="27" xfId="61" applyNumberFormat="1" applyFont="1" applyBorder="1" applyAlignment="1" applyProtection="1">
      <alignment horizontal="right" vertical="center"/>
      <protection/>
    </xf>
    <xf numFmtId="41" fontId="3" fillId="0" borderId="69" xfId="61" applyNumberFormat="1" applyFont="1" applyBorder="1" applyAlignment="1" applyProtection="1">
      <alignment horizontal="center" vertical="center" wrapText="1"/>
      <protection/>
    </xf>
    <xf numFmtId="41" fontId="3" fillId="0" borderId="70" xfId="61" applyNumberFormat="1" applyFont="1" applyBorder="1" applyAlignment="1" applyProtection="1">
      <alignment horizontal="center" vertical="center" wrapText="1"/>
      <protection/>
    </xf>
    <xf numFmtId="0" fontId="4" fillId="0" borderId="37" xfId="61" applyFont="1" applyBorder="1" applyAlignment="1">
      <alignment horizontal="left" vertical="center" shrinkToFit="1"/>
      <protection/>
    </xf>
    <xf numFmtId="41" fontId="20" fillId="33" borderId="37" xfId="61" applyNumberFormat="1" applyFont="1" applyFill="1" applyBorder="1" applyAlignment="1" applyProtection="1">
      <alignment horizontal="right" vertical="center"/>
      <protection/>
    </xf>
    <xf numFmtId="0" fontId="4" fillId="0" borderId="48" xfId="61" applyNumberFormat="1" applyFont="1" applyBorder="1" applyAlignment="1" applyProtection="1">
      <alignment horizontal="left" vertical="center" wrapText="1"/>
      <protection/>
    </xf>
    <xf numFmtId="0" fontId="4" fillId="0" borderId="51" xfId="61" applyNumberFormat="1" applyFont="1" applyBorder="1" applyAlignment="1" applyProtection="1">
      <alignment horizontal="left" vertical="center" wrapText="1"/>
      <protection/>
    </xf>
    <xf numFmtId="0" fontId="10" fillId="0" borderId="0" xfId="61" applyFont="1" applyAlignment="1">
      <alignment horizontal="lef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right" vertical="center"/>
      <protection/>
    </xf>
    <xf numFmtId="0" fontId="4" fillId="0" borderId="71" xfId="61" applyFont="1" applyBorder="1" applyAlignment="1">
      <alignment horizontal="distributed" vertical="center" wrapText="1" indent="1"/>
      <protection/>
    </xf>
    <xf numFmtId="0" fontId="4" fillId="0" borderId="72" xfId="61" applyFont="1" applyBorder="1" applyAlignment="1">
      <alignment horizontal="distributed" vertical="center" wrapText="1" indent="1"/>
      <protection/>
    </xf>
    <xf numFmtId="186" fontId="4" fillId="0" borderId="73" xfId="61" applyNumberFormat="1" applyFont="1" applyBorder="1" applyAlignment="1">
      <alignment horizontal="center" vertical="center" wrapText="1"/>
      <protection/>
    </xf>
    <xf numFmtId="0" fontId="5" fillId="0" borderId="71" xfId="61" applyFont="1" applyBorder="1" applyAlignment="1">
      <alignment horizontal="center"/>
      <protection/>
    </xf>
    <xf numFmtId="186" fontId="4" fillId="0" borderId="71" xfId="61" applyNumberFormat="1" applyFont="1" applyBorder="1" applyAlignment="1">
      <alignment horizontal="distributed" vertical="center" wrapText="1" indent="1"/>
      <protection/>
    </xf>
    <xf numFmtId="186" fontId="4" fillId="0" borderId="72" xfId="61" applyNumberFormat="1" applyFont="1" applyBorder="1" applyAlignment="1">
      <alignment horizontal="distributed" vertical="center" wrapText="1" indent="1"/>
      <protection/>
    </xf>
    <xf numFmtId="186" fontId="4" fillId="0" borderId="71" xfId="61" applyNumberFormat="1" applyFont="1" applyBorder="1" applyAlignment="1">
      <alignment horizontal="center" vertical="center" wrapText="1"/>
      <protection/>
    </xf>
    <xf numFmtId="38" fontId="10" fillId="0" borderId="0" xfId="50" applyFont="1" applyAlignment="1">
      <alignment horizontal="left" vertical="center"/>
    </xf>
    <xf numFmtId="38" fontId="9" fillId="0" borderId="10" xfId="50" applyFont="1" applyBorder="1" applyAlignment="1">
      <alignment horizontal="right" vertical="center"/>
    </xf>
    <xf numFmtId="38" fontId="9" fillId="0" borderId="22" xfId="50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標準_Sheet1_1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19050</xdr:rowOff>
    </xdr:from>
    <xdr:to>
      <xdr:col>2</xdr:col>
      <xdr:colOff>0</xdr:colOff>
      <xdr:row>37</xdr:row>
      <xdr:rowOff>180975</xdr:rowOff>
    </xdr:to>
    <xdr:sp>
      <xdr:nvSpPr>
        <xdr:cNvPr id="1" name="Line 2"/>
        <xdr:cNvSpPr>
          <a:spLocks/>
        </xdr:cNvSpPr>
      </xdr:nvSpPr>
      <xdr:spPr>
        <a:xfrm>
          <a:off x="9525" y="7762875"/>
          <a:ext cx="1828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0" y="419100"/>
          <a:ext cx="1838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800100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438150"/>
          <a:ext cx="7810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2" sqref="K12"/>
    </sheetView>
  </sheetViews>
  <sheetFormatPr defaultColWidth="9.00390625" defaultRowHeight="13.5"/>
  <cols>
    <col min="1" max="1" width="10.50390625" style="0" bestFit="1" customWidth="1"/>
    <col min="2" max="2" width="13.625" style="0" customWidth="1"/>
    <col min="3" max="3" width="13.625" style="0" hidden="1" customWidth="1"/>
    <col min="4" max="7" width="12.625" style="0" customWidth="1"/>
    <col min="8" max="8" width="12.625" style="11" customWidth="1"/>
  </cols>
  <sheetData>
    <row r="1" spans="1:8" ht="18.75" customHeight="1">
      <c r="A1" s="154" t="s">
        <v>5</v>
      </c>
      <c r="B1" s="154"/>
      <c r="C1" s="154"/>
      <c r="D1" s="154"/>
      <c r="E1" s="154"/>
      <c r="F1" s="154"/>
      <c r="G1" s="154"/>
      <c r="H1" s="154"/>
    </row>
    <row r="2" spans="1:8" ht="14.25" thickBot="1">
      <c r="A2" s="1"/>
      <c r="B2" s="1"/>
      <c r="C2" s="62"/>
      <c r="E2" s="62"/>
      <c r="F2" s="62"/>
      <c r="G2" s="62"/>
      <c r="H2" s="140" t="s">
        <v>12</v>
      </c>
    </row>
    <row r="3" spans="1:8" ht="15" customHeight="1">
      <c r="A3" s="162" t="s">
        <v>121</v>
      </c>
      <c r="B3" s="163"/>
      <c r="C3" s="66">
        <v>2010</v>
      </c>
      <c r="D3" s="137">
        <v>2012</v>
      </c>
      <c r="E3" s="137">
        <v>2013</v>
      </c>
      <c r="F3" s="137">
        <v>2014</v>
      </c>
      <c r="G3" s="151">
        <v>2015</v>
      </c>
      <c r="H3" s="138">
        <v>2016</v>
      </c>
    </row>
    <row r="4" spans="1:8" ht="15" customHeight="1">
      <c r="A4" s="174" t="s">
        <v>125</v>
      </c>
      <c r="B4" s="175"/>
      <c r="C4" s="67" t="s">
        <v>108</v>
      </c>
      <c r="D4" s="136" t="s">
        <v>131</v>
      </c>
      <c r="E4" s="136" t="s">
        <v>132</v>
      </c>
      <c r="F4" s="136" t="s">
        <v>133</v>
      </c>
      <c r="G4" s="61" t="s">
        <v>134</v>
      </c>
      <c r="H4" s="139" t="s">
        <v>140</v>
      </c>
    </row>
    <row r="5" spans="1:8" ht="18" customHeight="1">
      <c r="A5" s="176" t="s">
        <v>0</v>
      </c>
      <c r="B5" s="68" t="s">
        <v>123</v>
      </c>
      <c r="C5" s="72">
        <f aca="true" t="shared" si="0" ref="C5:H5">SUM(C6:C7)</f>
        <v>1115931</v>
      </c>
      <c r="D5" s="78">
        <f t="shared" si="0"/>
        <v>1065116</v>
      </c>
      <c r="E5" s="78">
        <f t="shared" si="0"/>
        <v>1057971</v>
      </c>
      <c r="F5" s="78">
        <f t="shared" si="0"/>
        <v>1165384</v>
      </c>
      <c r="G5" s="78">
        <f t="shared" si="0"/>
        <v>1210056</v>
      </c>
      <c r="H5" s="103">
        <f t="shared" si="0"/>
        <v>1164226</v>
      </c>
    </row>
    <row r="6" spans="1:8" ht="18" customHeight="1">
      <c r="A6" s="169"/>
      <c r="B6" s="69" t="s">
        <v>122</v>
      </c>
      <c r="C6" s="72">
        <v>1075405</v>
      </c>
      <c r="D6" s="78">
        <v>1020265</v>
      </c>
      <c r="E6" s="78">
        <v>1011456</v>
      </c>
      <c r="F6" s="78">
        <v>1130229</v>
      </c>
      <c r="G6" s="78">
        <v>1171137</v>
      </c>
      <c r="H6" s="103">
        <v>1110211</v>
      </c>
    </row>
    <row r="7" spans="1:8" ht="18" customHeight="1">
      <c r="A7" s="169"/>
      <c r="B7" s="69" t="s">
        <v>124</v>
      </c>
      <c r="C7" s="72">
        <v>40526</v>
      </c>
      <c r="D7" s="78">
        <v>44851</v>
      </c>
      <c r="E7" s="78">
        <v>46515</v>
      </c>
      <c r="F7" s="78">
        <v>35155</v>
      </c>
      <c r="G7" s="78">
        <v>38919</v>
      </c>
      <c r="H7" s="103">
        <v>54015</v>
      </c>
    </row>
    <row r="8" spans="1:8" ht="18" customHeight="1">
      <c r="A8" s="177"/>
      <c r="B8" s="70" t="s">
        <v>126</v>
      </c>
      <c r="C8" s="72">
        <v>1678318</v>
      </c>
      <c r="D8" s="78">
        <v>1406393</v>
      </c>
      <c r="E8" s="78">
        <v>1403218</v>
      </c>
      <c r="F8" s="78">
        <v>1407768</v>
      </c>
      <c r="G8" s="78">
        <v>1421569</v>
      </c>
      <c r="H8" s="103">
        <v>1464053</v>
      </c>
    </row>
    <row r="9" spans="1:8" ht="18" customHeight="1">
      <c r="A9" s="178" t="s">
        <v>1</v>
      </c>
      <c r="B9" s="70" t="s">
        <v>123</v>
      </c>
      <c r="C9" s="72">
        <f aca="true" t="shared" si="1" ref="C9:H9">SUM(C10:C11)</f>
        <v>64031</v>
      </c>
      <c r="D9" s="78">
        <f t="shared" si="1"/>
        <v>123532</v>
      </c>
      <c r="E9" s="78">
        <f t="shared" si="1"/>
        <v>70540</v>
      </c>
      <c r="F9" s="78">
        <f t="shared" si="1"/>
        <v>159346</v>
      </c>
      <c r="G9" s="78">
        <f t="shared" si="1"/>
        <v>149454</v>
      </c>
      <c r="H9" s="103">
        <f t="shared" si="1"/>
        <v>152753</v>
      </c>
    </row>
    <row r="10" spans="1:8" ht="18" customHeight="1">
      <c r="A10" s="178"/>
      <c r="B10" s="69" t="s">
        <v>122</v>
      </c>
      <c r="C10" s="72">
        <v>52881</v>
      </c>
      <c r="D10" s="78">
        <v>61476</v>
      </c>
      <c r="E10" s="78">
        <v>40818</v>
      </c>
      <c r="F10" s="78">
        <v>151036</v>
      </c>
      <c r="G10" s="78">
        <v>144008</v>
      </c>
      <c r="H10" s="103">
        <v>147125</v>
      </c>
    </row>
    <row r="11" spans="1:8" ht="18" customHeight="1">
      <c r="A11" s="178"/>
      <c r="B11" s="69" t="s">
        <v>124</v>
      </c>
      <c r="C11" s="72">
        <v>11150</v>
      </c>
      <c r="D11" s="78">
        <v>62056</v>
      </c>
      <c r="E11" s="78">
        <v>29722</v>
      </c>
      <c r="F11" s="78">
        <v>8310</v>
      </c>
      <c r="G11" s="78">
        <v>5446</v>
      </c>
      <c r="H11" s="103">
        <v>5628</v>
      </c>
    </row>
    <row r="12" spans="1:8" s="10" customFormat="1" ht="18" customHeight="1">
      <c r="A12" s="178"/>
      <c r="B12" s="70" t="s">
        <v>126</v>
      </c>
      <c r="C12" s="73">
        <v>206666</v>
      </c>
      <c r="D12" s="78">
        <v>184382</v>
      </c>
      <c r="E12" s="78">
        <v>92369</v>
      </c>
      <c r="F12" s="78">
        <v>38127</v>
      </c>
      <c r="G12" s="78">
        <v>18915</v>
      </c>
      <c r="H12" s="103">
        <v>31119</v>
      </c>
    </row>
    <row r="13" spans="1:8" s="10" customFormat="1" ht="18" customHeight="1">
      <c r="A13" s="178" t="s">
        <v>2</v>
      </c>
      <c r="B13" s="70" t="s">
        <v>123</v>
      </c>
      <c r="C13" s="73">
        <f aca="true" t="shared" si="2" ref="C13:H13">SUM(C14:C15)</f>
        <v>964462</v>
      </c>
      <c r="D13" s="78">
        <f t="shared" si="2"/>
        <v>932207</v>
      </c>
      <c r="E13" s="78">
        <f t="shared" si="2"/>
        <v>912609</v>
      </c>
      <c r="F13" s="78">
        <f t="shared" si="2"/>
        <v>823860</v>
      </c>
      <c r="G13" s="78">
        <f t="shared" si="2"/>
        <v>855409</v>
      </c>
      <c r="H13" s="103">
        <f t="shared" si="2"/>
        <v>788444</v>
      </c>
    </row>
    <row r="14" spans="1:8" s="10" customFormat="1" ht="18" customHeight="1">
      <c r="A14" s="178"/>
      <c r="B14" s="69" t="s">
        <v>122</v>
      </c>
      <c r="C14" s="73">
        <v>930925</v>
      </c>
      <c r="D14" s="78">
        <v>886211</v>
      </c>
      <c r="E14" s="78">
        <v>860024</v>
      </c>
      <c r="F14" s="78">
        <v>794650</v>
      </c>
      <c r="G14" s="78">
        <v>820761</v>
      </c>
      <c r="H14" s="103">
        <v>759944</v>
      </c>
    </row>
    <row r="15" spans="1:8" s="10" customFormat="1" ht="18" customHeight="1">
      <c r="A15" s="178"/>
      <c r="B15" s="69" t="s">
        <v>124</v>
      </c>
      <c r="C15" s="73">
        <v>33537</v>
      </c>
      <c r="D15" s="78">
        <v>45996</v>
      </c>
      <c r="E15" s="78">
        <v>52585</v>
      </c>
      <c r="F15" s="78">
        <v>29210</v>
      </c>
      <c r="G15" s="78">
        <v>34648</v>
      </c>
      <c r="H15" s="103">
        <v>28500</v>
      </c>
    </row>
    <row r="16" spans="1:8" s="11" customFormat="1" ht="18" customHeight="1">
      <c r="A16" s="178"/>
      <c r="B16" s="70" t="s">
        <v>126</v>
      </c>
      <c r="C16" s="73">
        <v>6672162</v>
      </c>
      <c r="D16" s="79">
        <v>6832922</v>
      </c>
      <c r="E16" s="79">
        <v>7237373</v>
      </c>
      <c r="F16" s="79">
        <v>6070510</v>
      </c>
      <c r="G16" s="79">
        <v>6022548</v>
      </c>
      <c r="H16" s="103">
        <v>5877593</v>
      </c>
    </row>
    <row r="17" spans="1:8" s="11" customFormat="1" ht="18" customHeight="1">
      <c r="A17" s="178" t="s">
        <v>3</v>
      </c>
      <c r="B17" s="70" t="s">
        <v>123</v>
      </c>
      <c r="C17" s="73">
        <f aca="true" t="shared" si="3" ref="C17:H17">SUM(C18:C19)</f>
        <v>27793</v>
      </c>
      <c r="D17" s="79">
        <f t="shared" si="3"/>
        <v>28662</v>
      </c>
      <c r="E17" s="79">
        <f t="shared" si="3"/>
        <v>25721</v>
      </c>
      <c r="F17" s="79">
        <f t="shared" si="3"/>
        <v>22263</v>
      </c>
      <c r="G17" s="79">
        <f t="shared" si="3"/>
        <v>19380</v>
      </c>
      <c r="H17" s="103">
        <f t="shared" si="3"/>
        <v>19775</v>
      </c>
    </row>
    <row r="18" spans="1:8" s="11" customFormat="1" ht="18" customHeight="1">
      <c r="A18" s="178"/>
      <c r="B18" s="69" t="s">
        <v>122</v>
      </c>
      <c r="C18" s="73">
        <v>26923</v>
      </c>
      <c r="D18" s="79">
        <v>27992</v>
      </c>
      <c r="E18" s="79">
        <v>25143</v>
      </c>
      <c r="F18" s="79">
        <v>21890</v>
      </c>
      <c r="G18" s="79">
        <v>19027</v>
      </c>
      <c r="H18" s="103">
        <v>19352</v>
      </c>
    </row>
    <row r="19" spans="1:8" s="11" customFormat="1" ht="18" customHeight="1">
      <c r="A19" s="178"/>
      <c r="B19" s="69" t="s">
        <v>124</v>
      </c>
      <c r="C19" s="73">
        <v>870</v>
      </c>
      <c r="D19" s="79">
        <v>670</v>
      </c>
      <c r="E19" s="79">
        <v>578</v>
      </c>
      <c r="F19" s="79">
        <v>373</v>
      </c>
      <c r="G19" s="79">
        <v>353</v>
      </c>
      <c r="H19" s="103">
        <v>423</v>
      </c>
    </row>
    <row r="20" spans="1:8" s="57" customFormat="1" ht="18" customHeight="1">
      <c r="A20" s="178"/>
      <c r="B20" s="70" t="s">
        <v>126</v>
      </c>
      <c r="C20" s="72">
        <v>12792</v>
      </c>
      <c r="D20" s="78">
        <v>18301</v>
      </c>
      <c r="E20" s="78">
        <v>11497</v>
      </c>
      <c r="F20" s="78">
        <v>12321</v>
      </c>
      <c r="G20" s="78">
        <v>8521</v>
      </c>
      <c r="H20" s="103">
        <v>6631</v>
      </c>
    </row>
    <row r="21" spans="1:8" s="11" customFormat="1" ht="18" customHeight="1">
      <c r="A21" s="179" t="s">
        <v>4</v>
      </c>
      <c r="B21" s="70" t="s">
        <v>123</v>
      </c>
      <c r="C21" s="73">
        <f aca="true" t="shared" si="4" ref="C21:H21">SUM(C22:C23)</f>
        <v>466256</v>
      </c>
      <c r="D21" s="79">
        <f t="shared" si="4"/>
        <v>589215</v>
      </c>
      <c r="E21" s="79">
        <f t="shared" si="4"/>
        <v>557118</v>
      </c>
      <c r="F21" s="79">
        <f t="shared" si="4"/>
        <v>601146</v>
      </c>
      <c r="G21" s="79">
        <f t="shared" si="4"/>
        <v>588527</v>
      </c>
      <c r="H21" s="103">
        <f t="shared" si="4"/>
        <v>715047</v>
      </c>
    </row>
    <row r="22" spans="1:8" s="11" customFormat="1" ht="18" customHeight="1">
      <c r="A22" s="180"/>
      <c r="B22" s="69" t="s">
        <v>122</v>
      </c>
      <c r="C22" s="73">
        <v>433315</v>
      </c>
      <c r="D22" s="79">
        <v>567183</v>
      </c>
      <c r="E22" s="79">
        <v>489265</v>
      </c>
      <c r="F22" s="79">
        <v>553228</v>
      </c>
      <c r="G22" s="79">
        <v>521075</v>
      </c>
      <c r="H22" s="103">
        <v>665322</v>
      </c>
    </row>
    <row r="23" spans="1:8" s="11" customFormat="1" ht="18" customHeight="1">
      <c r="A23" s="180"/>
      <c r="B23" s="69" t="s">
        <v>124</v>
      </c>
      <c r="C23" s="73">
        <v>32941</v>
      </c>
      <c r="D23" s="79">
        <v>22032</v>
      </c>
      <c r="E23" s="79">
        <v>67853</v>
      </c>
      <c r="F23" s="79">
        <v>47918</v>
      </c>
      <c r="G23" s="79">
        <v>67452</v>
      </c>
      <c r="H23" s="103">
        <v>49725</v>
      </c>
    </row>
    <row r="24" spans="1:8" s="57" customFormat="1" ht="18" customHeight="1">
      <c r="A24" s="181"/>
      <c r="B24" s="70" t="s">
        <v>126</v>
      </c>
      <c r="C24" s="72">
        <v>820613</v>
      </c>
      <c r="D24" s="78">
        <v>833243</v>
      </c>
      <c r="E24" s="78">
        <v>830978</v>
      </c>
      <c r="F24" s="78">
        <v>2197090</v>
      </c>
      <c r="G24" s="78">
        <v>2600851</v>
      </c>
      <c r="H24" s="103">
        <v>2510461</v>
      </c>
    </row>
    <row r="25" spans="1:8" s="11" customFormat="1" ht="18" customHeight="1">
      <c r="A25" s="168" t="s">
        <v>129</v>
      </c>
      <c r="B25" s="70" t="s">
        <v>123</v>
      </c>
      <c r="C25" s="73">
        <f aca="true" t="shared" si="5" ref="C25:H25">SUM(C26:C27)</f>
        <v>2638473</v>
      </c>
      <c r="D25" s="79">
        <f t="shared" si="5"/>
        <v>2738732</v>
      </c>
      <c r="E25" s="79">
        <f t="shared" si="5"/>
        <v>2623959</v>
      </c>
      <c r="F25" s="79">
        <f t="shared" si="5"/>
        <v>2771999</v>
      </c>
      <c r="G25" s="79">
        <f t="shared" si="5"/>
        <v>2822826</v>
      </c>
      <c r="H25" s="103">
        <f t="shared" si="5"/>
        <v>2840245</v>
      </c>
    </row>
    <row r="26" spans="1:8" s="11" customFormat="1" ht="18" customHeight="1">
      <c r="A26" s="169"/>
      <c r="B26" s="69" t="s">
        <v>122</v>
      </c>
      <c r="C26" s="73">
        <f>C6+C10+C14+C18+C22</f>
        <v>2519449</v>
      </c>
      <c r="D26" s="79">
        <f aca="true" t="shared" si="6" ref="D26:G28">D6+D10+D14+D18+D22</f>
        <v>2563127</v>
      </c>
      <c r="E26" s="79">
        <f t="shared" si="6"/>
        <v>2426706</v>
      </c>
      <c r="F26" s="79">
        <f t="shared" si="6"/>
        <v>2651033</v>
      </c>
      <c r="G26" s="79">
        <f t="shared" si="6"/>
        <v>2676008</v>
      </c>
      <c r="H26" s="103">
        <f>H6+H10+H14+H18+H22</f>
        <v>2701954</v>
      </c>
    </row>
    <row r="27" spans="1:8" s="11" customFormat="1" ht="18" customHeight="1">
      <c r="A27" s="169"/>
      <c r="B27" s="69" t="s">
        <v>124</v>
      </c>
      <c r="C27" s="73">
        <f>C7+C11+C15+C19+C23</f>
        <v>119024</v>
      </c>
      <c r="D27" s="79">
        <f t="shared" si="6"/>
        <v>175605</v>
      </c>
      <c r="E27" s="79">
        <f t="shared" si="6"/>
        <v>197253</v>
      </c>
      <c r="F27" s="79">
        <f t="shared" si="6"/>
        <v>120966</v>
      </c>
      <c r="G27" s="79">
        <f t="shared" si="6"/>
        <v>146818</v>
      </c>
      <c r="H27" s="103">
        <f>H7+H11+H15+H19+H23</f>
        <v>138291</v>
      </c>
    </row>
    <row r="28" spans="1:8" s="57" customFormat="1" ht="18" customHeight="1" thickBot="1">
      <c r="A28" s="170"/>
      <c r="B28" s="71" t="s">
        <v>127</v>
      </c>
      <c r="C28" s="74">
        <f>C8+C12+C16+C20+C24</f>
        <v>9390551</v>
      </c>
      <c r="D28" s="80">
        <f t="shared" si="6"/>
        <v>9275241</v>
      </c>
      <c r="E28" s="80">
        <f t="shared" si="6"/>
        <v>9575435</v>
      </c>
      <c r="F28" s="80">
        <f t="shared" si="6"/>
        <v>9725816</v>
      </c>
      <c r="G28" s="80">
        <f t="shared" si="6"/>
        <v>10072404</v>
      </c>
      <c r="H28" s="142">
        <f>H8+H12+H16+H20+H24</f>
        <v>9889857</v>
      </c>
    </row>
    <row r="29" spans="1:8" s="57" customFormat="1" ht="12.75" customHeight="1">
      <c r="A29" s="171" t="s">
        <v>135</v>
      </c>
      <c r="B29" s="171"/>
      <c r="C29" s="172"/>
      <c r="D29" s="172"/>
      <c r="E29" s="172"/>
      <c r="G29" s="141"/>
      <c r="H29" s="143" t="s">
        <v>11</v>
      </c>
    </row>
    <row r="30" spans="1:8" s="57" customFormat="1" ht="12.75" customHeight="1">
      <c r="A30" s="173" t="s">
        <v>136</v>
      </c>
      <c r="B30" s="173"/>
      <c r="C30" s="173"/>
      <c r="D30" s="173"/>
      <c r="E30" s="173"/>
      <c r="H30" s="144"/>
    </row>
    <row r="31" spans="1:8" s="57" customFormat="1" ht="12.75" customHeight="1">
      <c r="A31" s="173" t="s">
        <v>137</v>
      </c>
      <c r="B31" s="173"/>
      <c r="C31" s="173"/>
      <c r="D31" s="173"/>
      <c r="E31" s="173"/>
      <c r="H31" s="144"/>
    </row>
    <row r="32" spans="1:8" s="57" customFormat="1" ht="12.75" customHeight="1">
      <c r="A32" s="173" t="s">
        <v>138</v>
      </c>
      <c r="B32" s="173"/>
      <c r="C32" s="173"/>
      <c r="D32" s="173"/>
      <c r="E32" s="173"/>
      <c r="H32" s="144"/>
    </row>
    <row r="33" spans="1:8" s="57" customFormat="1" ht="12.75" customHeight="1">
      <c r="A33" s="173" t="s">
        <v>139</v>
      </c>
      <c r="B33" s="173"/>
      <c r="C33" s="173"/>
      <c r="D33" s="173"/>
      <c r="E33" s="173"/>
      <c r="H33" s="144"/>
    </row>
    <row r="34" ht="18" customHeight="1"/>
    <row r="35" spans="1:8" ht="18.75" customHeight="1">
      <c r="A35" s="155" t="s">
        <v>109</v>
      </c>
      <c r="B35" s="155"/>
      <c r="C35" s="155"/>
      <c r="D35" s="155"/>
      <c r="E35" s="155"/>
      <c r="F35" s="155"/>
      <c r="G35" s="155"/>
      <c r="H35" s="155"/>
    </row>
    <row r="36" spans="1:8" ht="14.25" thickBot="1">
      <c r="A36" s="5"/>
      <c r="B36" s="2"/>
      <c r="C36" s="2"/>
      <c r="D36" s="2"/>
      <c r="E36" s="2"/>
      <c r="F36" s="2"/>
      <c r="G36" s="2"/>
      <c r="H36" s="145" t="s">
        <v>10</v>
      </c>
    </row>
    <row r="37" spans="1:8" ht="15" customHeight="1">
      <c r="A37" s="4"/>
      <c r="B37" s="59" t="s">
        <v>6</v>
      </c>
      <c r="C37" s="60">
        <v>39904</v>
      </c>
      <c r="D37" s="60">
        <v>40634</v>
      </c>
      <c r="E37" s="135">
        <v>41000</v>
      </c>
      <c r="F37" s="135">
        <v>41365</v>
      </c>
      <c r="G37" s="60">
        <v>41730</v>
      </c>
      <c r="H37" s="146">
        <v>42095</v>
      </c>
    </row>
    <row r="38" spans="1:8" ht="15" customHeight="1">
      <c r="A38" s="58" t="s">
        <v>7</v>
      </c>
      <c r="B38" s="12"/>
      <c r="C38" s="61" t="s">
        <v>107</v>
      </c>
      <c r="D38" s="61" t="s">
        <v>130</v>
      </c>
      <c r="E38" s="136" t="s">
        <v>131</v>
      </c>
      <c r="F38" s="136" t="s">
        <v>132</v>
      </c>
      <c r="G38" s="61" t="s">
        <v>133</v>
      </c>
      <c r="H38" s="139" t="s">
        <v>134</v>
      </c>
    </row>
    <row r="39" spans="1:8" ht="18" customHeight="1">
      <c r="A39" s="160" t="s">
        <v>114</v>
      </c>
      <c r="B39" s="161"/>
      <c r="C39" s="63">
        <v>1090</v>
      </c>
      <c r="D39" s="81">
        <v>1032</v>
      </c>
      <c r="E39" s="81">
        <v>1029</v>
      </c>
      <c r="F39" s="81">
        <v>976</v>
      </c>
      <c r="G39" s="81">
        <v>969</v>
      </c>
      <c r="H39" s="147">
        <v>1001</v>
      </c>
    </row>
    <row r="40" spans="1:8" ht="18" customHeight="1">
      <c r="A40" s="158" t="s">
        <v>115</v>
      </c>
      <c r="B40" s="159"/>
      <c r="C40" s="64">
        <v>40</v>
      </c>
      <c r="D40" s="82">
        <v>36</v>
      </c>
      <c r="E40" s="82">
        <v>35</v>
      </c>
      <c r="F40" s="82">
        <v>27</v>
      </c>
      <c r="G40" s="82">
        <v>34</v>
      </c>
      <c r="H40" s="148">
        <v>31</v>
      </c>
    </row>
    <row r="41" spans="1:8" ht="18" customHeight="1">
      <c r="A41" s="158" t="s">
        <v>141</v>
      </c>
      <c r="B41" s="159"/>
      <c r="C41" s="64">
        <v>1239</v>
      </c>
      <c r="D41" s="82">
        <v>1187</v>
      </c>
      <c r="E41" s="82">
        <v>1210</v>
      </c>
      <c r="F41" s="82">
        <v>1096</v>
      </c>
      <c r="G41" s="82">
        <v>1173</v>
      </c>
      <c r="H41" s="148">
        <v>1171</v>
      </c>
    </row>
    <row r="42" spans="1:8" ht="18" customHeight="1">
      <c r="A42" s="158" t="s">
        <v>116</v>
      </c>
      <c r="B42" s="159"/>
      <c r="C42" s="64">
        <v>124</v>
      </c>
      <c r="D42" s="82">
        <v>122</v>
      </c>
      <c r="E42" s="82">
        <v>123</v>
      </c>
      <c r="F42" s="82">
        <v>118</v>
      </c>
      <c r="G42" s="82">
        <v>117</v>
      </c>
      <c r="H42" s="148">
        <v>121</v>
      </c>
    </row>
    <row r="43" spans="1:8" ht="18" customHeight="1">
      <c r="A43" s="158" t="s">
        <v>117</v>
      </c>
      <c r="B43" s="159"/>
      <c r="C43" s="64">
        <v>3511</v>
      </c>
      <c r="D43" s="82">
        <v>3128</v>
      </c>
      <c r="E43" s="82">
        <v>3218</v>
      </c>
      <c r="F43" s="82">
        <v>2644</v>
      </c>
      <c r="G43" s="82">
        <v>3111</v>
      </c>
      <c r="H43" s="148">
        <v>3449</v>
      </c>
    </row>
    <row r="44" spans="1:8" ht="18" customHeight="1">
      <c r="A44" s="166" t="s">
        <v>8</v>
      </c>
      <c r="B44" s="167"/>
      <c r="C44" s="64">
        <v>172</v>
      </c>
      <c r="D44" s="82">
        <v>210</v>
      </c>
      <c r="E44" s="82">
        <v>225</v>
      </c>
      <c r="F44" s="82">
        <v>220</v>
      </c>
      <c r="G44" s="82">
        <v>244</v>
      </c>
      <c r="H44" s="148">
        <v>257</v>
      </c>
    </row>
    <row r="45" spans="1:8" ht="18" customHeight="1">
      <c r="A45" s="164" t="s">
        <v>120</v>
      </c>
      <c r="B45" s="165"/>
      <c r="C45" s="64">
        <v>89</v>
      </c>
      <c r="D45" s="82">
        <v>98</v>
      </c>
      <c r="E45" s="82">
        <v>102</v>
      </c>
      <c r="F45" s="82">
        <v>97</v>
      </c>
      <c r="G45" s="82">
        <v>128</v>
      </c>
      <c r="H45" s="148">
        <v>147</v>
      </c>
    </row>
    <row r="46" spans="1:8" ht="18" customHeight="1">
      <c r="A46" s="158" t="s">
        <v>118</v>
      </c>
      <c r="B46" s="159"/>
      <c r="C46" s="64">
        <v>1847</v>
      </c>
      <c r="D46" s="82">
        <v>1485</v>
      </c>
      <c r="E46" s="82">
        <v>1434</v>
      </c>
      <c r="F46" s="133">
        <v>1264</v>
      </c>
      <c r="G46" s="133">
        <v>1425</v>
      </c>
      <c r="H46" s="149">
        <v>1785</v>
      </c>
    </row>
    <row r="47" spans="1:8" ht="18" customHeight="1">
      <c r="A47" s="158" t="s">
        <v>119</v>
      </c>
      <c r="B47" s="159"/>
      <c r="C47" s="64">
        <v>3903</v>
      </c>
      <c r="D47" s="83">
        <v>4389</v>
      </c>
      <c r="E47" s="83">
        <v>4713</v>
      </c>
      <c r="F47" s="133">
        <v>4446</v>
      </c>
      <c r="G47" s="133">
        <v>4307</v>
      </c>
      <c r="H47" s="149">
        <v>4121</v>
      </c>
    </row>
    <row r="48" spans="1:8" ht="18" customHeight="1" thickBot="1">
      <c r="A48" s="156" t="s">
        <v>9</v>
      </c>
      <c r="B48" s="157"/>
      <c r="C48" s="65">
        <f aca="true" t="shared" si="7" ref="C48:H48">SUM(C39:C47)</f>
        <v>12015</v>
      </c>
      <c r="D48" s="84">
        <f t="shared" si="7"/>
        <v>11687</v>
      </c>
      <c r="E48" s="84">
        <f t="shared" si="7"/>
        <v>12089</v>
      </c>
      <c r="F48" s="134">
        <f t="shared" si="7"/>
        <v>10888</v>
      </c>
      <c r="G48" s="134">
        <f t="shared" si="7"/>
        <v>11508</v>
      </c>
      <c r="H48" s="150">
        <f t="shared" si="7"/>
        <v>12083</v>
      </c>
    </row>
    <row r="49" spans="1:8" ht="12.75" customHeight="1">
      <c r="A49" s="6"/>
      <c r="B49" s="3"/>
      <c r="C49" s="3"/>
      <c r="D49" s="8"/>
      <c r="E49" s="9"/>
      <c r="F49" s="9"/>
      <c r="G49" s="7"/>
      <c r="H49" s="145" t="s">
        <v>128</v>
      </c>
    </row>
  </sheetData>
  <sheetProtection/>
  <mergeCells count="25">
    <mergeCell ref="A4:B4"/>
    <mergeCell ref="A5:A8"/>
    <mergeCell ref="A9:A12"/>
    <mergeCell ref="A13:A16"/>
    <mergeCell ref="A17:A20"/>
    <mergeCell ref="A21:A24"/>
    <mergeCell ref="A44:B44"/>
    <mergeCell ref="A43:B43"/>
    <mergeCell ref="A40:B40"/>
    <mergeCell ref="A25:A28"/>
    <mergeCell ref="A29:E29"/>
    <mergeCell ref="A30:E30"/>
    <mergeCell ref="A31:E31"/>
    <mergeCell ref="A32:E32"/>
    <mergeCell ref="A33:E33"/>
    <mergeCell ref="A1:H1"/>
    <mergeCell ref="A35:H35"/>
    <mergeCell ref="A48:B48"/>
    <mergeCell ref="A47:B47"/>
    <mergeCell ref="A46:B46"/>
    <mergeCell ref="A42:B42"/>
    <mergeCell ref="A39:B39"/>
    <mergeCell ref="A3:B3"/>
    <mergeCell ref="A41:B41"/>
    <mergeCell ref="A45:B4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O24" sqref="O24"/>
    </sheetView>
  </sheetViews>
  <sheetFormatPr defaultColWidth="9.00390625" defaultRowHeight="13.5"/>
  <cols>
    <col min="1" max="1" width="2.625" style="29" customWidth="1"/>
    <col min="2" max="2" width="20.625" style="30" customWidth="1"/>
    <col min="3" max="4" width="7.50390625" style="31" bestFit="1" customWidth="1"/>
    <col min="5" max="6" width="4.375" style="31" customWidth="1"/>
    <col min="7" max="8" width="2.625" style="31" customWidth="1"/>
    <col min="9" max="9" width="20.625" style="31" customWidth="1"/>
    <col min="10" max="11" width="7.50390625" style="31" bestFit="1" customWidth="1"/>
    <col min="12" max="13" width="4.375" style="31" customWidth="1"/>
    <col min="14" max="16384" width="9.00390625" style="29" customWidth="1"/>
  </cols>
  <sheetData>
    <row r="1" spans="1:18" s="14" customFormat="1" ht="18.75" customHeight="1">
      <c r="A1" s="204" t="s">
        <v>110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3"/>
      <c r="O1" s="13"/>
      <c r="P1" s="13"/>
      <c r="Q1" s="13"/>
      <c r="R1" s="13"/>
    </row>
    <row r="2" spans="1:13" s="17" customFormat="1" ht="7.5" customHeight="1">
      <c r="A2" s="15"/>
      <c r="B2" s="15"/>
      <c r="C2" s="15"/>
      <c r="D2" s="16"/>
      <c r="E2" s="16"/>
      <c r="F2" s="16"/>
      <c r="G2" s="16"/>
      <c r="H2" s="16"/>
      <c r="I2" s="16"/>
      <c r="K2" s="18"/>
      <c r="L2" s="18"/>
      <c r="M2" s="19"/>
    </row>
    <row r="3" spans="1:13" s="22" customFormat="1" ht="21" customHeight="1">
      <c r="A3" s="205" t="s">
        <v>13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1"/>
      <c r="M3" s="21"/>
    </row>
    <row r="4" spans="1:13" s="22" customFormat="1" ht="15" thickBot="1">
      <c r="A4" s="20"/>
      <c r="B4" s="20"/>
      <c r="C4" s="206" t="s">
        <v>14</v>
      </c>
      <c r="D4" s="206"/>
      <c r="E4" s="206"/>
      <c r="F4" s="206"/>
      <c r="G4" s="20"/>
      <c r="H4" s="20"/>
      <c r="I4" s="20"/>
      <c r="J4" s="206" t="s">
        <v>14</v>
      </c>
      <c r="K4" s="206"/>
      <c r="L4" s="206"/>
      <c r="M4" s="206"/>
    </row>
    <row r="5" spans="1:13" s="22" customFormat="1" ht="24.75" customHeight="1">
      <c r="A5" s="207" t="s">
        <v>15</v>
      </c>
      <c r="B5" s="208"/>
      <c r="C5" s="124" t="s">
        <v>16</v>
      </c>
      <c r="D5" s="125" t="s">
        <v>17</v>
      </c>
      <c r="E5" s="209" t="s">
        <v>18</v>
      </c>
      <c r="F5" s="210"/>
      <c r="G5" s="23"/>
      <c r="H5" s="211" t="s">
        <v>19</v>
      </c>
      <c r="I5" s="212"/>
      <c r="J5" s="126" t="s">
        <v>16</v>
      </c>
      <c r="K5" s="127" t="s">
        <v>17</v>
      </c>
      <c r="L5" s="209" t="s">
        <v>18</v>
      </c>
      <c r="M5" s="213"/>
    </row>
    <row r="6" spans="1:13" s="22" customFormat="1" ht="19.5" customHeight="1">
      <c r="A6" s="196" t="s">
        <v>20</v>
      </c>
      <c r="B6" s="196"/>
      <c r="C6" s="85">
        <f>C7+C8+C11+C14+C21+C26</f>
        <v>250</v>
      </c>
      <c r="D6" s="86">
        <f>D7+D8+D11+D14+D21+D26</f>
        <v>1707</v>
      </c>
      <c r="E6" s="197">
        <v>129789</v>
      </c>
      <c r="F6" s="197">
        <f>F7+F8+F11+F14+F21+F26</f>
        <v>0</v>
      </c>
      <c r="G6" s="24"/>
      <c r="H6" s="198" t="s">
        <v>20</v>
      </c>
      <c r="I6" s="199"/>
      <c r="J6" s="86">
        <f>J7+J10+J16+J24+J28+J38</f>
        <v>1010</v>
      </c>
      <c r="K6" s="86">
        <f>K7+K10+K16+K24+K28+K38</f>
        <v>9495</v>
      </c>
      <c r="L6" s="197">
        <f>L7+L10+L16+L24+L28+L38+1</f>
        <v>173848</v>
      </c>
      <c r="M6" s="197">
        <f>M7+M10+M16+M24+M28+M38</f>
        <v>0</v>
      </c>
    </row>
    <row r="7" spans="1:13" s="22" customFormat="1" ht="19.5" customHeight="1">
      <c r="A7" s="200" t="s">
        <v>21</v>
      </c>
      <c r="B7" s="200"/>
      <c r="C7" s="87">
        <v>0</v>
      </c>
      <c r="D7" s="88">
        <v>0</v>
      </c>
      <c r="E7" s="201">
        <v>0</v>
      </c>
      <c r="F7" s="201"/>
      <c r="G7" s="25"/>
      <c r="H7" s="202" t="s">
        <v>22</v>
      </c>
      <c r="I7" s="203"/>
      <c r="J7" s="97">
        <f>SUM(J8:J9)</f>
        <v>7</v>
      </c>
      <c r="K7" s="97">
        <f>SUM(K8:K9)</f>
        <v>901</v>
      </c>
      <c r="L7" s="189">
        <f>SUM(L8:L9)</f>
        <v>15852</v>
      </c>
      <c r="M7" s="189">
        <f>SUM(M8:M9)</f>
        <v>0</v>
      </c>
    </row>
    <row r="8" spans="1:13" s="22" customFormat="1" ht="19.5" customHeight="1">
      <c r="A8" s="190" t="s">
        <v>23</v>
      </c>
      <c r="B8" s="190"/>
      <c r="C8" s="89">
        <f>C9+C10</f>
        <v>1</v>
      </c>
      <c r="D8" s="90">
        <f>D9+D10</f>
        <v>1</v>
      </c>
      <c r="E8" s="182" t="s">
        <v>24</v>
      </c>
      <c r="F8" s="182"/>
      <c r="G8" s="25"/>
      <c r="H8" s="111"/>
      <c r="I8" s="112" t="s">
        <v>25</v>
      </c>
      <c r="J8" s="90">
        <v>4</v>
      </c>
      <c r="K8" s="90">
        <v>887</v>
      </c>
      <c r="L8" s="182">
        <v>15533</v>
      </c>
      <c r="M8" s="182"/>
    </row>
    <row r="9" spans="1:13" s="22" customFormat="1" ht="19.5" customHeight="1">
      <c r="A9" s="104"/>
      <c r="B9" s="120" t="s">
        <v>26</v>
      </c>
      <c r="C9" s="91">
        <v>0</v>
      </c>
      <c r="D9" s="90">
        <v>0</v>
      </c>
      <c r="E9" s="182">
        <v>0</v>
      </c>
      <c r="F9" s="182"/>
      <c r="G9" s="25"/>
      <c r="H9" s="113"/>
      <c r="I9" s="121" t="s">
        <v>27</v>
      </c>
      <c r="J9" s="98">
        <v>3</v>
      </c>
      <c r="K9" s="98">
        <v>14</v>
      </c>
      <c r="L9" s="186">
        <v>319</v>
      </c>
      <c r="M9" s="186"/>
    </row>
    <row r="10" spans="1:13" s="22" customFormat="1" ht="19.5" customHeight="1">
      <c r="A10" s="105"/>
      <c r="B10" s="106" t="s">
        <v>28</v>
      </c>
      <c r="C10" s="91">
        <v>1</v>
      </c>
      <c r="D10" s="90">
        <v>1</v>
      </c>
      <c r="E10" s="182" t="s">
        <v>24</v>
      </c>
      <c r="F10" s="182"/>
      <c r="G10" s="25"/>
      <c r="H10" s="194" t="s">
        <v>29</v>
      </c>
      <c r="I10" s="195"/>
      <c r="J10" s="90">
        <f>SUM(J11:J15)</f>
        <v>114</v>
      </c>
      <c r="K10" s="90">
        <f>SUM(K11:K15)</f>
        <v>489</v>
      </c>
      <c r="L10" s="182">
        <f>SUM(L11:L15)</f>
        <v>8135</v>
      </c>
      <c r="M10" s="182">
        <f>SUM(M11:M15)</f>
        <v>0</v>
      </c>
    </row>
    <row r="11" spans="1:13" s="22" customFormat="1" ht="19.5" customHeight="1">
      <c r="A11" s="193" t="s">
        <v>30</v>
      </c>
      <c r="B11" s="193"/>
      <c r="C11" s="89">
        <f>C12+C13</f>
        <v>46</v>
      </c>
      <c r="D11" s="92">
        <f>D12+D13</f>
        <v>307</v>
      </c>
      <c r="E11" s="191">
        <f>E12+E13</f>
        <v>18219</v>
      </c>
      <c r="F11" s="191">
        <f>F12+F13</f>
        <v>0</v>
      </c>
      <c r="G11" s="25"/>
      <c r="H11" s="111"/>
      <c r="I11" s="112" t="s">
        <v>31</v>
      </c>
      <c r="J11" s="90">
        <v>25</v>
      </c>
      <c r="K11" s="90">
        <v>100</v>
      </c>
      <c r="L11" s="182">
        <v>1171</v>
      </c>
      <c r="M11" s="182"/>
    </row>
    <row r="12" spans="1:13" s="22" customFormat="1" ht="19.5" customHeight="1">
      <c r="A12" s="104"/>
      <c r="B12" s="107" t="s">
        <v>32</v>
      </c>
      <c r="C12" s="91">
        <v>23</v>
      </c>
      <c r="D12" s="90">
        <v>109</v>
      </c>
      <c r="E12" s="182">
        <v>2160</v>
      </c>
      <c r="F12" s="182"/>
      <c r="G12" s="25"/>
      <c r="H12" s="113"/>
      <c r="I12" s="114" t="s">
        <v>33</v>
      </c>
      <c r="J12" s="90">
        <v>9</v>
      </c>
      <c r="K12" s="90">
        <v>42</v>
      </c>
      <c r="L12" s="182">
        <v>1120</v>
      </c>
      <c r="M12" s="182"/>
    </row>
    <row r="13" spans="1:13" s="22" customFormat="1" ht="19.5" customHeight="1">
      <c r="A13" s="108"/>
      <c r="B13" s="109" t="s">
        <v>34</v>
      </c>
      <c r="C13" s="93">
        <v>23</v>
      </c>
      <c r="D13" s="94">
        <v>198</v>
      </c>
      <c r="E13" s="192">
        <v>16059</v>
      </c>
      <c r="F13" s="192"/>
      <c r="G13" s="25"/>
      <c r="H13" s="111"/>
      <c r="I13" s="112" t="s">
        <v>35</v>
      </c>
      <c r="J13" s="90">
        <v>47</v>
      </c>
      <c r="K13" s="90">
        <v>255</v>
      </c>
      <c r="L13" s="182">
        <v>4720</v>
      </c>
      <c r="M13" s="182"/>
    </row>
    <row r="14" spans="1:13" s="22" customFormat="1" ht="19.5" customHeight="1">
      <c r="A14" s="193" t="s">
        <v>36</v>
      </c>
      <c r="B14" s="193"/>
      <c r="C14" s="91">
        <f>SUM(C15:C20)</f>
        <v>68</v>
      </c>
      <c r="D14" s="90">
        <f>SUM(D15:D20)</f>
        <v>472</v>
      </c>
      <c r="E14" s="191">
        <v>39642</v>
      </c>
      <c r="F14" s="191">
        <f>SUM(F15:F20)</f>
        <v>0</v>
      </c>
      <c r="G14" s="25"/>
      <c r="H14" s="111"/>
      <c r="I14" s="112" t="s">
        <v>37</v>
      </c>
      <c r="J14" s="90">
        <v>8</v>
      </c>
      <c r="K14" s="90">
        <v>31</v>
      </c>
      <c r="L14" s="182">
        <v>516</v>
      </c>
      <c r="M14" s="182"/>
    </row>
    <row r="15" spans="1:13" s="22" customFormat="1" ht="19.5" customHeight="1">
      <c r="A15" s="104"/>
      <c r="B15" s="107" t="s">
        <v>38</v>
      </c>
      <c r="C15" s="91">
        <v>34</v>
      </c>
      <c r="D15" s="90">
        <v>178</v>
      </c>
      <c r="E15" s="182">
        <v>12312</v>
      </c>
      <c r="F15" s="182"/>
      <c r="G15" s="25"/>
      <c r="H15" s="113"/>
      <c r="I15" s="132" t="s">
        <v>39</v>
      </c>
      <c r="J15" s="90">
        <v>25</v>
      </c>
      <c r="K15" s="90">
        <v>61</v>
      </c>
      <c r="L15" s="182">
        <v>608</v>
      </c>
      <c r="M15" s="182"/>
    </row>
    <row r="16" spans="1:13" s="22" customFormat="1" ht="19.5" customHeight="1">
      <c r="A16" s="104"/>
      <c r="B16" s="107" t="s">
        <v>40</v>
      </c>
      <c r="C16" s="91">
        <v>13</v>
      </c>
      <c r="D16" s="90">
        <v>128</v>
      </c>
      <c r="E16" s="182">
        <v>15874</v>
      </c>
      <c r="F16" s="182"/>
      <c r="G16" s="25"/>
      <c r="H16" s="187" t="s">
        <v>41</v>
      </c>
      <c r="I16" s="188"/>
      <c r="J16" s="97">
        <f>SUM(J17:J23)</f>
        <v>267</v>
      </c>
      <c r="K16" s="97">
        <f>SUM(K17:K23)</f>
        <v>3314</v>
      </c>
      <c r="L16" s="189">
        <f>SUM(L17:L23)</f>
        <v>42645</v>
      </c>
      <c r="M16" s="189">
        <f>SUM(M17:M23)</f>
        <v>0</v>
      </c>
    </row>
    <row r="17" spans="1:13" s="22" customFormat="1" ht="19.5" customHeight="1">
      <c r="A17" s="104"/>
      <c r="B17" s="107" t="s">
        <v>42</v>
      </c>
      <c r="C17" s="91">
        <v>2</v>
      </c>
      <c r="D17" s="90">
        <v>11</v>
      </c>
      <c r="E17" s="182" t="s">
        <v>24</v>
      </c>
      <c r="F17" s="182"/>
      <c r="G17" s="25"/>
      <c r="H17" s="111"/>
      <c r="I17" s="112" t="s">
        <v>43</v>
      </c>
      <c r="J17" s="90">
        <v>35</v>
      </c>
      <c r="K17" s="90">
        <v>1075</v>
      </c>
      <c r="L17" s="182">
        <v>18535</v>
      </c>
      <c r="M17" s="182"/>
    </row>
    <row r="18" spans="1:13" s="22" customFormat="1" ht="19.5" customHeight="1">
      <c r="A18" s="104"/>
      <c r="B18" s="107" t="s">
        <v>44</v>
      </c>
      <c r="C18" s="91">
        <v>6</v>
      </c>
      <c r="D18" s="90">
        <v>54</v>
      </c>
      <c r="E18" s="182">
        <v>5786</v>
      </c>
      <c r="F18" s="182"/>
      <c r="G18" s="25"/>
      <c r="H18" s="111"/>
      <c r="I18" s="112" t="s">
        <v>45</v>
      </c>
      <c r="J18" s="90">
        <v>16</v>
      </c>
      <c r="K18" s="90">
        <v>104</v>
      </c>
      <c r="L18" s="182">
        <v>555</v>
      </c>
      <c r="M18" s="182"/>
    </row>
    <row r="19" spans="1:13" s="22" customFormat="1" ht="19.5" customHeight="1">
      <c r="A19" s="104"/>
      <c r="B19" s="107" t="s">
        <v>46</v>
      </c>
      <c r="C19" s="91">
        <v>6</v>
      </c>
      <c r="D19" s="90">
        <v>32</v>
      </c>
      <c r="E19" s="182" t="s">
        <v>24</v>
      </c>
      <c r="F19" s="182"/>
      <c r="G19" s="25"/>
      <c r="H19" s="111"/>
      <c r="I19" s="112" t="s">
        <v>47</v>
      </c>
      <c r="J19" s="90">
        <v>9</v>
      </c>
      <c r="K19" s="90">
        <v>40</v>
      </c>
      <c r="L19" s="182">
        <v>612</v>
      </c>
      <c r="M19" s="182"/>
    </row>
    <row r="20" spans="1:13" s="22" customFormat="1" ht="19.5" customHeight="1">
      <c r="A20" s="105"/>
      <c r="B20" s="106" t="s">
        <v>48</v>
      </c>
      <c r="C20" s="91">
        <v>7</v>
      </c>
      <c r="D20" s="90">
        <v>69</v>
      </c>
      <c r="E20" s="182">
        <v>3509</v>
      </c>
      <c r="F20" s="182"/>
      <c r="G20" s="25"/>
      <c r="H20" s="113"/>
      <c r="I20" s="114" t="s">
        <v>49</v>
      </c>
      <c r="J20" s="90">
        <v>13</v>
      </c>
      <c r="K20" s="90">
        <v>53</v>
      </c>
      <c r="L20" s="182">
        <v>621</v>
      </c>
      <c r="M20" s="182"/>
    </row>
    <row r="21" spans="1:13" s="22" customFormat="1" ht="19.5" customHeight="1">
      <c r="A21" s="193" t="s">
        <v>50</v>
      </c>
      <c r="B21" s="193"/>
      <c r="C21" s="89">
        <f>C22+C23+C24+C25</f>
        <v>87</v>
      </c>
      <c r="D21" s="92">
        <f>D22+D23+D24+D25</f>
        <v>613</v>
      </c>
      <c r="E21" s="191">
        <f>E22+E23+E24+E25</f>
        <v>45409</v>
      </c>
      <c r="F21" s="191">
        <f>F22+F23+F24+F25</f>
        <v>0</v>
      </c>
      <c r="G21" s="25"/>
      <c r="H21" s="111"/>
      <c r="I21" s="112" t="s">
        <v>51</v>
      </c>
      <c r="J21" s="90">
        <v>36</v>
      </c>
      <c r="K21" s="90">
        <v>120</v>
      </c>
      <c r="L21" s="182">
        <v>2551</v>
      </c>
      <c r="M21" s="182"/>
    </row>
    <row r="22" spans="1:13" s="22" customFormat="1" ht="19.5" customHeight="1">
      <c r="A22" s="104"/>
      <c r="B22" s="107" t="s">
        <v>52</v>
      </c>
      <c r="C22" s="91">
        <v>37</v>
      </c>
      <c r="D22" s="90">
        <v>204</v>
      </c>
      <c r="E22" s="182">
        <v>11137</v>
      </c>
      <c r="F22" s="182"/>
      <c r="G22" s="25"/>
      <c r="H22" s="113"/>
      <c r="I22" s="114" t="s">
        <v>53</v>
      </c>
      <c r="J22" s="90">
        <v>44</v>
      </c>
      <c r="K22" s="90">
        <v>434</v>
      </c>
      <c r="L22" s="182">
        <v>2605</v>
      </c>
      <c r="M22" s="182"/>
    </row>
    <row r="23" spans="1:13" s="22" customFormat="1" ht="19.5" customHeight="1">
      <c r="A23" s="104"/>
      <c r="B23" s="107" t="s">
        <v>54</v>
      </c>
      <c r="C23" s="91">
        <v>21</v>
      </c>
      <c r="D23" s="90">
        <v>130</v>
      </c>
      <c r="E23" s="182">
        <v>11311</v>
      </c>
      <c r="F23" s="182"/>
      <c r="G23" s="25"/>
      <c r="H23" s="111"/>
      <c r="I23" s="112" t="s">
        <v>55</v>
      </c>
      <c r="J23" s="90">
        <v>114</v>
      </c>
      <c r="K23" s="90">
        <v>1488</v>
      </c>
      <c r="L23" s="182">
        <v>17166</v>
      </c>
      <c r="M23" s="182"/>
    </row>
    <row r="24" spans="1:13" s="22" customFormat="1" ht="19.5" customHeight="1">
      <c r="A24" s="104"/>
      <c r="B24" s="107" t="s">
        <v>56</v>
      </c>
      <c r="C24" s="91">
        <v>20</v>
      </c>
      <c r="D24" s="90">
        <v>219</v>
      </c>
      <c r="E24" s="182">
        <v>18645</v>
      </c>
      <c r="F24" s="182"/>
      <c r="G24" s="25"/>
      <c r="H24" s="187" t="s">
        <v>57</v>
      </c>
      <c r="I24" s="188"/>
      <c r="J24" s="99">
        <f>SUM(J25:J27)</f>
        <v>162</v>
      </c>
      <c r="K24" s="97">
        <f>SUM(K25:K27)</f>
        <v>1206</v>
      </c>
      <c r="L24" s="189">
        <v>32148</v>
      </c>
      <c r="M24" s="189">
        <f>SUM(M25:M27)</f>
        <v>0</v>
      </c>
    </row>
    <row r="25" spans="1:13" s="22" customFormat="1" ht="19.5" customHeight="1">
      <c r="A25" s="108"/>
      <c r="B25" s="109" t="s">
        <v>58</v>
      </c>
      <c r="C25" s="93">
        <v>9</v>
      </c>
      <c r="D25" s="94">
        <v>60</v>
      </c>
      <c r="E25" s="192">
        <v>4316</v>
      </c>
      <c r="F25" s="192"/>
      <c r="G25" s="25"/>
      <c r="H25" s="113"/>
      <c r="I25" s="114" t="s">
        <v>59</v>
      </c>
      <c r="J25" s="90">
        <v>98</v>
      </c>
      <c r="K25" s="90">
        <v>821</v>
      </c>
      <c r="L25" s="182">
        <v>19732</v>
      </c>
      <c r="M25" s="182"/>
    </row>
    <row r="26" spans="1:13" s="22" customFormat="1" ht="19.5" customHeight="1">
      <c r="A26" s="190" t="s">
        <v>60</v>
      </c>
      <c r="B26" s="190"/>
      <c r="C26" s="91">
        <f>C27+C28+C29+C30</f>
        <v>48</v>
      </c>
      <c r="D26" s="90">
        <f>D27+D28+D29+D30</f>
        <v>314</v>
      </c>
      <c r="E26" s="191" t="s">
        <v>24</v>
      </c>
      <c r="F26" s="191">
        <f>F27+F28+F29+F30</f>
        <v>0</v>
      </c>
      <c r="G26" s="25"/>
      <c r="H26" s="113"/>
      <c r="I26" s="114" t="s">
        <v>61</v>
      </c>
      <c r="J26" s="90">
        <v>12</v>
      </c>
      <c r="K26" s="90">
        <v>21</v>
      </c>
      <c r="L26" s="182">
        <v>170</v>
      </c>
      <c r="M26" s="182"/>
    </row>
    <row r="27" spans="1:13" s="22" customFormat="1" ht="19.5" customHeight="1">
      <c r="A27" s="104"/>
      <c r="B27" s="104" t="s">
        <v>62</v>
      </c>
      <c r="C27" s="91">
        <v>7</v>
      </c>
      <c r="D27" s="90">
        <v>49</v>
      </c>
      <c r="E27" s="182">
        <v>2143</v>
      </c>
      <c r="F27" s="182"/>
      <c r="G27" s="25"/>
      <c r="H27" s="115"/>
      <c r="I27" s="131" t="s">
        <v>63</v>
      </c>
      <c r="J27" s="90">
        <v>52</v>
      </c>
      <c r="K27" s="90">
        <v>364</v>
      </c>
      <c r="L27" s="182">
        <v>12247</v>
      </c>
      <c r="M27" s="182"/>
    </row>
    <row r="28" spans="1:13" s="22" customFormat="1" ht="19.5" customHeight="1">
      <c r="A28" s="104"/>
      <c r="B28" s="107" t="s">
        <v>64</v>
      </c>
      <c r="C28" s="91">
        <v>9</v>
      </c>
      <c r="D28" s="90">
        <v>84</v>
      </c>
      <c r="E28" s="182">
        <v>12184</v>
      </c>
      <c r="F28" s="182"/>
      <c r="G28" s="25"/>
      <c r="H28" s="187" t="s">
        <v>65</v>
      </c>
      <c r="I28" s="188"/>
      <c r="J28" s="97">
        <f>SUM(J29:J37)</f>
        <v>408</v>
      </c>
      <c r="K28" s="97">
        <f>SUM(K29:K37)</f>
        <v>3288</v>
      </c>
      <c r="L28" s="189">
        <v>68610</v>
      </c>
      <c r="M28" s="189">
        <f>SUM(M29:M37)</f>
        <v>0</v>
      </c>
    </row>
    <row r="29" spans="1:13" s="22" customFormat="1" ht="19.5" customHeight="1">
      <c r="A29" s="104"/>
      <c r="B29" s="107" t="s">
        <v>66</v>
      </c>
      <c r="C29" s="91">
        <v>4</v>
      </c>
      <c r="D29" s="90">
        <v>9</v>
      </c>
      <c r="E29" s="182">
        <v>291</v>
      </c>
      <c r="F29" s="182"/>
      <c r="G29" s="25"/>
      <c r="H29" s="113"/>
      <c r="I29" s="114" t="s">
        <v>67</v>
      </c>
      <c r="J29" s="90">
        <v>26</v>
      </c>
      <c r="K29" s="90">
        <v>98</v>
      </c>
      <c r="L29" s="182">
        <v>1503</v>
      </c>
      <c r="M29" s="182"/>
    </row>
    <row r="30" spans="1:13" s="22" customFormat="1" ht="19.5" customHeight="1" thickBot="1">
      <c r="A30" s="110"/>
      <c r="B30" s="129" t="s">
        <v>68</v>
      </c>
      <c r="C30" s="95">
        <v>28</v>
      </c>
      <c r="D30" s="96">
        <v>172</v>
      </c>
      <c r="E30" s="183" t="s">
        <v>24</v>
      </c>
      <c r="F30" s="183"/>
      <c r="G30" s="25"/>
      <c r="H30" s="111"/>
      <c r="I30" s="112" t="s">
        <v>69</v>
      </c>
      <c r="J30" s="90">
        <v>6</v>
      </c>
      <c r="K30" s="90">
        <v>16</v>
      </c>
      <c r="L30" s="182">
        <v>137</v>
      </c>
      <c r="M30" s="182"/>
    </row>
    <row r="31" spans="1:13" s="22" customFormat="1" ht="19.5" customHeight="1">
      <c r="A31" s="26"/>
      <c r="B31" s="27"/>
      <c r="C31" s="25"/>
      <c r="D31" s="25"/>
      <c r="E31" s="25"/>
      <c r="F31" s="25"/>
      <c r="G31" s="25"/>
      <c r="H31" s="111"/>
      <c r="I31" s="112" t="s">
        <v>70</v>
      </c>
      <c r="J31" s="90">
        <v>84</v>
      </c>
      <c r="K31" s="90">
        <v>548</v>
      </c>
      <c r="L31" s="182">
        <v>13260</v>
      </c>
      <c r="M31" s="182"/>
    </row>
    <row r="32" spans="1:13" s="22" customFormat="1" ht="19.5" customHeight="1">
      <c r="A32" s="26"/>
      <c r="B32" s="26"/>
      <c r="C32" s="25"/>
      <c r="D32" s="25"/>
      <c r="E32" s="25"/>
      <c r="F32" s="25"/>
      <c r="G32" s="25"/>
      <c r="H32" s="111"/>
      <c r="I32" s="112" t="s">
        <v>71</v>
      </c>
      <c r="J32" s="90">
        <v>23</v>
      </c>
      <c r="K32" s="90">
        <v>261</v>
      </c>
      <c r="L32" s="182">
        <v>6115</v>
      </c>
      <c r="M32" s="182"/>
    </row>
    <row r="33" spans="8:13" s="22" customFormat="1" ht="19.5" customHeight="1">
      <c r="H33" s="111"/>
      <c r="I33" s="112" t="s">
        <v>72</v>
      </c>
      <c r="J33" s="90">
        <v>78</v>
      </c>
      <c r="K33" s="90">
        <v>673</v>
      </c>
      <c r="L33" s="182">
        <v>28548</v>
      </c>
      <c r="M33" s="182"/>
    </row>
    <row r="34" spans="8:13" s="22" customFormat="1" ht="19.5" customHeight="1">
      <c r="H34" s="111"/>
      <c r="I34" s="112" t="s">
        <v>73</v>
      </c>
      <c r="J34" s="90">
        <v>38</v>
      </c>
      <c r="K34" s="90">
        <v>711</v>
      </c>
      <c r="L34" s="182">
        <v>3877</v>
      </c>
      <c r="M34" s="182"/>
    </row>
    <row r="35" spans="8:13" s="22" customFormat="1" ht="19.5" customHeight="1">
      <c r="H35" s="111"/>
      <c r="I35" s="130" t="s">
        <v>74</v>
      </c>
      <c r="J35" s="90">
        <v>31</v>
      </c>
      <c r="K35" s="90">
        <v>279</v>
      </c>
      <c r="L35" s="182">
        <v>2831</v>
      </c>
      <c r="M35" s="182"/>
    </row>
    <row r="36" spans="8:13" s="22" customFormat="1" ht="19.5" customHeight="1">
      <c r="H36" s="116"/>
      <c r="I36" s="117" t="s">
        <v>75</v>
      </c>
      <c r="J36" s="90">
        <v>21</v>
      </c>
      <c r="K36" s="90">
        <v>81</v>
      </c>
      <c r="L36" s="182">
        <v>1058</v>
      </c>
      <c r="M36" s="182"/>
    </row>
    <row r="37" spans="8:13" s="22" customFormat="1" ht="19.5" customHeight="1">
      <c r="H37" s="111"/>
      <c r="I37" s="112" t="s">
        <v>76</v>
      </c>
      <c r="J37" s="100">
        <v>101</v>
      </c>
      <c r="K37" s="98">
        <v>621</v>
      </c>
      <c r="L37" s="186">
        <v>11282</v>
      </c>
      <c r="M37" s="186"/>
    </row>
    <row r="38" spans="1:13" s="22" customFormat="1" ht="19.5" customHeight="1">
      <c r="A38" s="26"/>
      <c r="B38" s="26"/>
      <c r="C38" s="25"/>
      <c r="D38" s="25"/>
      <c r="E38" s="25"/>
      <c r="F38" s="25"/>
      <c r="G38" s="25"/>
      <c r="H38" s="187" t="s">
        <v>77</v>
      </c>
      <c r="I38" s="188"/>
      <c r="J38" s="97">
        <f>SUM(J39:J41)</f>
        <v>52</v>
      </c>
      <c r="K38" s="97">
        <f>SUM(K39:K41)</f>
        <v>297</v>
      </c>
      <c r="L38" s="189">
        <f>SUM(L39:L41)</f>
        <v>6457</v>
      </c>
      <c r="M38" s="189">
        <f>SUM(M39:M41)</f>
        <v>0</v>
      </c>
    </row>
    <row r="39" spans="1:13" s="22" customFormat="1" ht="19.5" customHeight="1">
      <c r="A39" s="26"/>
      <c r="B39" s="26"/>
      <c r="C39" s="25"/>
      <c r="D39" s="25"/>
      <c r="E39" s="25"/>
      <c r="F39" s="25"/>
      <c r="G39" s="25"/>
      <c r="H39" s="111"/>
      <c r="I39" s="128" t="s">
        <v>78</v>
      </c>
      <c r="J39" s="90">
        <v>41</v>
      </c>
      <c r="K39" s="90">
        <v>261</v>
      </c>
      <c r="L39" s="182">
        <v>5326</v>
      </c>
      <c r="M39" s="182"/>
    </row>
    <row r="40" spans="1:13" s="22" customFormat="1" ht="19.5" customHeight="1">
      <c r="A40" s="26"/>
      <c r="B40" s="26"/>
      <c r="C40" s="25"/>
      <c r="D40" s="25"/>
      <c r="E40" s="25"/>
      <c r="F40" s="25"/>
      <c r="G40" s="25"/>
      <c r="H40" s="111"/>
      <c r="I40" s="112" t="s">
        <v>79</v>
      </c>
      <c r="J40" s="90">
        <v>6</v>
      </c>
      <c r="K40" s="90">
        <v>21</v>
      </c>
      <c r="L40" s="182">
        <v>871</v>
      </c>
      <c r="M40" s="182"/>
    </row>
    <row r="41" spans="1:13" s="22" customFormat="1" ht="19.5" customHeight="1" thickBot="1">
      <c r="A41" s="26"/>
      <c r="B41" s="27"/>
      <c r="C41" s="25"/>
      <c r="D41" s="25"/>
      <c r="E41" s="25"/>
      <c r="F41" s="25"/>
      <c r="G41" s="25"/>
      <c r="H41" s="118"/>
      <c r="I41" s="119" t="s">
        <v>80</v>
      </c>
      <c r="J41" s="96">
        <v>5</v>
      </c>
      <c r="K41" s="96">
        <v>15</v>
      </c>
      <c r="L41" s="183">
        <v>260</v>
      </c>
      <c r="M41" s="183"/>
    </row>
    <row r="42" spans="1:13" s="17" customFormat="1" ht="18" customHeight="1">
      <c r="A42" s="184"/>
      <c r="B42" s="184"/>
      <c r="C42" s="184"/>
      <c r="D42" s="184"/>
      <c r="E42" s="28"/>
      <c r="F42" s="28"/>
      <c r="G42" s="28"/>
      <c r="H42" s="16"/>
      <c r="I42" s="185" t="s">
        <v>111</v>
      </c>
      <c r="J42" s="185"/>
      <c r="K42" s="185"/>
      <c r="L42" s="185"/>
      <c r="M42" s="185"/>
    </row>
  </sheetData>
  <sheetProtection/>
  <mergeCells count="85">
    <mergeCell ref="A1:M1"/>
    <mergeCell ref="A3:K3"/>
    <mergeCell ref="C4:F4"/>
    <mergeCell ref="J4:M4"/>
    <mergeCell ref="A5:B5"/>
    <mergeCell ref="E5:F5"/>
    <mergeCell ref="H5:I5"/>
    <mergeCell ref="L5:M5"/>
    <mergeCell ref="A6:B6"/>
    <mergeCell ref="E6:F6"/>
    <mergeCell ref="H6:I6"/>
    <mergeCell ref="L6:M6"/>
    <mergeCell ref="A7:B7"/>
    <mergeCell ref="E7:F7"/>
    <mergeCell ref="H7:I7"/>
    <mergeCell ref="L7:M7"/>
    <mergeCell ref="A8:B8"/>
    <mergeCell ref="E8:F8"/>
    <mergeCell ref="L8:M8"/>
    <mergeCell ref="E9:F9"/>
    <mergeCell ref="L9:M9"/>
    <mergeCell ref="E10:F10"/>
    <mergeCell ref="H10:I10"/>
    <mergeCell ref="L10:M10"/>
    <mergeCell ref="A11:B11"/>
    <mergeCell ref="E11:F11"/>
    <mergeCell ref="L11:M11"/>
    <mergeCell ref="E12:F12"/>
    <mergeCell ref="L12:M12"/>
    <mergeCell ref="E13:F13"/>
    <mergeCell ref="L13:M13"/>
    <mergeCell ref="A14:B14"/>
    <mergeCell ref="E14:F14"/>
    <mergeCell ref="L14:M14"/>
    <mergeCell ref="E15:F15"/>
    <mergeCell ref="L15:M15"/>
    <mergeCell ref="E16:F16"/>
    <mergeCell ref="H16:I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A21:B21"/>
    <mergeCell ref="E21:F21"/>
    <mergeCell ref="L21:M21"/>
    <mergeCell ref="E22:F22"/>
    <mergeCell ref="L22:M22"/>
    <mergeCell ref="E23:F23"/>
    <mergeCell ref="L23:M23"/>
    <mergeCell ref="E24:F24"/>
    <mergeCell ref="H24:I24"/>
    <mergeCell ref="L24:M24"/>
    <mergeCell ref="E25:F25"/>
    <mergeCell ref="L25:M25"/>
    <mergeCell ref="A26:B26"/>
    <mergeCell ref="E26:F26"/>
    <mergeCell ref="L26:M26"/>
    <mergeCell ref="E27:F27"/>
    <mergeCell ref="L27:M27"/>
    <mergeCell ref="E28:F28"/>
    <mergeCell ref="H28:I28"/>
    <mergeCell ref="L28:M28"/>
    <mergeCell ref="H38:I38"/>
    <mergeCell ref="L38:M38"/>
    <mergeCell ref="E29:F29"/>
    <mergeCell ref="L29:M29"/>
    <mergeCell ref="E30:F30"/>
    <mergeCell ref="L30:M30"/>
    <mergeCell ref="L31:M31"/>
    <mergeCell ref="L32:M32"/>
    <mergeCell ref="L39:M39"/>
    <mergeCell ref="L40:M40"/>
    <mergeCell ref="L41:M41"/>
    <mergeCell ref="A42:D42"/>
    <mergeCell ref="I42:M42"/>
    <mergeCell ref="L33:M33"/>
    <mergeCell ref="L34:M34"/>
    <mergeCell ref="L35:M35"/>
    <mergeCell ref="L36:M36"/>
    <mergeCell ref="L37:M3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10" sqref="M10"/>
    </sheetView>
  </sheetViews>
  <sheetFormatPr defaultColWidth="8.875" defaultRowHeight="13.5"/>
  <cols>
    <col min="1" max="1" width="10.625" style="55" customWidth="1"/>
    <col min="2" max="3" width="7.625" style="55" customWidth="1"/>
    <col min="4" max="4" width="10.625" style="55" customWidth="1"/>
    <col min="5" max="6" width="7.625" style="55" customWidth="1"/>
    <col min="7" max="7" width="10.625" style="55" customWidth="1"/>
    <col min="8" max="9" width="7.625" style="56" customWidth="1"/>
    <col min="10" max="10" width="10.625" style="56" customWidth="1"/>
    <col min="11" max="16384" width="8.875" style="55" customWidth="1"/>
  </cols>
  <sheetData>
    <row r="1" spans="1:10" s="32" customFormat="1" ht="18.75" customHeight="1">
      <c r="A1" s="214" t="s">
        <v>106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33" customFormat="1" ht="15.75" customHeight="1" thickBot="1">
      <c r="A2" s="75"/>
      <c r="B2" s="76"/>
      <c r="C2" s="76"/>
      <c r="D2" s="76"/>
      <c r="E2" s="76"/>
      <c r="F2" s="76"/>
      <c r="G2" s="77"/>
      <c r="H2" s="215" t="s">
        <v>81</v>
      </c>
      <c r="I2" s="215"/>
      <c r="J2" s="215"/>
    </row>
    <row r="3" spans="1:10" s="41" customFormat="1" ht="24.75" customHeight="1">
      <c r="A3" s="152" t="s">
        <v>142</v>
      </c>
      <c r="B3" s="34" t="s">
        <v>82</v>
      </c>
      <c r="C3" s="35"/>
      <c r="D3" s="36"/>
      <c r="E3" s="34" t="s">
        <v>83</v>
      </c>
      <c r="F3" s="35"/>
      <c r="G3" s="37"/>
      <c r="H3" s="38" t="s">
        <v>84</v>
      </c>
      <c r="I3" s="39"/>
      <c r="J3" s="40"/>
    </row>
    <row r="4" spans="1:10" s="45" customFormat="1" ht="39.75" customHeight="1">
      <c r="A4" s="153" t="s">
        <v>143</v>
      </c>
      <c r="B4" s="42" t="s">
        <v>85</v>
      </c>
      <c r="C4" s="43" t="s">
        <v>86</v>
      </c>
      <c r="D4" s="43" t="s">
        <v>87</v>
      </c>
      <c r="E4" s="42" t="s">
        <v>85</v>
      </c>
      <c r="F4" s="43" t="s">
        <v>86</v>
      </c>
      <c r="G4" s="43" t="s">
        <v>113</v>
      </c>
      <c r="H4" s="42" t="s">
        <v>85</v>
      </c>
      <c r="I4" s="43" t="s">
        <v>86</v>
      </c>
      <c r="J4" s="44" t="s">
        <v>87</v>
      </c>
    </row>
    <row r="5" spans="1:11" s="47" customFormat="1" ht="30" customHeight="1">
      <c r="A5" s="46" t="s">
        <v>88</v>
      </c>
      <c r="B5" s="122">
        <f>B7+B23</f>
        <v>34350</v>
      </c>
      <c r="C5" s="122">
        <f aca="true" t="shared" si="0" ref="C5:I5">C7+C23</f>
        <v>260532</v>
      </c>
      <c r="D5" s="122">
        <v>10510505</v>
      </c>
      <c r="E5" s="122">
        <f t="shared" si="0"/>
        <v>9698</v>
      </c>
      <c r="F5" s="122">
        <f t="shared" si="0"/>
        <v>88518</v>
      </c>
      <c r="G5" s="122">
        <f>G7+G23</f>
        <v>7881806.25</v>
      </c>
      <c r="H5" s="122">
        <f t="shared" si="0"/>
        <v>24652</v>
      </c>
      <c r="I5" s="122">
        <f t="shared" si="0"/>
        <v>172014</v>
      </c>
      <c r="J5" s="122">
        <v>2628698</v>
      </c>
      <c r="K5" s="32"/>
    </row>
    <row r="6" spans="1:11" s="41" customFormat="1" ht="17.25" customHeight="1">
      <c r="A6" s="48"/>
      <c r="B6" s="101"/>
      <c r="C6" s="101"/>
      <c r="D6" s="101"/>
      <c r="E6" s="101"/>
      <c r="F6" s="102"/>
      <c r="G6" s="102"/>
      <c r="H6" s="102"/>
      <c r="I6" s="102"/>
      <c r="J6" s="102"/>
      <c r="K6" s="49"/>
    </row>
    <row r="7" spans="1:11" s="47" customFormat="1" ht="30" customHeight="1">
      <c r="A7" s="50" t="s">
        <v>89</v>
      </c>
      <c r="B7" s="122">
        <f>SUM(B8:B21)</f>
        <v>32322</v>
      </c>
      <c r="C7" s="122">
        <f aca="true" t="shared" si="1" ref="C7:J7">SUM(C8:C21)</f>
        <v>247252</v>
      </c>
      <c r="D7" s="122">
        <f>SUM(D8:D21)</f>
        <v>10099039</v>
      </c>
      <c r="E7" s="122">
        <f t="shared" si="1"/>
        <v>9352</v>
      </c>
      <c r="F7" s="123">
        <f t="shared" si="1"/>
        <v>85840</v>
      </c>
      <c r="G7" s="123">
        <f>SUM(G8:G21)</f>
        <v>7622301.15</v>
      </c>
      <c r="H7" s="123">
        <f>SUM(H8:H21)</f>
        <v>22970</v>
      </c>
      <c r="I7" s="123">
        <f t="shared" si="1"/>
        <v>161412</v>
      </c>
      <c r="J7" s="123">
        <f t="shared" si="1"/>
        <v>2476738.3899999997</v>
      </c>
      <c r="K7" s="32"/>
    </row>
    <row r="8" spans="1:11" s="41" customFormat="1" ht="30" customHeight="1">
      <c r="A8" s="48" t="s">
        <v>90</v>
      </c>
      <c r="B8" s="101">
        <f>E8+H8</f>
        <v>14332</v>
      </c>
      <c r="C8" s="101">
        <f aca="true" t="shared" si="2" ref="C8:C21">F8+I8</f>
        <v>128257</v>
      </c>
      <c r="D8" s="101">
        <v>7135727</v>
      </c>
      <c r="E8" s="101">
        <v>5333</v>
      </c>
      <c r="F8" s="101">
        <v>54596</v>
      </c>
      <c r="G8" s="101">
        <v>5911562.44</v>
      </c>
      <c r="H8" s="102">
        <v>8999</v>
      </c>
      <c r="I8" s="102">
        <v>73661</v>
      </c>
      <c r="J8" s="102">
        <v>1224164.3</v>
      </c>
      <c r="K8" s="49"/>
    </row>
    <row r="9" spans="1:11" s="41" customFormat="1" ht="30" customHeight="1">
      <c r="A9" s="48" t="s">
        <v>91</v>
      </c>
      <c r="B9" s="101">
        <f aca="true" t="shared" si="3" ref="B9:B21">E9+H9</f>
        <v>2835</v>
      </c>
      <c r="C9" s="101">
        <f t="shared" si="2"/>
        <v>16974</v>
      </c>
      <c r="D9" s="101">
        <v>348169</v>
      </c>
      <c r="E9" s="101">
        <v>542</v>
      </c>
      <c r="F9" s="101">
        <v>4408</v>
      </c>
      <c r="G9" s="101">
        <v>174879.44999999998</v>
      </c>
      <c r="H9" s="102">
        <v>2293</v>
      </c>
      <c r="I9" s="102">
        <v>12566</v>
      </c>
      <c r="J9" s="102">
        <v>173289.89</v>
      </c>
      <c r="K9" s="49"/>
    </row>
    <row r="10" spans="1:11" s="41" customFormat="1" ht="30" customHeight="1">
      <c r="A10" s="48" t="s">
        <v>92</v>
      </c>
      <c r="B10" s="101">
        <f t="shared" si="3"/>
        <v>407</v>
      </c>
      <c r="C10" s="101">
        <f t="shared" si="2"/>
        <v>2223</v>
      </c>
      <c r="D10" s="101">
        <v>51713</v>
      </c>
      <c r="E10" s="101">
        <v>59</v>
      </c>
      <c r="F10" s="101">
        <v>476</v>
      </c>
      <c r="G10" s="101">
        <v>29172.58</v>
      </c>
      <c r="H10" s="102">
        <v>348</v>
      </c>
      <c r="I10" s="102">
        <v>1747</v>
      </c>
      <c r="J10" s="102">
        <v>22540.820000000003</v>
      </c>
      <c r="K10" s="49"/>
    </row>
    <row r="11" spans="1:11" s="41" customFormat="1" ht="30" customHeight="1">
      <c r="A11" s="48" t="s">
        <v>93</v>
      </c>
      <c r="B11" s="101">
        <f t="shared" si="3"/>
        <v>1162</v>
      </c>
      <c r="C11" s="101">
        <f t="shared" si="2"/>
        <v>7156</v>
      </c>
      <c r="D11" s="101">
        <v>162712</v>
      </c>
      <c r="E11" s="101">
        <v>228</v>
      </c>
      <c r="F11" s="101">
        <v>1558</v>
      </c>
      <c r="G11" s="101">
        <v>77238.59</v>
      </c>
      <c r="H11" s="102">
        <v>934</v>
      </c>
      <c r="I11" s="102">
        <v>5598</v>
      </c>
      <c r="J11" s="102">
        <v>85473.39999999998</v>
      </c>
      <c r="K11" s="49"/>
    </row>
    <row r="12" spans="1:11" s="41" customFormat="1" ht="30" customHeight="1">
      <c r="A12" s="48" t="s">
        <v>94</v>
      </c>
      <c r="B12" s="101">
        <f t="shared" si="3"/>
        <v>2184</v>
      </c>
      <c r="C12" s="101">
        <f t="shared" si="2"/>
        <v>11583</v>
      </c>
      <c r="D12" s="101">
        <v>297821</v>
      </c>
      <c r="E12" s="101">
        <v>521</v>
      </c>
      <c r="F12" s="101">
        <v>3707</v>
      </c>
      <c r="G12" s="101">
        <v>191195.1</v>
      </c>
      <c r="H12" s="102">
        <v>1663</v>
      </c>
      <c r="I12" s="102">
        <v>7876</v>
      </c>
      <c r="J12" s="102">
        <v>106626.27</v>
      </c>
      <c r="K12" s="49"/>
    </row>
    <row r="13" spans="1:11" s="41" customFormat="1" ht="30" customHeight="1">
      <c r="A13" s="48" t="s">
        <v>95</v>
      </c>
      <c r="B13" s="101">
        <f t="shared" si="3"/>
        <v>5595</v>
      </c>
      <c r="C13" s="101">
        <f t="shared" si="2"/>
        <v>42067</v>
      </c>
      <c r="D13" s="101">
        <v>1323180</v>
      </c>
      <c r="E13" s="101">
        <v>1581</v>
      </c>
      <c r="F13" s="101">
        <v>14127</v>
      </c>
      <c r="G13" s="101">
        <v>908790.26</v>
      </c>
      <c r="H13" s="102">
        <v>4014</v>
      </c>
      <c r="I13" s="102">
        <v>27940</v>
      </c>
      <c r="J13" s="102">
        <v>414389.42</v>
      </c>
      <c r="K13" s="49"/>
    </row>
    <row r="14" spans="1:11" s="41" customFormat="1" ht="30" customHeight="1">
      <c r="A14" s="48" t="s">
        <v>96</v>
      </c>
      <c r="B14" s="101">
        <f t="shared" si="3"/>
        <v>627</v>
      </c>
      <c r="C14" s="101">
        <f t="shared" si="2"/>
        <v>3347</v>
      </c>
      <c r="D14" s="101">
        <v>50136</v>
      </c>
      <c r="E14" s="101">
        <v>116</v>
      </c>
      <c r="F14" s="101">
        <v>799</v>
      </c>
      <c r="G14" s="101">
        <v>19490.899999999998</v>
      </c>
      <c r="H14" s="102">
        <v>511</v>
      </c>
      <c r="I14" s="102">
        <v>2548</v>
      </c>
      <c r="J14" s="102">
        <v>30645.149999999998</v>
      </c>
      <c r="K14" s="49"/>
    </row>
    <row r="15" spans="1:11" s="41" customFormat="1" ht="30" customHeight="1">
      <c r="A15" s="48" t="s">
        <v>97</v>
      </c>
      <c r="B15" s="101">
        <f t="shared" si="3"/>
        <v>860</v>
      </c>
      <c r="C15" s="101">
        <f t="shared" si="2"/>
        <v>4882</v>
      </c>
      <c r="D15" s="101">
        <v>115598</v>
      </c>
      <c r="E15" s="101">
        <v>167</v>
      </c>
      <c r="F15" s="101">
        <v>1015</v>
      </c>
      <c r="G15" s="101">
        <v>57010.35</v>
      </c>
      <c r="H15" s="102">
        <v>693</v>
      </c>
      <c r="I15" s="102">
        <v>3867</v>
      </c>
      <c r="J15" s="102">
        <v>58587.560000000005</v>
      </c>
      <c r="K15" s="49"/>
    </row>
    <row r="16" spans="1:11" s="41" customFormat="1" ht="30" customHeight="1">
      <c r="A16" s="48" t="s">
        <v>98</v>
      </c>
      <c r="B16" s="101">
        <f t="shared" si="3"/>
        <v>580</v>
      </c>
      <c r="C16" s="101">
        <f t="shared" si="2"/>
        <v>2663</v>
      </c>
      <c r="D16" s="101">
        <v>35657</v>
      </c>
      <c r="E16" s="101">
        <v>84</v>
      </c>
      <c r="F16" s="101">
        <v>428</v>
      </c>
      <c r="G16" s="101">
        <v>8287.909999999998</v>
      </c>
      <c r="H16" s="102">
        <v>496</v>
      </c>
      <c r="I16" s="102">
        <v>2235</v>
      </c>
      <c r="J16" s="102">
        <v>27368.68</v>
      </c>
      <c r="K16" s="49"/>
    </row>
    <row r="17" spans="1:12" s="41" customFormat="1" ht="30" customHeight="1">
      <c r="A17" s="48" t="s">
        <v>99</v>
      </c>
      <c r="B17" s="101">
        <f t="shared" si="3"/>
        <v>341</v>
      </c>
      <c r="C17" s="101">
        <f t="shared" si="2"/>
        <v>2115</v>
      </c>
      <c r="D17" s="101">
        <v>37050</v>
      </c>
      <c r="E17" s="101">
        <v>53</v>
      </c>
      <c r="F17" s="101">
        <v>376</v>
      </c>
      <c r="G17" s="101">
        <v>10435.05</v>
      </c>
      <c r="H17" s="102">
        <v>288</v>
      </c>
      <c r="I17" s="102">
        <v>1739</v>
      </c>
      <c r="J17" s="102">
        <v>26615.03</v>
      </c>
      <c r="K17" s="49"/>
      <c r="L17" s="47"/>
    </row>
    <row r="18" spans="1:12" s="47" customFormat="1" ht="30" customHeight="1">
      <c r="A18" s="50" t="s">
        <v>100</v>
      </c>
      <c r="B18" s="122">
        <f t="shared" si="3"/>
        <v>1686</v>
      </c>
      <c r="C18" s="122">
        <f t="shared" si="2"/>
        <v>15098</v>
      </c>
      <c r="D18" s="122">
        <v>320945</v>
      </c>
      <c r="E18" s="122">
        <v>354</v>
      </c>
      <c r="F18" s="122">
        <v>2429</v>
      </c>
      <c r="G18" s="122">
        <v>142102.52000000002</v>
      </c>
      <c r="H18" s="123">
        <v>1332</v>
      </c>
      <c r="I18" s="123">
        <v>12669</v>
      </c>
      <c r="J18" s="123">
        <v>178842.34</v>
      </c>
      <c r="K18" s="32"/>
      <c r="L18" s="51"/>
    </row>
    <row r="19" spans="1:12" s="41" customFormat="1" ht="30" customHeight="1">
      <c r="A19" s="48" t="s">
        <v>101</v>
      </c>
      <c r="B19" s="101">
        <f t="shared" si="3"/>
        <v>1055</v>
      </c>
      <c r="C19" s="101">
        <f t="shared" si="2"/>
        <v>7703</v>
      </c>
      <c r="D19" s="101">
        <v>168805</v>
      </c>
      <c r="E19" s="101">
        <v>240</v>
      </c>
      <c r="F19" s="101">
        <v>1578</v>
      </c>
      <c r="G19" s="101">
        <v>84242.56000000001</v>
      </c>
      <c r="H19" s="102">
        <v>815</v>
      </c>
      <c r="I19" s="102">
        <v>6125</v>
      </c>
      <c r="J19" s="102">
        <v>84562.68000000001</v>
      </c>
      <c r="K19" s="49"/>
      <c r="L19" s="33"/>
    </row>
    <row r="20" spans="1:12" s="41" customFormat="1" ht="30" customHeight="1">
      <c r="A20" s="48" t="s">
        <v>102</v>
      </c>
      <c r="B20" s="101">
        <f t="shared" si="3"/>
        <v>332</v>
      </c>
      <c r="C20" s="101">
        <f t="shared" si="2"/>
        <v>1794</v>
      </c>
      <c r="D20" s="101">
        <v>28097</v>
      </c>
      <c r="E20" s="101">
        <v>40</v>
      </c>
      <c r="F20" s="101">
        <v>206</v>
      </c>
      <c r="G20" s="101">
        <v>4193.960000000001</v>
      </c>
      <c r="H20" s="102">
        <v>292</v>
      </c>
      <c r="I20" s="102">
        <v>1588</v>
      </c>
      <c r="J20" s="102">
        <v>23903.329999999998</v>
      </c>
      <c r="K20" s="49"/>
      <c r="L20" s="55"/>
    </row>
    <row r="21" spans="1:12" s="41" customFormat="1" ht="30" customHeight="1">
      <c r="A21" s="48" t="s">
        <v>103</v>
      </c>
      <c r="B21" s="101">
        <f t="shared" si="3"/>
        <v>326</v>
      </c>
      <c r="C21" s="101">
        <f t="shared" si="2"/>
        <v>1390</v>
      </c>
      <c r="D21" s="101">
        <v>23429</v>
      </c>
      <c r="E21" s="101">
        <v>34</v>
      </c>
      <c r="F21" s="101">
        <v>137</v>
      </c>
      <c r="G21" s="101">
        <v>3699.4799999999996</v>
      </c>
      <c r="H21" s="102">
        <v>292</v>
      </c>
      <c r="I21" s="102">
        <v>1253</v>
      </c>
      <c r="J21" s="102">
        <v>19729.520000000004</v>
      </c>
      <c r="K21" s="49"/>
      <c r="L21" s="55"/>
    </row>
    <row r="22" spans="1:12" s="41" customFormat="1" ht="16.5" customHeight="1">
      <c r="A22" s="48"/>
      <c r="B22" s="101"/>
      <c r="C22" s="101"/>
      <c r="D22" s="101"/>
      <c r="E22" s="101"/>
      <c r="F22" s="101"/>
      <c r="G22" s="101"/>
      <c r="H22" s="102"/>
      <c r="I22" s="102"/>
      <c r="J22" s="102"/>
      <c r="K22" s="49"/>
      <c r="L22" s="55"/>
    </row>
    <row r="23" spans="1:21" s="47" customFormat="1" ht="30" customHeight="1" thickBot="1">
      <c r="A23" s="50" t="s">
        <v>104</v>
      </c>
      <c r="B23" s="122">
        <f>E23+H23</f>
        <v>2028</v>
      </c>
      <c r="C23" s="122">
        <f>F23+I23</f>
        <v>13280</v>
      </c>
      <c r="D23" s="122">
        <v>411465</v>
      </c>
      <c r="E23" s="122">
        <v>346</v>
      </c>
      <c r="F23" s="123">
        <v>2678</v>
      </c>
      <c r="G23" s="123">
        <v>259505.10000000003</v>
      </c>
      <c r="H23" s="123">
        <v>1682</v>
      </c>
      <c r="I23" s="123">
        <v>10602</v>
      </c>
      <c r="J23" s="123">
        <v>151959</v>
      </c>
      <c r="K23" s="32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33" customFormat="1" ht="15" customHeight="1">
      <c r="A24" s="52"/>
      <c r="B24" s="52"/>
      <c r="C24" s="53"/>
      <c r="D24" s="54"/>
      <c r="E24" s="53"/>
      <c r="F24" s="216" t="s">
        <v>112</v>
      </c>
      <c r="G24" s="216"/>
      <c r="H24" s="216"/>
      <c r="I24" s="216"/>
      <c r="J24" s="216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ht="13.5">
      <c r="J25" s="56" t="s">
        <v>105</v>
      </c>
    </row>
  </sheetData>
  <sheetProtection/>
  <mergeCells count="3">
    <mergeCell ref="A1:J1"/>
    <mergeCell ref="H2:J2"/>
    <mergeCell ref="F24:J24"/>
  </mergeCells>
  <printOptions horizontalCentered="1"/>
  <pageMargins left="0.5905511811023623" right="0.5905511811023623" top="0.5905511811023623" bottom="0.984251968503937" header="0.5118110236220472" footer="0.5118110236220472"/>
  <pageSetup firstPageNumber="6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2017-12-13T10:52:12Z</cp:lastPrinted>
  <dcterms:created xsi:type="dcterms:W3CDTF">2008-06-30T02:38:14Z</dcterms:created>
  <dcterms:modified xsi:type="dcterms:W3CDTF">2017-12-18T07:31:21Z</dcterms:modified>
  <cp:category/>
  <cp:version/>
  <cp:contentType/>
  <cp:contentStatus/>
</cp:coreProperties>
</file>