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665" yWindow="-15" windowWidth="7650" windowHeight="9105" tabRatio="640"/>
  </bookViews>
  <sheets>
    <sheet name="2-17外国人" sheetId="10" r:id="rId1"/>
    <sheet name="2-18地位就業,19年齢就業" sheetId="11" r:id="rId2"/>
    <sheet name="2-20産業就業" sheetId="12" r:id="rId3"/>
    <sheet name="2-21年齢性別就業" sheetId="13" r:id="rId4"/>
    <sheet name="2-22地区就業" sheetId="14" r:id="rId5"/>
  </sheets>
  <externalReferences>
    <externalReference r:id="rId6"/>
  </externalReferences>
  <definedNames>
    <definedName name="_xlnm._FilterDatabase" localSheetId="0" hidden="1">'2-17外国人'!$A$4:$G$30</definedName>
    <definedName name="_xlnm.Print_Area" localSheetId="3">'2-21年齢性別就業'!$A$1:$AB$59</definedName>
    <definedName name="_xlnm.Print_Area" localSheetId="4">'2-22地区就業'!$A$1:$L$76</definedName>
    <definedName name="安芸津出生">[1]基礎資料!$R$26</definedName>
    <definedName name="河内出生">[1]基礎資料!$N$26</definedName>
    <definedName name="高屋出生">[1]基礎資料!$R$6</definedName>
    <definedName name="黒瀬出生">[1]基礎資料!$B$26</definedName>
    <definedName name="志和出生">[1]基礎資料!$N$6</definedName>
    <definedName name="西条出生">[1]基礎資料!$F$6</definedName>
    <definedName name="八本松出生">[1]基礎資料!$J$6</definedName>
    <definedName name="福富出生">[1]基礎資料!$F$26</definedName>
    <definedName name="豊栄出生">[1]基礎資料!$J$26</definedName>
  </definedNames>
  <calcPr calcId="145621"/>
</workbook>
</file>

<file path=xl/calcChain.xml><?xml version="1.0" encoding="utf-8"?>
<calcChain xmlns="http://schemas.openxmlformats.org/spreadsheetml/2006/main">
  <c r="B26" i="10" l="1"/>
  <c r="K73" i="14" l="1"/>
  <c r="L70" i="14" s="1"/>
  <c r="I73" i="14"/>
  <c r="J71" i="14" s="1"/>
  <c r="G73" i="14"/>
  <c r="H72" i="14" s="1"/>
  <c r="E73" i="14"/>
  <c r="C73" i="14"/>
  <c r="D70" i="14" s="1"/>
  <c r="J72" i="14"/>
  <c r="F72" i="14"/>
  <c r="D72" i="14"/>
  <c r="F71" i="14"/>
  <c r="F70" i="14"/>
  <c r="E52" i="14"/>
  <c r="I50" i="14" s="1"/>
  <c r="J50" i="14" s="1"/>
  <c r="K50" i="14" s="1"/>
  <c r="L50" i="14" s="1"/>
  <c r="C51" i="14"/>
  <c r="C50" i="14"/>
  <c r="I49" i="14"/>
  <c r="C49" i="14"/>
  <c r="L57" i="13"/>
  <c r="G57" i="13"/>
  <c r="C57" i="13"/>
  <c r="L56" i="13"/>
  <c r="G56" i="13"/>
  <c r="C56" i="13"/>
  <c r="B56" i="13" s="1"/>
  <c r="L55" i="13"/>
  <c r="G55" i="13"/>
  <c r="C55" i="13"/>
  <c r="L54" i="13"/>
  <c r="G54" i="13"/>
  <c r="C54" i="13"/>
  <c r="L53" i="13"/>
  <c r="G53" i="13"/>
  <c r="C53" i="13"/>
  <c r="L52" i="13"/>
  <c r="G52" i="13"/>
  <c r="C52" i="13"/>
  <c r="B52" i="13" s="1"/>
  <c r="L51" i="13"/>
  <c r="G51" i="13"/>
  <c r="C51" i="13"/>
  <c r="L50" i="13"/>
  <c r="G50" i="13"/>
  <c r="C50" i="13"/>
  <c r="L49" i="13"/>
  <c r="G49" i="13"/>
  <c r="C49" i="13"/>
  <c r="L48" i="13"/>
  <c r="G48" i="13"/>
  <c r="C48" i="13"/>
  <c r="B48" i="13" s="1"/>
  <c r="L47" i="13"/>
  <c r="G47" i="13"/>
  <c r="C47" i="13"/>
  <c r="L46" i="13"/>
  <c r="G46" i="13"/>
  <c r="C46" i="13"/>
  <c r="L45" i="13"/>
  <c r="G45" i="13"/>
  <c r="C45" i="13"/>
  <c r="L44" i="13"/>
  <c r="G44" i="13"/>
  <c r="C44" i="13"/>
  <c r="B44" i="13" s="1"/>
  <c r="L43" i="13"/>
  <c r="G43" i="13"/>
  <c r="C43" i="13"/>
  <c r="AB41" i="13"/>
  <c r="AA41" i="13"/>
  <c r="Z41" i="13"/>
  <c r="Y41" i="13"/>
  <c r="X41" i="13"/>
  <c r="W41" i="13"/>
  <c r="V41" i="13"/>
  <c r="T41" i="13"/>
  <c r="S41" i="13"/>
  <c r="R41" i="13"/>
  <c r="Q41" i="13"/>
  <c r="P41" i="13"/>
  <c r="O41" i="13"/>
  <c r="N41" i="13"/>
  <c r="M41" i="13"/>
  <c r="J41" i="13"/>
  <c r="I41" i="13"/>
  <c r="H41" i="13"/>
  <c r="F41" i="13"/>
  <c r="E41" i="13"/>
  <c r="D41" i="13"/>
  <c r="C41" i="13" s="1"/>
  <c r="L39" i="13"/>
  <c r="G39" i="13"/>
  <c r="C39" i="13"/>
  <c r="B39" i="13"/>
  <c r="L38" i="13"/>
  <c r="G38" i="13"/>
  <c r="C38" i="13"/>
  <c r="B38" i="13"/>
  <c r="L37" i="13"/>
  <c r="G37" i="13"/>
  <c r="C37" i="13"/>
  <c r="B37" i="13"/>
  <c r="L36" i="13"/>
  <c r="G36" i="13"/>
  <c r="C36" i="13"/>
  <c r="B36" i="13"/>
  <c r="L35" i="13"/>
  <c r="G35" i="13"/>
  <c r="C35" i="13"/>
  <c r="B35" i="13"/>
  <c r="L34" i="13"/>
  <c r="G34" i="13"/>
  <c r="C34" i="13"/>
  <c r="B34" i="13"/>
  <c r="L33" i="13"/>
  <c r="G33" i="13"/>
  <c r="C33" i="13"/>
  <c r="B33" i="13"/>
  <c r="L32" i="13"/>
  <c r="G32" i="13"/>
  <c r="C32" i="13"/>
  <c r="B32" i="13"/>
  <c r="L31" i="13"/>
  <c r="G31" i="13"/>
  <c r="C31" i="13"/>
  <c r="B31" i="13"/>
  <c r="L30" i="13"/>
  <c r="G30" i="13"/>
  <c r="C30" i="13"/>
  <c r="B30" i="13"/>
  <c r="L29" i="13"/>
  <c r="G29" i="13"/>
  <c r="C29" i="13"/>
  <c r="B29" i="13"/>
  <c r="L28" i="13"/>
  <c r="G28" i="13"/>
  <c r="C28" i="13"/>
  <c r="B28" i="13"/>
  <c r="L27" i="13"/>
  <c r="G27" i="13"/>
  <c r="C27" i="13"/>
  <c r="B27" i="13"/>
  <c r="L26" i="13"/>
  <c r="G26" i="13"/>
  <c r="C26" i="13"/>
  <c r="B26" i="13"/>
  <c r="L25" i="13"/>
  <c r="G25" i="13"/>
  <c r="C25" i="13"/>
  <c r="B25" i="13"/>
  <c r="AB23" i="13"/>
  <c r="AA23" i="13"/>
  <c r="Z23" i="13"/>
  <c r="Y23" i="13"/>
  <c r="X23" i="13"/>
  <c r="W23" i="13"/>
  <c r="V23" i="13"/>
  <c r="T23" i="13"/>
  <c r="S23" i="13"/>
  <c r="R23" i="13"/>
  <c r="Q23" i="13"/>
  <c r="P23" i="13"/>
  <c r="O23" i="13"/>
  <c r="N23" i="13"/>
  <c r="M23" i="13"/>
  <c r="L23" i="13"/>
  <c r="J23" i="13"/>
  <c r="I23" i="13"/>
  <c r="H23" i="13"/>
  <c r="G23" i="13"/>
  <c r="F23" i="13"/>
  <c r="E23" i="13"/>
  <c r="D23" i="13"/>
  <c r="C23" i="13"/>
  <c r="B23" i="13" s="1"/>
  <c r="L21" i="13"/>
  <c r="G21" i="13"/>
  <c r="C21" i="13"/>
  <c r="L20" i="13"/>
  <c r="G20" i="13"/>
  <c r="C20" i="13"/>
  <c r="L19" i="13"/>
  <c r="G19" i="13"/>
  <c r="C19" i="13"/>
  <c r="L18" i="13"/>
  <c r="G18" i="13"/>
  <c r="C18" i="13"/>
  <c r="B18" i="13" s="1"/>
  <c r="L17" i="13"/>
  <c r="G17" i="13"/>
  <c r="C17" i="13"/>
  <c r="L16" i="13"/>
  <c r="G16" i="13"/>
  <c r="C16" i="13"/>
  <c r="L15" i="13"/>
  <c r="G15" i="13"/>
  <c r="C15" i="13"/>
  <c r="L14" i="13"/>
  <c r="G14" i="13"/>
  <c r="C14" i="13"/>
  <c r="B14" i="13" s="1"/>
  <c r="L13" i="13"/>
  <c r="G13" i="13"/>
  <c r="C13" i="13"/>
  <c r="L12" i="13"/>
  <c r="G12" i="13"/>
  <c r="C12" i="13"/>
  <c r="L11" i="13"/>
  <c r="G11" i="13"/>
  <c r="C11" i="13"/>
  <c r="L10" i="13"/>
  <c r="G10" i="13"/>
  <c r="C10" i="13"/>
  <c r="B10" i="13" s="1"/>
  <c r="L9" i="13"/>
  <c r="G9" i="13"/>
  <c r="C9" i="13"/>
  <c r="L8" i="13"/>
  <c r="G8" i="13"/>
  <c r="C8" i="13"/>
  <c r="L7" i="13"/>
  <c r="G7" i="13"/>
  <c r="G5" i="13" s="1"/>
  <c r="C7" i="13"/>
  <c r="AB5" i="13"/>
  <c r="AA5" i="13"/>
  <c r="Z5" i="13"/>
  <c r="Y5" i="13"/>
  <c r="X5" i="13"/>
  <c r="W5" i="13"/>
  <c r="V5" i="13"/>
  <c r="T5" i="13"/>
  <c r="S5" i="13"/>
  <c r="R5" i="13"/>
  <c r="Q5" i="13"/>
  <c r="P5" i="13"/>
  <c r="O5" i="13"/>
  <c r="N5" i="13"/>
  <c r="M5" i="13"/>
  <c r="L5" i="13" s="1"/>
  <c r="J5" i="13"/>
  <c r="I5" i="13"/>
  <c r="H5" i="13"/>
  <c r="F5" i="13"/>
  <c r="E5" i="13"/>
  <c r="D5" i="13"/>
  <c r="V32" i="12"/>
  <c r="V31" i="12"/>
  <c r="V30" i="12"/>
  <c r="V29" i="12"/>
  <c r="V28" i="12"/>
  <c r="V27" i="12"/>
  <c r="V26" i="12"/>
  <c r="V25" i="12"/>
  <c r="F25" i="12"/>
  <c r="C25" i="12"/>
  <c r="V24" i="12"/>
  <c r="F24" i="12"/>
  <c r="C24" i="12"/>
  <c r="V23" i="12"/>
  <c r="F23" i="12"/>
  <c r="C23" i="12"/>
  <c r="V22" i="12"/>
  <c r="F22" i="12"/>
  <c r="C22" i="12"/>
  <c r="V21" i="12"/>
  <c r="F21" i="12"/>
  <c r="C21" i="12"/>
  <c r="V20" i="12"/>
  <c r="V17" i="12" s="1"/>
  <c r="F20" i="12"/>
  <c r="C20" i="12"/>
  <c r="V19" i="12"/>
  <c r="F19" i="12"/>
  <c r="F17" i="12" s="1"/>
  <c r="C19" i="12"/>
  <c r="V18" i="12"/>
  <c r="F18" i="12"/>
  <c r="C18" i="12"/>
  <c r="C17" i="12" s="1"/>
  <c r="X17" i="12"/>
  <c r="W17" i="12"/>
  <c r="S17" i="12"/>
  <c r="R17" i="12"/>
  <c r="Q17" i="12"/>
  <c r="E17" i="12"/>
  <c r="D17" i="12"/>
  <c r="V15" i="12"/>
  <c r="F15" i="12"/>
  <c r="C15" i="12"/>
  <c r="V14" i="12"/>
  <c r="F14" i="12"/>
  <c r="C14" i="12"/>
  <c r="V13" i="12"/>
  <c r="V12" i="12" s="1"/>
  <c r="F13" i="12"/>
  <c r="C13" i="12"/>
  <c r="C12" i="12" s="1"/>
  <c r="X12" i="12"/>
  <c r="X6" i="12" s="1"/>
  <c r="W12" i="12"/>
  <c r="S12" i="12"/>
  <c r="R12" i="12"/>
  <c r="Q12" i="12"/>
  <c r="E12" i="12"/>
  <c r="D12" i="12"/>
  <c r="V10" i="12"/>
  <c r="F10" i="12"/>
  <c r="C10" i="12"/>
  <c r="V9" i="12"/>
  <c r="F9" i="12"/>
  <c r="C9" i="12"/>
  <c r="V8" i="12"/>
  <c r="F8" i="12"/>
  <c r="F7" i="12" s="1"/>
  <c r="C8" i="12"/>
  <c r="C7" i="12" s="1"/>
  <c r="X7" i="12"/>
  <c r="W7" i="12"/>
  <c r="W6" i="12" s="1"/>
  <c r="S7" i="12"/>
  <c r="S6" i="12" s="1"/>
  <c r="R7" i="12"/>
  <c r="Q7" i="12"/>
  <c r="Q6" i="12" s="1"/>
  <c r="E7" i="12"/>
  <c r="D7" i="12"/>
  <c r="D6" i="12" s="1"/>
  <c r="N6" i="12"/>
  <c r="M6" i="12"/>
  <c r="L6" i="12"/>
  <c r="K6" i="12"/>
  <c r="J6" i="12"/>
  <c r="I6" i="12"/>
  <c r="H6" i="12"/>
  <c r="G6" i="12"/>
  <c r="J56" i="11"/>
  <c r="I56" i="11"/>
  <c r="H56" i="11"/>
  <c r="G56" i="11"/>
  <c r="F56" i="11"/>
  <c r="D56" i="11" s="1"/>
  <c r="C56" i="11" s="1"/>
  <c r="E56" i="11"/>
  <c r="B56" i="11"/>
  <c r="J55" i="11"/>
  <c r="I55" i="11"/>
  <c r="H55" i="11"/>
  <c r="G55" i="11"/>
  <c r="F55" i="11"/>
  <c r="E55" i="11"/>
  <c r="D55" i="11" s="1"/>
  <c r="C55" i="11" s="1"/>
  <c r="B55" i="11"/>
  <c r="D52" i="11"/>
  <c r="C52" i="11" s="1"/>
  <c r="D51" i="11"/>
  <c r="C51" i="11" s="1"/>
  <c r="D50" i="11"/>
  <c r="C50" i="11" s="1"/>
  <c r="D49" i="11"/>
  <c r="C49" i="11" s="1"/>
  <c r="D48" i="11"/>
  <c r="C48" i="11" s="1"/>
  <c r="D46" i="11"/>
  <c r="C46" i="11" s="1"/>
  <c r="D45" i="11"/>
  <c r="C45" i="11" s="1"/>
  <c r="D44" i="11"/>
  <c r="C44" i="11" s="1"/>
  <c r="D43" i="11"/>
  <c r="C43" i="11" s="1"/>
  <c r="D42" i="11"/>
  <c r="C42" i="11" s="1"/>
  <c r="D41" i="11"/>
  <c r="C41" i="11" s="1"/>
  <c r="D40" i="11"/>
  <c r="C40" i="11" s="1"/>
  <c r="D39" i="11"/>
  <c r="C39" i="11" s="1"/>
  <c r="D38" i="11"/>
  <c r="C38" i="11" s="1"/>
  <c r="D37" i="11"/>
  <c r="C37" i="11" s="1"/>
  <c r="J35" i="11"/>
  <c r="I35" i="11"/>
  <c r="H35" i="11"/>
  <c r="G35" i="11"/>
  <c r="F35" i="11"/>
  <c r="E35" i="11"/>
  <c r="D35" i="11" s="1"/>
  <c r="C35" i="11" s="1"/>
  <c r="B35" i="11"/>
  <c r="G26" i="10"/>
  <c r="F26" i="10"/>
  <c r="E26" i="10"/>
  <c r="D26" i="10"/>
  <c r="D25" i="10" s="1"/>
  <c r="C26" i="10"/>
  <c r="E25" i="10"/>
  <c r="C25" i="10"/>
  <c r="V7" i="12" l="1"/>
  <c r="V6" i="12" s="1"/>
  <c r="B9" i="13"/>
  <c r="B13" i="13"/>
  <c r="B17" i="13"/>
  <c r="B21" i="13"/>
  <c r="B43" i="13"/>
  <c r="B47" i="13"/>
  <c r="B51" i="13"/>
  <c r="B55" i="13"/>
  <c r="D71" i="14"/>
  <c r="E6" i="12"/>
  <c r="B8" i="13"/>
  <c r="B12" i="13"/>
  <c r="B16" i="13"/>
  <c r="B20" i="13"/>
  <c r="L41" i="13"/>
  <c r="B46" i="13"/>
  <c r="B50" i="13"/>
  <c r="B54" i="13"/>
  <c r="I51" i="14"/>
  <c r="J51" i="14" s="1"/>
  <c r="K51" i="14" s="1"/>
  <c r="L51" i="14" s="1"/>
  <c r="R6" i="12"/>
  <c r="F12" i="12"/>
  <c r="C5" i="13"/>
  <c r="B5" i="13" s="1"/>
  <c r="B7" i="13"/>
  <c r="B11" i="13"/>
  <c r="B15" i="13"/>
  <c r="B19" i="13"/>
  <c r="G41" i="13"/>
  <c r="B45" i="13"/>
  <c r="B49" i="13"/>
  <c r="B53" i="13"/>
  <c r="B57" i="13"/>
  <c r="I52" i="14"/>
  <c r="J52" i="14" s="1"/>
  <c r="K52" i="14" s="1"/>
  <c r="L52" i="14" s="1"/>
  <c r="L71" i="14"/>
  <c r="L72" i="14"/>
  <c r="C52" i="14"/>
  <c r="H70" i="14"/>
  <c r="J70" i="14"/>
  <c r="H71" i="14"/>
  <c r="B41" i="13"/>
  <c r="F6" i="12"/>
  <c r="C6" i="12"/>
  <c r="J49" i="14" l="1"/>
  <c r="K49" i="14" s="1"/>
  <c r="L49" i="14" s="1"/>
  <c r="D51" i="14"/>
  <c r="D49" i="14"/>
  <c r="D50" i="14"/>
</calcChain>
</file>

<file path=xl/comments1.xml><?xml version="1.0" encoding="utf-8"?>
<comments xmlns="http://schemas.openxmlformats.org/spreadsheetml/2006/main">
  <authors>
    <author>HGH131</author>
  </authors>
  <commentList>
    <comment ref="A37" authorId="0">
      <text>
        <r>
          <rPr>
            <b/>
            <sz val="9"/>
            <color indexed="81"/>
            <rFont val="ＭＳ Ｐゴシック"/>
            <family val="3"/>
            <charset val="128"/>
          </rPr>
          <t>HGH131:</t>
        </r>
        <r>
          <rPr>
            <sz val="9"/>
            <color indexed="81"/>
            <rFont val="ＭＳ Ｐゴシック"/>
            <family val="3"/>
            <charset val="128"/>
          </rPr>
          <t xml:space="preserve">
H12…小地域集計結果　（第2次基本集計に関する結果）　第16表（CD-ROM)より</t>
        </r>
      </text>
    </comment>
    <comment ref="A43" authorId="0">
      <text>
        <r>
          <rPr>
            <b/>
            <sz val="9"/>
            <color indexed="81"/>
            <rFont val="ＭＳ Ｐゴシック"/>
            <family val="3"/>
            <charset val="128"/>
          </rPr>
          <t>HGH131:</t>
        </r>
        <r>
          <rPr>
            <sz val="9"/>
            <color indexed="81"/>
            <rFont val="ＭＳ Ｐゴシック"/>
            <family val="3"/>
            <charset val="128"/>
          </rPr>
          <t xml:space="preserve">
H12…小地域集計結果　（第2次基本集計に関する結果）　第16表（CD-ROM)より</t>
        </r>
      </text>
    </comment>
    <comment ref="A50" authorId="0">
      <text>
        <r>
          <rPr>
            <b/>
            <sz val="9"/>
            <color indexed="81"/>
            <rFont val="ＭＳ Ｐゴシック"/>
            <family val="3"/>
            <charset val="128"/>
          </rPr>
          <t>HGH131:</t>
        </r>
        <r>
          <rPr>
            <sz val="9"/>
            <color indexed="81"/>
            <rFont val="ＭＳ Ｐゴシック"/>
            <family val="3"/>
            <charset val="128"/>
          </rPr>
          <t xml:space="preserve">
H12…小地域集計結果　（第2次基本集計に関する結果）　第16表（CD-ROM)より</t>
        </r>
      </text>
    </comment>
    <comment ref="A59" authorId="0">
      <text>
        <r>
          <rPr>
            <b/>
            <sz val="9"/>
            <color indexed="81"/>
            <rFont val="ＭＳ Ｐゴシック"/>
            <family val="3"/>
            <charset val="128"/>
          </rPr>
          <t>HGH131:</t>
        </r>
        <r>
          <rPr>
            <sz val="9"/>
            <color indexed="81"/>
            <rFont val="ＭＳ Ｐゴシック"/>
            <family val="3"/>
            <charset val="128"/>
          </rPr>
          <t xml:space="preserve">
H12…小地域集計結果　（第2次基本集計に関する結果）　第16表（CD-ROM)より</t>
        </r>
      </text>
    </comment>
    <comment ref="A65" authorId="0">
      <text>
        <r>
          <rPr>
            <b/>
            <sz val="9"/>
            <color indexed="81"/>
            <rFont val="ＭＳ Ｐゴシック"/>
            <family val="3"/>
            <charset val="128"/>
          </rPr>
          <t>HGH131:</t>
        </r>
        <r>
          <rPr>
            <sz val="9"/>
            <color indexed="81"/>
            <rFont val="ＭＳ Ｐゴシック"/>
            <family val="3"/>
            <charset val="128"/>
          </rPr>
          <t xml:space="preserve">
H12…小地域集計結果　（第2次基本集計に関する結果）　第16表（CD-ROM)より</t>
        </r>
      </text>
    </comment>
    <comment ref="A71" authorId="0">
      <text>
        <r>
          <rPr>
            <b/>
            <sz val="9"/>
            <color indexed="81"/>
            <rFont val="ＭＳ Ｐゴシック"/>
            <family val="3"/>
            <charset val="128"/>
          </rPr>
          <t>HGH131:</t>
        </r>
        <r>
          <rPr>
            <sz val="9"/>
            <color indexed="81"/>
            <rFont val="ＭＳ Ｐゴシック"/>
            <family val="3"/>
            <charset val="128"/>
          </rPr>
          <t xml:space="preserve">
H12…小地域集計結果　（第2次基本集計に関する結果）　第16表（CD-ROM)より</t>
        </r>
      </text>
    </comment>
  </commentList>
</comments>
</file>

<file path=xl/sharedStrings.xml><?xml version="1.0" encoding="utf-8"?>
<sst xmlns="http://schemas.openxmlformats.org/spreadsheetml/2006/main" count="649" uniqueCount="291">
  <si>
    <t>区分</t>
    <rPh sb="0" eb="2">
      <t>クブン</t>
    </rPh>
    <phoneticPr fontId="13"/>
  </si>
  <si>
    <t>総数</t>
    <rPh sb="0" eb="2">
      <t>ソウスウ</t>
    </rPh>
    <phoneticPr fontId="13"/>
  </si>
  <si>
    <t>総　数</t>
    <rPh sb="0" eb="1">
      <t>フサ</t>
    </rPh>
    <rPh sb="2" eb="3">
      <t>カズ</t>
    </rPh>
    <phoneticPr fontId="13"/>
  </si>
  <si>
    <t>15～19歳</t>
    <rPh sb="5" eb="6">
      <t>サイ</t>
    </rPh>
    <phoneticPr fontId="13"/>
  </si>
  <si>
    <t>20～24歳</t>
    <rPh sb="5" eb="6">
      <t>サイ</t>
    </rPh>
    <phoneticPr fontId="13"/>
  </si>
  <si>
    <t>25～29歳</t>
    <rPh sb="5" eb="6">
      <t>サイ</t>
    </rPh>
    <phoneticPr fontId="13"/>
  </si>
  <si>
    <t>30～34歳</t>
    <rPh sb="5" eb="6">
      <t>サイ</t>
    </rPh>
    <phoneticPr fontId="13"/>
  </si>
  <si>
    <t>35～39歳</t>
    <rPh sb="5" eb="6">
      <t>サイ</t>
    </rPh>
    <phoneticPr fontId="13"/>
  </si>
  <si>
    <t>40～44歳</t>
    <rPh sb="5" eb="6">
      <t>サイ</t>
    </rPh>
    <phoneticPr fontId="13"/>
  </si>
  <si>
    <t>45～49歳</t>
    <rPh sb="5" eb="6">
      <t>サイ</t>
    </rPh>
    <phoneticPr fontId="13"/>
  </si>
  <si>
    <t>50～54歳</t>
    <rPh sb="5" eb="6">
      <t>サイ</t>
    </rPh>
    <phoneticPr fontId="13"/>
  </si>
  <si>
    <t>55～59歳</t>
    <rPh sb="5" eb="6">
      <t>サイ</t>
    </rPh>
    <phoneticPr fontId="13"/>
  </si>
  <si>
    <t>60～64歳</t>
    <rPh sb="5" eb="6">
      <t>サイ</t>
    </rPh>
    <phoneticPr fontId="13"/>
  </si>
  <si>
    <t>65～69歳</t>
    <rPh sb="5" eb="6">
      <t>サイ</t>
    </rPh>
    <phoneticPr fontId="13"/>
  </si>
  <si>
    <t>70～74歳</t>
    <rPh sb="5" eb="6">
      <t>サイ</t>
    </rPh>
    <phoneticPr fontId="13"/>
  </si>
  <si>
    <t>75～79歳</t>
    <rPh sb="5" eb="6">
      <t>サイ</t>
    </rPh>
    <phoneticPr fontId="13"/>
  </si>
  <si>
    <t>80～84歳</t>
    <rPh sb="5" eb="6">
      <t>サイ</t>
    </rPh>
    <phoneticPr fontId="13"/>
  </si>
  <si>
    <t>85歳以上</t>
    <rPh sb="2" eb="3">
      <t>サイ</t>
    </rPh>
    <rPh sb="3" eb="5">
      <t>イジョウ</t>
    </rPh>
    <phoneticPr fontId="13"/>
  </si>
  <si>
    <t>年齢</t>
    <rPh sb="0" eb="2">
      <t>ネンレイ</t>
    </rPh>
    <phoneticPr fontId="13"/>
  </si>
  <si>
    <t>17．外国人国籍別人口・世帯数の推移</t>
    <phoneticPr fontId="3"/>
  </si>
  <si>
    <t>単位：人、世帯</t>
    <phoneticPr fontId="3"/>
  </si>
  <si>
    <t>年　次</t>
    <phoneticPr fontId="3"/>
  </si>
  <si>
    <t>区　分</t>
    <phoneticPr fontId="3"/>
  </si>
  <si>
    <t>(平21）</t>
    <rPh sb="1" eb="2">
      <t>ヒラ</t>
    </rPh>
    <phoneticPr fontId="11"/>
  </si>
  <si>
    <t>(　22）</t>
  </si>
  <si>
    <t>(　23）</t>
  </si>
  <si>
    <t>(　24）</t>
  </si>
  <si>
    <t>(　25）</t>
  </si>
  <si>
    <t>(　26）</t>
    <phoneticPr fontId="11"/>
  </si>
  <si>
    <t>ブラジル</t>
  </si>
  <si>
    <t>ミャンマー</t>
    <phoneticPr fontId="11"/>
  </si>
  <si>
    <t>バングラデシュ</t>
  </si>
  <si>
    <t>カンボジア</t>
    <phoneticPr fontId="11"/>
  </si>
  <si>
    <t>スリランカ</t>
    <phoneticPr fontId="3"/>
  </si>
  <si>
    <t>中　　国</t>
    <phoneticPr fontId="11"/>
  </si>
  <si>
    <t>イ　ン　ド</t>
    <phoneticPr fontId="11"/>
  </si>
  <si>
    <t>インドネシア</t>
  </si>
  <si>
    <t>朝　　鮮</t>
    <phoneticPr fontId="11"/>
  </si>
  <si>
    <t>韓　　国</t>
    <phoneticPr fontId="11"/>
  </si>
  <si>
    <t>ラオス</t>
    <phoneticPr fontId="11"/>
  </si>
  <si>
    <t>マレーシア</t>
    <phoneticPr fontId="3"/>
  </si>
  <si>
    <t>ネパール</t>
    <phoneticPr fontId="3"/>
  </si>
  <si>
    <t>ペ　ル　ー</t>
    <phoneticPr fontId="11"/>
  </si>
  <si>
    <t>フィリピン</t>
  </si>
  <si>
    <t>タ　　イ</t>
    <phoneticPr fontId="11"/>
  </si>
  <si>
    <t>エジプト</t>
    <phoneticPr fontId="3"/>
  </si>
  <si>
    <t>英　　国</t>
    <phoneticPr fontId="11"/>
  </si>
  <si>
    <t>米　　国</t>
    <phoneticPr fontId="11"/>
  </si>
  <si>
    <t>ベトナム</t>
    <phoneticPr fontId="3"/>
  </si>
  <si>
    <t>そ　の　他</t>
    <phoneticPr fontId="11"/>
  </si>
  <si>
    <t>総計</t>
  </si>
  <si>
    <t>（男性）</t>
    <phoneticPr fontId="3"/>
  </si>
  <si>
    <t>（女性）</t>
  </si>
  <si>
    <t>総世帯数</t>
  </si>
  <si>
    <t>注　平成24年7月の住民基本台帳の改正により、外国人登録制度が</t>
    <rPh sb="0" eb="1">
      <t>チュウ</t>
    </rPh>
    <rPh sb="17" eb="19">
      <t>カイセイ</t>
    </rPh>
    <rPh sb="23" eb="25">
      <t>ガイコク</t>
    </rPh>
    <rPh sb="25" eb="26">
      <t>ジン</t>
    </rPh>
    <rPh sb="26" eb="28">
      <t>トウロク</t>
    </rPh>
    <rPh sb="28" eb="30">
      <t>セイド</t>
    </rPh>
    <phoneticPr fontId="11"/>
  </si>
  <si>
    <t>18．産業・従業上の地位別15歳以上就業者数</t>
    <rPh sb="3" eb="5">
      <t>サンギョウ</t>
    </rPh>
    <rPh sb="6" eb="8">
      <t>ジュウギョウ</t>
    </rPh>
    <rPh sb="8" eb="9">
      <t>ジョウ</t>
    </rPh>
    <rPh sb="10" eb="12">
      <t>チイ</t>
    </rPh>
    <rPh sb="12" eb="13">
      <t>ベツ</t>
    </rPh>
    <rPh sb="15" eb="18">
      <t>サイイジョウ</t>
    </rPh>
    <rPh sb="18" eb="21">
      <t>シュウギョウシャ</t>
    </rPh>
    <rPh sb="21" eb="22">
      <t>スウ</t>
    </rPh>
    <phoneticPr fontId="13"/>
  </si>
  <si>
    <t>単位：人</t>
    <rPh sb="3" eb="4">
      <t>ヒト</t>
    </rPh>
    <phoneticPr fontId="13"/>
  </si>
  <si>
    <t>総　数</t>
  </si>
  <si>
    <t>雇用者</t>
    <rPh sb="0" eb="3">
      <t>コヨウシャ</t>
    </rPh>
    <phoneticPr fontId="13"/>
  </si>
  <si>
    <t>役　員</t>
    <rPh sb="0" eb="1">
      <t>ヤク</t>
    </rPh>
    <rPh sb="2" eb="3">
      <t>イン</t>
    </rPh>
    <phoneticPr fontId="13"/>
  </si>
  <si>
    <t>雇 人 の</t>
    <rPh sb="0" eb="1">
      <t>ヤト</t>
    </rPh>
    <rPh sb="2" eb="3">
      <t>ヒト</t>
    </rPh>
    <phoneticPr fontId="13"/>
  </si>
  <si>
    <t>家　　族</t>
    <rPh sb="0" eb="1">
      <t>イエ</t>
    </rPh>
    <rPh sb="3" eb="4">
      <t>ヤカラ</t>
    </rPh>
    <phoneticPr fontId="13"/>
  </si>
  <si>
    <t>家    庭</t>
    <rPh sb="0" eb="1">
      <t>イエ</t>
    </rPh>
    <rPh sb="5" eb="6">
      <t>ニワ</t>
    </rPh>
    <phoneticPr fontId="13"/>
  </si>
  <si>
    <t>産業（大分類）</t>
    <rPh sb="0" eb="2">
      <t>サンギョウ</t>
    </rPh>
    <rPh sb="3" eb="6">
      <t>ダイブンルイ</t>
    </rPh>
    <phoneticPr fontId="13"/>
  </si>
  <si>
    <t>(不詳含む)</t>
    <rPh sb="1" eb="3">
      <t>フショウ</t>
    </rPh>
    <rPh sb="3" eb="4">
      <t>フク</t>
    </rPh>
    <phoneticPr fontId="13"/>
  </si>
  <si>
    <t>常雇</t>
    <rPh sb="0" eb="1">
      <t>ツネ</t>
    </rPh>
    <rPh sb="1" eb="2">
      <t>ヤトイ</t>
    </rPh>
    <phoneticPr fontId="13"/>
  </si>
  <si>
    <t>臨時雇</t>
    <rPh sb="0" eb="2">
      <t>リンジ</t>
    </rPh>
    <rPh sb="2" eb="3">
      <t>ヤトイ</t>
    </rPh>
    <phoneticPr fontId="13"/>
  </si>
  <si>
    <t>ある業主</t>
    <rPh sb="2" eb="4">
      <t>ギョウシュ</t>
    </rPh>
    <phoneticPr fontId="13"/>
  </si>
  <si>
    <t>ない業主</t>
    <rPh sb="2" eb="4">
      <t>ギョウシュ</t>
    </rPh>
    <phoneticPr fontId="13"/>
  </si>
  <si>
    <t>従 業 者</t>
    <rPh sb="0" eb="1">
      <t>ジュウ</t>
    </rPh>
    <rPh sb="2" eb="3">
      <t>ギョウ</t>
    </rPh>
    <rPh sb="4" eb="5">
      <t>モノ</t>
    </rPh>
    <phoneticPr fontId="13"/>
  </si>
  <si>
    <t>内 職 者</t>
    <rPh sb="0" eb="1">
      <t>ウチ</t>
    </rPh>
    <rPh sb="2" eb="3">
      <t>ショク</t>
    </rPh>
    <rPh sb="4" eb="5">
      <t>シャ</t>
    </rPh>
    <phoneticPr fontId="13"/>
  </si>
  <si>
    <t>農業</t>
    <phoneticPr fontId="22"/>
  </si>
  <si>
    <t>-</t>
  </si>
  <si>
    <t>林業</t>
    <rPh sb="0" eb="2">
      <t>リンギョウ</t>
    </rPh>
    <phoneticPr fontId="22"/>
  </si>
  <si>
    <t>漁業</t>
    <phoneticPr fontId="22"/>
  </si>
  <si>
    <t>建設業</t>
    <phoneticPr fontId="22"/>
  </si>
  <si>
    <t>製造業</t>
    <phoneticPr fontId="22"/>
  </si>
  <si>
    <t>電気・ガス・熱供給・水道業</t>
    <phoneticPr fontId="22"/>
  </si>
  <si>
    <t>情報通信業</t>
    <phoneticPr fontId="22"/>
  </si>
  <si>
    <t>複合サービス事業</t>
    <phoneticPr fontId="22"/>
  </si>
  <si>
    <t>サービス業（他に分類されないもの）</t>
    <phoneticPr fontId="22"/>
  </si>
  <si>
    <t>公務（他に分類されるものを除く）</t>
    <phoneticPr fontId="22"/>
  </si>
  <si>
    <t>分類不能の産業</t>
    <phoneticPr fontId="22"/>
  </si>
  <si>
    <t>19．労働力状態・年齢（5歳階級）別15歳以上人口</t>
    <rPh sb="3" eb="6">
      <t>ロウドウリョク</t>
    </rPh>
    <rPh sb="6" eb="8">
      <t>ジョウタイ</t>
    </rPh>
    <rPh sb="9" eb="11">
      <t>ネンレイ</t>
    </rPh>
    <rPh sb="13" eb="14">
      <t>サイ</t>
    </rPh>
    <rPh sb="14" eb="16">
      <t>カイキュウ</t>
    </rPh>
    <rPh sb="17" eb="18">
      <t>ベツ</t>
    </rPh>
    <rPh sb="20" eb="23">
      <t>サイイジョウ</t>
    </rPh>
    <rPh sb="23" eb="25">
      <t>ジンコウ</t>
    </rPh>
    <phoneticPr fontId="13"/>
  </si>
  <si>
    <t>労　　働　　力　　人　　口</t>
    <rPh sb="0" eb="1">
      <t>ロウ</t>
    </rPh>
    <rPh sb="3" eb="4">
      <t>ドウ</t>
    </rPh>
    <rPh sb="6" eb="7">
      <t>チカラ</t>
    </rPh>
    <rPh sb="9" eb="10">
      <t>ヒト</t>
    </rPh>
    <rPh sb="12" eb="13">
      <t>クチ</t>
    </rPh>
    <phoneticPr fontId="13"/>
  </si>
  <si>
    <t>労働力　人口総数</t>
    <rPh sb="0" eb="3">
      <t>ロウドウリョク</t>
    </rPh>
    <rPh sb="4" eb="6">
      <t>ジンコウ</t>
    </rPh>
    <rPh sb="6" eb="7">
      <t>フサ</t>
    </rPh>
    <rPh sb="7" eb="8">
      <t>カズ</t>
    </rPh>
    <phoneticPr fontId="13"/>
  </si>
  <si>
    <t>就　　業　　者</t>
    <rPh sb="0" eb="1">
      <t>ジュ</t>
    </rPh>
    <rPh sb="3" eb="4">
      <t>ギョウ</t>
    </rPh>
    <rPh sb="6" eb="7">
      <t>モノ</t>
    </rPh>
    <phoneticPr fontId="13"/>
  </si>
  <si>
    <t>非労働力</t>
    <rPh sb="0" eb="1">
      <t>ヒ</t>
    </rPh>
    <rPh sb="1" eb="4">
      <t>ロウドウリョク</t>
    </rPh>
    <phoneticPr fontId="13"/>
  </si>
  <si>
    <t>就業者</t>
    <rPh sb="0" eb="3">
      <t>シュウギョウシャ</t>
    </rPh>
    <phoneticPr fontId="13"/>
  </si>
  <si>
    <t>主に
仕事</t>
    <rPh sb="0" eb="1">
      <t>オモ</t>
    </rPh>
    <phoneticPr fontId="13"/>
  </si>
  <si>
    <t>家事の</t>
    <rPh sb="0" eb="2">
      <t>カジ</t>
    </rPh>
    <phoneticPr fontId="13"/>
  </si>
  <si>
    <t>通学の</t>
    <rPh sb="0" eb="2">
      <t>ツウガク</t>
    </rPh>
    <phoneticPr fontId="13"/>
  </si>
  <si>
    <t>完　全</t>
    <rPh sb="0" eb="1">
      <t>カン</t>
    </rPh>
    <rPh sb="2" eb="3">
      <t>ゼン</t>
    </rPh>
    <phoneticPr fontId="13"/>
  </si>
  <si>
    <t>ほか</t>
    <phoneticPr fontId="13"/>
  </si>
  <si>
    <t>かたわら</t>
    <phoneticPr fontId="13"/>
  </si>
  <si>
    <t>休業者</t>
    <rPh sb="0" eb="3">
      <t>キュウギョウシャ</t>
    </rPh>
    <phoneticPr fontId="13"/>
  </si>
  <si>
    <t>失業者</t>
    <rPh sb="0" eb="3">
      <t>シツギョウシャ</t>
    </rPh>
    <phoneticPr fontId="13"/>
  </si>
  <si>
    <t>人　口</t>
    <rPh sb="0" eb="1">
      <t>ヒト</t>
    </rPh>
    <rPh sb="2" eb="3">
      <t>クチ</t>
    </rPh>
    <phoneticPr fontId="13"/>
  </si>
  <si>
    <t>仕事</t>
    <rPh sb="0" eb="2">
      <t>シゴト</t>
    </rPh>
    <phoneticPr fontId="13"/>
  </si>
  <si>
    <t>(再掲)</t>
    <rPh sb="1" eb="3">
      <t>サイケイ</t>
    </rPh>
    <phoneticPr fontId="13"/>
  </si>
  <si>
    <t>15～64歳</t>
    <rPh sb="5" eb="6">
      <t>サイ</t>
    </rPh>
    <phoneticPr fontId="13"/>
  </si>
  <si>
    <t>65歳以上</t>
    <rPh sb="2" eb="5">
      <t>サイイジョウ</t>
    </rPh>
    <phoneticPr fontId="13"/>
  </si>
  <si>
    <t>注　「総数」は家事・通学・その他・不詳を含む。</t>
    <rPh sb="0" eb="1">
      <t>チュウ</t>
    </rPh>
    <rPh sb="3" eb="5">
      <t>ソウスウ</t>
    </rPh>
    <rPh sb="7" eb="9">
      <t>カジ</t>
    </rPh>
    <rPh sb="10" eb="12">
      <t>ツウガク</t>
    </rPh>
    <rPh sb="15" eb="16">
      <t>タ</t>
    </rPh>
    <rPh sb="17" eb="19">
      <t>フショウ</t>
    </rPh>
    <rPh sb="20" eb="21">
      <t>フク</t>
    </rPh>
    <phoneticPr fontId="13"/>
  </si>
  <si>
    <t>20．労働力状態別15歳以上人口及び産業別就業者数①</t>
    <rPh sb="3" eb="6">
      <t>ロウドウリョク</t>
    </rPh>
    <rPh sb="6" eb="8">
      <t>ジョウタイ</t>
    </rPh>
    <rPh sb="8" eb="9">
      <t>ベツ</t>
    </rPh>
    <rPh sb="11" eb="14">
      <t>サイイジョウ</t>
    </rPh>
    <rPh sb="14" eb="16">
      <t>ジンコウ</t>
    </rPh>
    <rPh sb="16" eb="17">
      <t>オヨ</t>
    </rPh>
    <rPh sb="18" eb="20">
      <t>サンギョウ</t>
    </rPh>
    <rPh sb="20" eb="21">
      <t>ベツ</t>
    </rPh>
    <rPh sb="21" eb="24">
      <t>シュウギョウシャ</t>
    </rPh>
    <rPh sb="24" eb="25">
      <t>スウ</t>
    </rPh>
    <phoneticPr fontId="23"/>
  </si>
  <si>
    <t>20.労働力状態別15歳以上人口及び産業別就業者数②</t>
    <rPh sb="3" eb="6">
      <t>ロウドウリョク</t>
    </rPh>
    <rPh sb="6" eb="8">
      <t>ジョウタイ</t>
    </rPh>
    <rPh sb="8" eb="9">
      <t>ベツ</t>
    </rPh>
    <rPh sb="11" eb="14">
      <t>サイイジョウ</t>
    </rPh>
    <rPh sb="14" eb="16">
      <t>ジンコウ</t>
    </rPh>
    <rPh sb="16" eb="17">
      <t>オヨ</t>
    </rPh>
    <rPh sb="18" eb="20">
      <t>サンギョウ</t>
    </rPh>
    <rPh sb="20" eb="21">
      <t>ベツ</t>
    </rPh>
    <rPh sb="21" eb="24">
      <t>シュウギョウシャ</t>
    </rPh>
    <rPh sb="24" eb="25">
      <t>スウ</t>
    </rPh>
    <phoneticPr fontId="23"/>
  </si>
  <si>
    <t>単位：人</t>
    <rPh sb="3" eb="4">
      <t>ニン</t>
    </rPh>
    <phoneticPr fontId="3"/>
  </si>
  <si>
    <t>年</t>
    <rPh sb="0" eb="1">
      <t>ネン</t>
    </rPh>
    <phoneticPr fontId="23"/>
  </si>
  <si>
    <t>(平2)</t>
    <rPh sb="1" eb="2">
      <t>ヒラ</t>
    </rPh>
    <phoneticPr fontId="23"/>
  </si>
  <si>
    <t>(  7)</t>
    <phoneticPr fontId="23"/>
  </si>
  <si>
    <t>(　12）</t>
    <phoneticPr fontId="23"/>
  </si>
  <si>
    <t>（合併後組替）</t>
    <rPh sb="1" eb="4">
      <t>ガッペイゴ</t>
    </rPh>
    <rPh sb="4" eb="6">
      <t>クミカエ</t>
    </rPh>
    <phoneticPr fontId="23"/>
  </si>
  <si>
    <t>( 平17)</t>
    <rPh sb="2" eb="3">
      <t>ヘイ</t>
    </rPh>
    <phoneticPr fontId="23"/>
  </si>
  <si>
    <t>( 22)</t>
    <phoneticPr fontId="23"/>
  </si>
  <si>
    <t>区分</t>
    <rPh sb="0" eb="2">
      <t>クブン</t>
    </rPh>
    <phoneticPr fontId="23"/>
  </si>
  <si>
    <t>計</t>
  </si>
  <si>
    <t>男</t>
    <rPh sb="0" eb="1">
      <t>オトコ</t>
    </rPh>
    <phoneticPr fontId="23"/>
  </si>
  <si>
    <t>女</t>
    <rPh sb="0" eb="1">
      <t>オンナ</t>
    </rPh>
    <phoneticPr fontId="23"/>
  </si>
  <si>
    <t>就 　業 　者 　数</t>
    <rPh sb="0" eb="1">
      <t>ジュ</t>
    </rPh>
    <rPh sb="3" eb="4">
      <t>ギョウ</t>
    </rPh>
    <rPh sb="6" eb="7">
      <t>モノ</t>
    </rPh>
    <rPh sb="9" eb="10">
      <t>スウ</t>
    </rPh>
    <phoneticPr fontId="3"/>
  </si>
  <si>
    <t>第　１　次　産　業</t>
    <rPh sb="0" eb="1">
      <t>ダイ</t>
    </rPh>
    <rPh sb="4" eb="5">
      <t>ジ</t>
    </rPh>
    <rPh sb="6" eb="7">
      <t>サン</t>
    </rPh>
    <rPh sb="8" eb="9">
      <t>ギョウ</t>
    </rPh>
    <phoneticPr fontId="23"/>
  </si>
  <si>
    <t>農業</t>
    <rPh sb="0" eb="1">
      <t>ノウ</t>
    </rPh>
    <rPh sb="1" eb="2">
      <t>ギョウ</t>
    </rPh>
    <phoneticPr fontId="23"/>
  </si>
  <si>
    <t>農　　　業</t>
    <rPh sb="0" eb="1">
      <t>ノウ</t>
    </rPh>
    <rPh sb="4" eb="5">
      <t>ギョウ</t>
    </rPh>
    <phoneticPr fontId="23"/>
  </si>
  <si>
    <t>林　　　　業</t>
    <rPh sb="0" eb="1">
      <t>ハヤシ</t>
    </rPh>
    <rPh sb="5" eb="6">
      <t>ギョウ</t>
    </rPh>
    <phoneticPr fontId="23"/>
  </si>
  <si>
    <t>林　　　業</t>
    <rPh sb="0" eb="1">
      <t>ハヤシ</t>
    </rPh>
    <rPh sb="4" eb="5">
      <t>ギョウ</t>
    </rPh>
    <phoneticPr fontId="23"/>
  </si>
  <si>
    <t>漁　　　　業</t>
    <rPh sb="0" eb="1">
      <t>リョウ</t>
    </rPh>
    <rPh sb="5" eb="6">
      <t>ギョウ</t>
    </rPh>
    <phoneticPr fontId="23"/>
  </si>
  <si>
    <t>漁　　　業</t>
    <rPh sb="0" eb="1">
      <t>リョウ</t>
    </rPh>
    <rPh sb="4" eb="5">
      <t>ギョウ</t>
    </rPh>
    <phoneticPr fontId="23"/>
  </si>
  <si>
    <t>第　２　次　産　業</t>
    <rPh sb="0" eb="1">
      <t>ダイ</t>
    </rPh>
    <rPh sb="4" eb="5">
      <t>ジ</t>
    </rPh>
    <rPh sb="6" eb="7">
      <t>サン</t>
    </rPh>
    <rPh sb="8" eb="9">
      <t>ギョウ</t>
    </rPh>
    <phoneticPr fontId="23"/>
  </si>
  <si>
    <t>鉱　　　　業</t>
    <rPh sb="0" eb="1">
      <t>コウ</t>
    </rPh>
    <rPh sb="5" eb="6">
      <t>ギョウ</t>
    </rPh>
    <phoneticPr fontId="23"/>
  </si>
  <si>
    <t>鉱　　　業</t>
    <rPh sb="0" eb="1">
      <t>コウ</t>
    </rPh>
    <rPh sb="4" eb="5">
      <t>ギョウ</t>
    </rPh>
    <phoneticPr fontId="23"/>
  </si>
  <si>
    <t>建　設　業</t>
    <rPh sb="0" eb="1">
      <t>ダテ</t>
    </rPh>
    <rPh sb="2" eb="3">
      <t>セツ</t>
    </rPh>
    <rPh sb="4" eb="5">
      <t>ギョウ</t>
    </rPh>
    <phoneticPr fontId="23"/>
  </si>
  <si>
    <t>製　造　業</t>
    <rPh sb="0" eb="1">
      <t>セイ</t>
    </rPh>
    <rPh sb="2" eb="3">
      <t>ヅクリ</t>
    </rPh>
    <rPh sb="4" eb="5">
      <t>ギョウ</t>
    </rPh>
    <phoneticPr fontId="23"/>
  </si>
  <si>
    <t>第　３　次　産　業</t>
    <rPh sb="0" eb="1">
      <t>ダイ</t>
    </rPh>
    <rPh sb="4" eb="5">
      <t>ジ</t>
    </rPh>
    <rPh sb="6" eb="7">
      <t>サン</t>
    </rPh>
    <rPh sb="8" eb="9">
      <t>ギョウ</t>
    </rPh>
    <phoneticPr fontId="23"/>
  </si>
  <si>
    <t>卸・小売業、
飲食店</t>
    <rPh sb="0" eb="1">
      <t>オロシ</t>
    </rPh>
    <rPh sb="2" eb="5">
      <t>コウリギョウ</t>
    </rPh>
    <rPh sb="7" eb="9">
      <t>インショク</t>
    </rPh>
    <rPh sb="9" eb="10">
      <t>テン</t>
    </rPh>
    <phoneticPr fontId="23"/>
  </si>
  <si>
    <t>卸売・小売業</t>
    <rPh sb="0" eb="2">
      <t>オロシウ</t>
    </rPh>
    <rPh sb="3" eb="6">
      <t>コウリギョウ</t>
    </rPh>
    <phoneticPr fontId="23"/>
  </si>
  <si>
    <t>電気・ガス・
熱供給・水道業</t>
    <phoneticPr fontId="23"/>
  </si>
  <si>
    <t>金融・保険業</t>
    <rPh sb="0" eb="2">
      <t>キンユウ</t>
    </rPh>
    <rPh sb="3" eb="6">
      <t>ホケンギョウ</t>
    </rPh>
    <phoneticPr fontId="23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</si>
  <si>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3"/>
  </si>
  <si>
    <t>情報通信業</t>
    <phoneticPr fontId="23"/>
  </si>
  <si>
    <t>不 動 産 業</t>
    <rPh sb="0" eb="1">
      <t>フ</t>
    </rPh>
    <rPh sb="2" eb="3">
      <t>ドウ</t>
    </rPh>
    <rPh sb="4" eb="5">
      <t>サン</t>
    </rPh>
    <rPh sb="6" eb="7">
      <t>ギョウ</t>
    </rPh>
    <phoneticPr fontId="23"/>
  </si>
  <si>
    <t>運輸業，郵便業</t>
    <phoneticPr fontId="23"/>
  </si>
  <si>
    <t>運輸・通信業</t>
    <rPh sb="0" eb="2">
      <t>ウンユ</t>
    </rPh>
    <rPh sb="3" eb="6">
      <t>ツウシンギョウ</t>
    </rPh>
    <phoneticPr fontId="23"/>
  </si>
  <si>
    <t>不 動 産 業</t>
    <rPh sb="0" eb="1">
      <t>フ</t>
    </rPh>
    <rPh sb="2" eb="3">
      <t>ドウ</t>
    </rPh>
    <rPh sb="4" eb="5">
      <t>サン</t>
    </rPh>
    <rPh sb="6" eb="7">
      <t>ギョウフドウサンギョウ</t>
    </rPh>
    <phoneticPr fontId="23"/>
  </si>
  <si>
    <t>卸売業，小売業</t>
    <phoneticPr fontId="23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</si>
  <si>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23"/>
  </si>
  <si>
    <t>運　輸　業</t>
    <rPh sb="0" eb="1">
      <t>ウン</t>
    </rPh>
    <rPh sb="2" eb="3">
      <t>ユ</t>
    </rPh>
    <rPh sb="4" eb="5">
      <t>ギョウ</t>
    </rPh>
    <phoneticPr fontId="23"/>
  </si>
  <si>
    <t>金融業，保険業</t>
    <phoneticPr fontId="23"/>
  </si>
  <si>
    <t>サービス業</t>
    <rPh sb="4" eb="5">
      <t>ギョウ</t>
    </rPh>
    <phoneticPr fontId="23"/>
  </si>
  <si>
    <t>情報通信業</t>
    <rPh sb="0" eb="2">
      <t>ジョウホウ</t>
    </rPh>
    <rPh sb="2" eb="5">
      <t>ツウシンギョウ</t>
    </rPh>
    <phoneticPr fontId="23"/>
  </si>
  <si>
    <t>不動産業，
物品賃貸業</t>
    <phoneticPr fontId="23"/>
  </si>
  <si>
    <t>公　　　務</t>
    <rPh sb="0" eb="1">
      <t>オオヤケ</t>
    </rPh>
    <rPh sb="4" eb="5">
      <t>ツトム</t>
    </rPh>
    <phoneticPr fontId="23"/>
  </si>
  <si>
    <t>学術研究，専門・
技術サービス業</t>
    <phoneticPr fontId="23"/>
  </si>
  <si>
    <t>分 類 不 能 の 産 業</t>
    <rPh sb="0" eb="1">
      <t>ブン</t>
    </rPh>
    <rPh sb="2" eb="3">
      <t>タグイ</t>
    </rPh>
    <rPh sb="4" eb="5">
      <t>フ</t>
    </rPh>
    <rPh sb="6" eb="7">
      <t>ノウ</t>
    </rPh>
    <rPh sb="10" eb="11">
      <t>サン</t>
    </rPh>
    <rPh sb="12" eb="13">
      <t>ギョウ</t>
    </rPh>
    <phoneticPr fontId="23"/>
  </si>
  <si>
    <t>医療・福祉</t>
    <rPh sb="0" eb="2">
      <t>イリョウ</t>
    </rPh>
    <rPh sb="3" eb="5">
      <t>フクシ</t>
    </rPh>
    <phoneticPr fontId="23"/>
  </si>
  <si>
    <t>宿泊業，
飲食サービス業</t>
    <phoneticPr fontId="23"/>
  </si>
  <si>
    <t>注　2005(平17）年2月7日に黒瀬町、福富町、豊栄町、河内町、安芸津町と合併。</t>
    <rPh sb="0" eb="1">
      <t>チュウ</t>
    </rPh>
    <phoneticPr fontId="23"/>
  </si>
  <si>
    <t>教育・学習
支援業</t>
    <rPh sb="0" eb="2">
      <t>キョウイク</t>
    </rPh>
    <rPh sb="3" eb="5">
      <t>ガクシュウ</t>
    </rPh>
    <rPh sb="6" eb="7">
      <t>シ</t>
    </rPh>
    <rPh sb="7" eb="8">
      <t>オン</t>
    </rPh>
    <rPh sb="8" eb="9">
      <t>ギョウ</t>
    </rPh>
    <phoneticPr fontId="23"/>
  </si>
  <si>
    <t>生活関連サービス業，娯楽業</t>
    <phoneticPr fontId="23"/>
  </si>
  <si>
    <t>複合サービス
事業</t>
    <rPh sb="0" eb="2">
      <t>フクゴウ</t>
    </rPh>
    <rPh sb="7" eb="9">
      <t>ジギョウ</t>
    </rPh>
    <phoneticPr fontId="23"/>
  </si>
  <si>
    <t>サービス業（他に
分類されないもの）</t>
    <rPh sb="4" eb="5">
      <t>ギョウ</t>
    </rPh>
    <rPh sb="6" eb="7">
      <t>タ</t>
    </rPh>
    <rPh sb="10" eb="11">
      <t>ルイ</t>
    </rPh>
    <phoneticPr fontId="23"/>
  </si>
  <si>
    <t>医療，福祉</t>
    <phoneticPr fontId="23"/>
  </si>
  <si>
    <t>公務（他に分類
されないもの）</t>
    <rPh sb="0" eb="1">
      <t>コウ</t>
    </rPh>
    <rPh sb="1" eb="2">
      <t>ツトム</t>
    </rPh>
    <rPh sb="3" eb="4">
      <t>タ</t>
    </rPh>
    <rPh sb="5" eb="7">
      <t>ブンルイ</t>
    </rPh>
    <phoneticPr fontId="23"/>
  </si>
  <si>
    <t>各年10月1日現在　国勢調査</t>
    <rPh sb="0" eb="2">
      <t>カクネン</t>
    </rPh>
    <rPh sb="4" eb="5">
      <t>ガツ</t>
    </rPh>
    <rPh sb="6" eb="7">
      <t>ニチ</t>
    </rPh>
    <rPh sb="7" eb="9">
      <t>ゲンザイ</t>
    </rPh>
    <phoneticPr fontId="23"/>
  </si>
  <si>
    <t>旧分類</t>
    <rPh sb="0" eb="1">
      <t>キュウ</t>
    </rPh>
    <rPh sb="1" eb="3">
      <t>ブンルイ</t>
    </rPh>
    <phoneticPr fontId="23"/>
  </si>
  <si>
    <t>新分類</t>
    <rPh sb="0" eb="1">
      <t>シン</t>
    </rPh>
    <rPh sb="1" eb="3">
      <t>ブンルイ</t>
    </rPh>
    <phoneticPr fontId="23"/>
  </si>
  <si>
    <t>「運輸・通信業」「サービス業」から分離</t>
    <rPh sb="1" eb="3">
      <t>ウンユ</t>
    </rPh>
    <rPh sb="4" eb="7">
      <t>ツウシンギョウ</t>
    </rPh>
    <rPh sb="13" eb="14">
      <t>ギョウ</t>
    </rPh>
    <rPh sb="17" eb="19">
      <t>ブンリ</t>
    </rPh>
    <phoneticPr fontId="23"/>
  </si>
  <si>
    <t>「情報通信業」「複合サービス事業」</t>
    <rPh sb="1" eb="3">
      <t>ジョウホウ</t>
    </rPh>
    <rPh sb="3" eb="6">
      <t>ツウシンギョウ</t>
    </rPh>
    <rPh sb="8" eb="10">
      <t>フクゴウ</t>
    </rPh>
    <rPh sb="14" eb="16">
      <t>ジギョウ</t>
    </rPh>
    <phoneticPr fontId="23"/>
  </si>
  <si>
    <t>「卸売・小売業，飲食業」「サービス業」から分離</t>
    <rPh sb="1" eb="3">
      <t>オロシウリ</t>
    </rPh>
    <rPh sb="4" eb="7">
      <t>コウリギョウ</t>
    </rPh>
    <rPh sb="8" eb="11">
      <t>インショクギョウ</t>
    </rPh>
    <rPh sb="17" eb="18">
      <t>ギョウ</t>
    </rPh>
    <rPh sb="21" eb="23">
      <t>ブンリ</t>
    </rPh>
    <phoneticPr fontId="23"/>
  </si>
  <si>
    <t>「飲食店・宿泊業」</t>
    <rPh sb="1" eb="3">
      <t>インショク</t>
    </rPh>
    <rPh sb="3" eb="4">
      <t>テン</t>
    </rPh>
    <rPh sb="5" eb="7">
      <t>シュクハク</t>
    </rPh>
    <rPh sb="7" eb="8">
      <t>ギョウ</t>
    </rPh>
    <phoneticPr fontId="23"/>
  </si>
  <si>
    <t>「サービス業」から分離</t>
    <rPh sb="5" eb="6">
      <t>ギョウ</t>
    </rPh>
    <rPh sb="9" eb="11">
      <t>ブンリ</t>
    </rPh>
    <phoneticPr fontId="23"/>
  </si>
  <si>
    <t>「医療・福祉」「教育・学習支援業」</t>
    <rPh sb="1" eb="3">
      <t>イリョウ</t>
    </rPh>
    <rPh sb="4" eb="6">
      <t>フクシ</t>
    </rPh>
    <rPh sb="8" eb="10">
      <t>キョウイク</t>
    </rPh>
    <rPh sb="11" eb="13">
      <t>ガクシュウ</t>
    </rPh>
    <rPh sb="13" eb="15">
      <t>シエン</t>
    </rPh>
    <rPh sb="15" eb="16">
      <t>ギョウ</t>
    </rPh>
    <phoneticPr fontId="23"/>
  </si>
  <si>
    <t>「学術研究，専門・技術サービス業」</t>
    <rPh sb="1" eb="3">
      <t>ガクジュツ</t>
    </rPh>
    <rPh sb="3" eb="5">
      <t>ケンキュウ</t>
    </rPh>
    <rPh sb="6" eb="8">
      <t>センモン</t>
    </rPh>
    <rPh sb="9" eb="11">
      <t>ギジュツ</t>
    </rPh>
    <rPh sb="15" eb="16">
      <t>ギョウ</t>
    </rPh>
    <phoneticPr fontId="23"/>
  </si>
  <si>
    <t>「生活関連サービス業，娯楽業」</t>
    <rPh sb="1" eb="3">
      <t>セイカツ</t>
    </rPh>
    <rPh sb="3" eb="5">
      <t>カンレン</t>
    </rPh>
    <rPh sb="9" eb="10">
      <t>ギョウ</t>
    </rPh>
    <rPh sb="11" eb="14">
      <t>ゴラクギョウ</t>
    </rPh>
    <phoneticPr fontId="23"/>
  </si>
  <si>
    <t>21．年齢・男女・産業別人口①</t>
    <rPh sb="3" eb="5">
      <t>ネンレイ</t>
    </rPh>
    <rPh sb="6" eb="8">
      <t>ダンジョ</t>
    </rPh>
    <rPh sb="9" eb="11">
      <t>サンギョウ</t>
    </rPh>
    <rPh sb="11" eb="12">
      <t>ベツ</t>
    </rPh>
    <rPh sb="12" eb="14">
      <t>ジンコウ</t>
    </rPh>
    <phoneticPr fontId="23"/>
  </si>
  <si>
    <t>21．年齢・男女・産業別人口②</t>
    <rPh sb="3" eb="5">
      <t>ネンレイ</t>
    </rPh>
    <rPh sb="6" eb="8">
      <t>ダンジョ</t>
    </rPh>
    <rPh sb="9" eb="11">
      <t>サンギョウ</t>
    </rPh>
    <rPh sb="11" eb="12">
      <t>ベツ</t>
    </rPh>
    <rPh sb="12" eb="14">
      <t>ジンコウ</t>
    </rPh>
    <phoneticPr fontId="23"/>
  </si>
  <si>
    <t>21．年齢・男女・産業別人口③</t>
    <rPh sb="3" eb="5">
      <t>ネンレイ</t>
    </rPh>
    <rPh sb="6" eb="8">
      <t>ダンジョ</t>
    </rPh>
    <rPh sb="9" eb="11">
      <t>サンギョウ</t>
    </rPh>
    <rPh sb="11" eb="12">
      <t>ベツ</t>
    </rPh>
    <rPh sb="12" eb="14">
      <t>ジンコウ</t>
    </rPh>
    <phoneticPr fontId="23"/>
  </si>
  <si>
    <t>単位：人</t>
    <rPh sb="0" eb="2">
      <t>タンイ</t>
    </rPh>
    <rPh sb="3" eb="4">
      <t>ニン</t>
    </rPh>
    <phoneticPr fontId="23"/>
  </si>
  <si>
    <t>産業</t>
    <rPh sb="0" eb="2">
      <t>サンギョウ</t>
    </rPh>
    <phoneticPr fontId="23"/>
  </si>
  <si>
    <t>総数</t>
    <rPh sb="0" eb="2">
      <t>ソウスウ</t>
    </rPh>
    <phoneticPr fontId="23"/>
  </si>
  <si>
    <t>第一次産業</t>
    <rPh sb="0" eb="1">
      <t>ダイ</t>
    </rPh>
    <rPh sb="1" eb="3">
      <t>イチジ</t>
    </rPh>
    <rPh sb="3" eb="5">
      <t>サンギョウ</t>
    </rPh>
    <phoneticPr fontId="23"/>
  </si>
  <si>
    <t>第二次産業</t>
    <rPh sb="0" eb="1">
      <t>ダイ</t>
    </rPh>
    <rPh sb="1" eb="3">
      <t>ニジ</t>
    </rPh>
    <rPh sb="3" eb="5">
      <t>サンギョウ</t>
    </rPh>
    <phoneticPr fontId="23"/>
  </si>
  <si>
    <t>第三次産業</t>
    <rPh sb="0" eb="1">
      <t>ダイ</t>
    </rPh>
    <rPh sb="1" eb="3">
      <t>サンジ</t>
    </rPh>
    <rPh sb="3" eb="5">
      <t>サンギョウ</t>
    </rPh>
    <phoneticPr fontId="23"/>
  </si>
  <si>
    <t>第三次産業(続き）</t>
    <rPh sb="0" eb="1">
      <t>ダイ</t>
    </rPh>
    <rPh sb="1" eb="3">
      <t>サンジ</t>
    </rPh>
    <rPh sb="3" eb="5">
      <t>サンギョウ</t>
    </rPh>
    <rPh sb="6" eb="7">
      <t>ツヅ</t>
    </rPh>
    <phoneticPr fontId="23"/>
  </si>
  <si>
    <t>分類不能
の産業</t>
    <rPh sb="0" eb="2">
      <t>ブンルイ</t>
    </rPh>
    <rPh sb="2" eb="4">
      <t>フノウ</t>
    </rPh>
    <rPh sb="6" eb="8">
      <t>サンギョウ</t>
    </rPh>
    <phoneticPr fontId="23"/>
  </si>
  <si>
    <t>年齢</t>
    <rPh sb="0" eb="2">
      <t>ネンレイ</t>
    </rPh>
    <phoneticPr fontId="23"/>
  </si>
  <si>
    <t>農業</t>
    <rPh sb="0" eb="2">
      <t>ノウギョウ</t>
    </rPh>
    <phoneticPr fontId="23"/>
  </si>
  <si>
    <t>林業</t>
    <rPh sb="0" eb="2">
      <t>リンギョウ</t>
    </rPh>
    <phoneticPr fontId="23"/>
  </si>
  <si>
    <t>漁業</t>
    <rPh sb="0" eb="2">
      <t>ギョギョウ</t>
    </rPh>
    <phoneticPr fontId="23"/>
  </si>
  <si>
    <t>鉱業</t>
    <rPh sb="0" eb="2">
      <t>コウギョウ</t>
    </rPh>
    <phoneticPr fontId="23"/>
  </si>
  <si>
    <t>建設業</t>
    <rPh sb="0" eb="3">
      <t>ケンセツギョウ</t>
    </rPh>
    <phoneticPr fontId="23"/>
  </si>
  <si>
    <t>製造業</t>
    <rPh sb="0" eb="3">
      <t>セイゾウギョウ</t>
    </rPh>
    <phoneticPr fontId="23"/>
  </si>
  <si>
    <t>運輸業</t>
    <rPh sb="0" eb="3">
      <t>ウンユギョウ</t>
    </rPh>
    <phoneticPr fontId="23"/>
  </si>
  <si>
    <t>金融・
保険業</t>
    <rPh sb="0" eb="2">
      <t>キンユウ</t>
    </rPh>
    <rPh sb="4" eb="7">
      <t>ホケンギョウ</t>
    </rPh>
    <phoneticPr fontId="23"/>
  </si>
  <si>
    <t>生活関連サービス業、娯楽業</t>
    <phoneticPr fontId="23"/>
  </si>
  <si>
    <t>教育、
学習支援業</t>
    <phoneticPr fontId="23"/>
  </si>
  <si>
    <t>医療、
福祉</t>
    <phoneticPr fontId="23"/>
  </si>
  <si>
    <t>複合サービス事業</t>
    <rPh sb="0" eb="2">
      <t>フクゴウ</t>
    </rPh>
    <rPh sb="6" eb="8">
      <t>ジギョウ</t>
    </rPh>
    <phoneticPr fontId="23"/>
  </si>
  <si>
    <r>
      <t xml:space="preserve">サービス業
</t>
    </r>
    <r>
      <rPr>
        <sz val="8"/>
        <rFont val="ＭＳ Ｐ明朝"/>
        <family val="1"/>
        <charset val="128"/>
      </rPr>
      <t>(他に分類されないもの）</t>
    </r>
    <rPh sb="4" eb="5">
      <t>ギョウ</t>
    </rPh>
    <rPh sb="7" eb="8">
      <t>タ</t>
    </rPh>
    <rPh sb="9" eb="11">
      <t>ブンルイ</t>
    </rPh>
    <phoneticPr fontId="23"/>
  </si>
  <si>
    <r>
      <t xml:space="preserve">公務
</t>
    </r>
    <r>
      <rPr>
        <sz val="8"/>
        <rFont val="ＭＳ Ｐ明朝"/>
        <family val="1"/>
        <charset val="128"/>
      </rPr>
      <t>(他に分類されないもの）</t>
    </r>
    <rPh sb="0" eb="2">
      <t>コウム</t>
    </rPh>
    <rPh sb="4" eb="5">
      <t>タ</t>
    </rPh>
    <rPh sb="6" eb="8">
      <t>ブンルイ</t>
    </rPh>
    <phoneticPr fontId="23"/>
  </si>
  <si>
    <t>《総数》</t>
    <rPh sb="1" eb="2">
      <t>ソウ</t>
    </rPh>
    <rPh sb="2" eb="3">
      <t>スウ</t>
    </rPh>
    <phoneticPr fontId="23"/>
  </si>
  <si>
    <t>15～19</t>
    <phoneticPr fontId="23"/>
  </si>
  <si>
    <t>20～24</t>
    <phoneticPr fontId="23"/>
  </si>
  <si>
    <t>25～29</t>
    <phoneticPr fontId="23"/>
  </si>
  <si>
    <t>30～34</t>
    <phoneticPr fontId="23"/>
  </si>
  <si>
    <t>35～39</t>
    <phoneticPr fontId="23"/>
  </si>
  <si>
    <t>40～44</t>
    <phoneticPr fontId="23"/>
  </si>
  <si>
    <t>45～49</t>
    <phoneticPr fontId="23"/>
  </si>
  <si>
    <t>50～54</t>
    <phoneticPr fontId="23"/>
  </si>
  <si>
    <t>55～59</t>
    <phoneticPr fontId="23"/>
  </si>
  <si>
    <t>60～64</t>
    <phoneticPr fontId="23"/>
  </si>
  <si>
    <t>65～69</t>
    <phoneticPr fontId="23"/>
  </si>
  <si>
    <t>70～74</t>
    <phoneticPr fontId="23"/>
  </si>
  <si>
    <t>75～79</t>
    <phoneticPr fontId="23"/>
  </si>
  <si>
    <t>80～84</t>
    <phoneticPr fontId="23"/>
  </si>
  <si>
    <t>85歳以上</t>
    <rPh sb="2" eb="5">
      <t>サイイジョウ</t>
    </rPh>
    <phoneticPr fontId="23"/>
  </si>
  <si>
    <t>《男》</t>
    <rPh sb="1" eb="2">
      <t>オトコ</t>
    </rPh>
    <phoneticPr fontId="23"/>
  </si>
  <si>
    <t>《女》</t>
    <rPh sb="1" eb="2">
      <t>オンナ</t>
    </rPh>
    <phoneticPr fontId="23"/>
  </si>
  <si>
    <t>2010(平成22）年10月1日現在　国勢調査</t>
    <rPh sb="5" eb="7">
      <t>ヘイセイ</t>
    </rPh>
    <rPh sb="10" eb="11">
      <t>ネン</t>
    </rPh>
    <rPh sb="13" eb="14">
      <t>ガツ</t>
    </rPh>
    <rPh sb="15" eb="16">
      <t>ニチ</t>
    </rPh>
    <rPh sb="16" eb="18">
      <t>ゲンザイ</t>
    </rPh>
    <phoneticPr fontId="23"/>
  </si>
  <si>
    <t>22．地区別産業別就業者数の推移</t>
    <rPh sb="3" eb="5">
      <t>チク</t>
    </rPh>
    <rPh sb="5" eb="6">
      <t>ベツ</t>
    </rPh>
    <rPh sb="6" eb="8">
      <t>サンギョウ</t>
    </rPh>
    <rPh sb="8" eb="9">
      <t>ベツ</t>
    </rPh>
    <rPh sb="9" eb="12">
      <t>シュウギョウシャ</t>
    </rPh>
    <rPh sb="12" eb="13">
      <t>スウ</t>
    </rPh>
    <rPh sb="14" eb="16">
      <t>スイイ</t>
    </rPh>
    <phoneticPr fontId="19"/>
  </si>
  <si>
    <t>単位：人、％</t>
    <rPh sb="0" eb="2">
      <t>タンイ</t>
    </rPh>
    <rPh sb="3" eb="4">
      <t>ヒト</t>
    </rPh>
    <phoneticPr fontId="19"/>
  </si>
  <si>
    <t>地区名</t>
    <rPh sb="0" eb="2">
      <t>チク</t>
    </rPh>
    <rPh sb="2" eb="3">
      <t>ナ</t>
    </rPh>
    <phoneticPr fontId="19"/>
  </si>
  <si>
    <t>総　　　数</t>
    <phoneticPr fontId="19"/>
  </si>
  <si>
    <t>西　　　条</t>
    <phoneticPr fontId="19"/>
  </si>
  <si>
    <t>八　本　松</t>
    <phoneticPr fontId="19"/>
  </si>
  <si>
    <t>志　　　和</t>
    <phoneticPr fontId="19"/>
  </si>
  <si>
    <t>高　　　屋</t>
    <phoneticPr fontId="19"/>
  </si>
  <si>
    <t>年</t>
    <rPh sb="0" eb="1">
      <t>ネン</t>
    </rPh>
    <phoneticPr fontId="19"/>
  </si>
  <si>
    <t>区分</t>
    <rPh sb="0" eb="2">
      <t>クブン</t>
    </rPh>
    <phoneticPr fontId="19"/>
  </si>
  <si>
    <t>総数</t>
    <rPh sb="0" eb="2">
      <t>ソウスウ</t>
    </rPh>
    <phoneticPr fontId="19"/>
  </si>
  <si>
    <t>構成比</t>
    <rPh sb="0" eb="3">
      <t>コウセイヒ</t>
    </rPh>
    <phoneticPr fontId="19"/>
  </si>
  <si>
    <t>第１次産業</t>
    <rPh sb="0" eb="1">
      <t>ダイ</t>
    </rPh>
    <rPh sb="2" eb="3">
      <t>ジ</t>
    </rPh>
    <rPh sb="3" eb="5">
      <t>サンギョウ</t>
    </rPh>
    <phoneticPr fontId="19"/>
  </si>
  <si>
    <t>第２次産業</t>
    <rPh sb="0" eb="1">
      <t>ダイ</t>
    </rPh>
    <rPh sb="2" eb="3">
      <t>ジ</t>
    </rPh>
    <rPh sb="3" eb="5">
      <t>サンギョウ</t>
    </rPh>
    <phoneticPr fontId="19"/>
  </si>
  <si>
    <t>(昭45)</t>
    <rPh sb="1" eb="2">
      <t>アキラ</t>
    </rPh>
    <phoneticPr fontId="19"/>
  </si>
  <si>
    <t>第３次産業</t>
    <rPh sb="0" eb="1">
      <t>ダイ</t>
    </rPh>
    <rPh sb="2" eb="3">
      <t>ジ</t>
    </rPh>
    <rPh sb="3" eb="5">
      <t>サンギョウ</t>
    </rPh>
    <phoneticPr fontId="19"/>
  </si>
  <si>
    <t>合計</t>
    <rPh sb="0" eb="2">
      <t>ゴウケイ</t>
    </rPh>
    <phoneticPr fontId="19"/>
  </si>
  <si>
    <t>(昭50)</t>
    <rPh sb="1" eb="2">
      <t>アキラ</t>
    </rPh>
    <phoneticPr fontId="19"/>
  </si>
  <si>
    <t>1985</t>
    <phoneticPr fontId="19"/>
  </si>
  <si>
    <t>(昭60)</t>
    <rPh sb="1" eb="2">
      <t>アキラ</t>
    </rPh>
    <phoneticPr fontId="19"/>
  </si>
  <si>
    <t>1990</t>
    <phoneticPr fontId="19"/>
  </si>
  <si>
    <t>(平 2)</t>
    <rPh sb="1" eb="2">
      <t>ヒラ</t>
    </rPh>
    <phoneticPr fontId="19"/>
  </si>
  <si>
    <t>1995</t>
    <phoneticPr fontId="19"/>
  </si>
  <si>
    <t>(　 7)</t>
    <phoneticPr fontId="19"/>
  </si>
  <si>
    <t>3,369
(6,777)</t>
    <phoneticPr fontId="19"/>
  </si>
  <si>
    <t>5.7
(7.9)</t>
    <phoneticPr fontId="19"/>
  </si>
  <si>
    <t>2000
（　12）</t>
    <phoneticPr fontId="19"/>
  </si>
  <si>
    <t>20,187
(29,146)</t>
    <phoneticPr fontId="19"/>
  </si>
  <si>
    <t>34.2
(34.2)</t>
    <phoneticPr fontId="19"/>
  </si>
  <si>
    <t>35,543
(49,413)</t>
    <phoneticPr fontId="19"/>
  </si>
  <si>
    <t>60.1
(57.9)</t>
    <phoneticPr fontId="19"/>
  </si>
  <si>
    <t>59,099
(85,336)</t>
    <phoneticPr fontId="19"/>
  </si>
  <si>
    <t>100.0
(100.0)</t>
    <phoneticPr fontId="19"/>
  </si>
  <si>
    <t>2005</t>
    <phoneticPr fontId="19"/>
  </si>
  <si>
    <t>(　17)</t>
    <phoneticPr fontId="19"/>
  </si>
  <si>
    <t>総数</t>
    <phoneticPr fontId="19"/>
  </si>
  <si>
    <t>構成比</t>
    <phoneticPr fontId="19"/>
  </si>
  <si>
    <t>2010</t>
    <phoneticPr fontId="19"/>
  </si>
  <si>
    <t>(　22)</t>
    <phoneticPr fontId="19"/>
  </si>
  <si>
    <t>黒　　　瀬</t>
    <rPh sb="0" eb="1">
      <t>クロ</t>
    </rPh>
    <rPh sb="4" eb="5">
      <t>セ</t>
    </rPh>
    <phoneticPr fontId="19"/>
  </si>
  <si>
    <t>福　　　富</t>
    <rPh sb="0" eb="1">
      <t>フク</t>
    </rPh>
    <rPh sb="4" eb="5">
      <t>トミ</t>
    </rPh>
    <phoneticPr fontId="19"/>
  </si>
  <si>
    <t>豊　　　栄</t>
    <rPh sb="0" eb="1">
      <t>ユタカ</t>
    </rPh>
    <rPh sb="4" eb="5">
      <t>エイ</t>
    </rPh>
    <phoneticPr fontId="19"/>
  </si>
  <si>
    <t>河　　　内</t>
    <rPh sb="0" eb="1">
      <t>カワ</t>
    </rPh>
    <rPh sb="4" eb="5">
      <t>ナイ</t>
    </rPh>
    <phoneticPr fontId="19"/>
  </si>
  <si>
    <t>安　芸　津</t>
    <rPh sb="0" eb="1">
      <t>アン</t>
    </rPh>
    <rPh sb="2" eb="3">
      <t>ゲイ</t>
    </rPh>
    <rPh sb="4" eb="5">
      <t>ツ</t>
    </rPh>
    <phoneticPr fontId="19"/>
  </si>
  <si>
    <t>2000</t>
    <phoneticPr fontId="19"/>
  </si>
  <si>
    <t>(平12)</t>
    <rPh sb="1" eb="2">
      <t>ヘイ</t>
    </rPh>
    <phoneticPr fontId="19"/>
  </si>
  <si>
    <t>2005</t>
    <phoneticPr fontId="19"/>
  </si>
  <si>
    <t>(　17)</t>
    <phoneticPr fontId="19"/>
  </si>
  <si>
    <t>2010</t>
    <phoneticPr fontId="19"/>
  </si>
  <si>
    <t>(　22)</t>
    <phoneticPr fontId="19"/>
  </si>
  <si>
    <t>注　(  )内は黒瀬町・福富町・豊栄町・河内町・安芸津町との合算。</t>
    <rPh sb="0" eb="1">
      <t>チュウ</t>
    </rPh>
    <rPh sb="6" eb="7">
      <t>ナイ</t>
    </rPh>
    <rPh sb="8" eb="11">
      <t>クロセチョウ</t>
    </rPh>
    <rPh sb="12" eb="15">
      <t>フクトミチョウ</t>
    </rPh>
    <rPh sb="16" eb="19">
      <t>トヨサカチョウ</t>
    </rPh>
    <rPh sb="20" eb="21">
      <t>カワ</t>
    </rPh>
    <rPh sb="21" eb="22">
      <t>ウチ</t>
    </rPh>
    <rPh sb="22" eb="23">
      <t>チョウ</t>
    </rPh>
    <rPh sb="24" eb="28">
      <t>アキツチョウ</t>
    </rPh>
    <rPh sb="30" eb="32">
      <t>ガッサン</t>
    </rPh>
    <phoneticPr fontId="19"/>
  </si>
  <si>
    <t>各年 10月1日現在　国勢調査</t>
    <rPh sb="0" eb="2">
      <t>カクネン</t>
    </rPh>
    <rPh sb="5" eb="6">
      <t>ガツ</t>
    </rPh>
    <rPh sb="7" eb="8">
      <t>ニチ</t>
    </rPh>
    <rPh sb="8" eb="10">
      <t>ゲンザイ</t>
    </rPh>
    <phoneticPr fontId="19"/>
  </si>
  <si>
    <t>注　平成22年度以降の調査は、西条・八本松・志和・高屋地区を旧東広島市として合算。</t>
    <rPh sb="0" eb="1">
      <t>チュウ</t>
    </rPh>
    <rPh sb="2" eb="4">
      <t>ヘイセイ</t>
    </rPh>
    <rPh sb="6" eb="8">
      <t>ネンド</t>
    </rPh>
    <rPh sb="8" eb="10">
      <t>イコウ</t>
    </rPh>
    <rPh sb="11" eb="13">
      <t>チョウサ</t>
    </rPh>
    <rPh sb="15" eb="17">
      <t>サイジョウ</t>
    </rPh>
    <rPh sb="18" eb="21">
      <t>ハチホンマツ</t>
    </rPh>
    <rPh sb="22" eb="24">
      <t>シワ</t>
    </rPh>
    <rPh sb="25" eb="27">
      <t>タカヤ</t>
    </rPh>
    <rPh sb="27" eb="29">
      <t>チク</t>
    </rPh>
    <rPh sb="30" eb="31">
      <t>キュウ</t>
    </rPh>
    <rPh sb="31" eb="35">
      <t>ヒガシヒロシマシ</t>
    </rPh>
    <rPh sb="38" eb="40">
      <t>ガッサン</t>
    </rPh>
    <phoneticPr fontId="19"/>
  </si>
  <si>
    <t>宿泊業、
飲食サービス業</t>
    <phoneticPr fontId="23"/>
  </si>
  <si>
    <t>卸売業、
小売業</t>
    <rPh sb="0" eb="2">
      <t>オロシウ</t>
    </rPh>
    <rPh sb="2" eb="3">
      <t>ギョウ</t>
    </rPh>
    <rPh sb="5" eb="8">
      <t>コウリギョウ</t>
    </rPh>
    <phoneticPr fontId="23"/>
  </si>
  <si>
    <t>不動産業、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23"/>
  </si>
  <si>
    <t>鉱業、採石業、砂利採取業</t>
    <phoneticPr fontId="22"/>
  </si>
  <si>
    <t>運輸業、郵便業</t>
    <phoneticPr fontId="22"/>
  </si>
  <si>
    <t>卸売業、小売業</t>
    <phoneticPr fontId="22"/>
  </si>
  <si>
    <t>金融業、保険業</t>
    <phoneticPr fontId="22"/>
  </si>
  <si>
    <t>不動産業、物品賃貸業</t>
    <phoneticPr fontId="22"/>
  </si>
  <si>
    <t>学術研究、専門・技術サービス業</t>
    <phoneticPr fontId="22"/>
  </si>
  <si>
    <t>宿泊業、飲食サービス業</t>
    <phoneticPr fontId="22"/>
  </si>
  <si>
    <t>生活関連サービス業、娯楽業</t>
    <phoneticPr fontId="22"/>
  </si>
  <si>
    <t>教育・学習支援業</t>
    <phoneticPr fontId="22"/>
  </si>
  <si>
    <t>医療、福祉</t>
    <phoneticPr fontId="22"/>
  </si>
  <si>
    <t>電気・ガス、
熱供給・
水道業</t>
    <rPh sb="0" eb="2">
      <t>デンキ</t>
    </rPh>
    <rPh sb="7" eb="8">
      <t>ネツ</t>
    </rPh>
    <rPh sb="8" eb="10">
      <t>キョウキュウ</t>
    </rPh>
    <rPh sb="12" eb="14">
      <t>スイドウ</t>
    </rPh>
    <rPh sb="14" eb="15">
      <t>ギョウ</t>
    </rPh>
    <phoneticPr fontId="23"/>
  </si>
  <si>
    <t>学術研究、専門・技術サービス業</t>
    <phoneticPr fontId="11"/>
  </si>
  <si>
    <t>各年3月末現在　外国人登録、住民基本台帳</t>
    <rPh sb="4" eb="5">
      <t>マツ</t>
    </rPh>
    <rPh sb="8" eb="10">
      <t>ガイコク</t>
    </rPh>
    <rPh sb="10" eb="11">
      <t>ジン</t>
    </rPh>
    <rPh sb="11" eb="13">
      <t>トウロク</t>
    </rPh>
    <rPh sb="14" eb="16">
      <t>ジュウミン</t>
    </rPh>
    <rPh sb="16" eb="18">
      <t>キホン</t>
    </rPh>
    <rPh sb="18" eb="20">
      <t>ダイチョウ</t>
    </rPh>
    <phoneticPr fontId="3"/>
  </si>
  <si>
    <t>2010(平成 22)年10月1日現在　国勢調査</t>
    <rPh sb="5" eb="7">
      <t>ヘイセイ</t>
    </rPh>
    <rPh sb="11" eb="12">
      <t>ネン</t>
    </rPh>
    <rPh sb="14" eb="15">
      <t>ガツ</t>
    </rPh>
    <rPh sb="16" eb="17">
      <t>ニチ</t>
    </rPh>
    <rPh sb="17" eb="19">
      <t>ゲンザイ</t>
    </rPh>
    <phoneticPr fontId="13"/>
  </si>
  <si>
    <t>○2007（平19）年11月産業分類改定（第12回）</t>
    <rPh sb="6" eb="7">
      <t>ヘイ</t>
    </rPh>
    <rPh sb="10" eb="11">
      <t>ネン</t>
    </rPh>
    <rPh sb="13" eb="14">
      <t>ガツ</t>
    </rPh>
    <rPh sb="14" eb="16">
      <t>サンギョウ</t>
    </rPh>
    <rPh sb="16" eb="18">
      <t>ブンルイ</t>
    </rPh>
    <rPh sb="18" eb="20">
      <t>カイテイ</t>
    </rPh>
    <rPh sb="21" eb="22">
      <t>ダイ</t>
    </rPh>
    <rPh sb="24" eb="25">
      <t>カイ</t>
    </rPh>
    <phoneticPr fontId="23"/>
  </si>
  <si>
    <t>○2002（平14)年3月産業分類改定（第11回）</t>
    <rPh sb="6" eb="7">
      <t>ヘイ</t>
    </rPh>
    <rPh sb="10" eb="11">
      <t>ネン</t>
    </rPh>
    <rPh sb="12" eb="13">
      <t>ガツ</t>
    </rPh>
    <rPh sb="13" eb="15">
      <t>サンギョウ</t>
    </rPh>
    <rPh sb="15" eb="17">
      <t>ブンルイ</t>
    </rPh>
    <rPh sb="17" eb="19">
      <t>カイテイ</t>
    </rPh>
    <rPh sb="20" eb="21">
      <t>ダイ</t>
    </rPh>
    <rPh sb="23" eb="24">
      <t>カイ</t>
    </rPh>
    <phoneticPr fontId="23"/>
  </si>
  <si>
    <t>総数 (不詳含む)</t>
    <phoneticPr fontId="11"/>
  </si>
  <si>
    <t xml:space="preserve">     廃止されたため、平成24年までは外国人登録者数を、平成25年</t>
    <phoneticPr fontId="11"/>
  </si>
  <si>
    <t xml:space="preserve">     からは住民基本台帳における外国人数を表記している。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</si>
</sst>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 * #,##0_ ;_ * \-#,##0_ ;_ * &quot;-&quot;_ ;_ @_ "/>
    <numFmt numFmtId="176" formatCode="[$-411]\(gge\)"/>
    <numFmt numFmtId="177" formatCode="[$-411]\(\ \ e\)"/>
    <numFmt numFmtId="178" formatCode="[$-411]\(gg\ e\)"/>
    <numFmt numFmtId="179" formatCode="[$-411]\(\ \ \ e\)"/>
    <numFmt numFmtId="180" formatCode="yyyy"/>
    <numFmt numFmtId="181" formatCode="#,##0;;\-"/>
    <numFmt numFmtId="182" formatCode="#,##0_);\(#,##0\)"/>
    <numFmt numFmtId="183" formatCode="[$-411]yyyy\(ggg\ e\)\.\ m\.dd"/>
    <numFmt numFmtId="184" formatCode="[$-411]yyyy\(gggee\)\.mm\.dd"/>
    <numFmt numFmtId="185" formatCode="[$-411]yyyy\(ggg\ e\)\.mm\.\ d"/>
    <numFmt numFmtId="186" formatCode="[$-411]yyyy\(gggee\)\.\ m\.\ d"/>
    <numFmt numFmtId="187" formatCode="[$-411]yyyy\(ggg\ e\)\.mm\.dd"/>
    <numFmt numFmtId="188" formatCode="0.0_);[Red]\(0.0\)"/>
    <numFmt numFmtId="189" formatCode="#,##0_);[Red]\(#,##0\)"/>
    <numFmt numFmtId="190" formatCode="0.0_ "/>
    <numFmt numFmtId="191" formatCode="#,##0.0_);[Red]\(#,##0.0\)"/>
  </numFmts>
  <fonts count="49">
    <font>
      <sz val="10"/>
      <name val="標準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標準明朝"/>
      <family val="1"/>
      <charset val="128"/>
    </font>
    <font>
      <sz val="6"/>
      <name val="標準明朝"/>
      <family val="1"/>
      <charset val="128"/>
    </font>
    <font>
      <sz val="14"/>
      <name val="標準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標準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標準明朝"/>
      <family val="1"/>
      <charset val="128"/>
    </font>
    <font>
      <b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hair">
        <color indexed="8"/>
      </left>
      <right/>
      <top style="hair">
        <color indexed="64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8"/>
      </right>
      <top style="medium">
        <color indexed="8"/>
      </top>
      <bottom/>
      <diagonal/>
    </border>
    <border>
      <left style="hair">
        <color indexed="64"/>
      </left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</borders>
  <cellStyleXfs count="52">
    <xf numFmtId="0" fontId="0" fillId="0" borderId="0"/>
    <xf numFmtId="0" fontId="2" fillId="0" borderId="0"/>
    <xf numFmtId="0" fontId="1" fillId="0" borderId="0"/>
    <xf numFmtId="38" fontId="1" fillId="0" borderId="0" applyFont="0" applyFill="0" applyBorder="0" applyAlignment="0" applyProtection="0"/>
    <xf numFmtId="0" fontId="12" fillId="0" borderId="0"/>
    <xf numFmtId="0" fontId="10" fillId="0" borderId="0"/>
    <xf numFmtId="0" fontId="17" fillId="0" borderId="0"/>
    <xf numFmtId="0" fontId="21" fillId="0" borderId="0">
      <alignment vertical="center"/>
    </xf>
    <xf numFmtId="0" fontId="26" fillId="0" borderId="0">
      <alignment vertical="center"/>
    </xf>
    <xf numFmtId="0" fontId="21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33" applyNumberFormat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2" fillId="8" borderId="34" applyNumberFormat="0" applyFont="0" applyAlignment="0" applyProtection="0">
      <alignment vertical="center"/>
    </xf>
    <xf numFmtId="0" fontId="32" fillId="8" borderId="34" applyNumberFormat="0" applyFont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6" borderId="30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35" applyNumberFormat="0" applyFill="0" applyAlignment="0" applyProtection="0">
      <alignment vertical="center"/>
    </xf>
    <xf numFmtId="0" fontId="45" fillId="6" borderId="31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30" applyNumberFormat="0" applyAlignment="0" applyProtection="0">
      <alignment vertical="center"/>
    </xf>
    <xf numFmtId="0" fontId="48" fillId="2" borderId="0" applyNumberFormat="0" applyBorder="0" applyAlignment="0" applyProtection="0">
      <alignment vertical="center"/>
    </xf>
  </cellStyleXfs>
  <cellXfs count="453">
    <xf numFmtId="0" fontId="0" fillId="0" borderId="0" xfId="0"/>
    <xf numFmtId="0" fontId="8" fillId="0" borderId="0" xfId="4" applyFont="1"/>
    <xf numFmtId="0" fontId="4" fillId="0" borderId="0" xfId="4" applyFont="1"/>
    <xf numFmtId="0" fontId="9" fillId="0" borderId="0" xfId="2" applyFont="1"/>
    <xf numFmtId="0" fontId="4" fillId="0" borderId="43" xfId="2" applyFont="1" applyBorder="1" applyAlignment="1">
      <alignment horizontal="centerContinuous" vertical="center"/>
    </xf>
    <xf numFmtId="0" fontId="4" fillId="0" borderId="44" xfId="2" applyFont="1" applyBorder="1" applyAlignment="1">
      <alignment horizontal="centerContinuous" vertical="center"/>
    </xf>
    <xf numFmtId="0" fontId="4" fillId="0" borderId="45" xfId="2" applyFont="1" applyBorder="1" applyAlignment="1">
      <alignment horizontal="centerContinuous" vertical="center"/>
    </xf>
    <xf numFmtId="0" fontId="4" fillId="0" borderId="0" xfId="2" applyFont="1"/>
    <xf numFmtId="0" fontId="6" fillId="0" borderId="0" xfId="2" applyFont="1"/>
    <xf numFmtId="0" fontId="9" fillId="0" borderId="0" xfId="2" applyFont="1" applyBorder="1" applyAlignment="1">
      <alignment horizontal="right"/>
    </xf>
    <xf numFmtId="0" fontId="9" fillId="0" borderId="0" xfId="5" applyFont="1" applyBorder="1"/>
    <xf numFmtId="0" fontId="9" fillId="0" borderId="0" xfId="5" applyFont="1"/>
    <xf numFmtId="0" fontId="4" fillId="0" borderId="0" xfId="5" applyFont="1"/>
    <xf numFmtId="0" fontId="4" fillId="0" borderId="0" xfId="5" applyFont="1" applyBorder="1" applyAlignment="1">
      <alignment vertical="center"/>
    </xf>
    <xf numFmtId="0" fontId="20" fillId="0" borderId="0" xfId="6" applyFont="1"/>
    <xf numFmtId="0" fontId="6" fillId="0" borderId="0" xfId="6" applyFont="1"/>
    <xf numFmtId="0" fontId="6" fillId="0" borderId="41" xfId="6" applyFont="1" applyBorder="1" applyAlignment="1">
      <alignment horizontal="right"/>
    </xf>
    <xf numFmtId="0" fontId="4" fillId="0" borderId="41" xfId="6" applyFont="1" applyBorder="1" applyAlignment="1">
      <alignment horizontal="right"/>
    </xf>
    <xf numFmtId="0" fontId="9" fillId="0" borderId="41" xfId="6" applyFont="1" applyBorder="1" applyAlignment="1">
      <alignment horizontal="right"/>
    </xf>
    <xf numFmtId="0" fontId="16" fillId="0" borderId="41" xfId="6" applyFont="1" applyBorder="1" applyAlignment="1">
      <alignment horizontal="right"/>
    </xf>
    <xf numFmtId="0" fontId="4" fillId="0" borderId="42" xfId="6" applyFont="1" applyBorder="1" applyAlignment="1">
      <alignment horizontal="right" vertical="center"/>
    </xf>
    <xf numFmtId="180" fontId="4" fillId="0" borderId="17" xfId="6" applyNumberFormat="1" applyFont="1" applyBorder="1" applyAlignment="1">
      <alignment horizontal="center" vertical="center"/>
    </xf>
    <xf numFmtId="0" fontId="4" fillId="0" borderId="17" xfId="6" applyNumberFormat="1" applyFont="1" applyBorder="1" applyAlignment="1">
      <alignment horizontal="center" vertical="center"/>
    </xf>
    <xf numFmtId="0" fontId="4" fillId="0" borderId="0" xfId="6" applyFont="1" applyAlignment="1">
      <alignment vertical="center"/>
    </xf>
    <xf numFmtId="0" fontId="4" fillId="0" borderId="46" xfId="6" applyFont="1" applyBorder="1" applyAlignment="1">
      <alignment vertical="center"/>
    </xf>
    <xf numFmtId="49" fontId="4" fillId="0" borderId="18" xfId="6" applyNumberFormat="1" applyFont="1" applyBorder="1" applyAlignment="1">
      <alignment horizontal="center" vertical="center"/>
    </xf>
    <xf numFmtId="181" fontId="4" fillId="0" borderId="0" xfId="6" applyNumberFormat="1" applyFont="1" applyAlignment="1">
      <alignment vertical="center"/>
    </xf>
    <xf numFmtId="0" fontId="9" fillId="0" borderId="0" xfId="6" applyFont="1" applyAlignment="1">
      <alignment vertical="center"/>
    </xf>
    <xf numFmtId="0" fontId="9" fillId="0" borderId="0" xfId="6" applyFont="1" applyAlignment="1"/>
    <xf numFmtId="0" fontId="5" fillId="0" borderId="0" xfId="6" applyFont="1"/>
    <xf numFmtId="0" fontId="6" fillId="0" borderId="0" xfId="4" applyFont="1"/>
    <xf numFmtId="0" fontId="6" fillId="0" borderId="0" xfId="4" applyFont="1" applyAlignment="1">
      <alignment horizontal="right"/>
    </xf>
    <xf numFmtId="0" fontId="4" fillId="0" borderId="42" xfId="4" applyFont="1" applyBorder="1" applyAlignment="1">
      <alignment horizontal="right" vertical="center"/>
    </xf>
    <xf numFmtId="0" fontId="4" fillId="0" borderId="50" xfId="4" applyFont="1" applyBorder="1" applyAlignment="1">
      <alignment horizontal="centerContinuous"/>
    </xf>
    <xf numFmtId="0" fontId="4" fillId="0" borderId="15" xfId="4" applyFont="1" applyBorder="1" applyAlignment="1">
      <alignment horizontal="center"/>
    </xf>
    <xf numFmtId="0" fontId="4" fillId="0" borderId="17" xfId="4" applyFont="1" applyBorder="1" applyAlignment="1">
      <alignment horizontal="center"/>
    </xf>
    <xf numFmtId="0" fontId="4" fillId="0" borderId="46" xfId="4" applyFont="1" applyBorder="1" applyAlignment="1">
      <alignment horizontal="left" vertical="center"/>
    </xf>
    <xf numFmtId="177" fontId="4" fillId="0" borderId="61" xfId="4" applyNumberFormat="1" applyFont="1" applyBorder="1" applyAlignment="1">
      <alignment horizontal="center" vertical="center"/>
    </xf>
    <xf numFmtId="177" fontId="4" fillId="0" borderId="16" xfId="4" applyNumberFormat="1" applyFont="1" applyBorder="1" applyAlignment="1">
      <alignment horizontal="center" vertical="center"/>
    </xf>
    <xf numFmtId="178" fontId="4" fillId="0" borderId="16" xfId="4" applyNumberFormat="1" applyFont="1" applyBorder="1" applyAlignment="1">
      <alignment horizontal="center" vertical="center"/>
    </xf>
    <xf numFmtId="179" fontId="4" fillId="0" borderId="16" xfId="4" applyNumberFormat="1" applyFont="1" applyBorder="1" applyAlignment="1">
      <alignment horizontal="center" vertical="center"/>
    </xf>
    <xf numFmtId="178" fontId="4" fillId="0" borderId="18" xfId="4" applyNumberFormat="1" applyFont="1" applyBorder="1" applyAlignment="1">
      <alignment horizontal="center" vertical="center"/>
    </xf>
    <xf numFmtId="0" fontId="4" fillId="0" borderId="13" xfId="7" applyFont="1" applyBorder="1" applyAlignment="1">
      <alignment vertical="center" shrinkToFit="1"/>
    </xf>
    <xf numFmtId="38" fontId="4" fillId="0" borderId="0" xfId="3" applyFont="1" applyAlignment="1">
      <alignment vertical="center"/>
    </xf>
    <xf numFmtId="38" fontId="4" fillId="0" borderId="0" xfId="3" applyFont="1" applyBorder="1" applyAlignment="1">
      <alignment vertical="center"/>
    </xf>
    <xf numFmtId="38" fontId="4" fillId="0" borderId="0" xfId="3" applyFont="1" applyBorder="1" applyAlignment="1">
      <alignment horizontal="right" vertical="center"/>
    </xf>
    <xf numFmtId="0" fontId="4" fillId="0" borderId="59" xfId="7" applyFont="1" applyBorder="1" applyAlignment="1">
      <alignment vertical="center" shrinkToFit="1"/>
    </xf>
    <xf numFmtId="38" fontId="4" fillId="0" borderId="41" xfId="3" applyFont="1" applyBorder="1" applyAlignment="1">
      <alignment vertical="center"/>
    </xf>
    <xf numFmtId="0" fontId="6" fillId="0" borderId="0" xfId="4" applyFont="1" applyFill="1" applyBorder="1" applyAlignment="1">
      <alignment horizontal="center"/>
    </xf>
    <xf numFmtId="0" fontId="8" fillId="0" borderId="19" xfId="4" applyFont="1" applyBorder="1"/>
    <xf numFmtId="0" fontId="6" fillId="0" borderId="0" xfId="4" applyFont="1" applyAlignment="1"/>
    <xf numFmtId="0" fontId="4" fillId="0" borderId="42" xfId="4" applyFont="1" applyBorder="1" applyAlignment="1">
      <alignment horizontal="right"/>
    </xf>
    <xf numFmtId="0" fontId="4" fillId="0" borderId="45" xfId="4" applyFont="1" applyBorder="1" applyAlignment="1">
      <alignment horizontal="centerContinuous" vertical="center"/>
    </xf>
    <xf numFmtId="0" fontId="4" fillId="0" borderId="17" xfId="4" applyFont="1" applyBorder="1" applyAlignment="1">
      <alignment vertical="center"/>
    </xf>
    <xf numFmtId="0" fontId="4" fillId="0" borderId="13" xfId="4" applyFont="1" applyBorder="1" applyAlignment="1">
      <alignment horizontal="right"/>
    </xf>
    <xf numFmtId="177" fontId="4" fillId="0" borderId="65" xfId="4" applyNumberFormat="1" applyFont="1" applyBorder="1" applyAlignment="1">
      <alignment horizontal="centerContinuous" vertical="center"/>
    </xf>
    <xf numFmtId="178" fontId="4" fillId="0" borderId="65" xfId="4" applyNumberFormat="1" applyFont="1" applyBorder="1" applyAlignment="1">
      <alignment horizontal="centerContinuous" vertical="center"/>
    </xf>
    <xf numFmtId="179" fontId="4" fillId="0" borderId="65" xfId="4" applyNumberFormat="1" applyFont="1" applyBorder="1" applyAlignment="1">
      <alignment horizontal="centerContinuous" vertical="center"/>
    </xf>
    <xf numFmtId="177" fontId="4" fillId="0" borderId="66" xfId="4" applyNumberFormat="1" applyFont="1" applyBorder="1" applyAlignment="1">
      <alignment horizontal="center"/>
    </xf>
    <xf numFmtId="177" fontId="4" fillId="0" borderId="54" xfId="4" applyNumberFormat="1" applyFont="1" applyBorder="1" applyAlignment="1">
      <alignment horizontal="center"/>
    </xf>
    <xf numFmtId="0" fontId="4" fillId="0" borderId="13" xfId="4" applyFont="1" applyBorder="1" applyAlignment="1">
      <alignment horizontal="left"/>
    </xf>
    <xf numFmtId="177" fontId="4" fillId="0" borderId="64" xfId="4" applyNumberFormat="1" applyFont="1" applyBorder="1" applyAlignment="1">
      <alignment horizontal="center" vertical="center"/>
    </xf>
    <xf numFmtId="178" fontId="4" fillId="0" borderId="66" xfId="4" applyNumberFormat="1" applyFont="1" applyBorder="1" applyAlignment="1">
      <alignment horizontal="center"/>
    </xf>
    <xf numFmtId="179" fontId="4" fillId="0" borderId="66" xfId="4" applyNumberFormat="1" applyFont="1" applyBorder="1" applyAlignment="1">
      <alignment horizontal="center"/>
    </xf>
    <xf numFmtId="0" fontId="4" fillId="0" borderId="13" xfId="4" applyFont="1" applyBorder="1"/>
    <xf numFmtId="0" fontId="10" fillId="0" borderId="66" xfId="4" applyFont="1" applyBorder="1" applyAlignment="1">
      <alignment horizontal="center" vertical="center"/>
    </xf>
    <xf numFmtId="0" fontId="4" fillId="0" borderId="46" xfId="4" applyFont="1" applyBorder="1" applyAlignment="1">
      <alignment horizontal="left"/>
    </xf>
    <xf numFmtId="0" fontId="12" fillId="0" borderId="16" xfId="4" applyBorder="1" applyAlignment="1">
      <alignment horizontal="center" vertical="center"/>
    </xf>
    <xf numFmtId="177" fontId="4" fillId="0" borderId="18" xfId="4" applyNumberFormat="1" applyFont="1" applyBorder="1" applyAlignment="1">
      <alignment horizontal="center" vertical="center"/>
    </xf>
    <xf numFmtId="0" fontId="15" fillId="0" borderId="13" xfId="4" applyFont="1" applyBorder="1" applyAlignment="1">
      <alignment horizontal="centerContinuous"/>
    </xf>
    <xf numFmtId="41" fontId="15" fillId="0" borderId="0" xfId="4" applyNumberFormat="1" applyFont="1" applyBorder="1" applyAlignment="1" applyProtection="1">
      <alignment horizontal="right"/>
    </xf>
    <xf numFmtId="0" fontId="4" fillId="0" borderId="13" xfId="4" applyFont="1" applyBorder="1" applyAlignment="1">
      <alignment horizontal="centerContinuous"/>
    </xf>
    <xf numFmtId="41" fontId="4" fillId="0" borderId="0" xfId="4" applyNumberFormat="1" applyFont="1" applyBorder="1" applyAlignment="1" applyProtection="1">
      <alignment horizontal="right"/>
    </xf>
    <xf numFmtId="41" fontId="4" fillId="0" borderId="0" xfId="4" applyNumberFormat="1" applyFont="1" applyAlignment="1" applyProtection="1">
      <alignment horizontal="right"/>
    </xf>
    <xf numFmtId="0" fontId="4" fillId="0" borderId="59" xfId="4" applyFont="1" applyBorder="1" applyAlignment="1">
      <alignment horizontal="centerContinuous"/>
    </xf>
    <xf numFmtId="41" fontId="4" fillId="0" borderId="41" xfId="4" applyNumberFormat="1" applyFont="1" applyBorder="1" applyAlignment="1" applyProtection="1">
      <alignment horizontal="right"/>
    </xf>
    <xf numFmtId="0" fontId="6" fillId="0" borderId="0" xfId="4" applyFont="1" applyAlignment="1">
      <alignment horizontal="centerContinuous"/>
    </xf>
    <xf numFmtId="0" fontId="18" fillId="0" borderId="0" xfId="4" applyFont="1"/>
    <xf numFmtId="0" fontId="8" fillId="0" borderId="0" xfId="5" applyFont="1" applyBorder="1" applyAlignment="1">
      <alignment vertical="center"/>
    </xf>
    <xf numFmtId="0" fontId="6" fillId="0" borderId="0" xfId="5" applyFont="1" applyAlignment="1">
      <alignment vertical="center"/>
    </xf>
    <xf numFmtId="0" fontId="6" fillId="0" borderId="41" xfId="5" applyFont="1" applyBorder="1" applyAlignment="1">
      <alignment vertical="center"/>
    </xf>
    <xf numFmtId="0" fontId="6" fillId="0" borderId="0" xfId="5" applyFont="1" applyBorder="1" applyAlignment="1">
      <alignment vertical="center"/>
    </xf>
    <xf numFmtId="0" fontId="6" fillId="0" borderId="41" xfId="5" applyFont="1" applyBorder="1" applyAlignment="1">
      <alignment horizontal="right" vertical="center"/>
    </xf>
    <xf numFmtId="0" fontId="5" fillId="0" borderId="19" xfId="5" applyFont="1" applyBorder="1" applyAlignment="1">
      <alignment vertical="center"/>
    </xf>
    <xf numFmtId="0" fontId="5" fillId="0" borderId="19" xfId="5" applyFont="1" applyBorder="1" applyAlignment="1">
      <alignment horizontal="right" vertical="center"/>
    </xf>
    <xf numFmtId="0" fontId="5" fillId="0" borderId="68" xfId="5" applyFont="1" applyBorder="1" applyAlignment="1">
      <alignment horizontal="center" vertical="center"/>
    </xf>
    <xf numFmtId="0" fontId="5" fillId="0" borderId="19" xfId="5" applyFont="1" applyBorder="1" applyAlignment="1">
      <alignment horizontal="center" vertical="center"/>
    </xf>
    <xf numFmtId="0" fontId="5" fillId="0" borderId="69" xfId="5" applyFont="1" applyBorder="1" applyAlignment="1">
      <alignment horizontal="center" vertical="center"/>
    </xf>
    <xf numFmtId="0" fontId="5" fillId="0" borderId="50" xfId="5" applyFont="1" applyBorder="1" applyAlignment="1">
      <alignment horizontal="center" vertical="center"/>
    </xf>
    <xf numFmtId="0" fontId="5" fillId="0" borderId="68" xfId="5" applyFont="1" applyBorder="1" applyAlignment="1">
      <alignment vertical="center"/>
    </xf>
    <xf numFmtId="0" fontId="20" fillId="0" borderId="50" xfId="5" applyFont="1" applyBorder="1" applyAlignment="1">
      <alignment horizontal="center" vertical="center"/>
    </xf>
    <xf numFmtId="0" fontId="20" fillId="0" borderId="19" xfId="5" applyFont="1" applyBorder="1" applyAlignment="1">
      <alignment horizontal="center" vertical="center"/>
    </xf>
    <xf numFmtId="0" fontId="5" fillId="0" borderId="0" xfId="5" applyFont="1" applyBorder="1" applyAlignment="1">
      <alignment vertical="center"/>
    </xf>
    <xf numFmtId="0" fontId="5" fillId="0" borderId="0" xfId="5" applyFont="1" applyBorder="1" applyAlignment="1">
      <alignment horizontal="right" vertical="center"/>
    </xf>
    <xf numFmtId="49" fontId="5" fillId="0" borderId="71" xfId="5" applyNumberFormat="1" applyFont="1" applyBorder="1" applyAlignment="1">
      <alignment horizontal="center" vertical="center"/>
    </xf>
    <xf numFmtId="49" fontId="5" fillId="0" borderId="0" xfId="5" applyNumberFormat="1" applyFont="1" applyBorder="1" applyAlignment="1">
      <alignment horizontal="center" vertical="center"/>
    </xf>
    <xf numFmtId="49" fontId="5" fillId="0" borderId="72" xfId="5" applyNumberFormat="1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49" fontId="5" fillId="0" borderId="21" xfId="5" applyNumberFormat="1" applyFont="1" applyBorder="1" applyAlignment="1">
      <alignment horizontal="center" vertical="center"/>
    </xf>
    <xf numFmtId="0" fontId="5" fillId="0" borderId="71" xfId="5" applyFont="1" applyBorder="1" applyAlignment="1">
      <alignment vertical="center"/>
    </xf>
    <xf numFmtId="49" fontId="20" fillId="0" borderId="21" xfId="5" applyNumberFormat="1" applyFont="1" applyBorder="1" applyAlignment="1">
      <alignment horizontal="center" vertical="center"/>
    </xf>
    <xf numFmtId="49" fontId="20" fillId="0" borderId="0" xfId="5" applyNumberFormat="1" applyFont="1" applyBorder="1" applyAlignment="1">
      <alignment horizontal="center" vertical="center"/>
    </xf>
    <xf numFmtId="0" fontId="5" fillId="0" borderId="20" xfId="5" applyFont="1" applyBorder="1" applyAlignment="1">
      <alignment horizontal="left" vertical="center"/>
    </xf>
    <xf numFmtId="0" fontId="5" fillId="0" borderId="20" xfId="5" applyFont="1" applyBorder="1" applyAlignment="1">
      <alignment horizontal="centerContinuous" vertical="center"/>
    </xf>
    <xf numFmtId="0" fontId="5" fillId="0" borderId="74" xfId="5" applyFont="1" applyBorder="1" applyAlignment="1">
      <alignment horizontal="center" vertical="center"/>
    </xf>
    <xf numFmtId="0" fontId="5" fillId="0" borderId="61" xfId="5" applyFont="1" applyBorder="1" applyAlignment="1">
      <alignment horizontal="center" vertical="center"/>
    </xf>
    <xf numFmtId="0" fontId="5" fillId="0" borderId="75" xfId="5" applyFont="1" applyBorder="1" applyAlignment="1">
      <alignment horizontal="center" vertical="center"/>
    </xf>
    <xf numFmtId="0" fontId="5" fillId="0" borderId="47" xfId="5" applyFont="1" applyBorder="1" applyAlignment="1">
      <alignment horizontal="center" vertical="center"/>
    </xf>
    <xf numFmtId="0" fontId="5" fillId="0" borderId="48" xfId="5" applyFont="1" applyBorder="1" applyAlignment="1">
      <alignment horizontal="center" vertical="center"/>
    </xf>
    <xf numFmtId="0" fontId="5" fillId="0" borderId="76" xfId="5" applyFont="1" applyBorder="1" applyAlignment="1">
      <alignment horizontal="center" vertical="center"/>
    </xf>
    <xf numFmtId="0" fontId="5" fillId="0" borderId="77" xfId="5" applyFont="1" applyBorder="1" applyAlignment="1">
      <alignment horizontal="left" vertical="center"/>
    </xf>
    <xf numFmtId="0" fontId="20" fillId="0" borderId="76" xfId="5" applyFont="1" applyBorder="1" applyAlignment="1">
      <alignment horizontal="center" vertical="center"/>
    </xf>
    <xf numFmtId="0" fontId="20" fillId="0" borderId="61" xfId="5" applyFont="1" applyBorder="1" applyAlignment="1">
      <alignment horizontal="center" vertical="center"/>
    </xf>
    <xf numFmtId="0" fontId="20" fillId="0" borderId="48" xfId="5" applyFont="1" applyBorder="1" applyAlignment="1">
      <alignment horizontal="center" vertical="center"/>
    </xf>
    <xf numFmtId="41" fontId="24" fillId="0" borderId="79" xfId="5" applyNumberFormat="1" applyFont="1" applyBorder="1" applyAlignment="1" applyProtection="1">
      <alignment vertical="center"/>
    </xf>
    <xf numFmtId="41" fontId="24" fillId="0" borderId="39" xfId="5" applyNumberFormat="1" applyFont="1" applyBorder="1" applyAlignment="1" applyProtection="1">
      <alignment vertical="center"/>
    </xf>
    <xf numFmtId="41" fontId="24" fillId="0" borderId="80" xfId="5" applyNumberFormat="1" applyFont="1" applyBorder="1" applyAlignment="1" applyProtection="1">
      <alignment vertical="center"/>
    </xf>
    <xf numFmtId="41" fontId="24" fillId="0" borderId="39" xfId="5" applyNumberFormat="1" applyFont="1" applyBorder="1" applyAlignment="1">
      <alignment vertical="center"/>
    </xf>
    <xf numFmtId="182" fontId="24" fillId="0" borderId="39" xfId="5" applyNumberFormat="1" applyFont="1" applyBorder="1" applyAlignment="1" applyProtection="1">
      <alignment vertical="center"/>
    </xf>
    <xf numFmtId="182" fontId="24" fillId="0" borderId="39" xfId="5" applyNumberFormat="1" applyFont="1" applyBorder="1" applyAlignment="1">
      <alignment vertical="center"/>
    </xf>
    <xf numFmtId="182" fontId="24" fillId="0" borderId="80" xfId="5" applyNumberFormat="1" applyFont="1" applyBorder="1" applyAlignment="1">
      <alignment vertical="center"/>
    </xf>
    <xf numFmtId="38" fontId="24" fillId="0" borderId="0" xfId="3" applyFont="1" applyAlignment="1">
      <alignment vertical="center"/>
    </xf>
    <xf numFmtId="38" fontId="24" fillId="0" borderId="83" xfId="3" applyFont="1" applyBorder="1" applyAlignment="1">
      <alignment vertical="center"/>
    </xf>
    <xf numFmtId="38" fontId="24" fillId="0" borderId="78" xfId="3" applyFont="1" applyBorder="1" applyAlignment="1">
      <alignment vertical="center"/>
    </xf>
    <xf numFmtId="41" fontId="24" fillId="0" borderId="84" xfId="5" applyNumberFormat="1" applyFont="1" applyBorder="1" applyAlignment="1" applyProtection="1">
      <alignment vertical="center"/>
    </xf>
    <xf numFmtId="41" fontId="24" fillId="0" borderId="25" xfId="5" applyNumberFormat="1" applyFont="1" applyBorder="1" applyAlignment="1" applyProtection="1">
      <alignment vertical="center"/>
    </xf>
    <xf numFmtId="41" fontId="24" fillId="0" borderId="85" xfId="5" applyNumberFormat="1" applyFont="1" applyBorder="1" applyAlignment="1" applyProtection="1">
      <alignment vertical="center"/>
    </xf>
    <xf numFmtId="182" fontId="24" fillId="0" borderId="25" xfId="5" applyNumberFormat="1" applyFont="1" applyBorder="1" applyAlignment="1" applyProtection="1">
      <alignment vertical="center"/>
    </xf>
    <xf numFmtId="182" fontId="24" fillId="0" borderId="85" xfId="5" applyNumberFormat="1" applyFont="1" applyBorder="1" applyAlignment="1" applyProtection="1">
      <alignment vertical="center"/>
    </xf>
    <xf numFmtId="38" fontId="24" fillId="0" borderId="25" xfId="3" applyFont="1" applyBorder="1" applyAlignment="1">
      <alignment vertical="center"/>
    </xf>
    <xf numFmtId="38" fontId="24" fillId="0" borderId="0" xfId="3" applyFont="1" applyBorder="1" applyAlignment="1">
      <alignment vertical="center"/>
    </xf>
    <xf numFmtId="0" fontId="14" fillId="0" borderId="0" xfId="5" applyFont="1" applyAlignment="1">
      <alignment vertical="center" wrapText="1"/>
    </xf>
    <xf numFmtId="183" fontId="14" fillId="0" borderId="0" xfId="5" applyNumberFormat="1" applyFont="1" applyBorder="1" applyAlignment="1">
      <alignment horizontal="distributed" vertical="center" wrapText="1"/>
    </xf>
    <xf numFmtId="41" fontId="14" fillId="0" borderId="71" xfId="5" applyNumberFormat="1" applyFont="1" applyBorder="1" applyAlignment="1" applyProtection="1">
      <alignment vertical="center"/>
    </xf>
    <xf numFmtId="41" fontId="14" fillId="0" borderId="0" xfId="5" applyNumberFormat="1" applyFont="1" applyBorder="1" applyAlignment="1" applyProtection="1">
      <alignment vertical="center"/>
    </xf>
    <xf numFmtId="41" fontId="14" fillId="0" borderId="72" xfId="5" applyNumberFormat="1" applyFont="1" applyBorder="1" applyAlignment="1" applyProtection="1">
      <alignment vertical="center"/>
    </xf>
    <xf numFmtId="41" fontId="14" fillId="0" borderId="0" xfId="5" applyNumberFormat="1" applyFont="1" applyBorder="1" applyAlignment="1">
      <alignment vertical="center"/>
    </xf>
    <xf numFmtId="182" fontId="14" fillId="0" borderId="0" xfId="5" applyNumberFormat="1" applyFont="1" applyBorder="1" applyAlignment="1" applyProtection="1">
      <alignment vertical="center"/>
    </xf>
    <xf numFmtId="182" fontId="14" fillId="0" borderId="0" xfId="5" applyNumberFormat="1" applyFont="1" applyBorder="1" applyAlignment="1">
      <alignment vertical="center"/>
    </xf>
    <xf numFmtId="182" fontId="14" fillId="0" borderId="72" xfId="5" applyNumberFormat="1" applyFont="1" applyBorder="1" applyAlignment="1">
      <alignment vertical="center"/>
    </xf>
    <xf numFmtId="0" fontId="14" fillId="0" borderId="71" xfId="5" applyFont="1" applyBorder="1" applyAlignment="1">
      <alignment vertical="center" wrapText="1"/>
    </xf>
    <xf numFmtId="183" fontId="14" fillId="0" borderId="13" xfId="5" applyNumberFormat="1" applyFont="1" applyBorder="1" applyAlignment="1">
      <alignment horizontal="distributed" vertical="center" wrapText="1"/>
    </xf>
    <xf numFmtId="38" fontId="14" fillId="0" borderId="0" xfId="3" applyFont="1" applyAlignment="1">
      <alignment vertical="center"/>
    </xf>
    <xf numFmtId="38" fontId="14" fillId="0" borderId="0" xfId="3" applyFont="1" applyBorder="1" applyAlignment="1">
      <alignment vertical="center"/>
    </xf>
    <xf numFmtId="38" fontId="25" fillId="0" borderId="0" xfId="3" applyFont="1" applyAlignment="1">
      <alignment vertical="center"/>
    </xf>
    <xf numFmtId="0" fontId="14" fillId="0" borderId="4" xfId="5" applyFont="1" applyBorder="1" applyAlignment="1">
      <alignment vertical="center" wrapText="1"/>
    </xf>
    <xf numFmtId="183" fontId="14" fillId="0" borderId="4" xfId="5" applyNumberFormat="1" applyFont="1" applyBorder="1" applyAlignment="1">
      <alignment horizontal="distributed" vertical="center" wrapText="1"/>
    </xf>
    <xf numFmtId="41" fontId="14" fillId="0" borderId="86" xfId="5" applyNumberFormat="1" applyFont="1" applyBorder="1" applyAlignment="1" applyProtection="1">
      <alignment vertical="center"/>
    </xf>
    <xf numFmtId="41" fontId="14" fillId="0" borderId="4" xfId="5" applyNumberFormat="1" applyFont="1" applyBorder="1" applyAlignment="1" applyProtection="1">
      <alignment vertical="center"/>
    </xf>
    <xf numFmtId="41" fontId="14" fillId="0" borderId="87" xfId="5" applyNumberFormat="1" applyFont="1" applyBorder="1" applyAlignment="1" applyProtection="1">
      <alignment vertical="center"/>
    </xf>
    <xf numFmtId="41" fontId="14" fillId="0" borderId="4" xfId="5" applyNumberFormat="1" applyFont="1" applyBorder="1" applyAlignment="1">
      <alignment vertical="center"/>
    </xf>
    <xf numFmtId="182" fontId="14" fillId="0" borderId="4" xfId="5" applyNumberFormat="1" applyFont="1" applyBorder="1" applyAlignment="1" applyProtection="1">
      <alignment vertical="center"/>
    </xf>
    <xf numFmtId="182" fontId="14" fillId="0" borderId="4" xfId="5" applyNumberFormat="1" applyFont="1" applyBorder="1" applyAlignment="1">
      <alignment vertical="center"/>
    </xf>
    <xf numFmtId="182" fontId="14" fillId="0" borderId="87" xfId="5" applyNumberFormat="1" applyFont="1" applyBorder="1" applyAlignment="1">
      <alignment vertical="center"/>
    </xf>
    <xf numFmtId="38" fontId="14" fillId="0" borderId="4" xfId="3" applyFont="1" applyBorder="1" applyAlignment="1">
      <alignment vertical="center"/>
    </xf>
    <xf numFmtId="38" fontId="14" fillId="0" borderId="22" xfId="3" applyFont="1" applyBorder="1" applyAlignment="1">
      <alignment vertical="center"/>
    </xf>
    <xf numFmtId="38" fontId="25" fillId="0" borderId="4" xfId="3" applyFont="1" applyBorder="1" applyAlignment="1">
      <alignment vertical="center"/>
    </xf>
    <xf numFmtId="0" fontId="14" fillId="0" borderId="0" xfId="5" applyFont="1" applyAlignment="1">
      <alignment horizontal="centerContinuous" vertical="center" wrapText="1"/>
    </xf>
    <xf numFmtId="184" fontId="14" fillId="0" borderId="0" xfId="5" applyNumberFormat="1" applyFont="1" applyBorder="1" applyAlignment="1">
      <alignment horizontal="centerContinuous" vertical="center" wrapText="1"/>
    </xf>
    <xf numFmtId="0" fontId="14" fillId="0" borderId="84" xfId="5" applyFont="1" applyBorder="1" applyAlignment="1">
      <alignment horizontal="centerContinuous" vertical="center" wrapText="1"/>
    </xf>
    <xf numFmtId="184" fontId="14" fillId="0" borderId="57" xfId="5" applyNumberFormat="1" applyFont="1" applyBorder="1" applyAlignment="1">
      <alignment horizontal="centerContinuous" vertical="center" wrapText="1"/>
    </xf>
    <xf numFmtId="41" fontId="24" fillId="0" borderId="71" xfId="5" applyNumberFormat="1" applyFont="1" applyBorder="1" applyAlignment="1" applyProtection="1">
      <alignment vertical="center"/>
    </xf>
    <xf numFmtId="41" fontId="24" fillId="0" borderId="0" xfId="5" applyNumberFormat="1" applyFont="1" applyBorder="1" applyAlignment="1" applyProtection="1">
      <alignment vertical="center"/>
    </xf>
    <xf numFmtId="41" fontId="24" fillId="0" borderId="72" xfId="5" applyNumberFormat="1" applyFont="1" applyBorder="1" applyAlignment="1" applyProtection="1">
      <alignment vertical="center"/>
    </xf>
    <xf numFmtId="182" fontId="24" fillId="0" borderId="0" xfId="5" applyNumberFormat="1" applyFont="1" applyBorder="1" applyAlignment="1" applyProtection="1">
      <alignment vertical="center"/>
    </xf>
    <xf numFmtId="182" fontId="24" fillId="0" borderId="72" xfId="5" applyNumberFormat="1" applyFont="1" applyBorder="1" applyAlignment="1" applyProtection="1">
      <alignment vertical="center"/>
    </xf>
    <xf numFmtId="41" fontId="14" fillId="0" borderId="71" xfId="5" applyNumberFormat="1" applyFont="1" applyBorder="1" applyAlignment="1">
      <alignment vertical="center"/>
    </xf>
    <xf numFmtId="41" fontId="14" fillId="0" borderId="72" xfId="5" applyNumberFormat="1" applyFont="1" applyBorder="1" applyAlignment="1">
      <alignment vertical="center"/>
    </xf>
    <xf numFmtId="182" fontId="14" fillId="0" borderId="25" xfId="5" applyNumberFormat="1" applyFont="1" applyBorder="1" applyAlignment="1">
      <alignment vertical="center"/>
    </xf>
    <xf numFmtId="182" fontId="14" fillId="0" borderId="85" xfId="5" applyNumberFormat="1" applyFont="1" applyBorder="1" applyAlignment="1">
      <alignment vertical="center"/>
    </xf>
    <xf numFmtId="0" fontId="14" fillId="0" borderId="71" xfId="5" applyFont="1" applyBorder="1" applyAlignment="1">
      <alignment horizontal="centerContinuous" vertical="center" wrapText="1"/>
    </xf>
    <xf numFmtId="0" fontId="25" fillId="0" borderId="13" xfId="8" applyFont="1" applyBorder="1" applyAlignment="1">
      <alignment horizontal="distributed" vertical="distributed"/>
    </xf>
    <xf numFmtId="41" fontId="24" fillId="0" borderId="89" xfId="5" applyNumberFormat="1" applyFont="1" applyBorder="1" applyAlignment="1" applyProtection="1">
      <alignment vertical="center"/>
    </xf>
    <xf numFmtId="41" fontId="24" fillId="0" borderId="41" xfId="5" applyNumberFormat="1" applyFont="1" applyBorder="1" applyAlignment="1" applyProtection="1">
      <alignment vertical="center"/>
    </xf>
    <xf numFmtId="41" fontId="24" fillId="0" borderId="90" xfId="5" applyNumberFormat="1" applyFont="1" applyBorder="1" applyAlignment="1" applyProtection="1">
      <alignment vertical="center"/>
    </xf>
    <xf numFmtId="41" fontId="24" fillId="0" borderId="41" xfId="5" applyNumberFormat="1" applyFont="1" applyBorder="1" applyAlignment="1">
      <alignment vertical="center"/>
    </xf>
    <xf numFmtId="182" fontId="24" fillId="0" borderId="41" xfId="5" applyNumberFormat="1" applyFont="1" applyBorder="1" applyAlignment="1" applyProtection="1">
      <alignment vertical="center"/>
    </xf>
    <xf numFmtId="182" fontId="24" fillId="0" borderId="88" xfId="5" applyNumberFormat="1" applyFont="1" applyBorder="1" applyAlignment="1">
      <alignment vertical="center"/>
    </xf>
    <xf numFmtId="182" fontId="24" fillId="0" borderId="90" xfId="5" applyNumberFormat="1" applyFont="1" applyBorder="1" applyAlignment="1">
      <alignment vertical="center"/>
    </xf>
    <xf numFmtId="0" fontId="4" fillId="0" borderId="19" xfId="5" applyFont="1" applyBorder="1" applyAlignment="1">
      <alignment horizontal="right" vertical="center"/>
    </xf>
    <xf numFmtId="0" fontId="16" fillId="0" borderId="0" xfId="5" applyFont="1" applyAlignment="1">
      <alignment vertical="center"/>
    </xf>
    <xf numFmtId="0" fontId="4" fillId="0" borderId="0" xfId="5" applyFont="1" applyAlignment="1">
      <alignment horizontal="centerContinuous" vertical="center"/>
    </xf>
    <xf numFmtId="0" fontId="4" fillId="0" borderId="0" xfId="5" applyFont="1" applyBorder="1" applyAlignment="1">
      <alignment horizontal="centerContinuous" vertical="center"/>
    </xf>
    <xf numFmtId="0" fontId="4" fillId="0" borderId="0" xfId="5" applyFont="1" applyBorder="1" applyAlignment="1">
      <alignment horizontal="right" vertical="center"/>
    </xf>
    <xf numFmtId="0" fontId="4" fillId="0" borderId="0" xfId="5" applyFont="1" applyAlignment="1">
      <alignment horizontal="center" vertical="center"/>
    </xf>
    <xf numFmtId="183" fontId="16" fillId="0" borderId="13" xfId="5" applyNumberFormat="1" applyFont="1" applyBorder="1" applyAlignment="1">
      <alignment horizontal="distributed" vertical="center" wrapText="1"/>
    </xf>
    <xf numFmtId="0" fontId="5" fillId="0" borderId="0" xfId="5" applyFont="1" applyAlignment="1">
      <alignment vertical="center"/>
    </xf>
    <xf numFmtId="0" fontId="14" fillId="0" borderId="86" xfId="5" applyFont="1" applyBorder="1" applyAlignment="1">
      <alignment vertical="center" wrapText="1"/>
    </xf>
    <xf numFmtId="38" fontId="24" fillId="0" borderId="41" xfId="3" applyFont="1" applyBorder="1" applyAlignment="1" applyProtection="1">
      <alignment vertical="center"/>
    </xf>
    <xf numFmtId="38" fontId="24" fillId="0" borderId="41" xfId="3" applyFont="1" applyBorder="1" applyAlignment="1">
      <alignment vertical="center"/>
    </xf>
    <xf numFmtId="0" fontId="14" fillId="0" borderId="0" xfId="5" applyFont="1" applyAlignment="1">
      <alignment vertical="center"/>
    </xf>
    <xf numFmtId="0" fontId="20" fillId="0" borderId="0" xfId="5" applyFont="1" applyBorder="1" applyAlignment="1">
      <alignment vertical="center"/>
    </xf>
    <xf numFmtId="0" fontId="14" fillId="0" borderId="0" xfId="5" applyFont="1" applyBorder="1" applyAlignment="1">
      <alignment horizontal="centerContinuous" vertical="center"/>
    </xf>
    <xf numFmtId="38" fontId="24" fillId="0" borderId="60" xfId="3" applyFont="1" applyBorder="1" applyAlignment="1">
      <alignment vertical="center"/>
    </xf>
    <xf numFmtId="38" fontId="27" fillId="0" borderId="41" xfId="3" applyFont="1" applyBorder="1" applyAlignment="1">
      <alignment vertical="center"/>
    </xf>
    <xf numFmtId="0" fontId="14" fillId="0" borderId="0" xfId="5" applyFont="1" applyBorder="1" applyAlignment="1">
      <alignment vertical="center"/>
    </xf>
    <xf numFmtId="0" fontId="1" fillId="0" borderId="0" xfId="5" applyFont="1" applyBorder="1" applyAlignment="1">
      <alignment vertical="center"/>
    </xf>
    <xf numFmtId="0" fontId="1" fillId="0" borderId="0" xfId="5" applyFont="1" applyBorder="1" applyAlignment="1">
      <alignment horizontal="right"/>
    </xf>
    <xf numFmtId="0" fontId="14" fillId="0" borderId="93" xfId="5" applyFont="1" applyBorder="1" applyAlignment="1">
      <alignment vertical="center"/>
    </xf>
    <xf numFmtId="0" fontId="14" fillId="0" borderId="94" xfId="5" applyFont="1" applyBorder="1" applyAlignment="1">
      <alignment vertical="center"/>
    </xf>
    <xf numFmtId="0" fontId="14" fillId="0" borderId="95" xfId="5" applyFont="1" applyBorder="1" applyAlignment="1">
      <alignment vertical="center"/>
    </xf>
    <xf numFmtId="0" fontId="1" fillId="0" borderId="0" xfId="5" applyFont="1" applyBorder="1" applyAlignment="1">
      <alignment horizontal="right" vertical="center"/>
    </xf>
    <xf numFmtId="0" fontId="14" fillId="0" borderId="21" xfId="5" applyFont="1" applyBorder="1" applyAlignment="1">
      <alignment vertical="center"/>
    </xf>
    <xf numFmtId="0" fontId="14" fillId="0" borderId="13" xfId="5" applyFont="1" applyBorder="1" applyAlignment="1">
      <alignment vertical="center"/>
    </xf>
    <xf numFmtId="0" fontId="1" fillId="0" borderId="0" xfId="5" applyFont="1" applyAlignment="1">
      <alignment vertical="center"/>
    </xf>
    <xf numFmtId="0" fontId="4" fillId="0" borderId="56" xfId="5" applyFont="1" applyBorder="1" applyAlignment="1">
      <alignment vertical="center"/>
    </xf>
    <xf numFmtId="0" fontId="4" fillId="0" borderId="20" xfId="5" applyFont="1" applyBorder="1" applyAlignment="1">
      <alignment vertical="center"/>
    </xf>
    <xf numFmtId="0" fontId="4" fillId="0" borderId="46" xfId="5" applyFont="1" applyBorder="1" applyAlignment="1">
      <alignment vertical="center"/>
    </xf>
    <xf numFmtId="0" fontId="8" fillId="0" borderId="0" xfId="5" applyFont="1"/>
    <xf numFmtId="0" fontId="8" fillId="0" borderId="0" xfId="5" applyFont="1" applyBorder="1"/>
    <xf numFmtId="0" fontId="6" fillId="0" borderId="0" xfId="5" applyFont="1" applyAlignment="1">
      <alignment horizontal="center"/>
    </xf>
    <xf numFmtId="0" fontId="6" fillId="0" borderId="0" xfId="5" applyFont="1"/>
    <xf numFmtId="0" fontId="6" fillId="0" borderId="41" xfId="5" applyFont="1" applyBorder="1" applyAlignment="1">
      <alignment horizontal="right"/>
    </xf>
    <xf numFmtId="0" fontId="6" fillId="0" borderId="0" xfId="5" applyFont="1" applyAlignment="1">
      <alignment horizontal="right"/>
    </xf>
    <xf numFmtId="0" fontId="6" fillId="0" borderId="41" xfId="5" applyFont="1" applyBorder="1" applyAlignment="1"/>
    <xf numFmtId="0" fontId="6" fillId="0" borderId="0" xfId="5" applyFont="1" applyBorder="1" applyAlignment="1"/>
    <xf numFmtId="0" fontId="6" fillId="0" borderId="0" xfId="5" applyFont="1" applyBorder="1"/>
    <xf numFmtId="0" fontId="4" fillId="0" borderId="42" xfId="5" applyFont="1" applyBorder="1" applyAlignment="1">
      <alignment horizontal="right" vertical="center"/>
    </xf>
    <xf numFmtId="0" fontId="4" fillId="0" borderId="0" xfId="5" applyFont="1" applyBorder="1"/>
    <xf numFmtId="0" fontId="4" fillId="0" borderId="46" xfId="5" applyFont="1" applyBorder="1" applyAlignment="1"/>
    <xf numFmtId="0" fontId="4" fillId="0" borderId="56" xfId="5" applyFont="1" applyBorder="1" applyAlignment="1">
      <alignment horizontal="center" vertical="center"/>
    </xf>
    <xf numFmtId="0" fontId="4" fillId="0" borderId="61" xfId="5" applyFont="1" applyBorder="1" applyAlignment="1">
      <alignment horizontal="center" vertical="center"/>
    </xf>
    <xf numFmtId="0" fontId="4" fillId="0" borderId="48" xfId="5" applyFont="1" applyBorder="1" applyAlignment="1">
      <alignment horizontal="center" vertical="center"/>
    </xf>
    <xf numFmtId="0" fontId="4" fillId="0" borderId="18" xfId="5" applyFont="1" applyBorder="1" applyAlignment="1">
      <alignment horizontal="center" vertical="center"/>
    </xf>
    <xf numFmtId="0" fontId="16" fillId="0" borderId="61" xfId="5" applyFont="1" applyBorder="1" applyAlignment="1">
      <alignment horizontal="left" vertical="center" wrapText="1"/>
    </xf>
    <xf numFmtId="0" fontId="4" fillId="0" borderId="61" xfId="5" applyFont="1" applyBorder="1" applyAlignment="1">
      <alignment horizontal="left" vertical="center"/>
    </xf>
    <xf numFmtId="0" fontId="16" fillId="0" borderId="48" xfId="5" applyFont="1" applyBorder="1" applyAlignment="1">
      <alignment horizontal="left" vertical="center" wrapText="1"/>
    </xf>
    <xf numFmtId="0" fontId="16" fillId="0" borderId="76" xfId="5" applyFont="1" applyBorder="1" applyAlignment="1">
      <alignment horizontal="left" vertical="center" wrapText="1"/>
    </xf>
    <xf numFmtId="0" fontId="16" fillId="0" borderId="47" xfId="5" applyFont="1" applyBorder="1" applyAlignment="1">
      <alignment horizontal="left" vertical="center" wrapText="1"/>
    </xf>
    <xf numFmtId="0" fontId="29" fillId="0" borderId="0" xfId="5" applyFont="1" applyBorder="1" applyAlignment="1">
      <alignment vertical="center"/>
    </xf>
    <xf numFmtId="0" fontId="29" fillId="0" borderId="4" xfId="5" applyFont="1" applyBorder="1" applyAlignment="1">
      <alignment vertical="center"/>
    </xf>
    <xf numFmtId="0" fontId="4" fillId="0" borderId="13" xfId="5" applyFont="1" applyBorder="1" applyAlignment="1">
      <alignment horizontal="center"/>
    </xf>
    <xf numFmtId="41" fontId="4" fillId="0" borderId="21" xfId="5" applyNumberFormat="1" applyFont="1" applyBorder="1" applyAlignment="1" applyProtection="1"/>
    <xf numFmtId="41" fontId="4" fillId="0" borderId="0" xfId="5" applyNumberFormat="1" applyFont="1" applyBorder="1" applyAlignment="1" applyProtection="1"/>
    <xf numFmtId="41" fontId="4" fillId="0" borderId="54" xfId="5" applyNumberFormat="1" applyFont="1" applyBorder="1" applyAlignment="1" applyProtection="1"/>
    <xf numFmtId="186" fontId="4" fillId="0" borderId="13" xfId="5" applyNumberFormat="1" applyFont="1" applyBorder="1" applyAlignment="1">
      <alignment horizontal="center" wrapText="1"/>
    </xf>
    <xf numFmtId="41" fontId="15" fillId="0" borderId="21" xfId="5" applyNumberFormat="1" applyFont="1" applyBorder="1" applyAlignment="1" applyProtection="1"/>
    <xf numFmtId="0" fontId="4" fillId="0" borderId="0" xfId="9" applyFont="1" applyAlignment="1"/>
    <xf numFmtId="0" fontId="4" fillId="0" borderId="0" xfId="9" applyFont="1" applyAlignment="1">
      <alignment horizontal="right"/>
    </xf>
    <xf numFmtId="41" fontId="15" fillId="0" borderId="54" xfId="5" applyNumberFormat="1" applyFont="1" applyBorder="1" applyAlignment="1" applyProtection="1"/>
    <xf numFmtId="38" fontId="4" fillId="0" borderId="0" xfId="3" applyFont="1" applyBorder="1" applyAlignment="1">
      <alignment horizontal="right"/>
    </xf>
    <xf numFmtId="41" fontId="15" fillId="0" borderId="0" xfId="5" applyNumberFormat="1" applyFont="1" applyBorder="1" applyAlignment="1" applyProtection="1"/>
    <xf numFmtId="38" fontId="4" fillId="0" borderId="0" xfId="3" applyFont="1" applyAlignment="1">
      <alignment horizontal="right"/>
    </xf>
    <xf numFmtId="38" fontId="4" fillId="0" borderId="0" xfId="3" applyFont="1" applyAlignment="1"/>
    <xf numFmtId="183" fontId="4" fillId="0" borderId="13" xfId="5" applyNumberFormat="1" applyFont="1" applyBorder="1" applyAlignment="1">
      <alignment horizontal="center" wrapText="1"/>
    </xf>
    <xf numFmtId="187" fontId="4" fillId="0" borderId="13" xfId="5" applyNumberFormat="1" applyFont="1" applyBorder="1" applyAlignment="1">
      <alignment horizontal="center" wrapText="1"/>
    </xf>
    <xf numFmtId="0" fontId="4" fillId="0" borderId="4" xfId="5" applyFont="1" applyBorder="1"/>
    <xf numFmtId="187" fontId="4" fillId="0" borderId="46" xfId="5" applyNumberFormat="1" applyFont="1" applyBorder="1" applyAlignment="1">
      <alignment horizontal="center" wrapText="1"/>
    </xf>
    <xf numFmtId="41" fontId="4" fillId="0" borderId="97" xfId="5" applyNumberFormat="1" applyFont="1" applyBorder="1" applyAlignment="1" applyProtection="1"/>
    <xf numFmtId="41" fontId="4" fillId="0" borderId="0" xfId="5" applyNumberFormat="1" applyFont="1" applyBorder="1" applyAlignment="1"/>
    <xf numFmtId="41" fontId="4" fillId="0" borderId="0" xfId="5" applyNumberFormat="1" applyFont="1" applyAlignment="1"/>
    <xf numFmtId="0" fontId="29" fillId="0" borderId="0" xfId="5" applyFont="1" applyBorder="1"/>
    <xf numFmtId="0" fontId="29" fillId="0" borderId="4" xfId="5" applyFont="1" applyBorder="1"/>
    <xf numFmtId="41" fontId="15" fillId="0" borderId="100" xfId="5" applyNumberFormat="1" applyFont="1" applyBorder="1" applyAlignment="1" applyProtection="1"/>
    <xf numFmtId="0" fontId="4" fillId="0" borderId="0" xfId="9" applyFont="1" applyBorder="1" applyAlignment="1">
      <alignment horizontal="right"/>
    </xf>
    <xf numFmtId="187" fontId="4" fillId="0" borderId="59" xfId="5" applyNumberFormat="1" applyFont="1" applyBorder="1" applyAlignment="1">
      <alignment horizontal="center" wrapText="1"/>
    </xf>
    <xf numFmtId="41" fontId="4" fillId="0" borderId="101" xfId="5" applyNumberFormat="1" applyFont="1" applyBorder="1" applyAlignment="1" applyProtection="1"/>
    <xf numFmtId="41" fontId="4" fillId="0" borderId="60" xfId="5" applyNumberFormat="1" applyFont="1" applyBorder="1" applyAlignment="1" applyProtection="1"/>
    <xf numFmtId="41" fontId="4" fillId="0" borderId="41" xfId="5" applyNumberFormat="1" applyFont="1" applyBorder="1" applyAlignment="1" applyProtection="1"/>
    <xf numFmtId="41" fontId="4" fillId="0" borderId="58" xfId="5" applyNumberFormat="1" applyFont="1" applyBorder="1" applyAlignment="1" applyProtection="1"/>
    <xf numFmtId="41" fontId="4" fillId="0" borderId="41" xfId="5" applyNumberFormat="1" applyFont="1" applyBorder="1" applyAlignment="1"/>
    <xf numFmtId="0" fontId="9" fillId="0" borderId="0" xfId="5" applyFont="1" applyAlignment="1">
      <alignment horizontal="center"/>
    </xf>
    <xf numFmtId="0" fontId="9" fillId="0" borderId="0" xfId="5" applyFont="1" applyBorder="1" applyAlignment="1"/>
    <xf numFmtId="0" fontId="9" fillId="0" borderId="0" xfId="5" applyFont="1" applyAlignment="1"/>
    <xf numFmtId="0" fontId="9" fillId="0" borderId="0" xfId="5" applyFont="1" applyAlignment="1">
      <alignment horizontal="right"/>
    </xf>
    <xf numFmtId="0" fontId="4" fillId="0" borderId="0" xfId="5" applyFont="1" applyAlignment="1">
      <alignment horizontal="center"/>
    </xf>
    <xf numFmtId="41" fontId="4" fillId="0" borderId="0" xfId="5" applyNumberFormat="1" applyFont="1"/>
    <xf numFmtId="0" fontId="1" fillId="0" borderId="0" xfId="2" applyFont="1"/>
    <xf numFmtId="0" fontId="4" fillId="0" borderId="38" xfId="2" applyFont="1" applyBorder="1"/>
    <xf numFmtId="0" fontId="4" fillId="0" borderId="19" xfId="2" applyFont="1" applyBorder="1" applyAlignment="1">
      <alignment horizontal="right"/>
    </xf>
    <xf numFmtId="0" fontId="4" fillId="0" borderId="52" xfId="2" applyFont="1" applyBorder="1" applyAlignment="1">
      <alignment horizontal="centerContinuous" vertical="center"/>
    </xf>
    <xf numFmtId="0" fontId="4" fillId="0" borderId="102" xfId="2" applyFont="1" applyBorder="1" applyAlignment="1">
      <alignment horizontal="center"/>
    </xf>
    <xf numFmtId="0" fontId="4" fillId="0" borderId="20" xfId="2" applyFont="1" applyBorder="1"/>
    <xf numFmtId="0" fontId="4" fillId="0" borderId="76" xfId="2" applyFont="1" applyBorder="1" applyAlignment="1">
      <alignment horizontal="center" vertical="center"/>
    </xf>
    <xf numFmtId="0" fontId="4" fillId="0" borderId="61" xfId="2" applyFont="1" applyBorder="1" applyAlignment="1">
      <alignment horizontal="center" vertical="center"/>
    </xf>
    <xf numFmtId="0" fontId="4" fillId="0" borderId="47" xfId="2" applyFont="1" applyBorder="1" applyAlignment="1">
      <alignment horizontal="center" vertical="center"/>
    </xf>
    <xf numFmtId="0" fontId="4" fillId="0" borderId="48" xfId="2" applyFont="1" applyBorder="1" applyAlignment="1">
      <alignment horizontal="center" vertical="center"/>
    </xf>
    <xf numFmtId="0" fontId="4" fillId="0" borderId="11" xfId="2" applyFont="1" applyBorder="1"/>
    <xf numFmtId="0" fontId="4" fillId="0" borderId="49" xfId="2" applyFont="1" applyBorder="1"/>
    <xf numFmtId="0" fontId="4" fillId="0" borderId="21" xfId="2" applyFont="1" applyBorder="1" applyAlignment="1">
      <alignment horizontal="right"/>
    </xf>
    <xf numFmtId="188" fontId="4" fillId="0" borderId="51" xfId="2" applyNumberFormat="1" applyFont="1" applyBorder="1" applyAlignment="1">
      <alignment horizontal="right"/>
    </xf>
    <xf numFmtId="0" fontId="4" fillId="0" borderId="0" xfId="2" applyFont="1" applyBorder="1" applyAlignment="1">
      <alignment horizontal="right"/>
    </xf>
    <xf numFmtId="188" fontId="4" fillId="0" borderId="0" xfId="2" applyNumberFormat="1" applyFont="1" applyBorder="1" applyAlignment="1">
      <alignment horizontal="right"/>
    </xf>
    <xf numFmtId="49" fontId="4" fillId="0" borderId="11" xfId="2" applyNumberFormat="1" applyFont="1" applyBorder="1" applyAlignment="1">
      <alignment horizontal="center" vertical="center"/>
    </xf>
    <xf numFmtId="0" fontId="4" fillId="0" borderId="13" xfId="2" applyFont="1" applyBorder="1" applyAlignment="1">
      <alignment horizontal="center"/>
    </xf>
    <xf numFmtId="189" fontId="4" fillId="0" borderId="21" xfId="2" applyNumberFormat="1" applyFont="1" applyBorder="1" applyAlignment="1">
      <alignment horizontal="right"/>
    </xf>
    <xf numFmtId="189" fontId="4" fillId="0" borderId="0" xfId="2" applyNumberFormat="1" applyFont="1" applyBorder="1" applyAlignment="1">
      <alignment horizontal="right"/>
    </xf>
    <xf numFmtId="49" fontId="4" fillId="0" borderId="103" xfId="2" applyNumberFormat="1" applyFont="1" applyBorder="1" applyAlignment="1">
      <alignment horizontal="center" vertical="center"/>
    </xf>
    <xf numFmtId="0" fontId="4" fillId="0" borderId="104" xfId="2" applyFont="1" applyBorder="1" applyAlignment="1">
      <alignment horizontal="center"/>
    </xf>
    <xf numFmtId="49" fontId="4" fillId="0" borderId="51" xfId="2" applyNumberFormat="1" applyFont="1" applyBorder="1" applyAlignment="1">
      <alignment horizontal="center" vertical="center"/>
    </xf>
    <xf numFmtId="0" fontId="4" fillId="0" borderId="3" xfId="2" applyFont="1" applyBorder="1" applyAlignment="1">
      <alignment horizontal="center"/>
    </xf>
    <xf numFmtId="49" fontId="4" fillId="0" borderId="105" xfId="2" applyNumberFormat="1" applyFont="1" applyBorder="1" applyAlignment="1">
      <alignment horizontal="center" vertical="center"/>
    </xf>
    <xf numFmtId="0" fontId="4" fillId="0" borderId="6" xfId="2" applyFont="1" applyBorder="1" applyAlignment="1">
      <alignment horizontal="center"/>
    </xf>
    <xf numFmtId="182" fontId="4" fillId="0" borderId="24" xfId="2" applyNumberFormat="1" applyFont="1" applyBorder="1" applyAlignment="1">
      <alignment horizontal="right"/>
    </xf>
    <xf numFmtId="188" fontId="4" fillId="0" borderId="55" xfId="2" applyNumberFormat="1" applyFont="1" applyBorder="1" applyAlignment="1">
      <alignment horizontal="right"/>
    </xf>
    <xf numFmtId="182" fontId="4" fillId="0" borderId="25" xfId="2" applyNumberFormat="1" applyFont="1" applyBorder="1" applyAlignment="1">
      <alignment horizontal="right"/>
    </xf>
    <xf numFmtId="188" fontId="4" fillId="0" borderId="25" xfId="2" applyNumberFormat="1" applyFont="1" applyBorder="1" applyAlignment="1">
      <alignment horizontal="right"/>
    </xf>
    <xf numFmtId="182" fontId="4" fillId="0" borderId="21" xfId="2" applyNumberFormat="1" applyFont="1" applyBorder="1" applyAlignment="1">
      <alignment horizontal="right"/>
    </xf>
    <xf numFmtId="182" fontId="4" fillId="0" borderId="0" xfId="2" applyNumberFormat="1" applyFont="1" applyBorder="1" applyAlignment="1">
      <alignment horizontal="right"/>
    </xf>
    <xf numFmtId="182" fontId="4" fillId="0" borderId="0" xfId="2" applyNumberFormat="1" applyFont="1" applyBorder="1" applyAlignment="1" applyProtection="1">
      <alignment horizontal="right"/>
    </xf>
    <xf numFmtId="0" fontId="4" fillId="0" borderId="6" xfId="2" applyFont="1" applyBorder="1" applyAlignment="1">
      <alignment horizontal="center" wrapText="1"/>
    </xf>
    <xf numFmtId="182" fontId="4" fillId="0" borderId="22" xfId="2" applyNumberFormat="1" applyFont="1" applyBorder="1" applyAlignment="1">
      <alignment horizontal="right"/>
    </xf>
    <xf numFmtId="188" fontId="4" fillId="0" borderId="105" xfId="2" applyNumberFormat="1" applyFont="1" applyBorder="1" applyAlignment="1" applyProtection="1">
      <alignment horizontal="right"/>
    </xf>
    <xf numFmtId="182" fontId="4" fillId="0" borderId="4" xfId="2" applyNumberFormat="1" applyFont="1" applyBorder="1" applyAlignment="1" applyProtection="1">
      <alignment horizontal="right"/>
    </xf>
    <xf numFmtId="188" fontId="4" fillId="0" borderId="4" xfId="2" applyNumberFormat="1" applyFont="1" applyBorder="1" applyAlignment="1" applyProtection="1">
      <alignment horizontal="right"/>
    </xf>
    <xf numFmtId="0" fontId="4" fillId="0" borderId="3" xfId="2" applyFont="1" applyBorder="1" applyAlignment="1">
      <alignment horizontal="center" wrapText="1"/>
    </xf>
    <xf numFmtId="188" fontId="4" fillId="0" borderId="51" xfId="2" applyNumberFormat="1" applyFont="1" applyBorder="1" applyAlignment="1" applyProtection="1">
      <alignment horizontal="right"/>
    </xf>
    <xf numFmtId="188" fontId="4" fillId="0" borderId="0" xfId="2" applyNumberFormat="1" applyFont="1" applyBorder="1" applyAlignment="1" applyProtection="1">
      <alignment horizontal="right"/>
    </xf>
    <xf numFmtId="188" fontId="4" fillId="0" borderId="55" xfId="2" applyNumberFormat="1" applyFont="1" applyBorder="1" applyAlignment="1" applyProtection="1">
      <alignment horizontal="right"/>
    </xf>
    <xf numFmtId="182" fontId="4" fillId="0" borderId="25" xfId="2" applyNumberFormat="1" applyFont="1" applyBorder="1" applyAlignment="1" applyProtection="1">
      <alignment horizontal="right"/>
    </xf>
    <xf numFmtId="188" fontId="4" fillId="0" borderId="25" xfId="2" applyNumberFormat="1" applyFont="1" applyBorder="1" applyAlignment="1" applyProtection="1">
      <alignment horizontal="right"/>
    </xf>
    <xf numFmtId="49" fontId="4" fillId="0" borderId="105" xfId="2" applyNumberFormat="1" applyFont="1" applyBorder="1"/>
    <xf numFmtId="182" fontId="4" fillId="0" borderId="22" xfId="2" applyNumberFormat="1" applyFont="1" applyBorder="1" applyAlignment="1" applyProtection="1">
      <alignment horizontal="right"/>
    </xf>
    <xf numFmtId="0" fontId="4" fillId="0" borderId="3" xfId="2" applyFont="1" applyBorder="1" applyAlignment="1">
      <alignment horizontal="center" vertical="center"/>
    </xf>
    <xf numFmtId="182" fontId="4" fillId="0" borderId="21" xfId="2" applyNumberFormat="1" applyFont="1" applyBorder="1" applyAlignment="1">
      <alignment horizontal="right" wrapText="1"/>
    </xf>
    <xf numFmtId="188" fontId="4" fillId="0" borderId="51" xfId="2" applyNumberFormat="1" applyFont="1" applyBorder="1" applyAlignment="1" applyProtection="1">
      <alignment horizontal="right" wrapText="1"/>
    </xf>
    <xf numFmtId="182" fontId="4" fillId="0" borderId="0" xfId="2" applyNumberFormat="1" applyFont="1" applyBorder="1" applyAlignment="1" applyProtection="1">
      <alignment horizontal="right" vertical="top"/>
    </xf>
    <xf numFmtId="188" fontId="4" fillId="0" borderId="0" xfId="2" applyNumberFormat="1" applyFont="1" applyBorder="1" applyAlignment="1" applyProtection="1">
      <alignment horizontal="right" vertical="top"/>
    </xf>
    <xf numFmtId="49" fontId="4" fillId="0" borderId="106" xfId="2" applyNumberFormat="1" applyFont="1" applyBorder="1" applyAlignment="1">
      <alignment horizontal="center" vertical="center"/>
    </xf>
    <xf numFmtId="0" fontId="4" fillId="0" borderId="9" xfId="2" applyFont="1" applyBorder="1" applyAlignment="1">
      <alignment horizontal="center" wrapText="1"/>
    </xf>
    <xf numFmtId="182" fontId="4" fillId="0" borderId="107" xfId="2" applyNumberFormat="1" applyFont="1" applyBorder="1" applyAlignment="1">
      <alignment horizontal="right"/>
    </xf>
    <xf numFmtId="188" fontId="4" fillId="0" borderId="106" xfId="2" applyNumberFormat="1" applyFont="1" applyBorder="1" applyAlignment="1" applyProtection="1">
      <alignment horizontal="right"/>
    </xf>
    <xf numFmtId="182" fontId="4" fillId="0" borderId="108" xfId="2" applyNumberFormat="1" applyFont="1" applyBorder="1" applyAlignment="1" applyProtection="1">
      <alignment horizontal="right"/>
    </xf>
    <xf numFmtId="188" fontId="4" fillId="0" borderId="1" xfId="2" applyNumberFormat="1" applyFont="1" applyBorder="1" applyAlignment="1" applyProtection="1">
      <alignment horizontal="right"/>
    </xf>
    <xf numFmtId="182" fontId="4" fillId="0" borderId="1" xfId="2" applyNumberFormat="1" applyFont="1" applyBorder="1" applyAlignment="1" applyProtection="1">
      <alignment horizontal="right"/>
    </xf>
    <xf numFmtId="188" fontId="4" fillId="0" borderId="10" xfId="2" applyNumberFormat="1" applyFont="1" applyBorder="1" applyAlignment="1" applyProtection="1">
      <alignment horizontal="right"/>
    </xf>
    <xf numFmtId="49" fontId="4" fillId="0" borderId="111" xfId="2" applyNumberFormat="1" applyFont="1" applyBorder="1"/>
    <xf numFmtId="0" fontId="4" fillId="0" borderId="12" xfId="2" applyFont="1" applyBorder="1" applyAlignment="1">
      <alignment horizontal="center" wrapText="1"/>
    </xf>
    <xf numFmtId="189" fontId="4" fillId="0" borderId="112" xfId="2" applyNumberFormat="1" applyFont="1" applyBorder="1" applyAlignment="1" applyProtection="1">
      <alignment horizontal="right"/>
    </xf>
    <xf numFmtId="188" fontId="4" fillId="0" borderId="111" xfId="2" applyNumberFormat="1" applyFont="1" applyBorder="1" applyAlignment="1" applyProtection="1">
      <alignment horizontal="right"/>
    </xf>
    <xf numFmtId="189" fontId="4" fillId="0" borderId="36" xfId="2" applyNumberFormat="1" applyFont="1" applyBorder="1" applyAlignment="1" applyProtection="1">
      <alignment horizontal="right"/>
    </xf>
    <xf numFmtId="188" fontId="4" fillId="0" borderId="36" xfId="2" applyNumberFormat="1" applyFont="1" applyBorder="1" applyAlignment="1" applyProtection="1">
      <alignment horizontal="right"/>
    </xf>
    <xf numFmtId="49" fontId="4" fillId="0" borderId="0" xfId="2" applyNumberFormat="1" applyFont="1"/>
    <xf numFmtId="0" fontId="4" fillId="0" borderId="113" xfId="2" applyFont="1" applyBorder="1" applyAlignment="1">
      <alignment horizontal="right"/>
    </xf>
    <xf numFmtId="0" fontId="4" fillId="0" borderId="114" xfId="2" applyFont="1" applyBorder="1"/>
    <xf numFmtId="49" fontId="4" fillId="0" borderId="37" xfId="2" applyNumberFormat="1" applyFont="1" applyBorder="1" applyAlignment="1">
      <alignment horizontal="center" vertical="center"/>
    </xf>
    <xf numFmtId="0" fontId="4" fillId="0" borderId="115" xfId="2" applyFont="1" applyBorder="1" applyAlignment="1">
      <alignment horizontal="center" wrapText="1"/>
    </xf>
    <xf numFmtId="189" fontId="4" fillId="0" borderId="21" xfId="2" applyNumberFormat="1" applyFont="1" applyBorder="1" applyAlignment="1" applyProtection="1">
      <alignment horizontal="right"/>
    </xf>
    <xf numFmtId="189" fontId="4" fillId="0" borderId="0" xfId="2" applyNumberFormat="1" applyFont="1" applyBorder="1" applyAlignment="1" applyProtection="1">
      <alignment horizontal="right"/>
    </xf>
    <xf numFmtId="0" fontId="14" fillId="0" borderId="0" xfId="2" applyFont="1"/>
    <xf numFmtId="49" fontId="4" fillId="0" borderId="7" xfId="2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center"/>
    </xf>
    <xf numFmtId="182" fontId="4" fillId="0" borderId="21" xfId="2" applyNumberFormat="1" applyFont="1" applyBorder="1" applyAlignment="1" applyProtection="1">
      <alignment horizontal="right"/>
    </xf>
    <xf numFmtId="182" fontId="4" fillId="0" borderId="4" xfId="2" applyNumberFormat="1" applyFont="1" applyBorder="1" applyAlignment="1">
      <alignment horizontal="right"/>
    </xf>
    <xf numFmtId="49" fontId="4" fillId="0" borderId="55" xfId="2" applyNumberFormat="1" applyFont="1" applyBorder="1" applyAlignment="1">
      <alignment horizontal="center" vertical="center"/>
    </xf>
    <xf numFmtId="0" fontId="4" fillId="0" borderId="116" xfId="2" applyFont="1" applyBorder="1" applyAlignment="1">
      <alignment horizontal="center" wrapText="1"/>
    </xf>
    <xf numFmtId="49" fontId="4" fillId="0" borderId="0" xfId="2" applyNumberFormat="1" applyFont="1" applyBorder="1" applyAlignment="1">
      <alignment horizontal="center" vertical="center"/>
    </xf>
    <xf numFmtId="49" fontId="4" fillId="0" borderId="10" xfId="2" applyNumberFormat="1" applyFont="1" applyBorder="1" applyAlignment="1">
      <alignment horizontal="center" vertical="center"/>
    </xf>
    <xf numFmtId="0" fontId="4" fillId="0" borderId="8" xfId="2" applyFont="1" applyBorder="1" applyAlignment="1">
      <alignment horizontal="center" wrapText="1"/>
    </xf>
    <xf numFmtId="189" fontId="4" fillId="0" borderId="107" xfId="2" applyNumberFormat="1" applyFont="1" applyBorder="1" applyAlignment="1" applyProtection="1">
      <alignment horizontal="right"/>
    </xf>
    <xf numFmtId="189" fontId="4" fillId="0" borderId="1" xfId="2" applyNumberFormat="1" applyFont="1" applyBorder="1" applyAlignment="1" applyProtection="1">
      <alignment horizontal="right"/>
    </xf>
    <xf numFmtId="189" fontId="4" fillId="0" borderId="1" xfId="2" applyNumberFormat="1" applyFont="1" applyBorder="1" applyAlignment="1">
      <alignment horizontal="right"/>
    </xf>
    <xf numFmtId="49" fontId="6" fillId="0" borderId="111" xfId="2" applyNumberFormat="1" applyFont="1" applyBorder="1" applyAlignment="1">
      <alignment horizontal="center" vertical="center"/>
    </xf>
    <xf numFmtId="0" fontId="6" fillId="0" borderId="40" xfId="2" applyFont="1" applyBorder="1" applyAlignment="1">
      <alignment horizontal="center"/>
    </xf>
    <xf numFmtId="182" fontId="6" fillId="0" borderId="112" xfId="2" applyNumberFormat="1" applyFont="1" applyBorder="1" applyAlignment="1" applyProtection="1">
      <alignment horizontal="right"/>
    </xf>
    <xf numFmtId="188" fontId="6" fillId="0" borderId="36" xfId="2" applyNumberFormat="1" applyFont="1" applyBorder="1" applyAlignment="1" applyProtection="1">
      <alignment horizontal="right"/>
    </xf>
    <xf numFmtId="182" fontId="6" fillId="0" borderId="36" xfId="2" applyNumberFormat="1" applyFont="1" applyBorder="1" applyAlignment="1" applyProtection="1">
      <alignment horizontal="right"/>
    </xf>
    <xf numFmtId="182" fontId="6" fillId="0" borderId="36" xfId="2" applyNumberFormat="1" applyFont="1" applyBorder="1" applyAlignment="1">
      <alignment horizontal="right"/>
    </xf>
    <xf numFmtId="49" fontId="14" fillId="0" borderId="0" xfId="2" applyNumberFormat="1" applyFont="1"/>
    <xf numFmtId="0" fontId="14" fillId="0" borderId="0" xfId="2" applyFont="1" applyBorder="1"/>
    <xf numFmtId="0" fontId="29" fillId="0" borderId="13" xfId="7" applyFont="1" applyBorder="1" applyAlignment="1">
      <alignment vertical="center" shrinkToFit="1"/>
    </xf>
    <xf numFmtId="38" fontId="29" fillId="0" borderId="0" xfId="3" applyFont="1" applyAlignment="1">
      <alignment vertical="center"/>
    </xf>
    <xf numFmtId="38" fontId="29" fillId="0" borderId="39" xfId="3" applyFont="1" applyBorder="1" applyAlignment="1">
      <alignment vertical="center"/>
    </xf>
    <xf numFmtId="186" fontId="29" fillId="0" borderId="26" xfId="5" applyNumberFormat="1" applyFont="1" applyBorder="1" applyAlignment="1">
      <alignment horizontal="center" wrapText="1"/>
    </xf>
    <xf numFmtId="41" fontId="29" fillId="0" borderId="98" xfId="5" applyNumberFormat="1" applyFont="1" applyBorder="1" applyAlignment="1" applyProtection="1"/>
    <xf numFmtId="41" fontId="29" fillId="0" borderId="78" xfId="5" applyNumberFormat="1" applyFont="1" applyBorder="1" applyAlignment="1" applyProtection="1"/>
    <xf numFmtId="41" fontId="29" fillId="0" borderId="99" xfId="5" applyNumberFormat="1" applyFont="1" applyBorder="1" applyAlignment="1" applyProtection="1"/>
    <xf numFmtId="41" fontId="29" fillId="0" borderId="22" xfId="5" applyNumberFormat="1" applyFont="1" applyBorder="1" applyAlignment="1" applyProtection="1"/>
    <xf numFmtId="41" fontId="29" fillId="0" borderId="83" xfId="5" applyNumberFormat="1" applyFont="1" applyBorder="1" applyAlignment="1" applyProtection="1"/>
    <xf numFmtId="49" fontId="6" fillId="0" borderId="51" xfId="2" applyNumberFormat="1" applyFont="1" applyBorder="1" applyAlignment="1">
      <alignment horizontal="center" vertical="center"/>
    </xf>
    <xf numFmtId="0" fontId="6" fillId="0" borderId="3" xfId="2" applyFont="1" applyBorder="1" applyAlignment="1">
      <alignment horizontal="center"/>
    </xf>
    <xf numFmtId="38" fontId="6" fillId="0" borderId="21" xfId="3" applyFont="1" applyBorder="1" applyAlignment="1"/>
    <xf numFmtId="188" fontId="6" fillId="0" borderId="51" xfId="2" applyNumberFormat="1" applyFont="1" applyBorder="1" applyAlignment="1" applyProtection="1">
      <alignment horizontal="right"/>
    </xf>
    <xf numFmtId="49" fontId="6" fillId="0" borderId="7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/>
    </xf>
    <xf numFmtId="189" fontId="6" fillId="0" borderId="21" xfId="3" applyNumberFormat="1" applyFont="1" applyBorder="1" applyAlignment="1">
      <alignment vertical="center"/>
    </xf>
    <xf numFmtId="191" fontId="6" fillId="0" borderId="0" xfId="2" applyNumberFormat="1" applyFont="1" applyBorder="1" applyAlignment="1" applyProtection="1">
      <alignment horizontal="right" vertical="center"/>
    </xf>
    <xf numFmtId="189" fontId="6" fillId="0" borderId="0" xfId="2" applyNumberFormat="1" applyFont="1" applyBorder="1" applyAlignment="1">
      <alignment vertical="center"/>
    </xf>
    <xf numFmtId="189" fontId="6" fillId="0" borderId="0" xfId="3" applyNumberFormat="1" applyFont="1" applyBorder="1" applyAlignment="1">
      <alignment vertical="center"/>
    </xf>
    <xf numFmtId="189" fontId="6" fillId="0" borderId="21" xfId="2" applyNumberFormat="1" applyFont="1" applyBorder="1" applyAlignment="1" applyProtection="1">
      <alignment horizontal="right" vertical="center"/>
    </xf>
    <xf numFmtId="189" fontId="6" fillId="0" borderId="0" xfId="2" applyNumberFormat="1" applyFont="1" applyBorder="1" applyAlignment="1" applyProtection="1">
      <alignment horizontal="right" vertical="center"/>
    </xf>
    <xf numFmtId="0" fontId="4" fillId="0" borderId="13" xfId="6" applyFont="1" applyBorder="1" applyAlignment="1">
      <alignment horizontal="distributed" vertical="center" indent="1"/>
    </xf>
    <xf numFmtId="0" fontId="4" fillId="0" borderId="57" xfId="6" applyFont="1" applyBorder="1" applyAlignment="1">
      <alignment horizontal="distributed" vertical="center" indent="1"/>
    </xf>
    <xf numFmtId="0" fontId="4" fillId="0" borderId="26" xfId="6" applyFont="1" applyBorder="1" applyAlignment="1">
      <alignment horizontal="distributed" vertical="center" indent="1"/>
    </xf>
    <xf numFmtId="0" fontId="4" fillId="0" borderId="59" xfId="6" applyFont="1" applyBorder="1" applyAlignment="1">
      <alignment horizontal="distributed" vertical="center" indent="1"/>
    </xf>
    <xf numFmtId="41" fontId="4" fillId="0" borderId="0" xfId="6" applyNumberFormat="1" applyFont="1" applyBorder="1" applyAlignment="1" applyProtection="1">
      <alignment horizontal="right" vertical="center"/>
    </xf>
    <xf numFmtId="41" fontId="4" fillId="0" borderId="25" xfId="6" applyNumberFormat="1" applyFont="1" applyBorder="1" applyAlignment="1" applyProtection="1">
      <alignment vertical="center"/>
    </xf>
    <xf numFmtId="41" fontId="4" fillId="0" borderId="0" xfId="6" applyNumberFormat="1" applyFont="1" applyBorder="1" applyAlignment="1" applyProtection="1">
      <alignment vertical="center"/>
    </xf>
    <xf numFmtId="41" fontId="4" fillId="0" borderId="4" xfId="6" applyNumberFormat="1" applyFont="1" applyBorder="1" applyAlignment="1" applyProtection="1">
      <alignment vertical="center"/>
    </xf>
    <xf numFmtId="41" fontId="4" fillId="0" borderId="41" xfId="6" applyNumberFormat="1" applyFont="1" applyBorder="1" applyAlignment="1" applyProtection="1">
      <alignment vertical="center"/>
    </xf>
    <xf numFmtId="41" fontId="5" fillId="0" borderId="0" xfId="6" applyNumberFormat="1" applyFont="1"/>
    <xf numFmtId="176" fontId="4" fillId="0" borderId="56" xfId="4" applyNumberFormat="1" applyFont="1" applyBorder="1" applyAlignment="1">
      <alignment horizontal="center" vertical="center"/>
    </xf>
    <xf numFmtId="0" fontId="7" fillId="0" borderId="0" xfId="6" applyFont="1" applyAlignment="1">
      <alignment horizontal="left"/>
    </xf>
    <xf numFmtId="0" fontId="9" fillId="0" borderId="19" xfId="6" applyFont="1" applyBorder="1" applyAlignment="1">
      <alignment horizontal="left"/>
    </xf>
    <xf numFmtId="0" fontId="9" fillId="0" borderId="19" xfId="6" applyFont="1" applyBorder="1" applyAlignment="1">
      <alignment horizontal="right"/>
    </xf>
    <xf numFmtId="0" fontId="9" fillId="0" borderId="0" xfId="6" applyFont="1" applyAlignment="1">
      <alignment horizontal="left"/>
    </xf>
    <xf numFmtId="0" fontId="9" fillId="0" borderId="19" xfId="4" applyFont="1" applyBorder="1" applyAlignment="1">
      <alignment horizontal="right"/>
    </xf>
    <xf numFmtId="0" fontId="7" fillId="0" borderId="0" xfId="4" applyFont="1" applyAlignment="1">
      <alignment horizontal="left"/>
    </xf>
    <xf numFmtId="0" fontId="4" fillId="0" borderId="17" xfId="4" applyFont="1" applyBorder="1" applyAlignment="1">
      <alignment horizontal="center" vertical="center"/>
    </xf>
    <xf numFmtId="0" fontId="4" fillId="0" borderId="19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177" fontId="4" fillId="0" borderId="15" xfId="4" applyNumberFormat="1" applyFont="1" applyBorder="1" applyAlignment="1">
      <alignment horizontal="center" vertical="center"/>
    </xf>
    <xf numFmtId="177" fontId="4" fillId="0" borderId="16" xfId="4" applyNumberFormat="1" applyFont="1" applyBorder="1" applyAlignment="1">
      <alignment horizontal="center" vertical="center"/>
    </xf>
    <xf numFmtId="176" fontId="4" fillId="0" borderId="62" xfId="4" applyNumberFormat="1" applyFont="1" applyBorder="1" applyAlignment="1">
      <alignment horizontal="center" vertical="center"/>
    </xf>
    <xf numFmtId="0" fontId="12" fillId="0" borderId="63" xfId="4" applyBorder="1" applyAlignment="1">
      <alignment vertical="center"/>
    </xf>
    <xf numFmtId="0" fontId="12" fillId="0" borderId="67" xfId="4" applyBorder="1" applyAlignment="1">
      <alignment vertical="center"/>
    </xf>
    <xf numFmtId="177" fontId="4" fillId="0" borderId="64" xfId="4" applyNumberFormat="1" applyFont="1" applyBorder="1" applyAlignment="1">
      <alignment horizontal="center" vertical="center" wrapText="1"/>
    </xf>
    <xf numFmtId="0" fontId="12" fillId="0" borderId="66" xfId="4" applyBorder="1" applyAlignment="1">
      <alignment vertical="center" wrapText="1"/>
    </xf>
    <xf numFmtId="0" fontId="12" fillId="0" borderId="16" xfId="4" applyBorder="1" applyAlignment="1">
      <alignment vertical="center" wrapText="1"/>
    </xf>
    <xf numFmtId="177" fontId="4" fillId="0" borderId="66" xfId="4" applyNumberFormat="1" applyFont="1" applyBorder="1" applyAlignment="1">
      <alignment horizontal="center" vertical="center"/>
    </xf>
    <xf numFmtId="0" fontId="7" fillId="0" borderId="0" xfId="5" applyFont="1" applyAlignment="1">
      <alignment horizontal="left" vertical="center"/>
    </xf>
    <xf numFmtId="0" fontId="24" fillId="0" borderId="81" xfId="5" applyFont="1" applyBorder="1" applyAlignment="1">
      <alignment horizontal="distributed" vertical="center" wrapText="1"/>
    </xf>
    <xf numFmtId="0" fontId="24" fillId="0" borderId="82" xfId="6" applyFont="1" applyBorder="1" applyAlignment="1">
      <alignment horizontal="distributed" vertical="center" wrapText="1"/>
    </xf>
    <xf numFmtId="0" fontId="5" fillId="0" borderId="68" xfId="5" applyFont="1" applyBorder="1" applyAlignment="1">
      <alignment horizontal="center" vertical="center"/>
    </xf>
    <xf numFmtId="0" fontId="5" fillId="0" borderId="19" xfId="5" applyFont="1" applyBorder="1" applyAlignment="1">
      <alignment horizontal="center" vertical="center"/>
    </xf>
    <xf numFmtId="0" fontId="5" fillId="0" borderId="53" xfId="5" applyFont="1" applyBorder="1" applyAlignment="1">
      <alignment horizontal="center" vertical="center"/>
    </xf>
    <xf numFmtId="0" fontId="5" fillId="0" borderId="70" xfId="5" applyFont="1" applyBorder="1" applyAlignment="1">
      <alignment horizontal="center" vertical="center"/>
    </xf>
    <xf numFmtId="49" fontId="5" fillId="0" borderId="23" xfId="5" applyNumberFormat="1" applyFont="1" applyBorder="1" applyAlignment="1">
      <alignment horizontal="center" vertical="center"/>
    </xf>
    <xf numFmtId="49" fontId="5" fillId="0" borderId="73" xfId="5" applyNumberFormat="1" applyFont="1" applyBorder="1" applyAlignment="1">
      <alignment horizontal="center" vertical="center"/>
    </xf>
    <xf numFmtId="0" fontId="24" fillId="0" borderId="78" xfId="5" applyFont="1" applyBorder="1" applyAlignment="1">
      <alignment horizontal="distributed" vertical="center" wrapText="1"/>
    </xf>
    <xf numFmtId="0" fontId="24" fillId="0" borderId="78" xfId="6" applyFont="1" applyBorder="1" applyAlignment="1">
      <alignment horizontal="distributed" vertical="center" wrapText="1"/>
    </xf>
    <xf numFmtId="0" fontId="24" fillId="0" borderId="25" xfId="5" applyFont="1" applyBorder="1" applyAlignment="1">
      <alignment horizontal="distributed" vertical="center" wrapText="1"/>
    </xf>
    <xf numFmtId="0" fontId="24" fillId="0" borderId="84" xfId="5" applyFont="1" applyBorder="1" applyAlignment="1">
      <alignment horizontal="distributed" vertical="center" wrapText="1"/>
    </xf>
    <xf numFmtId="0" fontId="24" fillId="0" borderId="57" xfId="5" applyFont="1" applyBorder="1" applyAlignment="1">
      <alignment horizontal="distributed" vertical="center" wrapText="1"/>
    </xf>
    <xf numFmtId="0" fontId="24" fillId="0" borderId="0" xfId="5" applyFont="1" applyAlignment="1">
      <alignment horizontal="distributed" vertical="center" wrapText="1"/>
    </xf>
    <xf numFmtId="0" fontId="24" fillId="0" borderId="0" xfId="5" applyFont="1" applyBorder="1" applyAlignment="1">
      <alignment horizontal="distributed" vertical="center" wrapText="1"/>
    </xf>
    <xf numFmtId="0" fontId="24" fillId="0" borderId="71" xfId="5" applyFont="1" applyBorder="1" applyAlignment="1">
      <alignment horizontal="distributed" vertical="center" wrapText="1"/>
    </xf>
    <xf numFmtId="0" fontId="24" fillId="0" borderId="13" xfId="5" applyFont="1" applyBorder="1" applyAlignment="1">
      <alignment horizontal="distributed" vertical="center" wrapText="1"/>
    </xf>
    <xf numFmtId="0" fontId="14" fillId="0" borderId="0" xfId="5" applyFont="1" applyAlignment="1">
      <alignment horizontal="left" vertical="center"/>
    </xf>
    <xf numFmtId="185" fontId="24" fillId="0" borderId="91" xfId="5" applyNumberFormat="1" applyFont="1" applyBorder="1" applyAlignment="1">
      <alignment horizontal="center" vertical="center" wrapText="1"/>
    </xf>
    <xf numFmtId="185" fontId="24" fillId="0" borderId="92" xfId="5" applyNumberFormat="1" applyFont="1" applyBorder="1" applyAlignment="1">
      <alignment horizontal="center" vertical="center" wrapText="1"/>
    </xf>
    <xf numFmtId="185" fontId="24" fillId="0" borderId="88" xfId="5" applyNumberFormat="1" applyFont="1" applyBorder="1" applyAlignment="1">
      <alignment horizontal="distributed" vertical="center" wrapText="1"/>
    </xf>
    <xf numFmtId="0" fontId="6" fillId="0" borderId="19" xfId="5" applyFont="1" applyBorder="1" applyAlignment="1">
      <alignment horizontal="left" vertical="center" wrapText="1"/>
    </xf>
    <xf numFmtId="0" fontId="7" fillId="0" borderId="0" xfId="5" applyFont="1" applyAlignment="1">
      <alignment horizontal="left"/>
    </xf>
    <xf numFmtId="0" fontId="16" fillId="0" borderId="52" xfId="5" applyFont="1" applyBorder="1" applyAlignment="1">
      <alignment horizontal="center" vertical="center" wrapText="1"/>
    </xf>
    <xf numFmtId="0" fontId="16" fillId="0" borderId="48" xfId="5" applyFont="1" applyBorder="1" applyAlignment="1">
      <alignment horizontal="center" vertical="center" wrapText="1"/>
    </xf>
    <xf numFmtId="0" fontId="4" fillId="0" borderId="96" xfId="5" applyFont="1" applyBorder="1" applyAlignment="1">
      <alignment horizontal="center" vertical="center"/>
    </xf>
    <xf numFmtId="0" fontId="4" fillId="0" borderId="97" xfId="5" applyFont="1" applyBorder="1" applyAlignment="1">
      <alignment horizontal="center" vertical="center"/>
    </xf>
    <xf numFmtId="0" fontId="4" fillId="0" borderId="50" xfId="5" applyFont="1" applyBorder="1" applyAlignment="1">
      <alignment horizontal="center" vertical="center"/>
    </xf>
    <xf numFmtId="0" fontId="4" fillId="0" borderId="19" xfId="5" applyFont="1" applyBorder="1" applyAlignment="1">
      <alignment horizontal="center" vertical="center"/>
    </xf>
    <xf numFmtId="0" fontId="4" fillId="0" borderId="17" xfId="5" applyFont="1" applyBorder="1" applyAlignment="1">
      <alignment horizontal="center" vertical="center"/>
    </xf>
    <xf numFmtId="0" fontId="4" fillId="0" borderId="43" xfId="5" applyFont="1" applyBorder="1" applyAlignment="1">
      <alignment horizontal="center" vertical="center"/>
    </xf>
    <xf numFmtId="0" fontId="4" fillId="0" borderId="44" xfId="5" applyFont="1" applyBorder="1" applyAlignment="1">
      <alignment horizontal="center" vertical="center"/>
    </xf>
    <xf numFmtId="0" fontId="4" fillId="0" borderId="45" xfId="5" applyFont="1" applyBorder="1" applyAlignment="1">
      <alignment horizontal="center" vertical="center"/>
    </xf>
    <xf numFmtId="0" fontId="7" fillId="0" borderId="0" xfId="2" applyFont="1" applyAlignment="1">
      <alignment horizontal="left"/>
    </xf>
    <xf numFmtId="182" fontId="6" fillId="0" borderId="0" xfId="2" applyNumberFormat="1" applyFont="1" applyBorder="1" applyAlignment="1" applyProtection="1">
      <alignment horizontal="right"/>
    </xf>
    <xf numFmtId="190" fontId="6" fillId="0" borderId="0" xfId="2" applyNumberFormat="1" applyFont="1" applyBorder="1" applyAlignment="1" applyProtection="1">
      <alignment horizontal="right"/>
    </xf>
    <xf numFmtId="0" fontId="9" fillId="0" borderId="41" xfId="2" applyFont="1" applyBorder="1" applyAlignment="1">
      <alignment horizontal="right"/>
    </xf>
    <xf numFmtId="49" fontId="4" fillId="0" borderId="51" xfId="2" applyNumberFormat="1" applyFont="1" applyBorder="1" applyAlignment="1">
      <alignment horizontal="center" vertical="center" wrapText="1"/>
    </xf>
    <xf numFmtId="182" fontId="4" fillId="0" borderId="109" xfId="2" applyNumberFormat="1" applyFont="1" applyBorder="1" applyAlignment="1" applyProtection="1">
      <alignment horizontal="center"/>
    </xf>
    <xf numFmtId="182" fontId="4" fillId="0" borderId="4" xfId="2" applyNumberFormat="1" applyFont="1" applyBorder="1" applyAlignment="1" applyProtection="1">
      <alignment horizontal="center"/>
    </xf>
    <xf numFmtId="182" fontId="4" fillId="0" borderId="110" xfId="2" applyNumberFormat="1" applyFont="1" applyBorder="1" applyAlignment="1" applyProtection="1">
      <alignment horizontal="center"/>
    </xf>
    <xf numFmtId="182" fontId="4" fillId="0" borderId="5" xfId="2" applyNumberFormat="1" applyFont="1" applyBorder="1" applyAlignment="1" applyProtection="1">
      <alignment horizontal="center"/>
    </xf>
  </cellXfs>
  <cellStyles count="52">
    <cellStyle name="20% - アクセント 1 2" xfId="10"/>
    <cellStyle name="20% - アクセント 2 2" xfId="11"/>
    <cellStyle name="20% - アクセント 3 2" xfId="12"/>
    <cellStyle name="20% - アクセント 4 2" xfId="13"/>
    <cellStyle name="20% - アクセント 5 2" xfId="14"/>
    <cellStyle name="20% - アクセント 6 2" xfId="15"/>
    <cellStyle name="40% - アクセント 1 2" xfId="16"/>
    <cellStyle name="40% - アクセント 2 2" xfId="17"/>
    <cellStyle name="40% - アクセント 3 2" xfId="18"/>
    <cellStyle name="40% - アクセント 4 2" xfId="19"/>
    <cellStyle name="40% - アクセント 5 2" xfId="20"/>
    <cellStyle name="40% - アクセント 6 2" xfId="21"/>
    <cellStyle name="60% - アクセント 1 2" xfId="22"/>
    <cellStyle name="60% - アクセント 2 2" xfId="23"/>
    <cellStyle name="60% - アクセント 3 2" xfId="24"/>
    <cellStyle name="60% - アクセント 4 2" xfId="25"/>
    <cellStyle name="60% - アクセント 5 2" xfId="26"/>
    <cellStyle name="60% - アクセント 6 2" xfId="27"/>
    <cellStyle name="アクセント 1 2" xfId="28"/>
    <cellStyle name="アクセント 2 2" xfId="29"/>
    <cellStyle name="アクセント 3 2" xfId="30"/>
    <cellStyle name="アクセント 4 2" xfId="31"/>
    <cellStyle name="アクセント 5 2" xfId="32"/>
    <cellStyle name="アクセント 6 2" xfId="33"/>
    <cellStyle name="タイトル 2" xfId="34"/>
    <cellStyle name="チェック セル 2" xfId="35"/>
    <cellStyle name="どちらでもない 2" xfId="36"/>
    <cellStyle name="メモ 2" xfId="37"/>
    <cellStyle name="メモ 3" xfId="38"/>
    <cellStyle name="リンク セル 2" xfId="39"/>
    <cellStyle name="悪い 2" xfId="40"/>
    <cellStyle name="計算 2" xfId="41"/>
    <cellStyle name="警告文 2" xfId="42"/>
    <cellStyle name="桁区切り 2" xfId="3"/>
    <cellStyle name="見出し 1 2" xfId="43"/>
    <cellStyle name="見出し 2 2" xfId="44"/>
    <cellStyle name="見出し 3 2" xfId="45"/>
    <cellStyle name="見出し 4 2" xfId="46"/>
    <cellStyle name="集計 2" xfId="47"/>
    <cellStyle name="出力 2" xfId="48"/>
    <cellStyle name="説明文 2" xfId="49"/>
    <cellStyle name="入力 2" xfId="50"/>
    <cellStyle name="標準" xfId="0" builtinId="0"/>
    <cellStyle name="標準 2" xfId="2"/>
    <cellStyle name="標準 3" xfId="4"/>
    <cellStyle name="標準 4" xfId="6"/>
    <cellStyle name="標準_02-18.19" xfId="7"/>
    <cellStyle name="標準_02-20" xfId="8"/>
    <cellStyle name="標準_02-21" xfId="9"/>
    <cellStyle name="標準_98統計書19-02各種選挙投票状況" xfId="5"/>
    <cellStyle name="未定義" xfId="1"/>
    <cellStyle name="良い 2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381000"/>
          <a:ext cx="123825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1</xdr:col>
      <xdr:colOff>28575</xdr:colOff>
      <xdr:row>4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19050" y="409575"/>
          <a:ext cx="1600200" cy="4476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28575</xdr:colOff>
      <xdr:row>29</xdr:row>
      <xdr:rowOff>19050</xdr:rowOff>
    </xdr:from>
    <xdr:to>
      <xdr:col>0</xdr:col>
      <xdr:colOff>1581150</xdr:colOff>
      <xdr:row>34</xdr:row>
      <xdr:rowOff>9525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>
          <a:off x="28575" y="6105525"/>
          <a:ext cx="1552575" cy="895350"/>
        </a:xfrm>
        <a:prstGeom prst="straightConnector1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28575</xdr:colOff>
      <xdr:row>4</xdr:row>
      <xdr:rowOff>0</xdr:rowOff>
    </xdr:to>
    <xdr:cxnSp macro="">
      <xdr:nvCxnSpPr>
        <xdr:cNvPr id="4" name="AutoShape 3"/>
        <xdr:cNvCxnSpPr>
          <a:cxnSpLocks noChangeShapeType="1"/>
        </xdr:cNvCxnSpPr>
      </xdr:nvCxnSpPr>
      <xdr:spPr bwMode="auto">
        <a:xfrm>
          <a:off x="19050" y="409575"/>
          <a:ext cx="1600200" cy="4476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28575</xdr:colOff>
      <xdr:row>29</xdr:row>
      <xdr:rowOff>19050</xdr:rowOff>
    </xdr:from>
    <xdr:to>
      <xdr:col>0</xdr:col>
      <xdr:colOff>1581150</xdr:colOff>
      <xdr:row>34</xdr:row>
      <xdr:rowOff>9525</xdr:rowOff>
    </xdr:to>
    <xdr:cxnSp macro="">
      <xdr:nvCxnSpPr>
        <xdr:cNvPr id="5" name="AutoShape 4"/>
        <xdr:cNvCxnSpPr>
          <a:cxnSpLocks noChangeShapeType="1"/>
        </xdr:cNvCxnSpPr>
      </xdr:nvCxnSpPr>
      <xdr:spPr bwMode="auto">
        <a:xfrm>
          <a:off x="28575" y="6105525"/>
          <a:ext cx="1552575" cy="895350"/>
        </a:xfrm>
        <a:prstGeom prst="straightConnector1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28575</xdr:colOff>
      <xdr:row>29</xdr:row>
      <xdr:rowOff>19050</xdr:rowOff>
    </xdr:from>
    <xdr:to>
      <xdr:col>0</xdr:col>
      <xdr:colOff>1581150</xdr:colOff>
      <xdr:row>34</xdr:row>
      <xdr:rowOff>9525</xdr:rowOff>
    </xdr:to>
    <xdr:cxnSp macro="">
      <xdr:nvCxnSpPr>
        <xdr:cNvPr id="6" name="AutoShape 5"/>
        <xdr:cNvCxnSpPr>
          <a:cxnSpLocks noChangeShapeType="1"/>
        </xdr:cNvCxnSpPr>
      </xdr:nvCxnSpPr>
      <xdr:spPr bwMode="auto">
        <a:xfrm>
          <a:off x="28575" y="6105525"/>
          <a:ext cx="1552575" cy="895350"/>
        </a:xfrm>
        <a:prstGeom prst="straightConnector1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0" y="476250"/>
          <a:ext cx="1409700" cy="5619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2</xdr:row>
      <xdr:rowOff>9525</xdr:rowOff>
    </xdr:from>
    <xdr:to>
      <xdr:col>14</xdr:col>
      <xdr:colOff>0</xdr:colOff>
      <xdr:row>5</xdr:row>
      <xdr:rowOff>0</xdr:rowOff>
    </xdr:to>
    <xdr:cxnSp macro="">
      <xdr:nvCxnSpPr>
        <xdr:cNvPr id="3" name="AutoShape 9"/>
        <xdr:cNvCxnSpPr>
          <a:cxnSpLocks noChangeShapeType="1"/>
        </xdr:cNvCxnSpPr>
      </xdr:nvCxnSpPr>
      <xdr:spPr bwMode="auto">
        <a:xfrm>
          <a:off x="11420475" y="476250"/>
          <a:ext cx="0" cy="5619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2</xdr:row>
      <xdr:rowOff>9525</xdr:rowOff>
    </xdr:from>
    <xdr:to>
      <xdr:col>16</xdr:col>
      <xdr:colOff>9525</xdr:colOff>
      <xdr:row>5</xdr:row>
      <xdr:rowOff>0</xdr:rowOff>
    </xdr:to>
    <xdr:cxnSp macro="">
      <xdr:nvCxnSpPr>
        <xdr:cNvPr id="4" name="AutoShape 11"/>
        <xdr:cNvCxnSpPr>
          <a:cxnSpLocks noChangeShapeType="1"/>
        </xdr:cNvCxnSpPr>
      </xdr:nvCxnSpPr>
      <xdr:spPr bwMode="auto">
        <a:xfrm>
          <a:off x="11420475" y="476250"/>
          <a:ext cx="1409700" cy="5619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</xdr:col>
      <xdr:colOff>0</xdr:colOff>
      <xdr:row>2</xdr:row>
      <xdr:rowOff>9525</xdr:rowOff>
    </xdr:from>
    <xdr:to>
      <xdr:col>21</xdr:col>
      <xdr:colOff>9525</xdr:colOff>
      <xdr:row>5</xdr:row>
      <xdr:rowOff>0</xdr:rowOff>
    </xdr:to>
    <xdr:cxnSp macro="">
      <xdr:nvCxnSpPr>
        <xdr:cNvPr id="5" name="AutoShape 12"/>
        <xdr:cNvCxnSpPr>
          <a:cxnSpLocks noChangeShapeType="1"/>
        </xdr:cNvCxnSpPr>
      </xdr:nvCxnSpPr>
      <xdr:spPr bwMode="auto">
        <a:xfrm>
          <a:off x="14992350" y="476250"/>
          <a:ext cx="1409700" cy="5619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9525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525" y="381000"/>
          <a:ext cx="64770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2</xdr:row>
      <xdr:rowOff>0</xdr:rowOff>
    </xdr:from>
    <xdr:to>
      <xdr:col>11</xdr:col>
      <xdr:colOff>0</xdr:colOff>
      <xdr:row>4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81775" y="381000"/>
          <a:ext cx="64770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9525</xdr:colOff>
      <xdr:row>2</xdr:row>
      <xdr:rowOff>0</xdr:rowOff>
    </xdr:from>
    <xdr:to>
      <xdr:col>21</xdr:col>
      <xdr:colOff>0</xdr:colOff>
      <xdr:row>4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3154025" y="381000"/>
          <a:ext cx="64770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0</xdr:rowOff>
    </xdr:from>
    <xdr:to>
      <xdr:col>2</xdr:col>
      <xdr:colOff>0</xdr:colOff>
      <xdr:row>10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5775" y="504825"/>
          <a:ext cx="8286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1</xdr:col>
      <xdr:colOff>0</xdr:colOff>
      <xdr:row>54</xdr:row>
      <xdr:rowOff>9525</xdr:rowOff>
    </xdr:from>
    <xdr:to>
      <xdr:col>2</xdr:col>
      <xdr:colOff>0</xdr:colOff>
      <xdr:row>56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504825" y="7115175"/>
          <a:ext cx="8096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.1.4/StarOffice/Base/Temp/SOT281567235/SOT34F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人口・世帯・異動"/>
      <sheetName val="大字別"/>
      <sheetName val="年令別（全市・町別）"/>
      <sheetName val="年間推移"/>
      <sheetName val="記者提供資料"/>
      <sheetName val="ホームページ"/>
      <sheetName val="ポスター"/>
    </sheetNames>
    <sheetDataSet>
      <sheetData sheetId="0">
        <row r="6">
          <cell r="F6">
            <v>81</v>
          </cell>
          <cell r="J6">
            <v>26</v>
          </cell>
          <cell r="N6">
            <v>3</v>
          </cell>
          <cell r="R6">
            <v>17</v>
          </cell>
        </row>
        <row r="26">
          <cell r="B26">
            <v>14</v>
          </cell>
          <cell r="F26">
            <v>1</v>
          </cell>
          <cell r="J26">
            <v>2</v>
          </cell>
          <cell r="N26">
            <v>3</v>
          </cell>
          <cell r="R26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view="pageBreakPreview" zoomScale="85" zoomScaleNormal="100" zoomScaleSheetLayoutView="85" workbookViewId="0">
      <selection sqref="A1:G1"/>
    </sheetView>
  </sheetViews>
  <sheetFormatPr defaultColWidth="12.140625" defaultRowHeight="14.25"/>
  <cols>
    <col min="1" max="1" width="22.7109375" style="29" customWidth="1"/>
    <col min="2" max="6" width="12.140625" style="29" customWidth="1"/>
    <col min="7" max="256" width="12.140625" style="29"/>
    <col min="257" max="257" width="18.5703125" style="29" customWidth="1"/>
    <col min="258" max="262" width="12.140625" style="29" customWidth="1"/>
    <col min="263" max="512" width="12.140625" style="29"/>
    <col min="513" max="513" width="18.5703125" style="29" customWidth="1"/>
    <col min="514" max="518" width="12.140625" style="29" customWidth="1"/>
    <col min="519" max="768" width="12.140625" style="29"/>
    <col min="769" max="769" width="18.5703125" style="29" customWidth="1"/>
    <col min="770" max="774" width="12.140625" style="29" customWidth="1"/>
    <col min="775" max="1024" width="12.140625" style="29"/>
    <col min="1025" max="1025" width="18.5703125" style="29" customWidth="1"/>
    <col min="1026" max="1030" width="12.140625" style="29" customWidth="1"/>
    <col min="1031" max="1280" width="12.140625" style="29"/>
    <col min="1281" max="1281" width="18.5703125" style="29" customWidth="1"/>
    <col min="1282" max="1286" width="12.140625" style="29" customWidth="1"/>
    <col min="1287" max="1536" width="12.140625" style="29"/>
    <col min="1537" max="1537" width="18.5703125" style="29" customWidth="1"/>
    <col min="1538" max="1542" width="12.140625" style="29" customWidth="1"/>
    <col min="1543" max="1792" width="12.140625" style="29"/>
    <col min="1793" max="1793" width="18.5703125" style="29" customWidth="1"/>
    <col min="1794" max="1798" width="12.140625" style="29" customWidth="1"/>
    <col min="1799" max="2048" width="12.140625" style="29"/>
    <col min="2049" max="2049" width="18.5703125" style="29" customWidth="1"/>
    <col min="2050" max="2054" width="12.140625" style="29" customWidth="1"/>
    <col min="2055" max="2304" width="12.140625" style="29"/>
    <col min="2305" max="2305" width="18.5703125" style="29" customWidth="1"/>
    <col min="2306" max="2310" width="12.140625" style="29" customWidth="1"/>
    <col min="2311" max="2560" width="12.140625" style="29"/>
    <col min="2561" max="2561" width="18.5703125" style="29" customWidth="1"/>
    <col min="2562" max="2566" width="12.140625" style="29" customWidth="1"/>
    <col min="2567" max="2816" width="12.140625" style="29"/>
    <col min="2817" max="2817" width="18.5703125" style="29" customWidth="1"/>
    <col min="2818" max="2822" width="12.140625" style="29" customWidth="1"/>
    <col min="2823" max="3072" width="12.140625" style="29"/>
    <col min="3073" max="3073" width="18.5703125" style="29" customWidth="1"/>
    <col min="3074" max="3078" width="12.140625" style="29" customWidth="1"/>
    <col min="3079" max="3328" width="12.140625" style="29"/>
    <col min="3329" max="3329" width="18.5703125" style="29" customWidth="1"/>
    <col min="3330" max="3334" width="12.140625" style="29" customWidth="1"/>
    <col min="3335" max="3584" width="12.140625" style="29"/>
    <col min="3585" max="3585" width="18.5703125" style="29" customWidth="1"/>
    <col min="3586" max="3590" width="12.140625" style="29" customWidth="1"/>
    <col min="3591" max="3840" width="12.140625" style="29"/>
    <col min="3841" max="3841" width="18.5703125" style="29" customWidth="1"/>
    <col min="3842" max="3846" width="12.140625" style="29" customWidth="1"/>
    <col min="3847" max="4096" width="12.140625" style="29"/>
    <col min="4097" max="4097" width="18.5703125" style="29" customWidth="1"/>
    <col min="4098" max="4102" width="12.140625" style="29" customWidth="1"/>
    <col min="4103" max="4352" width="12.140625" style="29"/>
    <col min="4353" max="4353" width="18.5703125" style="29" customWidth="1"/>
    <col min="4354" max="4358" width="12.140625" style="29" customWidth="1"/>
    <col min="4359" max="4608" width="12.140625" style="29"/>
    <col min="4609" max="4609" width="18.5703125" style="29" customWidth="1"/>
    <col min="4610" max="4614" width="12.140625" style="29" customWidth="1"/>
    <col min="4615" max="4864" width="12.140625" style="29"/>
    <col min="4865" max="4865" width="18.5703125" style="29" customWidth="1"/>
    <col min="4866" max="4870" width="12.140625" style="29" customWidth="1"/>
    <col min="4871" max="5120" width="12.140625" style="29"/>
    <col min="5121" max="5121" width="18.5703125" style="29" customWidth="1"/>
    <col min="5122" max="5126" width="12.140625" style="29" customWidth="1"/>
    <col min="5127" max="5376" width="12.140625" style="29"/>
    <col min="5377" max="5377" width="18.5703125" style="29" customWidth="1"/>
    <col min="5378" max="5382" width="12.140625" style="29" customWidth="1"/>
    <col min="5383" max="5632" width="12.140625" style="29"/>
    <col min="5633" max="5633" width="18.5703125" style="29" customWidth="1"/>
    <col min="5634" max="5638" width="12.140625" style="29" customWidth="1"/>
    <col min="5639" max="5888" width="12.140625" style="29"/>
    <col min="5889" max="5889" width="18.5703125" style="29" customWidth="1"/>
    <col min="5890" max="5894" width="12.140625" style="29" customWidth="1"/>
    <col min="5895" max="6144" width="12.140625" style="29"/>
    <col min="6145" max="6145" width="18.5703125" style="29" customWidth="1"/>
    <col min="6146" max="6150" width="12.140625" style="29" customWidth="1"/>
    <col min="6151" max="6400" width="12.140625" style="29"/>
    <col min="6401" max="6401" width="18.5703125" style="29" customWidth="1"/>
    <col min="6402" max="6406" width="12.140625" style="29" customWidth="1"/>
    <col min="6407" max="6656" width="12.140625" style="29"/>
    <col min="6657" max="6657" width="18.5703125" style="29" customWidth="1"/>
    <col min="6658" max="6662" width="12.140625" style="29" customWidth="1"/>
    <col min="6663" max="6912" width="12.140625" style="29"/>
    <col min="6913" max="6913" width="18.5703125" style="29" customWidth="1"/>
    <col min="6914" max="6918" width="12.140625" style="29" customWidth="1"/>
    <col min="6919" max="7168" width="12.140625" style="29"/>
    <col min="7169" max="7169" width="18.5703125" style="29" customWidth="1"/>
    <col min="7170" max="7174" width="12.140625" style="29" customWidth="1"/>
    <col min="7175" max="7424" width="12.140625" style="29"/>
    <col min="7425" max="7425" width="18.5703125" style="29" customWidth="1"/>
    <col min="7426" max="7430" width="12.140625" style="29" customWidth="1"/>
    <col min="7431" max="7680" width="12.140625" style="29"/>
    <col min="7681" max="7681" width="18.5703125" style="29" customWidth="1"/>
    <col min="7682" max="7686" width="12.140625" style="29" customWidth="1"/>
    <col min="7687" max="7936" width="12.140625" style="29"/>
    <col min="7937" max="7937" width="18.5703125" style="29" customWidth="1"/>
    <col min="7938" max="7942" width="12.140625" style="29" customWidth="1"/>
    <col min="7943" max="8192" width="12.140625" style="29"/>
    <col min="8193" max="8193" width="18.5703125" style="29" customWidth="1"/>
    <col min="8194" max="8198" width="12.140625" style="29" customWidth="1"/>
    <col min="8199" max="8448" width="12.140625" style="29"/>
    <col min="8449" max="8449" width="18.5703125" style="29" customWidth="1"/>
    <col min="8450" max="8454" width="12.140625" style="29" customWidth="1"/>
    <col min="8455" max="8704" width="12.140625" style="29"/>
    <col min="8705" max="8705" width="18.5703125" style="29" customWidth="1"/>
    <col min="8706" max="8710" width="12.140625" style="29" customWidth="1"/>
    <col min="8711" max="8960" width="12.140625" style="29"/>
    <col min="8961" max="8961" width="18.5703125" style="29" customWidth="1"/>
    <col min="8962" max="8966" width="12.140625" style="29" customWidth="1"/>
    <col min="8967" max="9216" width="12.140625" style="29"/>
    <col min="9217" max="9217" width="18.5703125" style="29" customWidth="1"/>
    <col min="9218" max="9222" width="12.140625" style="29" customWidth="1"/>
    <col min="9223" max="9472" width="12.140625" style="29"/>
    <col min="9473" max="9473" width="18.5703125" style="29" customWidth="1"/>
    <col min="9474" max="9478" width="12.140625" style="29" customWidth="1"/>
    <col min="9479" max="9728" width="12.140625" style="29"/>
    <col min="9729" max="9729" width="18.5703125" style="29" customWidth="1"/>
    <col min="9730" max="9734" width="12.140625" style="29" customWidth="1"/>
    <col min="9735" max="9984" width="12.140625" style="29"/>
    <col min="9985" max="9985" width="18.5703125" style="29" customWidth="1"/>
    <col min="9986" max="9990" width="12.140625" style="29" customWidth="1"/>
    <col min="9991" max="10240" width="12.140625" style="29"/>
    <col min="10241" max="10241" width="18.5703125" style="29" customWidth="1"/>
    <col min="10242" max="10246" width="12.140625" style="29" customWidth="1"/>
    <col min="10247" max="10496" width="12.140625" style="29"/>
    <col min="10497" max="10497" width="18.5703125" style="29" customWidth="1"/>
    <col min="10498" max="10502" width="12.140625" style="29" customWidth="1"/>
    <col min="10503" max="10752" width="12.140625" style="29"/>
    <col min="10753" max="10753" width="18.5703125" style="29" customWidth="1"/>
    <col min="10754" max="10758" width="12.140625" style="29" customWidth="1"/>
    <col min="10759" max="11008" width="12.140625" style="29"/>
    <col min="11009" max="11009" width="18.5703125" style="29" customWidth="1"/>
    <col min="11010" max="11014" width="12.140625" style="29" customWidth="1"/>
    <col min="11015" max="11264" width="12.140625" style="29"/>
    <col min="11265" max="11265" width="18.5703125" style="29" customWidth="1"/>
    <col min="11266" max="11270" width="12.140625" style="29" customWidth="1"/>
    <col min="11271" max="11520" width="12.140625" style="29"/>
    <col min="11521" max="11521" width="18.5703125" style="29" customWidth="1"/>
    <col min="11522" max="11526" width="12.140625" style="29" customWidth="1"/>
    <col min="11527" max="11776" width="12.140625" style="29"/>
    <col min="11777" max="11777" width="18.5703125" style="29" customWidth="1"/>
    <col min="11778" max="11782" width="12.140625" style="29" customWidth="1"/>
    <col min="11783" max="12032" width="12.140625" style="29"/>
    <col min="12033" max="12033" width="18.5703125" style="29" customWidth="1"/>
    <col min="12034" max="12038" width="12.140625" style="29" customWidth="1"/>
    <col min="12039" max="12288" width="12.140625" style="29"/>
    <col min="12289" max="12289" width="18.5703125" style="29" customWidth="1"/>
    <col min="12290" max="12294" width="12.140625" style="29" customWidth="1"/>
    <col min="12295" max="12544" width="12.140625" style="29"/>
    <col min="12545" max="12545" width="18.5703125" style="29" customWidth="1"/>
    <col min="12546" max="12550" width="12.140625" style="29" customWidth="1"/>
    <col min="12551" max="12800" width="12.140625" style="29"/>
    <col min="12801" max="12801" width="18.5703125" style="29" customWidth="1"/>
    <col min="12802" max="12806" width="12.140625" style="29" customWidth="1"/>
    <col min="12807" max="13056" width="12.140625" style="29"/>
    <col min="13057" max="13057" width="18.5703125" style="29" customWidth="1"/>
    <col min="13058" max="13062" width="12.140625" style="29" customWidth="1"/>
    <col min="13063" max="13312" width="12.140625" style="29"/>
    <col min="13313" max="13313" width="18.5703125" style="29" customWidth="1"/>
    <col min="13314" max="13318" width="12.140625" style="29" customWidth="1"/>
    <col min="13319" max="13568" width="12.140625" style="29"/>
    <col min="13569" max="13569" width="18.5703125" style="29" customWidth="1"/>
    <col min="13570" max="13574" width="12.140625" style="29" customWidth="1"/>
    <col min="13575" max="13824" width="12.140625" style="29"/>
    <col min="13825" max="13825" width="18.5703125" style="29" customWidth="1"/>
    <col min="13826" max="13830" width="12.140625" style="29" customWidth="1"/>
    <col min="13831" max="14080" width="12.140625" style="29"/>
    <col min="14081" max="14081" width="18.5703125" style="29" customWidth="1"/>
    <col min="14082" max="14086" width="12.140625" style="29" customWidth="1"/>
    <col min="14087" max="14336" width="12.140625" style="29"/>
    <col min="14337" max="14337" width="18.5703125" style="29" customWidth="1"/>
    <col min="14338" max="14342" width="12.140625" style="29" customWidth="1"/>
    <col min="14343" max="14592" width="12.140625" style="29"/>
    <col min="14593" max="14593" width="18.5703125" style="29" customWidth="1"/>
    <col min="14594" max="14598" width="12.140625" style="29" customWidth="1"/>
    <col min="14599" max="14848" width="12.140625" style="29"/>
    <col min="14849" max="14849" width="18.5703125" style="29" customWidth="1"/>
    <col min="14850" max="14854" width="12.140625" style="29" customWidth="1"/>
    <col min="14855" max="15104" width="12.140625" style="29"/>
    <col min="15105" max="15105" width="18.5703125" style="29" customWidth="1"/>
    <col min="15106" max="15110" width="12.140625" style="29" customWidth="1"/>
    <col min="15111" max="15360" width="12.140625" style="29"/>
    <col min="15361" max="15361" width="18.5703125" style="29" customWidth="1"/>
    <col min="15362" max="15366" width="12.140625" style="29" customWidth="1"/>
    <col min="15367" max="15616" width="12.140625" style="29"/>
    <col min="15617" max="15617" width="18.5703125" style="29" customWidth="1"/>
    <col min="15618" max="15622" width="12.140625" style="29" customWidth="1"/>
    <col min="15623" max="15872" width="12.140625" style="29"/>
    <col min="15873" max="15873" width="18.5703125" style="29" customWidth="1"/>
    <col min="15874" max="15878" width="12.140625" style="29" customWidth="1"/>
    <col min="15879" max="16128" width="12.140625" style="29"/>
    <col min="16129" max="16129" width="18.5703125" style="29" customWidth="1"/>
    <col min="16130" max="16134" width="12.140625" style="29" customWidth="1"/>
    <col min="16135" max="16384" width="12.140625" style="29"/>
  </cols>
  <sheetData>
    <row r="1" spans="1:7" s="14" customFormat="1" ht="17.25">
      <c r="A1" s="392" t="s">
        <v>19</v>
      </c>
      <c r="B1" s="392"/>
      <c r="C1" s="392"/>
      <c r="D1" s="392"/>
      <c r="E1" s="392"/>
      <c r="F1" s="392"/>
      <c r="G1" s="392"/>
    </row>
    <row r="2" spans="1:7" s="15" customFormat="1" ht="12.75" thickBot="1">
      <c r="B2" s="16"/>
      <c r="C2" s="16"/>
      <c r="D2" s="17"/>
      <c r="E2" s="18"/>
      <c r="F2" s="19"/>
      <c r="G2" s="18" t="s">
        <v>20</v>
      </c>
    </row>
    <row r="3" spans="1:7" s="23" customFormat="1" ht="24" customHeight="1">
      <c r="A3" s="20" t="s">
        <v>21</v>
      </c>
      <c r="B3" s="21">
        <v>39904</v>
      </c>
      <c r="C3" s="21">
        <v>2010</v>
      </c>
      <c r="D3" s="22">
        <v>2011</v>
      </c>
      <c r="E3" s="22">
        <v>2012</v>
      </c>
      <c r="F3" s="22">
        <v>2013</v>
      </c>
      <c r="G3" s="22">
        <v>2014</v>
      </c>
    </row>
    <row r="4" spans="1:7" s="23" customFormat="1" ht="24" customHeight="1">
      <c r="A4" s="24" t="s">
        <v>22</v>
      </c>
      <c r="B4" s="25" t="s">
        <v>23</v>
      </c>
      <c r="C4" s="25" t="s">
        <v>24</v>
      </c>
      <c r="D4" s="25" t="s">
        <v>25</v>
      </c>
      <c r="E4" s="25" t="s">
        <v>26</v>
      </c>
      <c r="F4" s="25" t="s">
        <v>27</v>
      </c>
      <c r="G4" s="25" t="s">
        <v>28</v>
      </c>
    </row>
    <row r="5" spans="1:7" s="23" customFormat="1" ht="24.95" customHeight="1">
      <c r="A5" s="381" t="s">
        <v>29</v>
      </c>
      <c r="B5" s="385">
        <v>381</v>
      </c>
      <c r="C5" s="385">
        <v>339</v>
      </c>
      <c r="D5" s="385">
        <v>317</v>
      </c>
      <c r="E5" s="385">
        <v>310</v>
      </c>
      <c r="F5" s="385">
        <v>286</v>
      </c>
      <c r="G5" s="385">
        <v>254</v>
      </c>
    </row>
    <row r="6" spans="1:7" s="23" customFormat="1" ht="24.95" customHeight="1">
      <c r="A6" s="381" t="s">
        <v>30</v>
      </c>
      <c r="B6" s="385">
        <v>15</v>
      </c>
      <c r="C6" s="385">
        <v>19</v>
      </c>
      <c r="D6" s="385">
        <v>18</v>
      </c>
      <c r="E6" s="385">
        <v>13</v>
      </c>
      <c r="F6" s="385">
        <v>9</v>
      </c>
      <c r="G6" s="385">
        <v>16</v>
      </c>
    </row>
    <row r="7" spans="1:7" s="23" customFormat="1" ht="24.95" customHeight="1">
      <c r="A7" s="381" t="s">
        <v>31</v>
      </c>
      <c r="B7" s="385">
        <v>92</v>
      </c>
      <c r="C7" s="385">
        <v>76</v>
      </c>
      <c r="D7" s="385">
        <v>81</v>
      </c>
      <c r="E7" s="385">
        <v>72</v>
      </c>
      <c r="F7" s="385">
        <v>48</v>
      </c>
      <c r="G7" s="385">
        <v>41</v>
      </c>
    </row>
    <row r="8" spans="1:7" s="23" customFormat="1" ht="24.95" customHeight="1">
      <c r="A8" s="381" t="s">
        <v>32</v>
      </c>
      <c r="B8" s="385">
        <v>17</v>
      </c>
      <c r="C8" s="385">
        <v>22</v>
      </c>
      <c r="D8" s="385">
        <v>27</v>
      </c>
      <c r="E8" s="385">
        <v>35</v>
      </c>
      <c r="F8" s="385">
        <v>33</v>
      </c>
      <c r="G8" s="385">
        <v>33</v>
      </c>
    </row>
    <row r="9" spans="1:7" s="23" customFormat="1" ht="24.95" customHeight="1">
      <c r="A9" s="381" t="s">
        <v>33</v>
      </c>
      <c r="B9" s="385">
        <v>16</v>
      </c>
      <c r="C9" s="385">
        <v>11</v>
      </c>
      <c r="D9" s="385">
        <v>19</v>
      </c>
      <c r="E9" s="385">
        <v>40</v>
      </c>
      <c r="F9" s="385">
        <v>41</v>
      </c>
      <c r="G9" s="385">
        <v>41</v>
      </c>
    </row>
    <row r="10" spans="1:7" s="23" customFormat="1" ht="24.95" customHeight="1">
      <c r="A10" s="381" t="s">
        <v>34</v>
      </c>
      <c r="B10" s="385">
        <v>2312</v>
      </c>
      <c r="C10" s="385">
        <v>2388</v>
      </c>
      <c r="D10" s="385">
        <v>2494</v>
      </c>
      <c r="E10" s="385">
        <v>2512</v>
      </c>
      <c r="F10" s="385">
        <v>2386</v>
      </c>
      <c r="G10" s="385">
        <v>2317</v>
      </c>
    </row>
    <row r="11" spans="1:7" s="23" customFormat="1" ht="24.95" customHeight="1">
      <c r="A11" s="381" t="s">
        <v>35</v>
      </c>
      <c r="B11" s="385">
        <v>24</v>
      </c>
      <c r="C11" s="385">
        <v>29</v>
      </c>
      <c r="D11" s="385">
        <v>36</v>
      </c>
      <c r="E11" s="385">
        <v>33</v>
      </c>
      <c r="F11" s="385">
        <v>37</v>
      </c>
      <c r="G11" s="385">
        <v>38</v>
      </c>
    </row>
    <row r="12" spans="1:7" s="23" customFormat="1" ht="24.95" customHeight="1">
      <c r="A12" s="381" t="s">
        <v>36</v>
      </c>
      <c r="B12" s="385">
        <v>152</v>
      </c>
      <c r="C12" s="385">
        <v>169</v>
      </c>
      <c r="D12" s="385">
        <v>171</v>
      </c>
      <c r="E12" s="385">
        <v>155</v>
      </c>
      <c r="F12" s="385">
        <v>141</v>
      </c>
      <c r="G12" s="385">
        <v>138</v>
      </c>
    </row>
    <row r="13" spans="1:7" s="23" customFormat="1" ht="24.95" customHeight="1">
      <c r="A13" s="381" t="s">
        <v>37</v>
      </c>
      <c r="B13" s="385">
        <v>33</v>
      </c>
      <c r="C13" s="385">
        <v>34</v>
      </c>
      <c r="D13" s="385">
        <v>32</v>
      </c>
      <c r="E13" s="385">
        <v>23</v>
      </c>
      <c r="F13" s="385">
        <v>22</v>
      </c>
      <c r="G13" s="385">
        <v>19</v>
      </c>
    </row>
    <row r="14" spans="1:7" s="23" customFormat="1" ht="24.95" customHeight="1">
      <c r="A14" s="381" t="s">
        <v>38</v>
      </c>
      <c r="B14" s="385">
        <v>527</v>
      </c>
      <c r="C14" s="385">
        <v>499</v>
      </c>
      <c r="D14" s="385">
        <v>506</v>
      </c>
      <c r="E14" s="385">
        <v>502</v>
      </c>
      <c r="F14" s="385">
        <v>478</v>
      </c>
      <c r="G14" s="385">
        <v>462</v>
      </c>
    </row>
    <row r="15" spans="1:7" s="23" customFormat="1" ht="24.95" customHeight="1">
      <c r="A15" s="381" t="s">
        <v>39</v>
      </c>
      <c r="B15" s="385">
        <v>23</v>
      </c>
      <c r="C15" s="385">
        <v>23</v>
      </c>
      <c r="D15" s="385">
        <v>27</v>
      </c>
      <c r="E15" s="385">
        <v>23</v>
      </c>
      <c r="F15" s="385">
        <v>20</v>
      </c>
      <c r="G15" s="385">
        <v>17</v>
      </c>
    </row>
    <row r="16" spans="1:7" s="23" customFormat="1" ht="24.95" customHeight="1">
      <c r="A16" s="381" t="s">
        <v>40</v>
      </c>
      <c r="B16" s="385">
        <v>89</v>
      </c>
      <c r="C16" s="385">
        <v>84</v>
      </c>
      <c r="D16" s="385">
        <v>80</v>
      </c>
      <c r="E16" s="385">
        <v>63</v>
      </c>
      <c r="F16" s="385">
        <v>44</v>
      </c>
      <c r="G16" s="385">
        <v>57</v>
      </c>
    </row>
    <row r="17" spans="1:8" s="23" customFormat="1" ht="24.95" customHeight="1">
      <c r="A17" s="381" t="s">
        <v>41</v>
      </c>
      <c r="B17" s="385">
        <v>23</v>
      </c>
      <c r="C17" s="385">
        <v>27</v>
      </c>
      <c r="D17" s="385">
        <v>32</v>
      </c>
      <c r="E17" s="385">
        <v>30</v>
      </c>
      <c r="F17" s="385">
        <v>31</v>
      </c>
      <c r="G17" s="385">
        <v>35</v>
      </c>
    </row>
    <row r="18" spans="1:8" s="23" customFormat="1" ht="24.95" customHeight="1">
      <c r="A18" s="381" t="s">
        <v>42</v>
      </c>
      <c r="B18" s="385">
        <v>70</v>
      </c>
      <c r="C18" s="385">
        <v>73</v>
      </c>
      <c r="D18" s="385">
        <v>63</v>
      </c>
      <c r="E18" s="385">
        <v>60</v>
      </c>
      <c r="F18" s="385">
        <v>47</v>
      </c>
      <c r="G18" s="385">
        <v>33</v>
      </c>
    </row>
    <row r="19" spans="1:8" s="23" customFormat="1" ht="24.95" customHeight="1">
      <c r="A19" s="381" t="s">
        <v>43</v>
      </c>
      <c r="B19" s="385">
        <v>295</v>
      </c>
      <c r="C19" s="385">
        <v>330</v>
      </c>
      <c r="D19" s="385">
        <v>309</v>
      </c>
      <c r="E19" s="385">
        <v>284</v>
      </c>
      <c r="F19" s="385">
        <v>238</v>
      </c>
      <c r="G19" s="385">
        <v>227</v>
      </c>
    </row>
    <row r="20" spans="1:8" s="23" customFormat="1" ht="24.95" customHeight="1">
      <c r="A20" s="381" t="s">
        <v>44</v>
      </c>
      <c r="B20" s="385">
        <v>70</v>
      </c>
      <c r="C20" s="385">
        <v>77</v>
      </c>
      <c r="D20" s="385">
        <v>75</v>
      </c>
      <c r="E20" s="385">
        <v>80</v>
      </c>
      <c r="F20" s="385">
        <v>75</v>
      </c>
      <c r="G20" s="385">
        <v>71</v>
      </c>
    </row>
    <row r="21" spans="1:8" s="23" customFormat="1" ht="24.95" customHeight="1">
      <c r="A21" s="381" t="s">
        <v>45</v>
      </c>
      <c r="B21" s="385">
        <v>63</v>
      </c>
      <c r="C21" s="385">
        <v>59</v>
      </c>
      <c r="D21" s="385">
        <v>46</v>
      </c>
      <c r="E21" s="385">
        <v>18</v>
      </c>
      <c r="F21" s="385">
        <v>38</v>
      </c>
      <c r="G21" s="385">
        <v>68</v>
      </c>
    </row>
    <row r="22" spans="1:8" s="23" customFormat="1" ht="24.95" customHeight="1">
      <c r="A22" s="381" t="s">
        <v>46</v>
      </c>
      <c r="B22" s="385">
        <v>16</v>
      </c>
      <c r="C22" s="385">
        <v>21</v>
      </c>
      <c r="D22" s="385">
        <v>21</v>
      </c>
      <c r="E22" s="385">
        <v>15</v>
      </c>
      <c r="F22" s="385">
        <v>14</v>
      </c>
      <c r="G22" s="385">
        <v>15</v>
      </c>
    </row>
    <row r="23" spans="1:8" s="23" customFormat="1" ht="24.95" customHeight="1">
      <c r="A23" s="381" t="s">
        <v>47</v>
      </c>
      <c r="B23" s="385">
        <v>45</v>
      </c>
      <c r="C23" s="385">
        <v>53</v>
      </c>
      <c r="D23" s="385">
        <v>46</v>
      </c>
      <c r="E23" s="385">
        <v>44</v>
      </c>
      <c r="F23" s="385">
        <v>42</v>
      </c>
      <c r="G23" s="385">
        <v>51</v>
      </c>
    </row>
    <row r="24" spans="1:8" s="23" customFormat="1" ht="24.95" customHeight="1">
      <c r="A24" s="381" t="s">
        <v>48</v>
      </c>
      <c r="B24" s="385">
        <v>173</v>
      </c>
      <c r="C24" s="385">
        <v>145</v>
      </c>
      <c r="D24" s="385">
        <v>144</v>
      </c>
      <c r="E24" s="385">
        <v>156</v>
      </c>
      <c r="F24" s="385">
        <v>167</v>
      </c>
      <c r="G24" s="385">
        <v>167</v>
      </c>
    </row>
    <row r="25" spans="1:8" s="23" customFormat="1" ht="24.95" customHeight="1">
      <c r="A25" s="381" t="s">
        <v>49</v>
      </c>
      <c r="B25" s="385">
        <v>211</v>
      </c>
      <c r="C25" s="385">
        <f>C26-SUM(C5:C24)</f>
        <v>204</v>
      </c>
      <c r="D25" s="385">
        <f>D26-SUM(D5:D24)</f>
        <v>232</v>
      </c>
      <c r="E25" s="385">
        <f>E26-SUM(E5:E24)</f>
        <v>210</v>
      </c>
      <c r="F25" s="385">
        <v>221</v>
      </c>
      <c r="G25" s="385">
        <v>281</v>
      </c>
    </row>
    <row r="26" spans="1:8" s="23" customFormat="1" ht="24.95" customHeight="1">
      <c r="A26" s="382" t="s">
        <v>50</v>
      </c>
      <c r="B26" s="386">
        <f>B27+B28</f>
        <v>4647</v>
      </c>
      <c r="C26" s="386">
        <f t="shared" ref="C26:G26" si="0">C27+C28</f>
        <v>4682</v>
      </c>
      <c r="D26" s="386">
        <f t="shared" si="0"/>
        <v>4776</v>
      </c>
      <c r="E26" s="386">
        <f t="shared" si="0"/>
        <v>4678</v>
      </c>
      <c r="F26" s="386">
        <f>F27+F28</f>
        <v>4418</v>
      </c>
      <c r="G26" s="386">
        <f t="shared" si="0"/>
        <v>4381</v>
      </c>
    </row>
    <row r="27" spans="1:8" s="23" customFormat="1" ht="24.95" customHeight="1">
      <c r="A27" s="381" t="s">
        <v>51</v>
      </c>
      <c r="B27" s="387">
        <v>2205</v>
      </c>
      <c r="C27" s="387">
        <v>2220</v>
      </c>
      <c r="D27" s="387">
        <v>2194</v>
      </c>
      <c r="E27" s="387">
        <v>2149</v>
      </c>
      <c r="F27" s="387">
        <v>1994</v>
      </c>
      <c r="G27" s="387">
        <v>1973</v>
      </c>
    </row>
    <row r="28" spans="1:8" s="23" customFormat="1" ht="24.95" customHeight="1">
      <c r="A28" s="383" t="s">
        <v>52</v>
      </c>
      <c r="B28" s="388">
        <v>2442</v>
      </c>
      <c r="C28" s="388">
        <v>2462</v>
      </c>
      <c r="D28" s="388">
        <v>2582</v>
      </c>
      <c r="E28" s="388">
        <v>2529</v>
      </c>
      <c r="F28" s="388">
        <v>2424</v>
      </c>
      <c r="G28" s="388">
        <v>2408</v>
      </c>
    </row>
    <row r="29" spans="1:8" s="23" customFormat="1" ht="24.95" customHeight="1" thickBot="1">
      <c r="A29" s="384" t="s">
        <v>53</v>
      </c>
      <c r="B29" s="389">
        <v>3431</v>
      </c>
      <c r="C29" s="389">
        <v>3436</v>
      </c>
      <c r="D29" s="389">
        <v>3514</v>
      </c>
      <c r="E29" s="389">
        <v>3408</v>
      </c>
      <c r="F29" s="389">
        <v>3222</v>
      </c>
      <c r="G29" s="389">
        <v>3166</v>
      </c>
      <c r="H29" s="26"/>
    </row>
    <row r="30" spans="1:8" s="27" customFormat="1" ht="15.75" customHeight="1">
      <c r="A30" s="393" t="s">
        <v>54</v>
      </c>
      <c r="B30" s="393"/>
      <c r="C30" s="393"/>
      <c r="D30" s="393"/>
      <c r="E30" s="394" t="s">
        <v>284</v>
      </c>
      <c r="F30" s="394"/>
      <c r="G30" s="394"/>
    </row>
    <row r="31" spans="1:8">
      <c r="A31" s="395" t="s">
        <v>289</v>
      </c>
      <c r="B31" s="395"/>
      <c r="C31" s="395"/>
      <c r="D31" s="395"/>
      <c r="E31" s="28"/>
    </row>
    <row r="32" spans="1:8">
      <c r="A32" s="395" t="s">
        <v>290</v>
      </c>
      <c r="B32" s="395"/>
      <c r="C32" s="395"/>
      <c r="D32" s="395"/>
      <c r="E32" s="28"/>
    </row>
    <row r="33" spans="2:2" ht="18.95" customHeight="1"/>
    <row r="34" spans="2:2" ht="18.95" customHeight="1"/>
    <row r="35" spans="2:2" ht="18.95" customHeight="1"/>
    <row r="36" spans="2:2" ht="18.95" customHeight="1">
      <c r="B36" s="390"/>
    </row>
    <row r="37" spans="2:2" ht="18.95" customHeight="1">
      <c r="B37" s="390"/>
    </row>
  </sheetData>
  <mergeCells count="5">
    <mergeCell ref="A1:G1"/>
    <mergeCell ref="A30:D30"/>
    <mergeCell ref="E30:G30"/>
    <mergeCell ref="A31:D31"/>
    <mergeCell ref="A32:D32"/>
  </mergeCells>
  <phoneticPr fontId="1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57"/>
  <sheetViews>
    <sheetView defaultGridColor="0" view="pageBreakPreview" colorId="22" zoomScaleNormal="87" workbookViewId="0">
      <selection sqref="A1:J1"/>
    </sheetView>
  </sheetViews>
  <sheetFormatPr defaultColWidth="15.140625" defaultRowHeight="17.25"/>
  <cols>
    <col min="1" max="1" width="23.85546875" style="77" bestFit="1" customWidth="1"/>
    <col min="2" max="2" width="11.28515625" style="77" bestFit="1" customWidth="1"/>
    <col min="3" max="6" width="9.5703125" style="77" bestFit="1" customWidth="1"/>
    <col min="7" max="7" width="9.85546875" style="77" bestFit="1" customWidth="1"/>
    <col min="8" max="8" width="10.140625" style="77" bestFit="1" customWidth="1"/>
    <col min="9" max="9" width="9.42578125" style="77" bestFit="1" customWidth="1"/>
    <col min="10" max="10" width="9" style="77" customWidth="1"/>
    <col min="11" max="256" width="15.140625" style="77"/>
    <col min="257" max="257" width="23.85546875" style="77" bestFit="1" customWidth="1"/>
    <col min="258" max="258" width="11.28515625" style="77" bestFit="1" customWidth="1"/>
    <col min="259" max="262" width="9.5703125" style="77" bestFit="1" customWidth="1"/>
    <col min="263" max="263" width="9.85546875" style="77" bestFit="1" customWidth="1"/>
    <col min="264" max="264" width="10.140625" style="77" bestFit="1" customWidth="1"/>
    <col min="265" max="265" width="9.42578125" style="77" bestFit="1" customWidth="1"/>
    <col min="266" max="266" width="9" style="77" customWidth="1"/>
    <col min="267" max="512" width="15.140625" style="77"/>
    <col min="513" max="513" width="23.85546875" style="77" bestFit="1" customWidth="1"/>
    <col min="514" max="514" width="11.28515625" style="77" bestFit="1" customWidth="1"/>
    <col min="515" max="518" width="9.5703125" style="77" bestFit="1" customWidth="1"/>
    <col min="519" max="519" width="9.85546875" style="77" bestFit="1" customWidth="1"/>
    <col min="520" max="520" width="10.140625" style="77" bestFit="1" customWidth="1"/>
    <col min="521" max="521" width="9.42578125" style="77" bestFit="1" customWidth="1"/>
    <col min="522" max="522" width="9" style="77" customWidth="1"/>
    <col min="523" max="768" width="15.140625" style="77"/>
    <col min="769" max="769" width="23.85546875" style="77" bestFit="1" customWidth="1"/>
    <col min="770" max="770" width="11.28515625" style="77" bestFit="1" customWidth="1"/>
    <col min="771" max="774" width="9.5703125" style="77" bestFit="1" customWidth="1"/>
    <col min="775" max="775" width="9.85546875" style="77" bestFit="1" customWidth="1"/>
    <col min="776" max="776" width="10.140625" style="77" bestFit="1" customWidth="1"/>
    <col min="777" max="777" width="9.42578125" style="77" bestFit="1" customWidth="1"/>
    <col min="778" max="778" width="9" style="77" customWidth="1"/>
    <col min="779" max="1024" width="15.140625" style="77"/>
    <col min="1025" max="1025" width="23.85546875" style="77" bestFit="1" customWidth="1"/>
    <col min="1026" max="1026" width="11.28515625" style="77" bestFit="1" customWidth="1"/>
    <col min="1027" max="1030" width="9.5703125" style="77" bestFit="1" customWidth="1"/>
    <col min="1031" max="1031" width="9.85546875" style="77" bestFit="1" customWidth="1"/>
    <col min="1032" max="1032" width="10.140625" style="77" bestFit="1" customWidth="1"/>
    <col min="1033" max="1033" width="9.42578125" style="77" bestFit="1" customWidth="1"/>
    <col min="1034" max="1034" width="9" style="77" customWidth="1"/>
    <col min="1035" max="1280" width="15.140625" style="77"/>
    <col min="1281" max="1281" width="23.85546875" style="77" bestFit="1" customWidth="1"/>
    <col min="1282" max="1282" width="11.28515625" style="77" bestFit="1" customWidth="1"/>
    <col min="1283" max="1286" width="9.5703125" style="77" bestFit="1" customWidth="1"/>
    <col min="1287" max="1287" width="9.85546875" style="77" bestFit="1" customWidth="1"/>
    <col min="1288" max="1288" width="10.140625" style="77" bestFit="1" customWidth="1"/>
    <col min="1289" max="1289" width="9.42578125" style="77" bestFit="1" customWidth="1"/>
    <col min="1290" max="1290" width="9" style="77" customWidth="1"/>
    <col min="1291" max="1536" width="15.140625" style="77"/>
    <col min="1537" max="1537" width="23.85546875" style="77" bestFit="1" customWidth="1"/>
    <col min="1538" max="1538" width="11.28515625" style="77" bestFit="1" customWidth="1"/>
    <col min="1539" max="1542" width="9.5703125" style="77" bestFit="1" customWidth="1"/>
    <col min="1543" max="1543" width="9.85546875" style="77" bestFit="1" customWidth="1"/>
    <col min="1544" max="1544" width="10.140625" style="77" bestFit="1" customWidth="1"/>
    <col min="1545" max="1545" width="9.42578125" style="77" bestFit="1" customWidth="1"/>
    <col min="1546" max="1546" width="9" style="77" customWidth="1"/>
    <col min="1547" max="1792" width="15.140625" style="77"/>
    <col min="1793" max="1793" width="23.85546875" style="77" bestFit="1" customWidth="1"/>
    <col min="1794" max="1794" width="11.28515625" style="77" bestFit="1" customWidth="1"/>
    <col min="1795" max="1798" width="9.5703125" style="77" bestFit="1" customWidth="1"/>
    <col min="1799" max="1799" width="9.85546875" style="77" bestFit="1" customWidth="1"/>
    <col min="1800" max="1800" width="10.140625" style="77" bestFit="1" customWidth="1"/>
    <col min="1801" max="1801" width="9.42578125" style="77" bestFit="1" customWidth="1"/>
    <col min="1802" max="1802" width="9" style="77" customWidth="1"/>
    <col min="1803" max="2048" width="15.140625" style="77"/>
    <col min="2049" max="2049" width="23.85546875" style="77" bestFit="1" customWidth="1"/>
    <col min="2050" max="2050" width="11.28515625" style="77" bestFit="1" customWidth="1"/>
    <col min="2051" max="2054" width="9.5703125" style="77" bestFit="1" customWidth="1"/>
    <col min="2055" max="2055" width="9.85546875" style="77" bestFit="1" customWidth="1"/>
    <col min="2056" max="2056" width="10.140625" style="77" bestFit="1" customWidth="1"/>
    <col min="2057" max="2057" width="9.42578125" style="77" bestFit="1" customWidth="1"/>
    <col min="2058" max="2058" width="9" style="77" customWidth="1"/>
    <col min="2059" max="2304" width="15.140625" style="77"/>
    <col min="2305" max="2305" width="23.85546875" style="77" bestFit="1" customWidth="1"/>
    <col min="2306" max="2306" width="11.28515625" style="77" bestFit="1" customWidth="1"/>
    <col min="2307" max="2310" width="9.5703125" style="77" bestFit="1" customWidth="1"/>
    <col min="2311" max="2311" width="9.85546875" style="77" bestFit="1" customWidth="1"/>
    <col min="2312" max="2312" width="10.140625" style="77" bestFit="1" customWidth="1"/>
    <col min="2313" max="2313" width="9.42578125" style="77" bestFit="1" customWidth="1"/>
    <col min="2314" max="2314" width="9" style="77" customWidth="1"/>
    <col min="2315" max="2560" width="15.140625" style="77"/>
    <col min="2561" max="2561" width="23.85546875" style="77" bestFit="1" customWidth="1"/>
    <col min="2562" max="2562" width="11.28515625" style="77" bestFit="1" customWidth="1"/>
    <col min="2563" max="2566" width="9.5703125" style="77" bestFit="1" customWidth="1"/>
    <col min="2567" max="2567" width="9.85546875" style="77" bestFit="1" customWidth="1"/>
    <col min="2568" max="2568" width="10.140625" style="77" bestFit="1" customWidth="1"/>
    <col min="2569" max="2569" width="9.42578125" style="77" bestFit="1" customWidth="1"/>
    <col min="2570" max="2570" width="9" style="77" customWidth="1"/>
    <col min="2571" max="2816" width="15.140625" style="77"/>
    <col min="2817" max="2817" width="23.85546875" style="77" bestFit="1" customWidth="1"/>
    <col min="2818" max="2818" width="11.28515625" style="77" bestFit="1" customWidth="1"/>
    <col min="2819" max="2822" width="9.5703125" style="77" bestFit="1" customWidth="1"/>
    <col min="2823" max="2823" width="9.85546875" style="77" bestFit="1" customWidth="1"/>
    <col min="2824" max="2824" width="10.140625" style="77" bestFit="1" customWidth="1"/>
    <col min="2825" max="2825" width="9.42578125" style="77" bestFit="1" customWidth="1"/>
    <col min="2826" max="2826" width="9" style="77" customWidth="1"/>
    <col min="2827" max="3072" width="15.140625" style="77"/>
    <col min="3073" max="3073" width="23.85546875" style="77" bestFit="1" customWidth="1"/>
    <col min="3074" max="3074" width="11.28515625" style="77" bestFit="1" customWidth="1"/>
    <col min="3075" max="3078" width="9.5703125" style="77" bestFit="1" customWidth="1"/>
    <col min="3079" max="3079" width="9.85546875" style="77" bestFit="1" customWidth="1"/>
    <col min="3080" max="3080" width="10.140625" style="77" bestFit="1" customWidth="1"/>
    <col min="3081" max="3081" width="9.42578125" style="77" bestFit="1" customWidth="1"/>
    <col min="3082" max="3082" width="9" style="77" customWidth="1"/>
    <col min="3083" max="3328" width="15.140625" style="77"/>
    <col min="3329" max="3329" width="23.85546875" style="77" bestFit="1" customWidth="1"/>
    <col min="3330" max="3330" width="11.28515625" style="77" bestFit="1" customWidth="1"/>
    <col min="3331" max="3334" width="9.5703125" style="77" bestFit="1" customWidth="1"/>
    <col min="3335" max="3335" width="9.85546875" style="77" bestFit="1" customWidth="1"/>
    <col min="3336" max="3336" width="10.140625" style="77" bestFit="1" customWidth="1"/>
    <col min="3337" max="3337" width="9.42578125" style="77" bestFit="1" customWidth="1"/>
    <col min="3338" max="3338" width="9" style="77" customWidth="1"/>
    <col min="3339" max="3584" width="15.140625" style="77"/>
    <col min="3585" max="3585" width="23.85546875" style="77" bestFit="1" customWidth="1"/>
    <col min="3586" max="3586" width="11.28515625" style="77" bestFit="1" customWidth="1"/>
    <col min="3587" max="3590" width="9.5703125" style="77" bestFit="1" customWidth="1"/>
    <col min="3591" max="3591" width="9.85546875" style="77" bestFit="1" customWidth="1"/>
    <col min="3592" max="3592" width="10.140625" style="77" bestFit="1" customWidth="1"/>
    <col min="3593" max="3593" width="9.42578125" style="77" bestFit="1" customWidth="1"/>
    <col min="3594" max="3594" width="9" style="77" customWidth="1"/>
    <col min="3595" max="3840" width="15.140625" style="77"/>
    <col min="3841" max="3841" width="23.85546875" style="77" bestFit="1" customWidth="1"/>
    <col min="3842" max="3842" width="11.28515625" style="77" bestFit="1" customWidth="1"/>
    <col min="3843" max="3846" width="9.5703125" style="77" bestFit="1" customWidth="1"/>
    <col min="3847" max="3847" width="9.85546875" style="77" bestFit="1" customWidth="1"/>
    <col min="3848" max="3848" width="10.140625" style="77" bestFit="1" customWidth="1"/>
    <col min="3849" max="3849" width="9.42578125" style="77" bestFit="1" customWidth="1"/>
    <col min="3850" max="3850" width="9" style="77" customWidth="1"/>
    <col min="3851" max="4096" width="15.140625" style="77"/>
    <col min="4097" max="4097" width="23.85546875" style="77" bestFit="1" customWidth="1"/>
    <col min="4098" max="4098" width="11.28515625" style="77" bestFit="1" customWidth="1"/>
    <col min="4099" max="4102" width="9.5703125" style="77" bestFit="1" customWidth="1"/>
    <col min="4103" max="4103" width="9.85546875" style="77" bestFit="1" customWidth="1"/>
    <col min="4104" max="4104" width="10.140625" style="77" bestFit="1" customWidth="1"/>
    <col min="4105" max="4105" width="9.42578125" style="77" bestFit="1" customWidth="1"/>
    <col min="4106" max="4106" width="9" style="77" customWidth="1"/>
    <col min="4107" max="4352" width="15.140625" style="77"/>
    <col min="4353" max="4353" width="23.85546875" style="77" bestFit="1" customWidth="1"/>
    <col min="4354" max="4354" width="11.28515625" style="77" bestFit="1" customWidth="1"/>
    <col min="4355" max="4358" width="9.5703125" style="77" bestFit="1" customWidth="1"/>
    <col min="4359" max="4359" width="9.85546875" style="77" bestFit="1" customWidth="1"/>
    <col min="4360" max="4360" width="10.140625" style="77" bestFit="1" customWidth="1"/>
    <col min="4361" max="4361" width="9.42578125" style="77" bestFit="1" customWidth="1"/>
    <col min="4362" max="4362" width="9" style="77" customWidth="1"/>
    <col min="4363" max="4608" width="15.140625" style="77"/>
    <col min="4609" max="4609" width="23.85546875" style="77" bestFit="1" customWidth="1"/>
    <col min="4610" max="4610" width="11.28515625" style="77" bestFit="1" customWidth="1"/>
    <col min="4611" max="4614" width="9.5703125" style="77" bestFit="1" customWidth="1"/>
    <col min="4615" max="4615" width="9.85546875" style="77" bestFit="1" customWidth="1"/>
    <col min="4616" max="4616" width="10.140625" style="77" bestFit="1" customWidth="1"/>
    <col min="4617" max="4617" width="9.42578125" style="77" bestFit="1" customWidth="1"/>
    <col min="4618" max="4618" width="9" style="77" customWidth="1"/>
    <col min="4619" max="4864" width="15.140625" style="77"/>
    <col min="4865" max="4865" width="23.85546875" style="77" bestFit="1" customWidth="1"/>
    <col min="4866" max="4866" width="11.28515625" style="77" bestFit="1" customWidth="1"/>
    <col min="4867" max="4870" width="9.5703125" style="77" bestFit="1" customWidth="1"/>
    <col min="4871" max="4871" width="9.85546875" style="77" bestFit="1" customWidth="1"/>
    <col min="4872" max="4872" width="10.140625" style="77" bestFit="1" customWidth="1"/>
    <col min="4873" max="4873" width="9.42578125" style="77" bestFit="1" customWidth="1"/>
    <col min="4874" max="4874" width="9" style="77" customWidth="1"/>
    <col min="4875" max="5120" width="15.140625" style="77"/>
    <col min="5121" max="5121" width="23.85546875" style="77" bestFit="1" customWidth="1"/>
    <col min="5122" max="5122" width="11.28515625" style="77" bestFit="1" customWidth="1"/>
    <col min="5123" max="5126" width="9.5703125" style="77" bestFit="1" customWidth="1"/>
    <col min="5127" max="5127" width="9.85546875" style="77" bestFit="1" customWidth="1"/>
    <col min="5128" max="5128" width="10.140625" style="77" bestFit="1" customWidth="1"/>
    <col min="5129" max="5129" width="9.42578125" style="77" bestFit="1" customWidth="1"/>
    <col min="5130" max="5130" width="9" style="77" customWidth="1"/>
    <col min="5131" max="5376" width="15.140625" style="77"/>
    <col min="5377" max="5377" width="23.85546875" style="77" bestFit="1" customWidth="1"/>
    <col min="5378" max="5378" width="11.28515625" style="77" bestFit="1" customWidth="1"/>
    <col min="5379" max="5382" width="9.5703125" style="77" bestFit="1" customWidth="1"/>
    <col min="5383" max="5383" width="9.85546875" style="77" bestFit="1" customWidth="1"/>
    <col min="5384" max="5384" width="10.140625" style="77" bestFit="1" customWidth="1"/>
    <col min="5385" max="5385" width="9.42578125" style="77" bestFit="1" customWidth="1"/>
    <col min="5386" max="5386" width="9" style="77" customWidth="1"/>
    <col min="5387" max="5632" width="15.140625" style="77"/>
    <col min="5633" max="5633" width="23.85546875" style="77" bestFit="1" customWidth="1"/>
    <col min="5634" max="5634" width="11.28515625" style="77" bestFit="1" customWidth="1"/>
    <col min="5635" max="5638" width="9.5703125" style="77" bestFit="1" customWidth="1"/>
    <col min="5639" max="5639" width="9.85546875" style="77" bestFit="1" customWidth="1"/>
    <col min="5640" max="5640" width="10.140625" style="77" bestFit="1" customWidth="1"/>
    <col min="5641" max="5641" width="9.42578125" style="77" bestFit="1" customWidth="1"/>
    <col min="5642" max="5642" width="9" style="77" customWidth="1"/>
    <col min="5643" max="5888" width="15.140625" style="77"/>
    <col min="5889" max="5889" width="23.85546875" style="77" bestFit="1" customWidth="1"/>
    <col min="5890" max="5890" width="11.28515625" style="77" bestFit="1" customWidth="1"/>
    <col min="5891" max="5894" width="9.5703125" style="77" bestFit="1" customWidth="1"/>
    <col min="5895" max="5895" width="9.85546875" style="77" bestFit="1" customWidth="1"/>
    <col min="5896" max="5896" width="10.140625" style="77" bestFit="1" customWidth="1"/>
    <col min="5897" max="5897" width="9.42578125" style="77" bestFit="1" customWidth="1"/>
    <col min="5898" max="5898" width="9" style="77" customWidth="1"/>
    <col min="5899" max="6144" width="15.140625" style="77"/>
    <col min="6145" max="6145" width="23.85546875" style="77" bestFit="1" customWidth="1"/>
    <col min="6146" max="6146" width="11.28515625" style="77" bestFit="1" customWidth="1"/>
    <col min="6147" max="6150" width="9.5703125" style="77" bestFit="1" customWidth="1"/>
    <col min="6151" max="6151" width="9.85546875" style="77" bestFit="1" customWidth="1"/>
    <col min="6152" max="6152" width="10.140625" style="77" bestFit="1" customWidth="1"/>
    <col min="6153" max="6153" width="9.42578125" style="77" bestFit="1" customWidth="1"/>
    <col min="6154" max="6154" width="9" style="77" customWidth="1"/>
    <col min="6155" max="6400" width="15.140625" style="77"/>
    <col min="6401" max="6401" width="23.85546875" style="77" bestFit="1" customWidth="1"/>
    <col min="6402" max="6402" width="11.28515625" style="77" bestFit="1" customWidth="1"/>
    <col min="6403" max="6406" width="9.5703125" style="77" bestFit="1" customWidth="1"/>
    <col min="6407" max="6407" width="9.85546875" style="77" bestFit="1" customWidth="1"/>
    <col min="6408" max="6408" width="10.140625" style="77" bestFit="1" customWidth="1"/>
    <col min="6409" max="6409" width="9.42578125" style="77" bestFit="1" customWidth="1"/>
    <col min="6410" max="6410" width="9" style="77" customWidth="1"/>
    <col min="6411" max="6656" width="15.140625" style="77"/>
    <col min="6657" max="6657" width="23.85546875" style="77" bestFit="1" customWidth="1"/>
    <col min="6658" max="6658" width="11.28515625" style="77" bestFit="1" customWidth="1"/>
    <col min="6659" max="6662" width="9.5703125" style="77" bestFit="1" customWidth="1"/>
    <col min="6663" max="6663" width="9.85546875" style="77" bestFit="1" customWidth="1"/>
    <col min="6664" max="6664" width="10.140625" style="77" bestFit="1" customWidth="1"/>
    <col min="6665" max="6665" width="9.42578125" style="77" bestFit="1" customWidth="1"/>
    <col min="6666" max="6666" width="9" style="77" customWidth="1"/>
    <col min="6667" max="6912" width="15.140625" style="77"/>
    <col min="6913" max="6913" width="23.85546875" style="77" bestFit="1" customWidth="1"/>
    <col min="6914" max="6914" width="11.28515625" style="77" bestFit="1" customWidth="1"/>
    <col min="6915" max="6918" width="9.5703125" style="77" bestFit="1" customWidth="1"/>
    <col min="6919" max="6919" width="9.85546875" style="77" bestFit="1" customWidth="1"/>
    <col min="6920" max="6920" width="10.140625" style="77" bestFit="1" customWidth="1"/>
    <col min="6921" max="6921" width="9.42578125" style="77" bestFit="1" customWidth="1"/>
    <col min="6922" max="6922" width="9" style="77" customWidth="1"/>
    <col min="6923" max="7168" width="15.140625" style="77"/>
    <col min="7169" max="7169" width="23.85546875" style="77" bestFit="1" customWidth="1"/>
    <col min="7170" max="7170" width="11.28515625" style="77" bestFit="1" customWidth="1"/>
    <col min="7171" max="7174" width="9.5703125" style="77" bestFit="1" customWidth="1"/>
    <col min="7175" max="7175" width="9.85546875" style="77" bestFit="1" customWidth="1"/>
    <col min="7176" max="7176" width="10.140625" style="77" bestFit="1" customWidth="1"/>
    <col min="7177" max="7177" width="9.42578125" style="77" bestFit="1" customWidth="1"/>
    <col min="7178" max="7178" width="9" style="77" customWidth="1"/>
    <col min="7179" max="7424" width="15.140625" style="77"/>
    <col min="7425" max="7425" width="23.85546875" style="77" bestFit="1" customWidth="1"/>
    <col min="7426" max="7426" width="11.28515625" style="77" bestFit="1" customWidth="1"/>
    <col min="7427" max="7430" width="9.5703125" style="77" bestFit="1" customWidth="1"/>
    <col min="7431" max="7431" width="9.85546875" style="77" bestFit="1" customWidth="1"/>
    <col min="7432" max="7432" width="10.140625" style="77" bestFit="1" customWidth="1"/>
    <col min="7433" max="7433" width="9.42578125" style="77" bestFit="1" customWidth="1"/>
    <col min="7434" max="7434" width="9" style="77" customWidth="1"/>
    <col min="7435" max="7680" width="15.140625" style="77"/>
    <col min="7681" max="7681" width="23.85546875" style="77" bestFit="1" customWidth="1"/>
    <col min="7682" max="7682" width="11.28515625" style="77" bestFit="1" customWidth="1"/>
    <col min="7683" max="7686" width="9.5703125" style="77" bestFit="1" customWidth="1"/>
    <col min="7687" max="7687" width="9.85546875" style="77" bestFit="1" customWidth="1"/>
    <col min="7688" max="7688" width="10.140625" style="77" bestFit="1" customWidth="1"/>
    <col min="7689" max="7689" width="9.42578125" style="77" bestFit="1" customWidth="1"/>
    <col min="7690" max="7690" width="9" style="77" customWidth="1"/>
    <col min="7691" max="7936" width="15.140625" style="77"/>
    <col min="7937" max="7937" width="23.85546875" style="77" bestFit="1" customWidth="1"/>
    <col min="7938" max="7938" width="11.28515625" style="77" bestFit="1" customWidth="1"/>
    <col min="7939" max="7942" width="9.5703125" style="77" bestFit="1" customWidth="1"/>
    <col min="7943" max="7943" width="9.85546875" style="77" bestFit="1" customWidth="1"/>
    <col min="7944" max="7944" width="10.140625" style="77" bestFit="1" customWidth="1"/>
    <col min="7945" max="7945" width="9.42578125" style="77" bestFit="1" customWidth="1"/>
    <col min="7946" max="7946" width="9" style="77" customWidth="1"/>
    <col min="7947" max="8192" width="15.140625" style="77"/>
    <col min="8193" max="8193" width="23.85546875" style="77" bestFit="1" customWidth="1"/>
    <col min="8194" max="8194" width="11.28515625" style="77" bestFit="1" customWidth="1"/>
    <col min="8195" max="8198" width="9.5703125" style="77" bestFit="1" customWidth="1"/>
    <col min="8199" max="8199" width="9.85546875" style="77" bestFit="1" customWidth="1"/>
    <col min="8200" max="8200" width="10.140625" style="77" bestFit="1" customWidth="1"/>
    <col min="8201" max="8201" width="9.42578125" style="77" bestFit="1" customWidth="1"/>
    <col min="8202" max="8202" width="9" style="77" customWidth="1"/>
    <col min="8203" max="8448" width="15.140625" style="77"/>
    <col min="8449" max="8449" width="23.85546875" style="77" bestFit="1" customWidth="1"/>
    <col min="8450" max="8450" width="11.28515625" style="77" bestFit="1" customWidth="1"/>
    <col min="8451" max="8454" width="9.5703125" style="77" bestFit="1" customWidth="1"/>
    <col min="8455" max="8455" width="9.85546875" style="77" bestFit="1" customWidth="1"/>
    <col min="8456" max="8456" width="10.140625" style="77" bestFit="1" customWidth="1"/>
    <col min="8457" max="8457" width="9.42578125" style="77" bestFit="1" customWidth="1"/>
    <col min="8458" max="8458" width="9" style="77" customWidth="1"/>
    <col min="8459" max="8704" width="15.140625" style="77"/>
    <col min="8705" max="8705" width="23.85546875" style="77" bestFit="1" customWidth="1"/>
    <col min="8706" max="8706" width="11.28515625" style="77" bestFit="1" customWidth="1"/>
    <col min="8707" max="8710" width="9.5703125" style="77" bestFit="1" customWidth="1"/>
    <col min="8711" max="8711" width="9.85546875" style="77" bestFit="1" customWidth="1"/>
    <col min="8712" max="8712" width="10.140625" style="77" bestFit="1" customWidth="1"/>
    <col min="8713" max="8713" width="9.42578125" style="77" bestFit="1" customWidth="1"/>
    <col min="8714" max="8714" width="9" style="77" customWidth="1"/>
    <col min="8715" max="8960" width="15.140625" style="77"/>
    <col min="8961" max="8961" width="23.85546875" style="77" bestFit="1" customWidth="1"/>
    <col min="8962" max="8962" width="11.28515625" style="77" bestFit="1" customWidth="1"/>
    <col min="8963" max="8966" width="9.5703125" style="77" bestFit="1" customWidth="1"/>
    <col min="8967" max="8967" width="9.85546875" style="77" bestFit="1" customWidth="1"/>
    <col min="8968" max="8968" width="10.140625" style="77" bestFit="1" customWidth="1"/>
    <col min="8969" max="8969" width="9.42578125" style="77" bestFit="1" customWidth="1"/>
    <col min="8970" max="8970" width="9" style="77" customWidth="1"/>
    <col min="8971" max="9216" width="15.140625" style="77"/>
    <col min="9217" max="9217" width="23.85546875" style="77" bestFit="1" customWidth="1"/>
    <col min="9218" max="9218" width="11.28515625" style="77" bestFit="1" customWidth="1"/>
    <col min="9219" max="9222" width="9.5703125" style="77" bestFit="1" customWidth="1"/>
    <col min="9223" max="9223" width="9.85546875" style="77" bestFit="1" customWidth="1"/>
    <col min="9224" max="9224" width="10.140625" style="77" bestFit="1" customWidth="1"/>
    <col min="9225" max="9225" width="9.42578125" style="77" bestFit="1" customWidth="1"/>
    <col min="9226" max="9226" width="9" style="77" customWidth="1"/>
    <col min="9227" max="9472" width="15.140625" style="77"/>
    <col min="9473" max="9473" width="23.85546875" style="77" bestFit="1" customWidth="1"/>
    <col min="9474" max="9474" width="11.28515625" style="77" bestFit="1" customWidth="1"/>
    <col min="9475" max="9478" width="9.5703125" style="77" bestFit="1" customWidth="1"/>
    <col min="9479" max="9479" width="9.85546875" style="77" bestFit="1" customWidth="1"/>
    <col min="9480" max="9480" width="10.140625" style="77" bestFit="1" customWidth="1"/>
    <col min="9481" max="9481" width="9.42578125" style="77" bestFit="1" customWidth="1"/>
    <col min="9482" max="9482" width="9" style="77" customWidth="1"/>
    <col min="9483" max="9728" width="15.140625" style="77"/>
    <col min="9729" max="9729" width="23.85546875" style="77" bestFit="1" customWidth="1"/>
    <col min="9730" max="9730" width="11.28515625" style="77" bestFit="1" customWidth="1"/>
    <col min="9731" max="9734" width="9.5703125" style="77" bestFit="1" customWidth="1"/>
    <col min="9735" max="9735" width="9.85546875" style="77" bestFit="1" customWidth="1"/>
    <col min="9736" max="9736" width="10.140625" style="77" bestFit="1" customWidth="1"/>
    <col min="9737" max="9737" width="9.42578125" style="77" bestFit="1" customWidth="1"/>
    <col min="9738" max="9738" width="9" style="77" customWidth="1"/>
    <col min="9739" max="9984" width="15.140625" style="77"/>
    <col min="9985" max="9985" width="23.85546875" style="77" bestFit="1" customWidth="1"/>
    <col min="9986" max="9986" width="11.28515625" style="77" bestFit="1" customWidth="1"/>
    <col min="9987" max="9990" width="9.5703125" style="77" bestFit="1" customWidth="1"/>
    <col min="9991" max="9991" width="9.85546875" style="77" bestFit="1" customWidth="1"/>
    <col min="9992" max="9992" width="10.140625" style="77" bestFit="1" customWidth="1"/>
    <col min="9993" max="9993" width="9.42578125" style="77" bestFit="1" customWidth="1"/>
    <col min="9994" max="9994" width="9" style="77" customWidth="1"/>
    <col min="9995" max="10240" width="15.140625" style="77"/>
    <col min="10241" max="10241" width="23.85546875" style="77" bestFit="1" customWidth="1"/>
    <col min="10242" max="10242" width="11.28515625" style="77" bestFit="1" customWidth="1"/>
    <col min="10243" max="10246" width="9.5703125" style="77" bestFit="1" customWidth="1"/>
    <col min="10247" max="10247" width="9.85546875" style="77" bestFit="1" customWidth="1"/>
    <col min="10248" max="10248" width="10.140625" style="77" bestFit="1" customWidth="1"/>
    <col min="10249" max="10249" width="9.42578125" style="77" bestFit="1" customWidth="1"/>
    <col min="10250" max="10250" width="9" style="77" customWidth="1"/>
    <col min="10251" max="10496" width="15.140625" style="77"/>
    <col min="10497" max="10497" width="23.85546875" style="77" bestFit="1" customWidth="1"/>
    <col min="10498" max="10498" width="11.28515625" style="77" bestFit="1" customWidth="1"/>
    <col min="10499" max="10502" width="9.5703125" style="77" bestFit="1" customWidth="1"/>
    <col min="10503" max="10503" width="9.85546875" style="77" bestFit="1" customWidth="1"/>
    <col min="10504" max="10504" width="10.140625" style="77" bestFit="1" customWidth="1"/>
    <col min="10505" max="10505" width="9.42578125" style="77" bestFit="1" customWidth="1"/>
    <col min="10506" max="10506" width="9" style="77" customWidth="1"/>
    <col min="10507" max="10752" width="15.140625" style="77"/>
    <col min="10753" max="10753" width="23.85546875" style="77" bestFit="1" customWidth="1"/>
    <col min="10754" max="10754" width="11.28515625" style="77" bestFit="1" customWidth="1"/>
    <col min="10755" max="10758" width="9.5703125" style="77" bestFit="1" customWidth="1"/>
    <col min="10759" max="10759" width="9.85546875" style="77" bestFit="1" customWidth="1"/>
    <col min="10760" max="10760" width="10.140625" style="77" bestFit="1" customWidth="1"/>
    <col min="10761" max="10761" width="9.42578125" style="77" bestFit="1" customWidth="1"/>
    <col min="10762" max="10762" width="9" style="77" customWidth="1"/>
    <col min="10763" max="11008" width="15.140625" style="77"/>
    <col min="11009" max="11009" width="23.85546875" style="77" bestFit="1" customWidth="1"/>
    <col min="11010" max="11010" width="11.28515625" style="77" bestFit="1" customWidth="1"/>
    <col min="11011" max="11014" width="9.5703125" style="77" bestFit="1" customWidth="1"/>
    <col min="11015" max="11015" width="9.85546875" style="77" bestFit="1" customWidth="1"/>
    <col min="11016" max="11016" width="10.140625" style="77" bestFit="1" customWidth="1"/>
    <col min="11017" max="11017" width="9.42578125" style="77" bestFit="1" customWidth="1"/>
    <col min="11018" max="11018" width="9" style="77" customWidth="1"/>
    <col min="11019" max="11264" width="15.140625" style="77"/>
    <col min="11265" max="11265" width="23.85546875" style="77" bestFit="1" customWidth="1"/>
    <col min="11266" max="11266" width="11.28515625" style="77" bestFit="1" customWidth="1"/>
    <col min="11267" max="11270" width="9.5703125" style="77" bestFit="1" customWidth="1"/>
    <col min="11271" max="11271" width="9.85546875" style="77" bestFit="1" customWidth="1"/>
    <col min="11272" max="11272" width="10.140625" style="77" bestFit="1" customWidth="1"/>
    <col min="11273" max="11273" width="9.42578125" style="77" bestFit="1" customWidth="1"/>
    <col min="11274" max="11274" width="9" style="77" customWidth="1"/>
    <col min="11275" max="11520" width="15.140625" style="77"/>
    <col min="11521" max="11521" width="23.85546875" style="77" bestFit="1" customWidth="1"/>
    <col min="11522" max="11522" width="11.28515625" style="77" bestFit="1" customWidth="1"/>
    <col min="11523" max="11526" width="9.5703125" style="77" bestFit="1" customWidth="1"/>
    <col min="11527" max="11527" width="9.85546875" style="77" bestFit="1" customWidth="1"/>
    <col min="11528" max="11528" width="10.140625" style="77" bestFit="1" customWidth="1"/>
    <col min="11529" max="11529" width="9.42578125" style="77" bestFit="1" customWidth="1"/>
    <col min="11530" max="11530" width="9" style="77" customWidth="1"/>
    <col min="11531" max="11776" width="15.140625" style="77"/>
    <col min="11777" max="11777" width="23.85546875" style="77" bestFit="1" customWidth="1"/>
    <col min="11778" max="11778" width="11.28515625" style="77" bestFit="1" customWidth="1"/>
    <col min="11779" max="11782" width="9.5703125" style="77" bestFit="1" customWidth="1"/>
    <col min="11783" max="11783" width="9.85546875" style="77" bestFit="1" customWidth="1"/>
    <col min="11784" max="11784" width="10.140625" style="77" bestFit="1" customWidth="1"/>
    <col min="11785" max="11785" width="9.42578125" style="77" bestFit="1" customWidth="1"/>
    <col min="11786" max="11786" width="9" style="77" customWidth="1"/>
    <col min="11787" max="12032" width="15.140625" style="77"/>
    <col min="12033" max="12033" width="23.85546875" style="77" bestFit="1" customWidth="1"/>
    <col min="12034" max="12034" width="11.28515625" style="77" bestFit="1" customWidth="1"/>
    <col min="12035" max="12038" width="9.5703125" style="77" bestFit="1" customWidth="1"/>
    <col min="12039" max="12039" width="9.85546875" style="77" bestFit="1" customWidth="1"/>
    <col min="12040" max="12040" width="10.140625" style="77" bestFit="1" customWidth="1"/>
    <col min="12041" max="12041" width="9.42578125" style="77" bestFit="1" customWidth="1"/>
    <col min="12042" max="12042" width="9" style="77" customWidth="1"/>
    <col min="12043" max="12288" width="15.140625" style="77"/>
    <col min="12289" max="12289" width="23.85546875" style="77" bestFit="1" customWidth="1"/>
    <col min="12290" max="12290" width="11.28515625" style="77" bestFit="1" customWidth="1"/>
    <col min="12291" max="12294" width="9.5703125" style="77" bestFit="1" customWidth="1"/>
    <col min="12295" max="12295" width="9.85546875" style="77" bestFit="1" customWidth="1"/>
    <col min="12296" max="12296" width="10.140625" style="77" bestFit="1" customWidth="1"/>
    <col min="12297" max="12297" width="9.42578125" style="77" bestFit="1" customWidth="1"/>
    <col min="12298" max="12298" width="9" style="77" customWidth="1"/>
    <col min="12299" max="12544" width="15.140625" style="77"/>
    <col min="12545" max="12545" width="23.85546875" style="77" bestFit="1" customWidth="1"/>
    <col min="12546" max="12546" width="11.28515625" style="77" bestFit="1" customWidth="1"/>
    <col min="12547" max="12550" width="9.5703125" style="77" bestFit="1" customWidth="1"/>
    <col min="12551" max="12551" width="9.85546875" style="77" bestFit="1" customWidth="1"/>
    <col min="12552" max="12552" width="10.140625" style="77" bestFit="1" customWidth="1"/>
    <col min="12553" max="12553" width="9.42578125" style="77" bestFit="1" customWidth="1"/>
    <col min="12554" max="12554" width="9" style="77" customWidth="1"/>
    <col min="12555" max="12800" width="15.140625" style="77"/>
    <col min="12801" max="12801" width="23.85546875" style="77" bestFit="1" customWidth="1"/>
    <col min="12802" max="12802" width="11.28515625" style="77" bestFit="1" customWidth="1"/>
    <col min="12803" max="12806" width="9.5703125" style="77" bestFit="1" customWidth="1"/>
    <col min="12807" max="12807" width="9.85546875" style="77" bestFit="1" customWidth="1"/>
    <col min="12808" max="12808" width="10.140625" style="77" bestFit="1" customWidth="1"/>
    <col min="12809" max="12809" width="9.42578125" style="77" bestFit="1" customWidth="1"/>
    <col min="12810" max="12810" width="9" style="77" customWidth="1"/>
    <col min="12811" max="13056" width="15.140625" style="77"/>
    <col min="13057" max="13057" width="23.85546875" style="77" bestFit="1" customWidth="1"/>
    <col min="13058" max="13058" width="11.28515625" style="77" bestFit="1" customWidth="1"/>
    <col min="13059" max="13062" width="9.5703125" style="77" bestFit="1" customWidth="1"/>
    <col min="13063" max="13063" width="9.85546875" style="77" bestFit="1" customWidth="1"/>
    <col min="13064" max="13064" width="10.140625" style="77" bestFit="1" customWidth="1"/>
    <col min="13065" max="13065" width="9.42578125" style="77" bestFit="1" customWidth="1"/>
    <col min="13066" max="13066" width="9" style="77" customWidth="1"/>
    <col min="13067" max="13312" width="15.140625" style="77"/>
    <col min="13313" max="13313" width="23.85546875" style="77" bestFit="1" customWidth="1"/>
    <col min="13314" max="13314" width="11.28515625" style="77" bestFit="1" customWidth="1"/>
    <col min="13315" max="13318" width="9.5703125" style="77" bestFit="1" customWidth="1"/>
    <col min="13319" max="13319" width="9.85546875" style="77" bestFit="1" customWidth="1"/>
    <col min="13320" max="13320" width="10.140625" style="77" bestFit="1" customWidth="1"/>
    <col min="13321" max="13321" width="9.42578125" style="77" bestFit="1" customWidth="1"/>
    <col min="13322" max="13322" width="9" style="77" customWidth="1"/>
    <col min="13323" max="13568" width="15.140625" style="77"/>
    <col min="13569" max="13569" width="23.85546875" style="77" bestFit="1" customWidth="1"/>
    <col min="13570" max="13570" width="11.28515625" style="77" bestFit="1" customWidth="1"/>
    <col min="13571" max="13574" width="9.5703125" style="77" bestFit="1" customWidth="1"/>
    <col min="13575" max="13575" width="9.85546875" style="77" bestFit="1" customWidth="1"/>
    <col min="13576" max="13576" width="10.140625" style="77" bestFit="1" customWidth="1"/>
    <col min="13577" max="13577" width="9.42578125" style="77" bestFit="1" customWidth="1"/>
    <col min="13578" max="13578" width="9" style="77" customWidth="1"/>
    <col min="13579" max="13824" width="15.140625" style="77"/>
    <col min="13825" max="13825" width="23.85546875" style="77" bestFit="1" customWidth="1"/>
    <col min="13826" max="13826" width="11.28515625" style="77" bestFit="1" customWidth="1"/>
    <col min="13827" max="13830" width="9.5703125" style="77" bestFit="1" customWidth="1"/>
    <col min="13831" max="13831" width="9.85546875" style="77" bestFit="1" customWidth="1"/>
    <col min="13832" max="13832" width="10.140625" style="77" bestFit="1" customWidth="1"/>
    <col min="13833" max="13833" width="9.42578125" style="77" bestFit="1" customWidth="1"/>
    <col min="13834" max="13834" width="9" style="77" customWidth="1"/>
    <col min="13835" max="14080" width="15.140625" style="77"/>
    <col min="14081" max="14081" width="23.85546875" style="77" bestFit="1" customWidth="1"/>
    <col min="14082" max="14082" width="11.28515625" style="77" bestFit="1" customWidth="1"/>
    <col min="14083" max="14086" width="9.5703125" style="77" bestFit="1" customWidth="1"/>
    <col min="14087" max="14087" width="9.85546875" style="77" bestFit="1" customWidth="1"/>
    <col min="14088" max="14088" width="10.140625" style="77" bestFit="1" customWidth="1"/>
    <col min="14089" max="14089" width="9.42578125" style="77" bestFit="1" customWidth="1"/>
    <col min="14090" max="14090" width="9" style="77" customWidth="1"/>
    <col min="14091" max="14336" width="15.140625" style="77"/>
    <col min="14337" max="14337" width="23.85546875" style="77" bestFit="1" customWidth="1"/>
    <col min="14338" max="14338" width="11.28515625" style="77" bestFit="1" customWidth="1"/>
    <col min="14339" max="14342" width="9.5703125" style="77" bestFit="1" customWidth="1"/>
    <col min="14343" max="14343" width="9.85546875" style="77" bestFit="1" customWidth="1"/>
    <col min="14344" max="14344" width="10.140625" style="77" bestFit="1" customWidth="1"/>
    <col min="14345" max="14345" width="9.42578125" style="77" bestFit="1" customWidth="1"/>
    <col min="14346" max="14346" width="9" style="77" customWidth="1"/>
    <col min="14347" max="14592" width="15.140625" style="77"/>
    <col min="14593" max="14593" width="23.85546875" style="77" bestFit="1" customWidth="1"/>
    <col min="14594" max="14594" width="11.28515625" style="77" bestFit="1" customWidth="1"/>
    <col min="14595" max="14598" width="9.5703125" style="77" bestFit="1" customWidth="1"/>
    <col min="14599" max="14599" width="9.85546875" style="77" bestFit="1" customWidth="1"/>
    <col min="14600" max="14600" width="10.140625" style="77" bestFit="1" customWidth="1"/>
    <col min="14601" max="14601" width="9.42578125" style="77" bestFit="1" customWidth="1"/>
    <col min="14602" max="14602" width="9" style="77" customWidth="1"/>
    <col min="14603" max="14848" width="15.140625" style="77"/>
    <col min="14849" max="14849" width="23.85546875" style="77" bestFit="1" customWidth="1"/>
    <col min="14850" max="14850" width="11.28515625" style="77" bestFit="1" customWidth="1"/>
    <col min="14851" max="14854" width="9.5703125" style="77" bestFit="1" customWidth="1"/>
    <col min="14855" max="14855" width="9.85546875" style="77" bestFit="1" customWidth="1"/>
    <col min="14856" max="14856" width="10.140625" style="77" bestFit="1" customWidth="1"/>
    <col min="14857" max="14857" width="9.42578125" style="77" bestFit="1" customWidth="1"/>
    <col min="14858" max="14858" width="9" style="77" customWidth="1"/>
    <col min="14859" max="15104" width="15.140625" style="77"/>
    <col min="15105" max="15105" width="23.85546875" style="77" bestFit="1" customWidth="1"/>
    <col min="15106" max="15106" width="11.28515625" style="77" bestFit="1" customWidth="1"/>
    <col min="15107" max="15110" width="9.5703125" style="77" bestFit="1" customWidth="1"/>
    <col min="15111" max="15111" width="9.85546875" style="77" bestFit="1" customWidth="1"/>
    <col min="15112" max="15112" width="10.140625" style="77" bestFit="1" customWidth="1"/>
    <col min="15113" max="15113" width="9.42578125" style="77" bestFit="1" customWidth="1"/>
    <col min="15114" max="15114" width="9" style="77" customWidth="1"/>
    <col min="15115" max="15360" width="15.140625" style="77"/>
    <col min="15361" max="15361" width="23.85546875" style="77" bestFit="1" customWidth="1"/>
    <col min="15362" max="15362" width="11.28515625" style="77" bestFit="1" customWidth="1"/>
    <col min="15363" max="15366" width="9.5703125" style="77" bestFit="1" customWidth="1"/>
    <col min="15367" max="15367" width="9.85546875" style="77" bestFit="1" customWidth="1"/>
    <col min="15368" max="15368" width="10.140625" style="77" bestFit="1" customWidth="1"/>
    <col min="15369" max="15369" width="9.42578125" style="77" bestFit="1" customWidth="1"/>
    <col min="15370" max="15370" width="9" style="77" customWidth="1"/>
    <col min="15371" max="15616" width="15.140625" style="77"/>
    <col min="15617" max="15617" width="23.85546875" style="77" bestFit="1" customWidth="1"/>
    <col min="15618" max="15618" width="11.28515625" style="77" bestFit="1" customWidth="1"/>
    <col min="15619" max="15622" width="9.5703125" style="77" bestFit="1" customWidth="1"/>
    <col min="15623" max="15623" width="9.85546875" style="77" bestFit="1" customWidth="1"/>
    <col min="15624" max="15624" width="10.140625" style="77" bestFit="1" customWidth="1"/>
    <col min="15625" max="15625" width="9.42578125" style="77" bestFit="1" customWidth="1"/>
    <col min="15626" max="15626" width="9" style="77" customWidth="1"/>
    <col min="15627" max="15872" width="15.140625" style="77"/>
    <col min="15873" max="15873" width="23.85546875" style="77" bestFit="1" customWidth="1"/>
    <col min="15874" max="15874" width="11.28515625" style="77" bestFit="1" customWidth="1"/>
    <col min="15875" max="15878" width="9.5703125" style="77" bestFit="1" customWidth="1"/>
    <col min="15879" max="15879" width="9.85546875" style="77" bestFit="1" customWidth="1"/>
    <col min="15880" max="15880" width="10.140625" style="77" bestFit="1" customWidth="1"/>
    <col min="15881" max="15881" width="9.42578125" style="77" bestFit="1" customWidth="1"/>
    <col min="15882" max="15882" width="9" style="77" customWidth="1"/>
    <col min="15883" max="16128" width="15.140625" style="77"/>
    <col min="16129" max="16129" width="23.85546875" style="77" bestFit="1" customWidth="1"/>
    <col min="16130" max="16130" width="11.28515625" style="77" bestFit="1" customWidth="1"/>
    <col min="16131" max="16134" width="9.5703125" style="77" bestFit="1" customWidth="1"/>
    <col min="16135" max="16135" width="9.85546875" style="77" bestFit="1" customWidth="1"/>
    <col min="16136" max="16136" width="10.140625" style="77" bestFit="1" customWidth="1"/>
    <col min="16137" max="16137" width="9.42578125" style="77" bestFit="1" customWidth="1"/>
    <col min="16138" max="16138" width="9" style="77" customWidth="1"/>
    <col min="16139" max="16384" width="15.140625" style="77"/>
  </cols>
  <sheetData>
    <row r="1" spans="1:10" s="1" customFormat="1" ht="18.75" customHeight="1">
      <c r="A1" s="397" t="s">
        <v>55</v>
      </c>
      <c r="B1" s="397"/>
      <c r="C1" s="397"/>
      <c r="D1" s="397"/>
      <c r="E1" s="397"/>
      <c r="F1" s="397"/>
      <c r="G1" s="397"/>
      <c r="H1" s="397"/>
      <c r="I1" s="397"/>
      <c r="J1" s="397"/>
    </row>
    <row r="2" spans="1:10" s="30" customFormat="1" ht="12.75" thickBot="1">
      <c r="J2" s="31" t="s">
        <v>56</v>
      </c>
    </row>
    <row r="3" spans="1:10" s="2" customFormat="1" ht="18" customHeight="1">
      <c r="A3" s="32" t="s">
        <v>0</v>
      </c>
      <c r="B3" s="33" t="s">
        <v>57</v>
      </c>
      <c r="C3" s="398" t="s">
        <v>58</v>
      </c>
      <c r="D3" s="399"/>
      <c r="E3" s="400"/>
      <c r="F3" s="401" t="s">
        <v>59</v>
      </c>
      <c r="G3" s="34" t="s">
        <v>60</v>
      </c>
      <c r="H3" s="34" t="s">
        <v>60</v>
      </c>
      <c r="I3" s="34" t="s">
        <v>61</v>
      </c>
      <c r="J3" s="35" t="s">
        <v>62</v>
      </c>
    </row>
    <row r="4" spans="1:10" s="2" customFormat="1" ht="18" customHeight="1">
      <c r="A4" s="36" t="s">
        <v>63</v>
      </c>
      <c r="B4" s="391" t="s">
        <v>64</v>
      </c>
      <c r="C4" s="37" t="s">
        <v>1</v>
      </c>
      <c r="D4" s="37" t="s">
        <v>65</v>
      </c>
      <c r="E4" s="37" t="s">
        <v>66</v>
      </c>
      <c r="F4" s="402"/>
      <c r="G4" s="38" t="s">
        <v>67</v>
      </c>
      <c r="H4" s="39" t="s">
        <v>68</v>
      </c>
      <c r="I4" s="40" t="s">
        <v>69</v>
      </c>
      <c r="J4" s="41" t="s">
        <v>70</v>
      </c>
    </row>
    <row r="5" spans="1:10" s="30" customFormat="1" ht="16.5" customHeight="1">
      <c r="A5" s="360" t="s">
        <v>288</v>
      </c>
      <c r="B5" s="361">
        <v>91228</v>
      </c>
      <c r="C5" s="361">
        <v>74472</v>
      </c>
      <c r="D5" s="361">
        <v>47643</v>
      </c>
      <c r="E5" s="361">
        <v>26829</v>
      </c>
      <c r="F5" s="362">
        <v>3336</v>
      </c>
      <c r="G5" s="362">
        <v>1511</v>
      </c>
      <c r="H5" s="362">
        <v>5910</v>
      </c>
      <c r="I5" s="362">
        <v>3048</v>
      </c>
      <c r="J5" s="362">
        <v>194</v>
      </c>
    </row>
    <row r="6" spans="1:10" s="2" customFormat="1" ht="16.5" customHeight="1">
      <c r="A6" s="42" t="s">
        <v>71</v>
      </c>
      <c r="B6" s="43">
        <v>4493</v>
      </c>
      <c r="C6" s="43">
        <v>487</v>
      </c>
      <c r="D6" s="43">
        <v>231</v>
      </c>
      <c r="E6" s="43">
        <v>256</v>
      </c>
      <c r="F6" s="44">
        <v>52</v>
      </c>
      <c r="G6" s="44">
        <v>98</v>
      </c>
      <c r="H6" s="44">
        <v>2450</v>
      </c>
      <c r="I6" s="44">
        <v>1406</v>
      </c>
      <c r="J6" s="45" t="s">
        <v>72</v>
      </c>
    </row>
    <row r="7" spans="1:10" s="2" customFormat="1" ht="16.5" customHeight="1">
      <c r="A7" s="42" t="s">
        <v>73</v>
      </c>
      <c r="B7" s="43">
        <v>91</v>
      </c>
      <c r="C7" s="43">
        <v>76</v>
      </c>
      <c r="D7" s="43">
        <v>55</v>
      </c>
      <c r="E7" s="43">
        <v>21</v>
      </c>
      <c r="F7" s="44">
        <v>2</v>
      </c>
      <c r="G7" s="44">
        <v>3</v>
      </c>
      <c r="H7" s="44">
        <v>8</v>
      </c>
      <c r="I7" s="44">
        <v>2</v>
      </c>
      <c r="J7" s="45">
        <v>0</v>
      </c>
    </row>
    <row r="8" spans="1:10" s="2" customFormat="1" ht="16.5" customHeight="1">
      <c r="A8" s="42" t="s">
        <v>74</v>
      </c>
      <c r="B8" s="43">
        <v>138</v>
      </c>
      <c r="C8" s="43">
        <v>62</v>
      </c>
      <c r="D8" s="43">
        <v>30</v>
      </c>
      <c r="E8" s="43">
        <v>32</v>
      </c>
      <c r="F8" s="44">
        <v>5</v>
      </c>
      <c r="G8" s="44">
        <v>16</v>
      </c>
      <c r="H8" s="44">
        <v>21</v>
      </c>
      <c r="I8" s="44">
        <v>34</v>
      </c>
      <c r="J8" s="45" t="s">
        <v>72</v>
      </c>
    </row>
    <row r="9" spans="1:10" s="2" customFormat="1" ht="16.5" customHeight="1">
      <c r="A9" s="42" t="s">
        <v>272</v>
      </c>
      <c r="B9" s="43">
        <v>11</v>
      </c>
      <c r="C9" s="43">
        <v>8</v>
      </c>
      <c r="D9" s="43">
        <v>7</v>
      </c>
      <c r="E9" s="43">
        <v>1</v>
      </c>
      <c r="F9" s="44">
        <v>2</v>
      </c>
      <c r="G9" s="45" t="s">
        <v>72</v>
      </c>
      <c r="H9" s="44">
        <v>1</v>
      </c>
      <c r="I9" s="45" t="s">
        <v>72</v>
      </c>
      <c r="J9" s="45" t="s">
        <v>72</v>
      </c>
    </row>
    <row r="10" spans="1:10" s="2" customFormat="1" ht="16.5" customHeight="1">
      <c r="A10" s="42" t="s">
        <v>75</v>
      </c>
      <c r="B10" s="43">
        <v>4904</v>
      </c>
      <c r="C10" s="43">
        <v>3206</v>
      </c>
      <c r="D10" s="43">
        <v>2740</v>
      </c>
      <c r="E10" s="43">
        <v>466</v>
      </c>
      <c r="F10" s="44">
        <v>678</v>
      </c>
      <c r="G10" s="44">
        <v>230</v>
      </c>
      <c r="H10" s="44">
        <v>556</v>
      </c>
      <c r="I10" s="44">
        <v>228</v>
      </c>
      <c r="J10" s="45" t="s">
        <v>72</v>
      </c>
    </row>
    <row r="11" spans="1:10" s="2" customFormat="1" ht="16.5" customHeight="1">
      <c r="A11" s="42" t="s">
        <v>76</v>
      </c>
      <c r="B11" s="43">
        <v>22517</v>
      </c>
      <c r="C11" s="43">
        <v>21211</v>
      </c>
      <c r="D11" s="43">
        <v>16625</v>
      </c>
      <c r="E11" s="43">
        <v>4586</v>
      </c>
      <c r="F11" s="44">
        <v>681</v>
      </c>
      <c r="G11" s="44">
        <v>87</v>
      </c>
      <c r="H11" s="44">
        <v>215</v>
      </c>
      <c r="I11" s="44">
        <v>117</v>
      </c>
      <c r="J11" s="45">
        <v>167</v>
      </c>
    </row>
    <row r="12" spans="1:10" s="2" customFormat="1" ht="16.5" customHeight="1">
      <c r="A12" s="42" t="s">
        <v>77</v>
      </c>
      <c r="B12" s="43">
        <v>410</v>
      </c>
      <c r="C12" s="43">
        <v>408</v>
      </c>
      <c r="D12" s="43">
        <v>363</v>
      </c>
      <c r="E12" s="43">
        <v>45</v>
      </c>
      <c r="F12" s="44">
        <v>2</v>
      </c>
      <c r="G12" s="45" t="s">
        <v>72</v>
      </c>
      <c r="H12" s="45" t="s">
        <v>72</v>
      </c>
      <c r="I12" s="45" t="s">
        <v>72</v>
      </c>
      <c r="J12" s="45" t="s">
        <v>72</v>
      </c>
    </row>
    <row r="13" spans="1:10" s="2" customFormat="1" ht="16.5" customHeight="1">
      <c r="A13" s="42" t="s">
        <v>78</v>
      </c>
      <c r="B13" s="43">
        <v>1044</v>
      </c>
      <c r="C13" s="43">
        <v>955</v>
      </c>
      <c r="D13" s="43">
        <v>765</v>
      </c>
      <c r="E13" s="43">
        <v>190</v>
      </c>
      <c r="F13" s="44">
        <v>42</v>
      </c>
      <c r="G13" s="44">
        <v>6</v>
      </c>
      <c r="H13" s="44">
        <v>38</v>
      </c>
      <c r="I13" s="44">
        <v>3</v>
      </c>
      <c r="J13" s="45" t="s">
        <v>72</v>
      </c>
    </row>
    <row r="14" spans="1:10" s="2" customFormat="1" ht="16.5" customHeight="1">
      <c r="A14" s="42" t="s">
        <v>273</v>
      </c>
      <c r="B14" s="43">
        <v>4671</v>
      </c>
      <c r="C14" s="43">
        <v>4324</v>
      </c>
      <c r="D14" s="43">
        <v>2949</v>
      </c>
      <c r="E14" s="43">
        <v>1375</v>
      </c>
      <c r="F14" s="44">
        <v>182</v>
      </c>
      <c r="G14" s="44">
        <v>31</v>
      </c>
      <c r="H14" s="44">
        <v>99</v>
      </c>
      <c r="I14" s="44">
        <v>32</v>
      </c>
      <c r="J14" s="45" t="s">
        <v>72</v>
      </c>
    </row>
    <row r="15" spans="1:10" s="2" customFormat="1" ht="16.5" customHeight="1">
      <c r="A15" s="42" t="s">
        <v>274</v>
      </c>
      <c r="B15" s="43">
        <v>12887</v>
      </c>
      <c r="C15" s="43">
        <v>10990</v>
      </c>
      <c r="D15" s="43">
        <v>4834</v>
      </c>
      <c r="E15" s="43">
        <v>6156</v>
      </c>
      <c r="F15" s="44">
        <v>672</v>
      </c>
      <c r="G15" s="44">
        <v>257</v>
      </c>
      <c r="H15" s="44">
        <v>537</v>
      </c>
      <c r="I15" s="44">
        <v>427</v>
      </c>
      <c r="J15" s="45" t="s">
        <v>72</v>
      </c>
    </row>
    <row r="16" spans="1:10" s="2" customFormat="1" ht="16.5" customHeight="1">
      <c r="A16" s="42" t="s">
        <v>275</v>
      </c>
      <c r="B16" s="43">
        <v>1208</v>
      </c>
      <c r="C16" s="43">
        <v>1109</v>
      </c>
      <c r="D16" s="43">
        <v>908</v>
      </c>
      <c r="E16" s="43">
        <v>201</v>
      </c>
      <c r="F16" s="44">
        <v>34</v>
      </c>
      <c r="G16" s="44">
        <v>13</v>
      </c>
      <c r="H16" s="44">
        <v>44</v>
      </c>
      <c r="I16" s="44">
        <v>8</v>
      </c>
      <c r="J16" s="45" t="s">
        <v>72</v>
      </c>
    </row>
    <row r="17" spans="1:10" s="2" customFormat="1" ht="16.5" customHeight="1">
      <c r="A17" s="42" t="s">
        <v>276</v>
      </c>
      <c r="B17" s="43">
        <v>1247</v>
      </c>
      <c r="C17" s="43">
        <v>805</v>
      </c>
      <c r="D17" s="43">
        <v>468</v>
      </c>
      <c r="E17" s="43">
        <v>337</v>
      </c>
      <c r="F17" s="44">
        <v>185</v>
      </c>
      <c r="G17" s="44">
        <v>31</v>
      </c>
      <c r="H17" s="44">
        <v>165</v>
      </c>
      <c r="I17" s="44">
        <v>61</v>
      </c>
      <c r="J17" s="45" t="s">
        <v>72</v>
      </c>
    </row>
    <row r="18" spans="1:10" s="2" customFormat="1" ht="16.5" customHeight="1">
      <c r="A18" s="42" t="s">
        <v>277</v>
      </c>
      <c r="B18" s="43">
        <v>2191</v>
      </c>
      <c r="C18" s="43">
        <v>1624</v>
      </c>
      <c r="D18" s="43">
        <v>1198</v>
      </c>
      <c r="E18" s="43">
        <v>426</v>
      </c>
      <c r="F18" s="44">
        <v>156</v>
      </c>
      <c r="G18" s="44">
        <v>89</v>
      </c>
      <c r="H18" s="44">
        <v>240</v>
      </c>
      <c r="I18" s="44">
        <v>81</v>
      </c>
      <c r="J18" s="45" t="s">
        <v>72</v>
      </c>
    </row>
    <row r="19" spans="1:10" s="2" customFormat="1" ht="16.5" customHeight="1">
      <c r="A19" s="42" t="s">
        <v>278</v>
      </c>
      <c r="B19" s="43">
        <v>4814</v>
      </c>
      <c r="C19" s="43">
        <v>4180</v>
      </c>
      <c r="D19" s="43">
        <v>750</v>
      </c>
      <c r="E19" s="43">
        <v>3430</v>
      </c>
      <c r="F19" s="44">
        <v>87</v>
      </c>
      <c r="G19" s="44">
        <v>204</v>
      </c>
      <c r="H19" s="44">
        <v>160</v>
      </c>
      <c r="I19" s="44">
        <v>182</v>
      </c>
      <c r="J19" s="45" t="s">
        <v>72</v>
      </c>
    </row>
    <row r="20" spans="1:10" s="2" customFormat="1" ht="16.5" customHeight="1">
      <c r="A20" s="42" t="s">
        <v>279</v>
      </c>
      <c r="B20" s="43">
        <v>2827</v>
      </c>
      <c r="C20" s="43">
        <v>2158</v>
      </c>
      <c r="D20" s="43">
        <v>948</v>
      </c>
      <c r="E20" s="43">
        <v>1210</v>
      </c>
      <c r="F20" s="44">
        <v>70</v>
      </c>
      <c r="G20" s="44">
        <v>124</v>
      </c>
      <c r="H20" s="44">
        <v>323</v>
      </c>
      <c r="I20" s="44">
        <v>145</v>
      </c>
      <c r="J20" s="45">
        <v>5</v>
      </c>
    </row>
    <row r="21" spans="1:10" s="2" customFormat="1" ht="16.5" customHeight="1">
      <c r="A21" s="42" t="s">
        <v>280</v>
      </c>
      <c r="B21" s="43">
        <v>5861</v>
      </c>
      <c r="C21" s="43">
        <v>5461</v>
      </c>
      <c r="D21" s="43">
        <v>3589</v>
      </c>
      <c r="E21" s="43">
        <v>1872</v>
      </c>
      <c r="F21" s="44">
        <v>36</v>
      </c>
      <c r="G21" s="44">
        <v>67</v>
      </c>
      <c r="H21" s="44">
        <v>274</v>
      </c>
      <c r="I21" s="44">
        <v>23</v>
      </c>
      <c r="J21" s="45" t="s">
        <v>72</v>
      </c>
    </row>
    <row r="22" spans="1:10" s="2" customFormat="1" ht="16.5" customHeight="1">
      <c r="A22" s="42" t="s">
        <v>281</v>
      </c>
      <c r="B22" s="43">
        <v>9497</v>
      </c>
      <c r="C22" s="43">
        <v>8988</v>
      </c>
      <c r="D22" s="43">
        <v>5776</v>
      </c>
      <c r="E22" s="43">
        <v>3212</v>
      </c>
      <c r="F22" s="44">
        <v>144</v>
      </c>
      <c r="G22" s="44">
        <v>157</v>
      </c>
      <c r="H22" s="44">
        <v>100</v>
      </c>
      <c r="I22" s="44">
        <v>107</v>
      </c>
      <c r="J22" s="45" t="s">
        <v>72</v>
      </c>
    </row>
    <row r="23" spans="1:10" s="2" customFormat="1" ht="16.5" customHeight="1">
      <c r="A23" s="42" t="s">
        <v>79</v>
      </c>
      <c r="B23" s="43">
        <v>638</v>
      </c>
      <c r="C23" s="43">
        <v>614</v>
      </c>
      <c r="D23" s="43">
        <v>406</v>
      </c>
      <c r="E23" s="43">
        <v>208</v>
      </c>
      <c r="F23" s="44">
        <v>17</v>
      </c>
      <c r="G23" s="44">
        <v>3</v>
      </c>
      <c r="H23" s="44">
        <v>1</v>
      </c>
      <c r="I23" s="44">
        <v>3</v>
      </c>
      <c r="J23" s="45" t="s">
        <v>72</v>
      </c>
    </row>
    <row r="24" spans="1:10" s="2" customFormat="1" ht="16.5" customHeight="1">
      <c r="A24" s="42" t="s">
        <v>80</v>
      </c>
      <c r="B24" s="43">
        <v>4355</v>
      </c>
      <c r="C24" s="43">
        <v>3564</v>
      </c>
      <c r="D24" s="43">
        <v>2104</v>
      </c>
      <c r="E24" s="43">
        <v>1460</v>
      </c>
      <c r="F24" s="44">
        <v>248</v>
      </c>
      <c r="G24" s="44">
        <v>57</v>
      </c>
      <c r="H24" s="44">
        <v>402</v>
      </c>
      <c r="I24" s="44">
        <v>62</v>
      </c>
      <c r="J24" s="45">
        <v>22</v>
      </c>
    </row>
    <row r="25" spans="1:10" s="2" customFormat="1" ht="16.5" customHeight="1">
      <c r="A25" s="42" t="s">
        <v>81</v>
      </c>
      <c r="B25" s="43">
        <v>2724</v>
      </c>
      <c r="C25" s="43">
        <v>2724</v>
      </c>
      <c r="D25" s="43">
        <v>2280</v>
      </c>
      <c r="E25" s="43">
        <v>444</v>
      </c>
      <c r="F25" s="45" t="s">
        <v>72</v>
      </c>
      <c r="G25" s="45" t="s">
        <v>72</v>
      </c>
      <c r="H25" s="45" t="s">
        <v>72</v>
      </c>
      <c r="I25" s="45" t="s">
        <v>72</v>
      </c>
      <c r="J25" s="45" t="s">
        <v>72</v>
      </c>
    </row>
    <row r="26" spans="1:10" s="30" customFormat="1" ht="16.5" customHeight="1" thickBot="1">
      <c r="A26" s="46" t="s">
        <v>82</v>
      </c>
      <c r="B26" s="47">
        <v>4791</v>
      </c>
      <c r="C26" s="47">
        <v>1594</v>
      </c>
      <c r="D26" s="47">
        <v>672</v>
      </c>
      <c r="E26" s="47">
        <v>922</v>
      </c>
      <c r="F26" s="44">
        <v>43</v>
      </c>
      <c r="G26" s="44">
        <v>41</v>
      </c>
      <c r="H26" s="44">
        <v>284</v>
      </c>
      <c r="I26" s="44">
        <v>129</v>
      </c>
      <c r="J26" s="45" t="s">
        <v>72</v>
      </c>
    </row>
    <row r="27" spans="1:10" s="1" customFormat="1">
      <c r="A27" s="48"/>
      <c r="B27" s="30"/>
      <c r="F27" s="49"/>
      <c r="G27" s="396" t="s">
        <v>285</v>
      </c>
      <c r="H27" s="396"/>
      <c r="I27" s="396"/>
      <c r="J27" s="396"/>
    </row>
    <row r="28" spans="1:10" s="1" customFormat="1" ht="18.75" customHeight="1">
      <c r="A28" s="397" t="s">
        <v>83</v>
      </c>
      <c r="B28" s="397"/>
      <c r="C28" s="397"/>
      <c r="D28" s="397"/>
      <c r="E28" s="397"/>
      <c r="F28" s="397"/>
      <c r="G28" s="397"/>
      <c r="H28" s="397"/>
      <c r="I28" s="397"/>
      <c r="J28" s="397"/>
    </row>
    <row r="29" spans="1:10" s="30" customFormat="1" ht="12.75" thickBot="1">
      <c r="H29" s="50"/>
      <c r="J29" s="31" t="s">
        <v>56</v>
      </c>
    </row>
    <row r="30" spans="1:10" s="2" customFormat="1" ht="14.25" customHeight="1">
      <c r="A30" s="51"/>
      <c r="B30" s="403" t="s">
        <v>2</v>
      </c>
      <c r="C30" s="52" t="s">
        <v>84</v>
      </c>
      <c r="D30" s="52"/>
      <c r="E30" s="52"/>
      <c r="F30" s="52"/>
      <c r="G30" s="52"/>
      <c r="H30" s="52"/>
      <c r="I30" s="52"/>
      <c r="J30" s="53"/>
    </row>
    <row r="31" spans="1:10" s="2" customFormat="1" ht="14.25" customHeight="1">
      <c r="A31" s="54" t="s">
        <v>0</v>
      </c>
      <c r="B31" s="404"/>
      <c r="C31" s="406" t="s">
        <v>85</v>
      </c>
      <c r="D31" s="55" t="s">
        <v>86</v>
      </c>
      <c r="E31" s="55"/>
      <c r="F31" s="55"/>
      <c r="G31" s="56"/>
      <c r="H31" s="57"/>
      <c r="I31" s="58"/>
      <c r="J31" s="59" t="s">
        <v>87</v>
      </c>
    </row>
    <row r="32" spans="1:10" s="2" customFormat="1" ht="14.25" customHeight="1">
      <c r="A32" s="60"/>
      <c r="B32" s="404"/>
      <c r="C32" s="407"/>
      <c r="D32" s="61" t="s">
        <v>88</v>
      </c>
      <c r="E32" s="406" t="s">
        <v>89</v>
      </c>
      <c r="F32" s="58" t="s">
        <v>90</v>
      </c>
      <c r="G32" s="62" t="s">
        <v>91</v>
      </c>
      <c r="H32" s="63"/>
      <c r="I32" s="58" t="s">
        <v>92</v>
      </c>
      <c r="J32" s="59"/>
    </row>
    <row r="33" spans="1:10" s="2" customFormat="1" ht="14.25" customHeight="1">
      <c r="A33" s="64" t="s">
        <v>18</v>
      </c>
      <c r="B33" s="404"/>
      <c r="C33" s="407"/>
      <c r="D33" s="65" t="s">
        <v>2</v>
      </c>
      <c r="E33" s="409"/>
      <c r="F33" s="58" t="s">
        <v>93</v>
      </c>
      <c r="G33" s="62" t="s">
        <v>94</v>
      </c>
      <c r="H33" s="63" t="s">
        <v>95</v>
      </c>
      <c r="I33" s="58" t="s">
        <v>96</v>
      </c>
      <c r="J33" s="59" t="s">
        <v>97</v>
      </c>
    </row>
    <row r="34" spans="1:10" s="2" customFormat="1" ht="14.25" customHeight="1">
      <c r="A34" s="66"/>
      <c r="B34" s="405"/>
      <c r="C34" s="408"/>
      <c r="D34" s="67"/>
      <c r="E34" s="402"/>
      <c r="F34" s="38" t="s">
        <v>98</v>
      </c>
      <c r="G34" s="39" t="s">
        <v>98</v>
      </c>
      <c r="H34" s="40"/>
      <c r="I34" s="38"/>
      <c r="J34" s="68"/>
    </row>
    <row r="35" spans="1:10" s="30" customFormat="1" ht="15.95" customHeight="1">
      <c r="A35" s="69" t="s">
        <v>1</v>
      </c>
      <c r="B35" s="70">
        <f>SUM(B37:B52)</f>
        <v>160728</v>
      </c>
      <c r="C35" s="70">
        <f>SUM(D35,I35)</f>
        <v>95345</v>
      </c>
      <c r="D35" s="70">
        <f>SUM(E35:H35)</f>
        <v>91228</v>
      </c>
      <c r="E35" s="70">
        <f t="shared" ref="E35:J35" si="0">SUM(E37:E52)</f>
        <v>72720</v>
      </c>
      <c r="F35" s="70">
        <f t="shared" si="0"/>
        <v>12385</v>
      </c>
      <c r="G35" s="70">
        <f t="shared" si="0"/>
        <v>4483</v>
      </c>
      <c r="H35" s="70">
        <f t="shared" si="0"/>
        <v>1640</v>
      </c>
      <c r="I35" s="70">
        <f t="shared" si="0"/>
        <v>4117</v>
      </c>
      <c r="J35" s="70">
        <f t="shared" si="0"/>
        <v>59087</v>
      </c>
    </row>
    <row r="36" spans="1:10" s="2" customFormat="1" ht="6.95" customHeight="1">
      <c r="A36" s="71"/>
      <c r="B36" s="72"/>
      <c r="C36" s="72"/>
      <c r="D36" s="72"/>
      <c r="E36" s="72"/>
      <c r="F36" s="72"/>
      <c r="G36" s="72"/>
      <c r="H36" s="72"/>
      <c r="I36" s="72"/>
      <c r="J36" s="72"/>
    </row>
    <row r="37" spans="1:10" s="2" customFormat="1" ht="15.95" customHeight="1">
      <c r="A37" s="71" t="s">
        <v>3</v>
      </c>
      <c r="B37" s="72">
        <v>12117</v>
      </c>
      <c r="C37" s="73">
        <f>D37+I37</f>
        <v>2060</v>
      </c>
      <c r="D37" s="73">
        <f>SUM(E37:H37)</f>
        <v>1874</v>
      </c>
      <c r="E37" s="73">
        <v>687</v>
      </c>
      <c r="F37" s="73">
        <v>71</v>
      </c>
      <c r="G37" s="73">
        <v>1081</v>
      </c>
      <c r="H37" s="73">
        <v>35</v>
      </c>
      <c r="I37" s="73">
        <v>186</v>
      </c>
      <c r="J37" s="73">
        <v>9844</v>
      </c>
    </row>
    <row r="38" spans="1:10" s="2" customFormat="1" ht="15.95" customHeight="1">
      <c r="A38" s="71" t="s">
        <v>4</v>
      </c>
      <c r="B38" s="72">
        <v>16050</v>
      </c>
      <c r="C38" s="73">
        <f t="shared" ref="C38:C52" si="1">D38+I38</f>
        <v>8970</v>
      </c>
      <c r="D38" s="73">
        <f t="shared" ref="D38:D46" si="2">SUM(E38:H38)</f>
        <v>8478</v>
      </c>
      <c r="E38" s="73">
        <v>5071</v>
      </c>
      <c r="F38" s="73">
        <v>244</v>
      </c>
      <c r="G38" s="73">
        <v>3021</v>
      </c>
      <c r="H38" s="73">
        <v>142</v>
      </c>
      <c r="I38" s="73">
        <v>492</v>
      </c>
      <c r="J38" s="73">
        <v>6486</v>
      </c>
    </row>
    <row r="39" spans="1:10" s="2" customFormat="1" ht="15.95" customHeight="1">
      <c r="A39" s="71" t="s">
        <v>5</v>
      </c>
      <c r="B39" s="72">
        <v>11475</v>
      </c>
      <c r="C39" s="73">
        <f t="shared" si="1"/>
        <v>8789</v>
      </c>
      <c r="D39" s="73">
        <f t="shared" si="2"/>
        <v>8280</v>
      </c>
      <c r="E39" s="73">
        <v>7439</v>
      </c>
      <c r="F39" s="73">
        <v>413</v>
      </c>
      <c r="G39" s="73">
        <v>257</v>
      </c>
      <c r="H39" s="73">
        <v>171</v>
      </c>
      <c r="I39" s="73">
        <v>509</v>
      </c>
      <c r="J39" s="73">
        <v>1828</v>
      </c>
    </row>
    <row r="40" spans="1:10" s="2" customFormat="1" ht="15.95" customHeight="1">
      <c r="A40" s="71" t="s">
        <v>6</v>
      </c>
      <c r="B40" s="72">
        <v>12614</v>
      </c>
      <c r="C40" s="73">
        <f t="shared" si="1"/>
        <v>9577</v>
      </c>
      <c r="D40" s="73">
        <f t="shared" si="2"/>
        <v>9144</v>
      </c>
      <c r="E40" s="73">
        <v>8137</v>
      </c>
      <c r="F40" s="73">
        <v>749</v>
      </c>
      <c r="G40" s="73">
        <v>62</v>
      </c>
      <c r="H40" s="73">
        <v>196</v>
      </c>
      <c r="I40" s="73">
        <v>433</v>
      </c>
      <c r="J40" s="73">
        <v>2199</v>
      </c>
    </row>
    <row r="41" spans="1:10" s="2" customFormat="1" ht="15.95" customHeight="1">
      <c r="A41" s="71" t="s">
        <v>7</v>
      </c>
      <c r="B41" s="72">
        <v>14317</v>
      </c>
      <c r="C41" s="73">
        <f t="shared" si="1"/>
        <v>11262</v>
      </c>
      <c r="D41" s="73">
        <f t="shared" si="2"/>
        <v>10814</v>
      </c>
      <c r="E41" s="73">
        <v>9366</v>
      </c>
      <c r="F41" s="73">
        <v>1234</v>
      </c>
      <c r="G41" s="73">
        <v>32</v>
      </c>
      <c r="H41" s="73">
        <v>182</v>
      </c>
      <c r="I41" s="73">
        <v>448</v>
      </c>
      <c r="J41" s="73">
        <v>2289</v>
      </c>
    </row>
    <row r="42" spans="1:10" s="2" customFormat="1" ht="15.95" customHeight="1">
      <c r="A42" s="71" t="s">
        <v>8</v>
      </c>
      <c r="B42" s="72">
        <v>12111</v>
      </c>
      <c r="C42" s="73">
        <f t="shared" si="1"/>
        <v>9971</v>
      </c>
      <c r="D42" s="73">
        <f t="shared" si="2"/>
        <v>9637</v>
      </c>
      <c r="E42" s="73">
        <v>8107</v>
      </c>
      <c r="F42" s="73">
        <v>1431</v>
      </c>
      <c r="G42" s="73">
        <v>11</v>
      </c>
      <c r="H42" s="73">
        <v>88</v>
      </c>
      <c r="I42" s="73">
        <v>334</v>
      </c>
      <c r="J42" s="73">
        <v>1548</v>
      </c>
    </row>
    <row r="43" spans="1:10" s="2" customFormat="1" ht="15.95" customHeight="1">
      <c r="A43" s="71" t="s">
        <v>9</v>
      </c>
      <c r="B43" s="72">
        <v>11240</v>
      </c>
      <c r="C43" s="73">
        <f t="shared" si="1"/>
        <v>9469</v>
      </c>
      <c r="D43" s="73">
        <f t="shared" si="2"/>
        <v>9197</v>
      </c>
      <c r="E43" s="73">
        <v>7664</v>
      </c>
      <c r="F43" s="73">
        <v>1441</v>
      </c>
      <c r="G43" s="73">
        <v>9</v>
      </c>
      <c r="H43" s="73">
        <v>83</v>
      </c>
      <c r="I43" s="73">
        <v>272</v>
      </c>
      <c r="J43" s="73">
        <v>1309</v>
      </c>
    </row>
    <row r="44" spans="1:10" s="2" customFormat="1" ht="15.95" customHeight="1">
      <c r="A44" s="71" t="s">
        <v>10</v>
      </c>
      <c r="B44" s="72">
        <v>10413</v>
      </c>
      <c r="C44" s="73">
        <f t="shared" si="1"/>
        <v>8653</v>
      </c>
      <c r="D44" s="73">
        <f t="shared" si="2"/>
        <v>8390</v>
      </c>
      <c r="E44" s="73">
        <v>7078</v>
      </c>
      <c r="F44" s="73">
        <v>1220</v>
      </c>
      <c r="G44" s="73">
        <v>3</v>
      </c>
      <c r="H44" s="73">
        <v>89</v>
      </c>
      <c r="I44" s="73">
        <v>263</v>
      </c>
      <c r="J44" s="73">
        <v>1439</v>
      </c>
    </row>
    <row r="45" spans="1:10" s="2" customFormat="1" ht="15.95" customHeight="1">
      <c r="A45" s="71" t="s">
        <v>11</v>
      </c>
      <c r="B45" s="72">
        <v>11298</v>
      </c>
      <c r="C45" s="73">
        <f t="shared" si="1"/>
        <v>8836</v>
      </c>
      <c r="D45" s="73">
        <f t="shared" si="2"/>
        <v>8500</v>
      </c>
      <c r="E45" s="73">
        <v>7235</v>
      </c>
      <c r="F45" s="73">
        <v>1146</v>
      </c>
      <c r="G45" s="73">
        <v>1</v>
      </c>
      <c r="H45" s="73">
        <v>118</v>
      </c>
      <c r="I45" s="73">
        <v>336</v>
      </c>
      <c r="J45" s="73">
        <v>2201</v>
      </c>
    </row>
    <row r="46" spans="1:10" s="2" customFormat="1" ht="15.95" customHeight="1">
      <c r="A46" s="71" t="s">
        <v>12</v>
      </c>
      <c r="B46" s="72">
        <v>13620</v>
      </c>
      <c r="C46" s="73">
        <f t="shared" si="1"/>
        <v>8417</v>
      </c>
      <c r="D46" s="73">
        <f t="shared" si="2"/>
        <v>7903</v>
      </c>
      <c r="E46" s="73">
        <v>6174</v>
      </c>
      <c r="F46" s="73">
        <v>1580</v>
      </c>
      <c r="G46" s="73">
        <v>4</v>
      </c>
      <c r="H46" s="73">
        <v>145</v>
      </c>
      <c r="I46" s="73">
        <v>514</v>
      </c>
      <c r="J46" s="73">
        <v>4851</v>
      </c>
    </row>
    <row r="47" spans="1:10" s="2" customFormat="1" ht="6.95" customHeight="1">
      <c r="A47" s="71"/>
      <c r="B47" s="72"/>
      <c r="C47" s="73"/>
      <c r="D47" s="73"/>
      <c r="E47" s="73"/>
      <c r="F47" s="73"/>
      <c r="G47" s="73"/>
      <c r="H47" s="73"/>
      <c r="I47" s="73"/>
      <c r="J47" s="73"/>
    </row>
    <row r="48" spans="1:10" s="2" customFormat="1" ht="15.95" customHeight="1">
      <c r="A48" s="71" t="s">
        <v>13</v>
      </c>
      <c r="B48" s="72">
        <v>10632</v>
      </c>
      <c r="C48" s="73">
        <f t="shared" si="1"/>
        <v>4397</v>
      </c>
      <c r="D48" s="73">
        <f>SUM(E48:H48)</f>
        <v>4199</v>
      </c>
      <c r="E48" s="73">
        <v>2882</v>
      </c>
      <c r="F48" s="73">
        <v>1163</v>
      </c>
      <c r="G48" s="73">
        <v>0</v>
      </c>
      <c r="H48" s="73">
        <v>154</v>
      </c>
      <c r="I48" s="73">
        <v>198</v>
      </c>
      <c r="J48" s="73">
        <v>5933</v>
      </c>
    </row>
    <row r="49" spans="1:10" s="2" customFormat="1" ht="15.95" customHeight="1">
      <c r="A49" s="71" t="s">
        <v>14</v>
      </c>
      <c r="B49" s="72">
        <v>7633</v>
      </c>
      <c r="C49" s="73">
        <f t="shared" si="1"/>
        <v>2272</v>
      </c>
      <c r="D49" s="73">
        <f>SUM(E49:H49)</f>
        <v>2181</v>
      </c>
      <c r="E49" s="73">
        <v>1340</v>
      </c>
      <c r="F49" s="73">
        <v>747</v>
      </c>
      <c r="G49" s="73">
        <v>1</v>
      </c>
      <c r="H49" s="73">
        <v>93</v>
      </c>
      <c r="I49" s="73">
        <v>91</v>
      </c>
      <c r="J49" s="73">
        <v>5096</v>
      </c>
    </row>
    <row r="50" spans="1:10" s="2" customFormat="1" ht="15.95" customHeight="1">
      <c r="A50" s="71" t="s">
        <v>15</v>
      </c>
      <c r="B50" s="72">
        <v>6716</v>
      </c>
      <c r="C50" s="73">
        <f t="shared" si="1"/>
        <v>1475</v>
      </c>
      <c r="D50" s="73">
        <f>SUM(E50:H50)</f>
        <v>1449</v>
      </c>
      <c r="E50" s="73">
        <v>862</v>
      </c>
      <c r="F50" s="73">
        <v>516</v>
      </c>
      <c r="G50" s="73">
        <v>1</v>
      </c>
      <c r="H50" s="73">
        <v>70</v>
      </c>
      <c r="I50" s="73">
        <v>26</v>
      </c>
      <c r="J50" s="73">
        <v>5027</v>
      </c>
    </row>
    <row r="51" spans="1:10" s="2" customFormat="1" ht="15.95" customHeight="1">
      <c r="A51" s="71" t="s">
        <v>16</v>
      </c>
      <c r="B51" s="72">
        <v>5171</v>
      </c>
      <c r="C51" s="73">
        <f t="shared" si="1"/>
        <v>819</v>
      </c>
      <c r="D51" s="73">
        <f>SUM(E51:H51)</f>
        <v>808</v>
      </c>
      <c r="E51" s="73">
        <v>481</v>
      </c>
      <c r="F51" s="73">
        <v>286</v>
      </c>
      <c r="G51" s="73">
        <v>0</v>
      </c>
      <c r="H51" s="73">
        <v>41</v>
      </c>
      <c r="I51" s="73">
        <v>11</v>
      </c>
      <c r="J51" s="73">
        <v>4200</v>
      </c>
    </row>
    <row r="52" spans="1:10" s="2" customFormat="1" ht="15.95" customHeight="1">
      <c r="A52" s="71" t="s">
        <v>17</v>
      </c>
      <c r="B52" s="72">
        <v>5321</v>
      </c>
      <c r="C52" s="73">
        <f t="shared" si="1"/>
        <v>378</v>
      </c>
      <c r="D52" s="73">
        <f>SUM(E52:H52)</f>
        <v>374</v>
      </c>
      <c r="E52" s="72">
        <v>197</v>
      </c>
      <c r="F52" s="72">
        <v>144</v>
      </c>
      <c r="G52" s="72">
        <v>0</v>
      </c>
      <c r="H52" s="72">
        <v>33</v>
      </c>
      <c r="I52" s="72">
        <v>4</v>
      </c>
      <c r="J52" s="72">
        <v>4837</v>
      </c>
    </row>
    <row r="53" spans="1:10" s="2" customFormat="1" ht="6.95" customHeight="1">
      <c r="A53" s="71"/>
      <c r="B53" s="72"/>
      <c r="C53" s="73"/>
      <c r="D53" s="73"/>
      <c r="E53" s="72"/>
      <c r="F53" s="72"/>
      <c r="G53" s="72"/>
      <c r="H53" s="72"/>
      <c r="I53" s="72"/>
      <c r="J53" s="72"/>
    </row>
    <row r="54" spans="1:10" s="2" customFormat="1" ht="15.95" customHeight="1">
      <c r="A54" s="71" t="s">
        <v>99</v>
      </c>
      <c r="B54" s="72"/>
      <c r="C54" s="72"/>
      <c r="D54" s="72"/>
      <c r="E54" s="72"/>
      <c r="F54" s="72"/>
      <c r="G54" s="72"/>
      <c r="H54" s="72"/>
      <c r="I54" s="72"/>
      <c r="J54" s="72"/>
    </row>
    <row r="55" spans="1:10" s="2" customFormat="1" ht="15.95" customHeight="1">
      <c r="A55" s="71" t="s">
        <v>100</v>
      </c>
      <c r="B55" s="72">
        <f>SUM(B37:B46)</f>
        <v>125255</v>
      </c>
      <c r="C55" s="72">
        <f>SUM(D55,I55)</f>
        <v>86004</v>
      </c>
      <c r="D55" s="72">
        <f>SUM(E55:H55)</f>
        <v>82217</v>
      </c>
      <c r="E55" s="72">
        <f t="shared" ref="E55:J55" si="3">SUM(E37:E46)</f>
        <v>66958</v>
      </c>
      <c r="F55" s="72">
        <f t="shared" si="3"/>
        <v>9529</v>
      </c>
      <c r="G55" s="72">
        <f t="shared" si="3"/>
        <v>4481</v>
      </c>
      <c r="H55" s="72">
        <f t="shared" si="3"/>
        <v>1249</v>
      </c>
      <c r="I55" s="72">
        <f t="shared" si="3"/>
        <v>3787</v>
      </c>
      <c r="J55" s="72">
        <f t="shared" si="3"/>
        <v>33994</v>
      </c>
    </row>
    <row r="56" spans="1:10" s="2" customFormat="1" ht="15.95" customHeight="1" thickBot="1">
      <c r="A56" s="74" t="s">
        <v>101</v>
      </c>
      <c r="B56" s="75">
        <f>SUM(B48:B52)</f>
        <v>35473</v>
      </c>
      <c r="C56" s="75">
        <f>SUM(D56,I56)</f>
        <v>9341</v>
      </c>
      <c r="D56" s="75">
        <f>SUM(E56:H56)</f>
        <v>9011</v>
      </c>
      <c r="E56" s="75">
        <f t="shared" ref="E56:J56" si="4">SUM(E48:E52)</f>
        <v>5762</v>
      </c>
      <c r="F56" s="75">
        <f t="shared" si="4"/>
        <v>2856</v>
      </c>
      <c r="G56" s="75">
        <f t="shared" si="4"/>
        <v>2</v>
      </c>
      <c r="H56" s="75">
        <f t="shared" si="4"/>
        <v>391</v>
      </c>
      <c r="I56" s="75">
        <f t="shared" si="4"/>
        <v>330</v>
      </c>
      <c r="J56" s="75">
        <f t="shared" si="4"/>
        <v>25093</v>
      </c>
    </row>
    <row r="57" spans="1:10" s="30" customFormat="1" ht="18" customHeight="1">
      <c r="A57" s="30" t="s">
        <v>102</v>
      </c>
      <c r="E57" s="50"/>
      <c r="F57" s="76"/>
      <c r="G57" s="396" t="s">
        <v>285</v>
      </c>
      <c r="H57" s="396"/>
      <c r="I57" s="396"/>
      <c r="J57" s="396"/>
    </row>
  </sheetData>
  <mergeCells count="9">
    <mergeCell ref="G57:J57"/>
    <mergeCell ref="A1:J1"/>
    <mergeCell ref="C3:E3"/>
    <mergeCell ref="F3:F4"/>
    <mergeCell ref="A28:J28"/>
    <mergeCell ref="B30:B34"/>
    <mergeCell ref="C31:C34"/>
    <mergeCell ref="E32:E34"/>
    <mergeCell ref="G27:J27"/>
  </mergeCells>
  <phoneticPr fontId="11"/>
  <printOptions horizontalCentered="1"/>
  <pageMargins left="0.59055118110236227" right="0.59055118110236227" top="0.6692913385826772" bottom="0.39370078740157483" header="0.51181102362204722" footer="0.27559055118110237"/>
  <pageSetup paperSize="9" scale="8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D47"/>
  <sheetViews>
    <sheetView defaultGridColor="0" view="pageBreakPreview" topLeftCell="A10" colorId="22" zoomScale="70" zoomScaleNormal="70" zoomScaleSheetLayoutView="70" workbookViewId="0">
      <selection sqref="A1:K1"/>
    </sheetView>
  </sheetViews>
  <sheetFormatPr defaultColWidth="10" defaultRowHeight="12"/>
  <cols>
    <col min="1" max="1" width="4" style="97" customWidth="1"/>
    <col min="2" max="2" width="18.7109375" style="97" customWidth="1"/>
    <col min="3" max="14" width="12.7109375" style="97" customWidth="1"/>
    <col min="15" max="15" width="3.85546875" style="97" customWidth="1"/>
    <col min="16" max="16" width="18.7109375" style="97" customWidth="1"/>
    <col min="17" max="18" width="10.85546875" style="97" bestFit="1" customWidth="1"/>
    <col min="19" max="19" width="10.85546875" style="79" bestFit="1" customWidth="1"/>
    <col min="20" max="20" width="3.85546875" style="81" customWidth="1"/>
    <col min="21" max="21" width="18.7109375" style="81" customWidth="1"/>
    <col min="22" max="23" width="10.85546875" style="13" bestFit="1" customWidth="1"/>
    <col min="24" max="24" width="10.7109375" style="13" customWidth="1"/>
    <col min="25" max="256" width="10" style="13"/>
    <col min="257" max="257" width="4" style="13" customWidth="1"/>
    <col min="258" max="258" width="17.140625" style="13" bestFit="1" customWidth="1"/>
    <col min="259" max="259" width="12.7109375" style="13" bestFit="1" customWidth="1"/>
    <col min="260" max="260" width="12.85546875" style="13" bestFit="1" customWidth="1"/>
    <col min="261" max="267" width="12.7109375" style="13" customWidth="1"/>
    <col min="268" max="270" width="11.85546875" style="13" bestFit="1" customWidth="1"/>
    <col min="271" max="271" width="3.85546875" style="13" customWidth="1"/>
    <col min="272" max="272" width="17.140625" style="13" customWidth="1"/>
    <col min="273" max="275" width="10.85546875" style="13" bestFit="1" customWidth="1"/>
    <col min="276" max="276" width="3.85546875" style="13" customWidth="1"/>
    <col min="277" max="277" width="17.140625" style="13" customWidth="1"/>
    <col min="278" max="279" width="10.85546875" style="13" bestFit="1" customWidth="1"/>
    <col min="280" max="280" width="10.7109375" style="13" customWidth="1"/>
    <col min="281" max="512" width="10" style="13"/>
    <col min="513" max="513" width="4" style="13" customWidth="1"/>
    <col min="514" max="514" width="17.140625" style="13" bestFit="1" customWidth="1"/>
    <col min="515" max="515" width="12.7109375" style="13" bestFit="1" customWidth="1"/>
    <col min="516" max="516" width="12.85546875" style="13" bestFit="1" customWidth="1"/>
    <col min="517" max="523" width="12.7109375" style="13" customWidth="1"/>
    <col min="524" max="526" width="11.85546875" style="13" bestFit="1" customWidth="1"/>
    <col min="527" max="527" width="3.85546875" style="13" customWidth="1"/>
    <col min="528" max="528" width="17.140625" style="13" customWidth="1"/>
    <col min="529" max="531" width="10.85546875" style="13" bestFit="1" customWidth="1"/>
    <col min="532" max="532" width="3.85546875" style="13" customWidth="1"/>
    <col min="533" max="533" width="17.140625" style="13" customWidth="1"/>
    <col min="534" max="535" width="10.85546875" style="13" bestFit="1" customWidth="1"/>
    <col min="536" max="536" width="10.7109375" style="13" customWidth="1"/>
    <col min="537" max="768" width="10" style="13"/>
    <col min="769" max="769" width="4" style="13" customWidth="1"/>
    <col min="770" max="770" width="17.140625" style="13" bestFit="1" customWidth="1"/>
    <col min="771" max="771" width="12.7109375" style="13" bestFit="1" customWidth="1"/>
    <col min="772" max="772" width="12.85546875" style="13" bestFit="1" customWidth="1"/>
    <col min="773" max="779" width="12.7109375" style="13" customWidth="1"/>
    <col min="780" max="782" width="11.85546875" style="13" bestFit="1" customWidth="1"/>
    <col min="783" max="783" width="3.85546875" style="13" customWidth="1"/>
    <col min="784" max="784" width="17.140625" style="13" customWidth="1"/>
    <col min="785" max="787" width="10.85546875" style="13" bestFit="1" customWidth="1"/>
    <col min="788" max="788" width="3.85546875" style="13" customWidth="1"/>
    <col min="789" max="789" width="17.140625" style="13" customWidth="1"/>
    <col min="790" max="791" width="10.85546875" style="13" bestFit="1" customWidth="1"/>
    <col min="792" max="792" width="10.7109375" style="13" customWidth="1"/>
    <col min="793" max="1024" width="10" style="13"/>
    <col min="1025" max="1025" width="4" style="13" customWidth="1"/>
    <col min="1026" max="1026" width="17.140625" style="13" bestFit="1" customWidth="1"/>
    <col min="1027" max="1027" width="12.7109375" style="13" bestFit="1" customWidth="1"/>
    <col min="1028" max="1028" width="12.85546875" style="13" bestFit="1" customWidth="1"/>
    <col min="1029" max="1035" width="12.7109375" style="13" customWidth="1"/>
    <col min="1036" max="1038" width="11.85546875" style="13" bestFit="1" customWidth="1"/>
    <col min="1039" max="1039" width="3.85546875" style="13" customWidth="1"/>
    <col min="1040" max="1040" width="17.140625" style="13" customWidth="1"/>
    <col min="1041" max="1043" width="10.85546875" style="13" bestFit="1" customWidth="1"/>
    <col min="1044" max="1044" width="3.85546875" style="13" customWidth="1"/>
    <col min="1045" max="1045" width="17.140625" style="13" customWidth="1"/>
    <col min="1046" max="1047" width="10.85546875" style="13" bestFit="1" customWidth="1"/>
    <col min="1048" max="1048" width="10.7109375" style="13" customWidth="1"/>
    <col min="1049" max="1280" width="10" style="13"/>
    <col min="1281" max="1281" width="4" style="13" customWidth="1"/>
    <col min="1282" max="1282" width="17.140625" style="13" bestFit="1" customWidth="1"/>
    <col min="1283" max="1283" width="12.7109375" style="13" bestFit="1" customWidth="1"/>
    <col min="1284" max="1284" width="12.85546875" style="13" bestFit="1" customWidth="1"/>
    <col min="1285" max="1291" width="12.7109375" style="13" customWidth="1"/>
    <col min="1292" max="1294" width="11.85546875" style="13" bestFit="1" customWidth="1"/>
    <col min="1295" max="1295" width="3.85546875" style="13" customWidth="1"/>
    <col min="1296" max="1296" width="17.140625" style="13" customWidth="1"/>
    <col min="1297" max="1299" width="10.85546875" style="13" bestFit="1" customWidth="1"/>
    <col min="1300" max="1300" width="3.85546875" style="13" customWidth="1"/>
    <col min="1301" max="1301" width="17.140625" style="13" customWidth="1"/>
    <col min="1302" max="1303" width="10.85546875" style="13" bestFit="1" customWidth="1"/>
    <col min="1304" max="1304" width="10.7109375" style="13" customWidth="1"/>
    <col min="1305" max="1536" width="10" style="13"/>
    <col min="1537" max="1537" width="4" style="13" customWidth="1"/>
    <col min="1538" max="1538" width="17.140625" style="13" bestFit="1" customWidth="1"/>
    <col min="1539" max="1539" width="12.7109375" style="13" bestFit="1" customWidth="1"/>
    <col min="1540" max="1540" width="12.85546875" style="13" bestFit="1" customWidth="1"/>
    <col min="1541" max="1547" width="12.7109375" style="13" customWidth="1"/>
    <col min="1548" max="1550" width="11.85546875" style="13" bestFit="1" customWidth="1"/>
    <col min="1551" max="1551" width="3.85546875" style="13" customWidth="1"/>
    <col min="1552" max="1552" width="17.140625" style="13" customWidth="1"/>
    <col min="1553" max="1555" width="10.85546875" style="13" bestFit="1" customWidth="1"/>
    <col min="1556" max="1556" width="3.85546875" style="13" customWidth="1"/>
    <col min="1557" max="1557" width="17.140625" style="13" customWidth="1"/>
    <col min="1558" max="1559" width="10.85546875" style="13" bestFit="1" customWidth="1"/>
    <col min="1560" max="1560" width="10.7109375" style="13" customWidth="1"/>
    <col min="1561" max="1792" width="10" style="13"/>
    <col min="1793" max="1793" width="4" style="13" customWidth="1"/>
    <col min="1794" max="1794" width="17.140625" style="13" bestFit="1" customWidth="1"/>
    <col min="1795" max="1795" width="12.7109375" style="13" bestFit="1" customWidth="1"/>
    <col min="1796" max="1796" width="12.85546875" style="13" bestFit="1" customWidth="1"/>
    <col min="1797" max="1803" width="12.7109375" style="13" customWidth="1"/>
    <col min="1804" max="1806" width="11.85546875" style="13" bestFit="1" customWidth="1"/>
    <col min="1807" max="1807" width="3.85546875" style="13" customWidth="1"/>
    <col min="1808" max="1808" width="17.140625" style="13" customWidth="1"/>
    <col min="1809" max="1811" width="10.85546875" style="13" bestFit="1" customWidth="1"/>
    <col min="1812" max="1812" width="3.85546875" style="13" customWidth="1"/>
    <col min="1813" max="1813" width="17.140625" style="13" customWidth="1"/>
    <col min="1814" max="1815" width="10.85546875" style="13" bestFit="1" customWidth="1"/>
    <col min="1816" max="1816" width="10.7109375" style="13" customWidth="1"/>
    <col min="1817" max="2048" width="10" style="13"/>
    <col min="2049" max="2049" width="4" style="13" customWidth="1"/>
    <col min="2050" max="2050" width="17.140625" style="13" bestFit="1" customWidth="1"/>
    <col min="2051" max="2051" width="12.7109375" style="13" bestFit="1" customWidth="1"/>
    <col min="2052" max="2052" width="12.85546875" style="13" bestFit="1" customWidth="1"/>
    <col min="2053" max="2059" width="12.7109375" style="13" customWidth="1"/>
    <col min="2060" max="2062" width="11.85546875" style="13" bestFit="1" customWidth="1"/>
    <col min="2063" max="2063" width="3.85546875" style="13" customWidth="1"/>
    <col min="2064" max="2064" width="17.140625" style="13" customWidth="1"/>
    <col min="2065" max="2067" width="10.85546875" style="13" bestFit="1" customWidth="1"/>
    <col min="2068" max="2068" width="3.85546875" style="13" customWidth="1"/>
    <col min="2069" max="2069" width="17.140625" style="13" customWidth="1"/>
    <col min="2070" max="2071" width="10.85546875" style="13" bestFit="1" customWidth="1"/>
    <col min="2072" max="2072" width="10.7109375" style="13" customWidth="1"/>
    <col min="2073" max="2304" width="10" style="13"/>
    <col min="2305" max="2305" width="4" style="13" customWidth="1"/>
    <col min="2306" max="2306" width="17.140625" style="13" bestFit="1" customWidth="1"/>
    <col min="2307" max="2307" width="12.7109375" style="13" bestFit="1" customWidth="1"/>
    <col min="2308" max="2308" width="12.85546875" style="13" bestFit="1" customWidth="1"/>
    <col min="2309" max="2315" width="12.7109375" style="13" customWidth="1"/>
    <col min="2316" max="2318" width="11.85546875" style="13" bestFit="1" customWidth="1"/>
    <col min="2319" max="2319" width="3.85546875" style="13" customWidth="1"/>
    <col min="2320" max="2320" width="17.140625" style="13" customWidth="1"/>
    <col min="2321" max="2323" width="10.85546875" style="13" bestFit="1" customWidth="1"/>
    <col min="2324" max="2324" width="3.85546875" style="13" customWidth="1"/>
    <col min="2325" max="2325" width="17.140625" style="13" customWidth="1"/>
    <col min="2326" max="2327" width="10.85546875" style="13" bestFit="1" customWidth="1"/>
    <col min="2328" max="2328" width="10.7109375" style="13" customWidth="1"/>
    <col min="2329" max="2560" width="10" style="13"/>
    <col min="2561" max="2561" width="4" style="13" customWidth="1"/>
    <col min="2562" max="2562" width="17.140625" style="13" bestFit="1" customWidth="1"/>
    <col min="2563" max="2563" width="12.7109375" style="13" bestFit="1" customWidth="1"/>
    <col min="2564" max="2564" width="12.85546875" style="13" bestFit="1" customWidth="1"/>
    <col min="2565" max="2571" width="12.7109375" style="13" customWidth="1"/>
    <col min="2572" max="2574" width="11.85546875" style="13" bestFit="1" customWidth="1"/>
    <col min="2575" max="2575" width="3.85546875" style="13" customWidth="1"/>
    <col min="2576" max="2576" width="17.140625" style="13" customWidth="1"/>
    <col min="2577" max="2579" width="10.85546875" style="13" bestFit="1" customWidth="1"/>
    <col min="2580" max="2580" width="3.85546875" style="13" customWidth="1"/>
    <col min="2581" max="2581" width="17.140625" style="13" customWidth="1"/>
    <col min="2582" max="2583" width="10.85546875" style="13" bestFit="1" customWidth="1"/>
    <col min="2584" max="2584" width="10.7109375" style="13" customWidth="1"/>
    <col min="2585" max="2816" width="10" style="13"/>
    <col min="2817" max="2817" width="4" style="13" customWidth="1"/>
    <col min="2818" max="2818" width="17.140625" style="13" bestFit="1" customWidth="1"/>
    <col min="2819" max="2819" width="12.7109375" style="13" bestFit="1" customWidth="1"/>
    <col min="2820" max="2820" width="12.85546875" style="13" bestFit="1" customWidth="1"/>
    <col min="2821" max="2827" width="12.7109375" style="13" customWidth="1"/>
    <col min="2828" max="2830" width="11.85546875" style="13" bestFit="1" customWidth="1"/>
    <col min="2831" max="2831" width="3.85546875" style="13" customWidth="1"/>
    <col min="2832" max="2832" width="17.140625" style="13" customWidth="1"/>
    <col min="2833" max="2835" width="10.85546875" style="13" bestFit="1" customWidth="1"/>
    <col min="2836" max="2836" width="3.85546875" style="13" customWidth="1"/>
    <col min="2837" max="2837" width="17.140625" style="13" customWidth="1"/>
    <col min="2838" max="2839" width="10.85546875" style="13" bestFit="1" customWidth="1"/>
    <col min="2840" max="2840" width="10.7109375" style="13" customWidth="1"/>
    <col min="2841" max="3072" width="10" style="13"/>
    <col min="3073" max="3073" width="4" style="13" customWidth="1"/>
    <col min="3074" max="3074" width="17.140625" style="13" bestFit="1" customWidth="1"/>
    <col min="3075" max="3075" width="12.7109375" style="13" bestFit="1" customWidth="1"/>
    <col min="3076" max="3076" width="12.85546875" style="13" bestFit="1" customWidth="1"/>
    <col min="3077" max="3083" width="12.7109375" style="13" customWidth="1"/>
    <col min="3084" max="3086" width="11.85546875" style="13" bestFit="1" customWidth="1"/>
    <col min="3087" max="3087" width="3.85546875" style="13" customWidth="1"/>
    <col min="3088" max="3088" width="17.140625" style="13" customWidth="1"/>
    <col min="3089" max="3091" width="10.85546875" style="13" bestFit="1" customWidth="1"/>
    <col min="3092" max="3092" width="3.85546875" style="13" customWidth="1"/>
    <col min="3093" max="3093" width="17.140625" style="13" customWidth="1"/>
    <col min="3094" max="3095" width="10.85546875" style="13" bestFit="1" customWidth="1"/>
    <col min="3096" max="3096" width="10.7109375" style="13" customWidth="1"/>
    <col min="3097" max="3328" width="10" style="13"/>
    <col min="3329" max="3329" width="4" style="13" customWidth="1"/>
    <col min="3330" max="3330" width="17.140625" style="13" bestFit="1" customWidth="1"/>
    <col min="3331" max="3331" width="12.7109375" style="13" bestFit="1" customWidth="1"/>
    <col min="3332" max="3332" width="12.85546875" style="13" bestFit="1" customWidth="1"/>
    <col min="3333" max="3339" width="12.7109375" style="13" customWidth="1"/>
    <col min="3340" max="3342" width="11.85546875" style="13" bestFit="1" customWidth="1"/>
    <col min="3343" max="3343" width="3.85546875" style="13" customWidth="1"/>
    <col min="3344" max="3344" width="17.140625" style="13" customWidth="1"/>
    <col min="3345" max="3347" width="10.85546875" style="13" bestFit="1" customWidth="1"/>
    <col min="3348" max="3348" width="3.85546875" style="13" customWidth="1"/>
    <col min="3349" max="3349" width="17.140625" style="13" customWidth="1"/>
    <col min="3350" max="3351" width="10.85546875" style="13" bestFit="1" customWidth="1"/>
    <col min="3352" max="3352" width="10.7109375" style="13" customWidth="1"/>
    <col min="3353" max="3584" width="10" style="13"/>
    <col min="3585" max="3585" width="4" style="13" customWidth="1"/>
    <col min="3586" max="3586" width="17.140625" style="13" bestFit="1" customWidth="1"/>
    <col min="3587" max="3587" width="12.7109375" style="13" bestFit="1" customWidth="1"/>
    <col min="3588" max="3588" width="12.85546875" style="13" bestFit="1" customWidth="1"/>
    <col min="3589" max="3595" width="12.7109375" style="13" customWidth="1"/>
    <col min="3596" max="3598" width="11.85546875" style="13" bestFit="1" customWidth="1"/>
    <col min="3599" max="3599" width="3.85546875" style="13" customWidth="1"/>
    <col min="3600" max="3600" width="17.140625" style="13" customWidth="1"/>
    <col min="3601" max="3603" width="10.85546875" style="13" bestFit="1" customWidth="1"/>
    <col min="3604" max="3604" width="3.85546875" style="13" customWidth="1"/>
    <col min="3605" max="3605" width="17.140625" style="13" customWidth="1"/>
    <col min="3606" max="3607" width="10.85546875" style="13" bestFit="1" customWidth="1"/>
    <col min="3608" max="3608" width="10.7109375" style="13" customWidth="1"/>
    <col min="3609" max="3840" width="10" style="13"/>
    <col min="3841" max="3841" width="4" style="13" customWidth="1"/>
    <col min="3842" max="3842" width="17.140625" style="13" bestFit="1" customWidth="1"/>
    <col min="3843" max="3843" width="12.7109375" style="13" bestFit="1" customWidth="1"/>
    <col min="3844" max="3844" width="12.85546875" style="13" bestFit="1" customWidth="1"/>
    <col min="3845" max="3851" width="12.7109375" style="13" customWidth="1"/>
    <col min="3852" max="3854" width="11.85546875" style="13" bestFit="1" customWidth="1"/>
    <col min="3855" max="3855" width="3.85546875" style="13" customWidth="1"/>
    <col min="3856" max="3856" width="17.140625" style="13" customWidth="1"/>
    <col min="3857" max="3859" width="10.85546875" style="13" bestFit="1" customWidth="1"/>
    <col min="3860" max="3860" width="3.85546875" style="13" customWidth="1"/>
    <col min="3861" max="3861" width="17.140625" style="13" customWidth="1"/>
    <col min="3862" max="3863" width="10.85546875" style="13" bestFit="1" customWidth="1"/>
    <col min="3864" max="3864" width="10.7109375" style="13" customWidth="1"/>
    <col min="3865" max="4096" width="10" style="13"/>
    <col min="4097" max="4097" width="4" style="13" customWidth="1"/>
    <col min="4098" max="4098" width="17.140625" style="13" bestFit="1" customWidth="1"/>
    <col min="4099" max="4099" width="12.7109375" style="13" bestFit="1" customWidth="1"/>
    <col min="4100" max="4100" width="12.85546875" style="13" bestFit="1" customWidth="1"/>
    <col min="4101" max="4107" width="12.7109375" style="13" customWidth="1"/>
    <col min="4108" max="4110" width="11.85546875" style="13" bestFit="1" customWidth="1"/>
    <col min="4111" max="4111" width="3.85546875" style="13" customWidth="1"/>
    <col min="4112" max="4112" width="17.140625" style="13" customWidth="1"/>
    <col min="4113" max="4115" width="10.85546875" style="13" bestFit="1" customWidth="1"/>
    <col min="4116" max="4116" width="3.85546875" style="13" customWidth="1"/>
    <col min="4117" max="4117" width="17.140625" style="13" customWidth="1"/>
    <col min="4118" max="4119" width="10.85546875" style="13" bestFit="1" customWidth="1"/>
    <col min="4120" max="4120" width="10.7109375" style="13" customWidth="1"/>
    <col min="4121" max="4352" width="10" style="13"/>
    <col min="4353" max="4353" width="4" style="13" customWidth="1"/>
    <col min="4354" max="4354" width="17.140625" style="13" bestFit="1" customWidth="1"/>
    <col min="4355" max="4355" width="12.7109375" style="13" bestFit="1" customWidth="1"/>
    <col min="4356" max="4356" width="12.85546875" style="13" bestFit="1" customWidth="1"/>
    <col min="4357" max="4363" width="12.7109375" style="13" customWidth="1"/>
    <col min="4364" max="4366" width="11.85546875" style="13" bestFit="1" customWidth="1"/>
    <col min="4367" max="4367" width="3.85546875" style="13" customWidth="1"/>
    <col min="4368" max="4368" width="17.140625" style="13" customWidth="1"/>
    <col min="4369" max="4371" width="10.85546875" style="13" bestFit="1" customWidth="1"/>
    <col min="4372" max="4372" width="3.85546875" style="13" customWidth="1"/>
    <col min="4373" max="4373" width="17.140625" style="13" customWidth="1"/>
    <col min="4374" max="4375" width="10.85546875" style="13" bestFit="1" customWidth="1"/>
    <col min="4376" max="4376" width="10.7109375" style="13" customWidth="1"/>
    <col min="4377" max="4608" width="10" style="13"/>
    <col min="4609" max="4609" width="4" style="13" customWidth="1"/>
    <col min="4610" max="4610" width="17.140625" style="13" bestFit="1" customWidth="1"/>
    <col min="4611" max="4611" width="12.7109375" style="13" bestFit="1" customWidth="1"/>
    <col min="4612" max="4612" width="12.85546875" style="13" bestFit="1" customWidth="1"/>
    <col min="4613" max="4619" width="12.7109375" style="13" customWidth="1"/>
    <col min="4620" max="4622" width="11.85546875" style="13" bestFit="1" customWidth="1"/>
    <col min="4623" max="4623" width="3.85546875" style="13" customWidth="1"/>
    <col min="4624" max="4624" width="17.140625" style="13" customWidth="1"/>
    <col min="4625" max="4627" width="10.85546875" style="13" bestFit="1" customWidth="1"/>
    <col min="4628" max="4628" width="3.85546875" style="13" customWidth="1"/>
    <col min="4629" max="4629" width="17.140625" style="13" customWidth="1"/>
    <col min="4630" max="4631" width="10.85546875" style="13" bestFit="1" customWidth="1"/>
    <col min="4632" max="4632" width="10.7109375" style="13" customWidth="1"/>
    <col min="4633" max="4864" width="10" style="13"/>
    <col min="4865" max="4865" width="4" style="13" customWidth="1"/>
    <col min="4866" max="4866" width="17.140625" style="13" bestFit="1" customWidth="1"/>
    <col min="4867" max="4867" width="12.7109375" style="13" bestFit="1" customWidth="1"/>
    <col min="4868" max="4868" width="12.85546875" style="13" bestFit="1" customWidth="1"/>
    <col min="4869" max="4875" width="12.7109375" style="13" customWidth="1"/>
    <col min="4876" max="4878" width="11.85546875" style="13" bestFit="1" customWidth="1"/>
    <col min="4879" max="4879" width="3.85546875" style="13" customWidth="1"/>
    <col min="4880" max="4880" width="17.140625" style="13" customWidth="1"/>
    <col min="4881" max="4883" width="10.85546875" style="13" bestFit="1" customWidth="1"/>
    <col min="4884" max="4884" width="3.85546875" style="13" customWidth="1"/>
    <col min="4885" max="4885" width="17.140625" style="13" customWidth="1"/>
    <col min="4886" max="4887" width="10.85546875" style="13" bestFit="1" customWidth="1"/>
    <col min="4888" max="4888" width="10.7109375" style="13" customWidth="1"/>
    <col min="4889" max="5120" width="10" style="13"/>
    <col min="5121" max="5121" width="4" style="13" customWidth="1"/>
    <col min="5122" max="5122" width="17.140625" style="13" bestFit="1" customWidth="1"/>
    <col min="5123" max="5123" width="12.7109375" style="13" bestFit="1" customWidth="1"/>
    <col min="5124" max="5124" width="12.85546875" style="13" bestFit="1" customWidth="1"/>
    <col min="5125" max="5131" width="12.7109375" style="13" customWidth="1"/>
    <col min="5132" max="5134" width="11.85546875" style="13" bestFit="1" customWidth="1"/>
    <col min="5135" max="5135" width="3.85546875" style="13" customWidth="1"/>
    <col min="5136" max="5136" width="17.140625" style="13" customWidth="1"/>
    <col min="5137" max="5139" width="10.85546875" style="13" bestFit="1" customWidth="1"/>
    <col min="5140" max="5140" width="3.85546875" style="13" customWidth="1"/>
    <col min="5141" max="5141" width="17.140625" style="13" customWidth="1"/>
    <col min="5142" max="5143" width="10.85546875" style="13" bestFit="1" customWidth="1"/>
    <col min="5144" max="5144" width="10.7109375" style="13" customWidth="1"/>
    <col min="5145" max="5376" width="10" style="13"/>
    <col min="5377" max="5377" width="4" style="13" customWidth="1"/>
    <col min="5378" max="5378" width="17.140625" style="13" bestFit="1" customWidth="1"/>
    <col min="5379" max="5379" width="12.7109375" style="13" bestFit="1" customWidth="1"/>
    <col min="5380" max="5380" width="12.85546875" style="13" bestFit="1" customWidth="1"/>
    <col min="5381" max="5387" width="12.7109375" style="13" customWidth="1"/>
    <col min="5388" max="5390" width="11.85546875" style="13" bestFit="1" customWidth="1"/>
    <col min="5391" max="5391" width="3.85546875" style="13" customWidth="1"/>
    <col min="5392" max="5392" width="17.140625" style="13" customWidth="1"/>
    <col min="5393" max="5395" width="10.85546875" style="13" bestFit="1" customWidth="1"/>
    <col min="5396" max="5396" width="3.85546875" style="13" customWidth="1"/>
    <col min="5397" max="5397" width="17.140625" style="13" customWidth="1"/>
    <col min="5398" max="5399" width="10.85546875" style="13" bestFit="1" customWidth="1"/>
    <col min="5400" max="5400" width="10.7109375" style="13" customWidth="1"/>
    <col min="5401" max="5632" width="10" style="13"/>
    <col min="5633" max="5633" width="4" style="13" customWidth="1"/>
    <col min="5634" max="5634" width="17.140625" style="13" bestFit="1" customWidth="1"/>
    <col min="5635" max="5635" width="12.7109375" style="13" bestFit="1" customWidth="1"/>
    <col min="5636" max="5636" width="12.85546875" style="13" bestFit="1" customWidth="1"/>
    <col min="5637" max="5643" width="12.7109375" style="13" customWidth="1"/>
    <col min="5644" max="5646" width="11.85546875" style="13" bestFit="1" customWidth="1"/>
    <col min="5647" max="5647" width="3.85546875" style="13" customWidth="1"/>
    <col min="5648" max="5648" width="17.140625" style="13" customWidth="1"/>
    <col min="5649" max="5651" width="10.85546875" style="13" bestFit="1" customWidth="1"/>
    <col min="5652" max="5652" width="3.85546875" style="13" customWidth="1"/>
    <col min="5653" max="5653" width="17.140625" style="13" customWidth="1"/>
    <col min="5654" max="5655" width="10.85546875" style="13" bestFit="1" customWidth="1"/>
    <col min="5656" max="5656" width="10.7109375" style="13" customWidth="1"/>
    <col min="5657" max="5888" width="10" style="13"/>
    <col min="5889" max="5889" width="4" style="13" customWidth="1"/>
    <col min="5890" max="5890" width="17.140625" style="13" bestFit="1" customWidth="1"/>
    <col min="5891" max="5891" width="12.7109375" style="13" bestFit="1" customWidth="1"/>
    <col min="5892" max="5892" width="12.85546875" style="13" bestFit="1" customWidth="1"/>
    <col min="5893" max="5899" width="12.7109375" style="13" customWidth="1"/>
    <col min="5900" max="5902" width="11.85546875" style="13" bestFit="1" customWidth="1"/>
    <col min="5903" max="5903" width="3.85546875" style="13" customWidth="1"/>
    <col min="5904" max="5904" width="17.140625" style="13" customWidth="1"/>
    <col min="5905" max="5907" width="10.85546875" style="13" bestFit="1" customWidth="1"/>
    <col min="5908" max="5908" width="3.85546875" style="13" customWidth="1"/>
    <col min="5909" max="5909" width="17.140625" style="13" customWidth="1"/>
    <col min="5910" max="5911" width="10.85546875" style="13" bestFit="1" customWidth="1"/>
    <col min="5912" max="5912" width="10.7109375" style="13" customWidth="1"/>
    <col min="5913" max="6144" width="10" style="13"/>
    <col min="6145" max="6145" width="4" style="13" customWidth="1"/>
    <col min="6146" max="6146" width="17.140625" style="13" bestFit="1" customWidth="1"/>
    <col min="6147" max="6147" width="12.7109375" style="13" bestFit="1" customWidth="1"/>
    <col min="6148" max="6148" width="12.85546875" style="13" bestFit="1" customWidth="1"/>
    <col min="6149" max="6155" width="12.7109375" style="13" customWidth="1"/>
    <col min="6156" max="6158" width="11.85546875" style="13" bestFit="1" customWidth="1"/>
    <col min="6159" max="6159" width="3.85546875" style="13" customWidth="1"/>
    <col min="6160" max="6160" width="17.140625" style="13" customWidth="1"/>
    <col min="6161" max="6163" width="10.85546875" style="13" bestFit="1" customWidth="1"/>
    <col min="6164" max="6164" width="3.85546875" style="13" customWidth="1"/>
    <col min="6165" max="6165" width="17.140625" style="13" customWidth="1"/>
    <col min="6166" max="6167" width="10.85546875" style="13" bestFit="1" customWidth="1"/>
    <col min="6168" max="6168" width="10.7109375" style="13" customWidth="1"/>
    <col min="6169" max="6400" width="10" style="13"/>
    <col min="6401" max="6401" width="4" style="13" customWidth="1"/>
    <col min="6402" max="6402" width="17.140625" style="13" bestFit="1" customWidth="1"/>
    <col min="6403" max="6403" width="12.7109375" style="13" bestFit="1" customWidth="1"/>
    <col min="6404" max="6404" width="12.85546875" style="13" bestFit="1" customWidth="1"/>
    <col min="6405" max="6411" width="12.7109375" style="13" customWidth="1"/>
    <col min="6412" max="6414" width="11.85546875" style="13" bestFit="1" customWidth="1"/>
    <col min="6415" max="6415" width="3.85546875" style="13" customWidth="1"/>
    <col min="6416" max="6416" width="17.140625" style="13" customWidth="1"/>
    <col min="6417" max="6419" width="10.85546875" style="13" bestFit="1" customWidth="1"/>
    <col min="6420" max="6420" width="3.85546875" style="13" customWidth="1"/>
    <col min="6421" max="6421" width="17.140625" style="13" customWidth="1"/>
    <col min="6422" max="6423" width="10.85546875" style="13" bestFit="1" customWidth="1"/>
    <col min="6424" max="6424" width="10.7109375" style="13" customWidth="1"/>
    <col min="6425" max="6656" width="10" style="13"/>
    <col min="6657" max="6657" width="4" style="13" customWidth="1"/>
    <col min="6658" max="6658" width="17.140625" style="13" bestFit="1" customWidth="1"/>
    <col min="6659" max="6659" width="12.7109375" style="13" bestFit="1" customWidth="1"/>
    <col min="6660" max="6660" width="12.85546875" style="13" bestFit="1" customWidth="1"/>
    <col min="6661" max="6667" width="12.7109375" style="13" customWidth="1"/>
    <col min="6668" max="6670" width="11.85546875" style="13" bestFit="1" customWidth="1"/>
    <col min="6671" max="6671" width="3.85546875" style="13" customWidth="1"/>
    <col min="6672" max="6672" width="17.140625" style="13" customWidth="1"/>
    <col min="6673" max="6675" width="10.85546875" style="13" bestFit="1" customWidth="1"/>
    <col min="6676" max="6676" width="3.85546875" style="13" customWidth="1"/>
    <col min="6677" max="6677" width="17.140625" style="13" customWidth="1"/>
    <col min="6678" max="6679" width="10.85546875" style="13" bestFit="1" customWidth="1"/>
    <col min="6680" max="6680" width="10.7109375" style="13" customWidth="1"/>
    <col min="6681" max="6912" width="10" style="13"/>
    <col min="6913" max="6913" width="4" style="13" customWidth="1"/>
    <col min="6914" max="6914" width="17.140625" style="13" bestFit="1" customWidth="1"/>
    <col min="6915" max="6915" width="12.7109375" style="13" bestFit="1" customWidth="1"/>
    <col min="6916" max="6916" width="12.85546875" style="13" bestFit="1" customWidth="1"/>
    <col min="6917" max="6923" width="12.7109375" style="13" customWidth="1"/>
    <col min="6924" max="6926" width="11.85546875" style="13" bestFit="1" customWidth="1"/>
    <col min="6927" max="6927" width="3.85546875" style="13" customWidth="1"/>
    <col min="6928" max="6928" width="17.140625" style="13" customWidth="1"/>
    <col min="6929" max="6931" width="10.85546875" style="13" bestFit="1" customWidth="1"/>
    <col min="6932" max="6932" width="3.85546875" style="13" customWidth="1"/>
    <col min="6933" max="6933" width="17.140625" style="13" customWidth="1"/>
    <col min="6934" max="6935" width="10.85546875" style="13" bestFit="1" customWidth="1"/>
    <col min="6936" max="6936" width="10.7109375" style="13" customWidth="1"/>
    <col min="6937" max="7168" width="10" style="13"/>
    <col min="7169" max="7169" width="4" style="13" customWidth="1"/>
    <col min="7170" max="7170" width="17.140625" style="13" bestFit="1" customWidth="1"/>
    <col min="7171" max="7171" width="12.7109375" style="13" bestFit="1" customWidth="1"/>
    <col min="7172" max="7172" width="12.85546875" style="13" bestFit="1" customWidth="1"/>
    <col min="7173" max="7179" width="12.7109375" style="13" customWidth="1"/>
    <col min="7180" max="7182" width="11.85546875" style="13" bestFit="1" customWidth="1"/>
    <col min="7183" max="7183" width="3.85546875" style="13" customWidth="1"/>
    <col min="7184" max="7184" width="17.140625" style="13" customWidth="1"/>
    <col min="7185" max="7187" width="10.85546875" style="13" bestFit="1" customWidth="1"/>
    <col min="7188" max="7188" width="3.85546875" style="13" customWidth="1"/>
    <col min="7189" max="7189" width="17.140625" style="13" customWidth="1"/>
    <col min="7190" max="7191" width="10.85546875" style="13" bestFit="1" customWidth="1"/>
    <col min="7192" max="7192" width="10.7109375" style="13" customWidth="1"/>
    <col min="7193" max="7424" width="10" style="13"/>
    <col min="7425" max="7425" width="4" style="13" customWidth="1"/>
    <col min="7426" max="7426" width="17.140625" style="13" bestFit="1" customWidth="1"/>
    <col min="7427" max="7427" width="12.7109375" style="13" bestFit="1" customWidth="1"/>
    <col min="7428" max="7428" width="12.85546875" style="13" bestFit="1" customWidth="1"/>
    <col min="7429" max="7435" width="12.7109375" style="13" customWidth="1"/>
    <col min="7436" max="7438" width="11.85546875" style="13" bestFit="1" customWidth="1"/>
    <col min="7439" max="7439" width="3.85546875" style="13" customWidth="1"/>
    <col min="7440" max="7440" width="17.140625" style="13" customWidth="1"/>
    <col min="7441" max="7443" width="10.85546875" style="13" bestFit="1" customWidth="1"/>
    <col min="7444" max="7444" width="3.85546875" style="13" customWidth="1"/>
    <col min="7445" max="7445" width="17.140625" style="13" customWidth="1"/>
    <col min="7446" max="7447" width="10.85546875" style="13" bestFit="1" customWidth="1"/>
    <col min="7448" max="7448" width="10.7109375" style="13" customWidth="1"/>
    <col min="7449" max="7680" width="10" style="13"/>
    <col min="7681" max="7681" width="4" style="13" customWidth="1"/>
    <col min="7682" max="7682" width="17.140625" style="13" bestFit="1" customWidth="1"/>
    <col min="7683" max="7683" width="12.7109375" style="13" bestFit="1" customWidth="1"/>
    <col min="7684" max="7684" width="12.85546875" style="13" bestFit="1" customWidth="1"/>
    <col min="7685" max="7691" width="12.7109375" style="13" customWidth="1"/>
    <col min="7692" max="7694" width="11.85546875" style="13" bestFit="1" customWidth="1"/>
    <col min="7695" max="7695" width="3.85546875" style="13" customWidth="1"/>
    <col min="7696" max="7696" width="17.140625" style="13" customWidth="1"/>
    <col min="7697" max="7699" width="10.85546875" style="13" bestFit="1" customWidth="1"/>
    <col min="7700" max="7700" width="3.85546875" style="13" customWidth="1"/>
    <col min="7701" max="7701" width="17.140625" style="13" customWidth="1"/>
    <col min="7702" max="7703" width="10.85546875" style="13" bestFit="1" customWidth="1"/>
    <col min="7704" max="7704" width="10.7109375" style="13" customWidth="1"/>
    <col min="7705" max="7936" width="10" style="13"/>
    <col min="7937" max="7937" width="4" style="13" customWidth="1"/>
    <col min="7938" max="7938" width="17.140625" style="13" bestFit="1" customWidth="1"/>
    <col min="7939" max="7939" width="12.7109375" style="13" bestFit="1" customWidth="1"/>
    <col min="7940" max="7940" width="12.85546875" style="13" bestFit="1" customWidth="1"/>
    <col min="7941" max="7947" width="12.7109375" style="13" customWidth="1"/>
    <col min="7948" max="7950" width="11.85546875" style="13" bestFit="1" customWidth="1"/>
    <col min="7951" max="7951" width="3.85546875" style="13" customWidth="1"/>
    <col min="7952" max="7952" width="17.140625" style="13" customWidth="1"/>
    <col min="7953" max="7955" width="10.85546875" style="13" bestFit="1" customWidth="1"/>
    <col min="7956" max="7956" width="3.85546875" style="13" customWidth="1"/>
    <col min="7957" max="7957" width="17.140625" style="13" customWidth="1"/>
    <col min="7958" max="7959" width="10.85546875" style="13" bestFit="1" customWidth="1"/>
    <col min="7960" max="7960" width="10.7109375" style="13" customWidth="1"/>
    <col min="7961" max="8192" width="10" style="13"/>
    <col min="8193" max="8193" width="4" style="13" customWidth="1"/>
    <col min="8194" max="8194" width="17.140625" style="13" bestFit="1" customWidth="1"/>
    <col min="8195" max="8195" width="12.7109375" style="13" bestFit="1" customWidth="1"/>
    <col min="8196" max="8196" width="12.85546875" style="13" bestFit="1" customWidth="1"/>
    <col min="8197" max="8203" width="12.7109375" style="13" customWidth="1"/>
    <col min="8204" max="8206" width="11.85546875" style="13" bestFit="1" customWidth="1"/>
    <col min="8207" max="8207" width="3.85546875" style="13" customWidth="1"/>
    <col min="8208" max="8208" width="17.140625" style="13" customWidth="1"/>
    <col min="8209" max="8211" width="10.85546875" style="13" bestFit="1" customWidth="1"/>
    <col min="8212" max="8212" width="3.85546875" style="13" customWidth="1"/>
    <col min="8213" max="8213" width="17.140625" style="13" customWidth="1"/>
    <col min="8214" max="8215" width="10.85546875" style="13" bestFit="1" customWidth="1"/>
    <col min="8216" max="8216" width="10.7109375" style="13" customWidth="1"/>
    <col min="8217" max="8448" width="10" style="13"/>
    <col min="8449" max="8449" width="4" style="13" customWidth="1"/>
    <col min="8450" max="8450" width="17.140625" style="13" bestFit="1" customWidth="1"/>
    <col min="8451" max="8451" width="12.7109375" style="13" bestFit="1" customWidth="1"/>
    <col min="8452" max="8452" width="12.85546875" style="13" bestFit="1" customWidth="1"/>
    <col min="8453" max="8459" width="12.7109375" style="13" customWidth="1"/>
    <col min="8460" max="8462" width="11.85546875" style="13" bestFit="1" customWidth="1"/>
    <col min="8463" max="8463" width="3.85546875" style="13" customWidth="1"/>
    <col min="8464" max="8464" width="17.140625" style="13" customWidth="1"/>
    <col min="8465" max="8467" width="10.85546875" style="13" bestFit="1" customWidth="1"/>
    <col min="8468" max="8468" width="3.85546875" style="13" customWidth="1"/>
    <col min="8469" max="8469" width="17.140625" style="13" customWidth="1"/>
    <col min="8470" max="8471" width="10.85546875" style="13" bestFit="1" customWidth="1"/>
    <col min="8472" max="8472" width="10.7109375" style="13" customWidth="1"/>
    <col min="8473" max="8704" width="10" style="13"/>
    <col min="8705" max="8705" width="4" style="13" customWidth="1"/>
    <col min="8706" max="8706" width="17.140625" style="13" bestFit="1" customWidth="1"/>
    <col min="8707" max="8707" width="12.7109375" style="13" bestFit="1" customWidth="1"/>
    <col min="8708" max="8708" width="12.85546875" style="13" bestFit="1" customWidth="1"/>
    <col min="8709" max="8715" width="12.7109375" style="13" customWidth="1"/>
    <col min="8716" max="8718" width="11.85546875" style="13" bestFit="1" customWidth="1"/>
    <col min="8719" max="8719" width="3.85546875" style="13" customWidth="1"/>
    <col min="8720" max="8720" width="17.140625" style="13" customWidth="1"/>
    <col min="8721" max="8723" width="10.85546875" style="13" bestFit="1" customWidth="1"/>
    <col min="8724" max="8724" width="3.85546875" style="13" customWidth="1"/>
    <col min="8725" max="8725" width="17.140625" style="13" customWidth="1"/>
    <col min="8726" max="8727" width="10.85546875" style="13" bestFit="1" customWidth="1"/>
    <col min="8728" max="8728" width="10.7109375" style="13" customWidth="1"/>
    <col min="8729" max="8960" width="10" style="13"/>
    <col min="8961" max="8961" width="4" style="13" customWidth="1"/>
    <col min="8962" max="8962" width="17.140625" style="13" bestFit="1" customWidth="1"/>
    <col min="8963" max="8963" width="12.7109375" style="13" bestFit="1" customWidth="1"/>
    <col min="8964" max="8964" width="12.85546875" style="13" bestFit="1" customWidth="1"/>
    <col min="8965" max="8971" width="12.7109375" style="13" customWidth="1"/>
    <col min="8972" max="8974" width="11.85546875" style="13" bestFit="1" customWidth="1"/>
    <col min="8975" max="8975" width="3.85546875" style="13" customWidth="1"/>
    <col min="8976" max="8976" width="17.140625" style="13" customWidth="1"/>
    <col min="8977" max="8979" width="10.85546875" style="13" bestFit="1" customWidth="1"/>
    <col min="8980" max="8980" width="3.85546875" style="13" customWidth="1"/>
    <col min="8981" max="8981" width="17.140625" style="13" customWidth="1"/>
    <col min="8982" max="8983" width="10.85546875" style="13" bestFit="1" customWidth="1"/>
    <col min="8984" max="8984" width="10.7109375" style="13" customWidth="1"/>
    <col min="8985" max="9216" width="10" style="13"/>
    <col min="9217" max="9217" width="4" style="13" customWidth="1"/>
    <col min="9218" max="9218" width="17.140625" style="13" bestFit="1" customWidth="1"/>
    <col min="9219" max="9219" width="12.7109375" style="13" bestFit="1" customWidth="1"/>
    <col min="9220" max="9220" width="12.85546875" style="13" bestFit="1" customWidth="1"/>
    <col min="9221" max="9227" width="12.7109375" style="13" customWidth="1"/>
    <col min="9228" max="9230" width="11.85546875" style="13" bestFit="1" customWidth="1"/>
    <col min="9231" max="9231" width="3.85546875" style="13" customWidth="1"/>
    <col min="9232" max="9232" width="17.140625" style="13" customWidth="1"/>
    <col min="9233" max="9235" width="10.85546875" style="13" bestFit="1" customWidth="1"/>
    <col min="9236" max="9236" width="3.85546875" style="13" customWidth="1"/>
    <col min="9237" max="9237" width="17.140625" style="13" customWidth="1"/>
    <col min="9238" max="9239" width="10.85546875" style="13" bestFit="1" customWidth="1"/>
    <col min="9240" max="9240" width="10.7109375" style="13" customWidth="1"/>
    <col min="9241" max="9472" width="10" style="13"/>
    <col min="9473" max="9473" width="4" style="13" customWidth="1"/>
    <col min="9474" max="9474" width="17.140625" style="13" bestFit="1" customWidth="1"/>
    <col min="9475" max="9475" width="12.7109375" style="13" bestFit="1" customWidth="1"/>
    <col min="9476" max="9476" width="12.85546875" style="13" bestFit="1" customWidth="1"/>
    <col min="9477" max="9483" width="12.7109375" style="13" customWidth="1"/>
    <col min="9484" max="9486" width="11.85546875" style="13" bestFit="1" customWidth="1"/>
    <col min="9487" max="9487" width="3.85546875" style="13" customWidth="1"/>
    <col min="9488" max="9488" width="17.140625" style="13" customWidth="1"/>
    <col min="9489" max="9491" width="10.85546875" style="13" bestFit="1" customWidth="1"/>
    <col min="9492" max="9492" width="3.85546875" style="13" customWidth="1"/>
    <col min="9493" max="9493" width="17.140625" style="13" customWidth="1"/>
    <col min="9494" max="9495" width="10.85546875" style="13" bestFit="1" customWidth="1"/>
    <col min="9496" max="9496" width="10.7109375" style="13" customWidth="1"/>
    <col min="9497" max="9728" width="10" style="13"/>
    <col min="9729" max="9729" width="4" style="13" customWidth="1"/>
    <col min="9730" max="9730" width="17.140625" style="13" bestFit="1" customWidth="1"/>
    <col min="9731" max="9731" width="12.7109375" style="13" bestFit="1" customWidth="1"/>
    <col min="9732" max="9732" width="12.85546875" style="13" bestFit="1" customWidth="1"/>
    <col min="9733" max="9739" width="12.7109375" style="13" customWidth="1"/>
    <col min="9740" max="9742" width="11.85546875" style="13" bestFit="1" customWidth="1"/>
    <col min="9743" max="9743" width="3.85546875" style="13" customWidth="1"/>
    <col min="9744" max="9744" width="17.140625" style="13" customWidth="1"/>
    <col min="9745" max="9747" width="10.85546875" style="13" bestFit="1" customWidth="1"/>
    <col min="9748" max="9748" width="3.85546875" style="13" customWidth="1"/>
    <col min="9749" max="9749" width="17.140625" style="13" customWidth="1"/>
    <col min="9750" max="9751" width="10.85546875" style="13" bestFit="1" customWidth="1"/>
    <col min="9752" max="9752" width="10.7109375" style="13" customWidth="1"/>
    <col min="9753" max="9984" width="10" style="13"/>
    <col min="9985" max="9985" width="4" style="13" customWidth="1"/>
    <col min="9986" max="9986" width="17.140625" style="13" bestFit="1" customWidth="1"/>
    <col min="9987" max="9987" width="12.7109375" style="13" bestFit="1" customWidth="1"/>
    <col min="9988" max="9988" width="12.85546875" style="13" bestFit="1" customWidth="1"/>
    <col min="9989" max="9995" width="12.7109375" style="13" customWidth="1"/>
    <col min="9996" max="9998" width="11.85546875" style="13" bestFit="1" customWidth="1"/>
    <col min="9999" max="9999" width="3.85546875" style="13" customWidth="1"/>
    <col min="10000" max="10000" width="17.140625" style="13" customWidth="1"/>
    <col min="10001" max="10003" width="10.85546875" style="13" bestFit="1" customWidth="1"/>
    <col min="10004" max="10004" width="3.85546875" style="13" customWidth="1"/>
    <col min="10005" max="10005" width="17.140625" style="13" customWidth="1"/>
    <col min="10006" max="10007" width="10.85546875" style="13" bestFit="1" customWidth="1"/>
    <col min="10008" max="10008" width="10.7109375" style="13" customWidth="1"/>
    <col min="10009" max="10240" width="10" style="13"/>
    <col min="10241" max="10241" width="4" style="13" customWidth="1"/>
    <col min="10242" max="10242" width="17.140625" style="13" bestFit="1" customWidth="1"/>
    <col min="10243" max="10243" width="12.7109375" style="13" bestFit="1" customWidth="1"/>
    <col min="10244" max="10244" width="12.85546875" style="13" bestFit="1" customWidth="1"/>
    <col min="10245" max="10251" width="12.7109375" style="13" customWidth="1"/>
    <col min="10252" max="10254" width="11.85546875" style="13" bestFit="1" customWidth="1"/>
    <col min="10255" max="10255" width="3.85546875" style="13" customWidth="1"/>
    <col min="10256" max="10256" width="17.140625" style="13" customWidth="1"/>
    <col min="10257" max="10259" width="10.85546875" style="13" bestFit="1" customWidth="1"/>
    <col min="10260" max="10260" width="3.85546875" style="13" customWidth="1"/>
    <col min="10261" max="10261" width="17.140625" style="13" customWidth="1"/>
    <col min="10262" max="10263" width="10.85546875" style="13" bestFit="1" customWidth="1"/>
    <col min="10264" max="10264" width="10.7109375" style="13" customWidth="1"/>
    <col min="10265" max="10496" width="10" style="13"/>
    <col min="10497" max="10497" width="4" style="13" customWidth="1"/>
    <col min="10498" max="10498" width="17.140625" style="13" bestFit="1" customWidth="1"/>
    <col min="10499" max="10499" width="12.7109375" style="13" bestFit="1" customWidth="1"/>
    <col min="10500" max="10500" width="12.85546875" style="13" bestFit="1" customWidth="1"/>
    <col min="10501" max="10507" width="12.7109375" style="13" customWidth="1"/>
    <col min="10508" max="10510" width="11.85546875" style="13" bestFit="1" customWidth="1"/>
    <col min="10511" max="10511" width="3.85546875" style="13" customWidth="1"/>
    <col min="10512" max="10512" width="17.140625" style="13" customWidth="1"/>
    <col min="10513" max="10515" width="10.85546875" style="13" bestFit="1" customWidth="1"/>
    <col min="10516" max="10516" width="3.85546875" style="13" customWidth="1"/>
    <col min="10517" max="10517" width="17.140625" style="13" customWidth="1"/>
    <col min="10518" max="10519" width="10.85546875" style="13" bestFit="1" customWidth="1"/>
    <col min="10520" max="10520" width="10.7109375" style="13" customWidth="1"/>
    <col min="10521" max="10752" width="10" style="13"/>
    <col min="10753" max="10753" width="4" style="13" customWidth="1"/>
    <col min="10754" max="10754" width="17.140625" style="13" bestFit="1" customWidth="1"/>
    <col min="10755" max="10755" width="12.7109375" style="13" bestFit="1" customWidth="1"/>
    <col min="10756" max="10756" width="12.85546875" style="13" bestFit="1" customWidth="1"/>
    <col min="10757" max="10763" width="12.7109375" style="13" customWidth="1"/>
    <col min="10764" max="10766" width="11.85546875" style="13" bestFit="1" customWidth="1"/>
    <col min="10767" max="10767" width="3.85546875" style="13" customWidth="1"/>
    <col min="10768" max="10768" width="17.140625" style="13" customWidth="1"/>
    <col min="10769" max="10771" width="10.85546875" style="13" bestFit="1" customWidth="1"/>
    <col min="10772" max="10772" width="3.85546875" style="13" customWidth="1"/>
    <col min="10773" max="10773" width="17.140625" style="13" customWidth="1"/>
    <col min="10774" max="10775" width="10.85546875" style="13" bestFit="1" customWidth="1"/>
    <col min="10776" max="10776" width="10.7109375" style="13" customWidth="1"/>
    <col min="10777" max="11008" width="10" style="13"/>
    <col min="11009" max="11009" width="4" style="13" customWidth="1"/>
    <col min="11010" max="11010" width="17.140625" style="13" bestFit="1" customWidth="1"/>
    <col min="11011" max="11011" width="12.7109375" style="13" bestFit="1" customWidth="1"/>
    <col min="11012" max="11012" width="12.85546875" style="13" bestFit="1" customWidth="1"/>
    <col min="11013" max="11019" width="12.7109375" style="13" customWidth="1"/>
    <col min="11020" max="11022" width="11.85546875" style="13" bestFit="1" customWidth="1"/>
    <col min="11023" max="11023" width="3.85546875" style="13" customWidth="1"/>
    <col min="11024" max="11024" width="17.140625" style="13" customWidth="1"/>
    <col min="11025" max="11027" width="10.85546875" style="13" bestFit="1" customWidth="1"/>
    <col min="11028" max="11028" width="3.85546875" style="13" customWidth="1"/>
    <col min="11029" max="11029" width="17.140625" style="13" customWidth="1"/>
    <col min="11030" max="11031" width="10.85546875" style="13" bestFit="1" customWidth="1"/>
    <col min="11032" max="11032" width="10.7109375" style="13" customWidth="1"/>
    <col min="11033" max="11264" width="10" style="13"/>
    <col min="11265" max="11265" width="4" style="13" customWidth="1"/>
    <col min="11266" max="11266" width="17.140625" style="13" bestFit="1" customWidth="1"/>
    <col min="11267" max="11267" width="12.7109375" style="13" bestFit="1" customWidth="1"/>
    <col min="11268" max="11268" width="12.85546875" style="13" bestFit="1" customWidth="1"/>
    <col min="11269" max="11275" width="12.7109375" style="13" customWidth="1"/>
    <col min="11276" max="11278" width="11.85546875" style="13" bestFit="1" customWidth="1"/>
    <col min="11279" max="11279" width="3.85546875" style="13" customWidth="1"/>
    <col min="11280" max="11280" width="17.140625" style="13" customWidth="1"/>
    <col min="11281" max="11283" width="10.85546875" style="13" bestFit="1" customWidth="1"/>
    <col min="11284" max="11284" width="3.85546875" style="13" customWidth="1"/>
    <col min="11285" max="11285" width="17.140625" style="13" customWidth="1"/>
    <col min="11286" max="11287" width="10.85546875" style="13" bestFit="1" customWidth="1"/>
    <col min="11288" max="11288" width="10.7109375" style="13" customWidth="1"/>
    <col min="11289" max="11520" width="10" style="13"/>
    <col min="11521" max="11521" width="4" style="13" customWidth="1"/>
    <col min="11522" max="11522" width="17.140625" style="13" bestFit="1" customWidth="1"/>
    <col min="11523" max="11523" width="12.7109375" style="13" bestFit="1" customWidth="1"/>
    <col min="11524" max="11524" width="12.85546875" style="13" bestFit="1" customWidth="1"/>
    <col min="11525" max="11531" width="12.7109375" style="13" customWidth="1"/>
    <col min="11532" max="11534" width="11.85546875" style="13" bestFit="1" customWidth="1"/>
    <col min="11535" max="11535" width="3.85546875" style="13" customWidth="1"/>
    <col min="11536" max="11536" width="17.140625" style="13" customWidth="1"/>
    <col min="11537" max="11539" width="10.85546875" style="13" bestFit="1" customWidth="1"/>
    <col min="11540" max="11540" width="3.85546875" style="13" customWidth="1"/>
    <col min="11541" max="11541" width="17.140625" style="13" customWidth="1"/>
    <col min="11542" max="11543" width="10.85546875" style="13" bestFit="1" customWidth="1"/>
    <col min="11544" max="11544" width="10.7109375" style="13" customWidth="1"/>
    <col min="11545" max="11776" width="10" style="13"/>
    <col min="11777" max="11777" width="4" style="13" customWidth="1"/>
    <col min="11778" max="11778" width="17.140625" style="13" bestFit="1" customWidth="1"/>
    <col min="11779" max="11779" width="12.7109375" style="13" bestFit="1" customWidth="1"/>
    <col min="11780" max="11780" width="12.85546875" style="13" bestFit="1" customWidth="1"/>
    <col min="11781" max="11787" width="12.7109375" style="13" customWidth="1"/>
    <col min="11788" max="11790" width="11.85546875" style="13" bestFit="1" customWidth="1"/>
    <col min="11791" max="11791" width="3.85546875" style="13" customWidth="1"/>
    <col min="11792" max="11792" width="17.140625" style="13" customWidth="1"/>
    <col min="11793" max="11795" width="10.85546875" style="13" bestFit="1" customWidth="1"/>
    <col min="11796" max="11796" width="3.85546875" style="13" customWidth="1"/>
    <col min="11797" max="11797" width="17.140625" style="13" customWidth="1"/>
    <col min="11798" max="11799" width="10.85546875" style="13" bestFit="1" customWidth="1"/>
    <col min="11800" max="11800" width="10.7109375" style="13" customWidth="1"/>
    <col min="11801" max="12032" width="10" style="13"/>
    <col min="12033" max="12033" width="4" style="13" customWidth="1"/>
    <col min="12034" max="12034" width="17.140625" style="13" bestFit="1" customWidth="1"/>
    <col min="12035" max="12035" width="12.7109375" style="13" bestFit="1" customWidth="1"/>
    <col min="12036" max="12036" width="12.85546875" style="13" bestFit="1" customWidth="1"/>
    <col min="12037" max="12043" width="12.7109375" style="13" customWidth="1"/>
    <col min="12044" max="12046" width="11.85546875" style="13" bestFit="1" customWidth="1"/>
    <col min="12047" max="12047" width="3.85546875" style="13" customWidth="1"/>
    <col min="12048" max="12048" width="17.140625" style="13" customWidth="1"/>
    <col min="12049" max="12051" width="10.85546875" style="13" bestFit="1" customWidth="1"/>
    <col min="12052" max="12052" width="3.85546875" style="13" customWidth="1"/>
    <col min="12053" max="12053" width="17.140625" style="13" customWidth="1"/>
    <col min="12054" max="12055" width="10.85546875" style="13" bestFit="1" customWidth="1"/>
    <col min="12056" max="12056" width="10.7109375" style="13" customWidth="1"/>
    <col min="12057" max="12288" width="10" style="13"/>
    <col min="12289" max="12289" width="4" style="13" customWidth="1"/>
    <col min="12290" max="12290" width="17.140625" style="13" bestFit="1" customWidth="1"/>
    <col min="12291" max="12291" width="12.7109375" style="13" bestFit="1" customWidth="1"/>
    <col min="12292" max="12292" width="12.85546875" style="13" bestFit="1" customWidth="1"/>
    <col min="12293" max="12299" width="12.7109375" style="13" customWidth="1"/>
    <col min="12300" max="12302" width="11.85546875" style="13" bestFit="1" customWidth="1"/>
    <col min="12303" max="12303" width="3.85546875" style="13" customWidth="1"/>
    <col min="12304" max="12304" width="17.140625" style="13" customWidth="1"/>
    <col min="12305" max="12307" width="10.85546875" style="13" bestFit="1" customWidth="1"/>
    <col min="12308" max="12308" width="3.85546875" style="13" customWidth="1"/>
    <col min="12309" max="12309" width="17.140625" style="13" customWidth="1"/>
    <col min="12310" max="12311" width="10.85546875" style="13" bestFit="1" customWidth="1"/>
    <col min="12312" max="12312" width="10.7109375" style="13" customWidth="1"/>
    <col min="12313" max="12544" width="10" style="13"/>
    <col min="12545" max="12545" width="4" style="13" customWidth="1"/>
    <col min="12546" max="12546" width="17.140625" style="13" bestFit="1" customWidth="1"/>
    <col min="12547" max="12547" width="12.7109375" style="13" bestFit="1" customWidth="1"/>
    <col min="12548" max="12548" width="12.85546875" style="13" bestFit="1" customWidth="1"/>
    <col min="12549" max="12555" width="12.7109375" style="13" customWidth="1"/>
    <col min="12556" max="12558" width="11.85546875" style="13" bestFit="1" customWidth="1"/>
    <col min="12559" max="12559" width="3.85546875" style="13" customWidth="1"/>
    <col min="12560" max="12560" width="17.140625" style="13" customWidth="1"/>
    <col min="12561" max="12563" width="10.85546875" style="13" bestFit="1" customWidth="1"/>
    <col min="12564" max="12564" width="3.85546875" style="13" customWidth="1"/>
    <col min="12565" max="12565" width="17.140625" style="13" customWidth="1"/>
    <col min="12566" max="12567" width="10.85546875" style="13" bestFit="1" customWidth="1"/>
    <col min="12568" max="12568" width="10.7109375" style="13" customWidth="1"/>
    <col min="12569" max="12800" width="10" style="13"/>
    <col min="12801" max="12801" width="4" style="13" customWidth="1"/>
    <col min="12802" max="12802" width="17.140625" style="13" bestFit="1" customWidth="1"/>
    <col min="12803" max="12803" width="12.7109375" style="13" bestFit="1" customWidth="1"/>
    <col min="12804" max="12804" width="12.85546875" style="13" bestFit="1" customWidth="1"/>
    <col min="12805" max="12811" width="12.7109375" style="13" customWidth="1"/>
    <col min="12812" max="12814" width="11.85546875" style="13" bestFit="1" customWidth="1"/>
    <col min="12815" max="12815" width="3.85546875" style="13" customWidth="1"/>
    <col min="12816" max="12816" width="17.140625" style="13" customWidth="1"/>
    <col min="12817" max="12819" width="10.85546875" style="13" bestFit="1" customWidth="1"/>
    <col min="12820" max="12820" width="3.85546875" style="13" customWidth="1"/>
    <col min="12821" max="12821" width="17.140625" style="13" customWidth="1"/>
    <col min="12822" max="12823" width="10.85546875" style="13" bestFit="1" customWidth="1"/>
    <col min="12824" max="12824" width="10.7109375" style="13" customWidth="1"/>
    <col min="12825" max="13056" width="10" style="13"/>
    <col min="13057" max="13057" width="4" style="13" customWidth="1"/>
    <col min="13058" max="13058" width="17.140625" style="13" bestFit="1" customWidth="1"/>
    <col min="13059" max="13059" width="12.7109375" style="13" bestFit="1" customWidth="1"/>
    <col min="13060" max="13060" width="12.85546875" style="13" bestFit="1" customWidth="1"/>
    <col min="13061" max="13067" width="12.7109375" style="13" customWidth="1"/>
    <col min="13068" max="13070" width="11.85546875" style="13" bestFit="1" customWidth="1"/>
    <col min="13071" max="13071" width="3.85546875" style="13" customWidth="1"/>
    <col min="13072" max="13072" width="17.140625" style="13" customWidth="1"/>
    <col min="13073" max="13075" width="10.85546875" style="13" bestFit="1" customWidth="1"/>
    <col min="13076" max="13076" width="3.85546875" style="13" customWidth="1"/>
    <col min="13077" max="13077" width="17.140625" style="13" customWidth="1"/>
    <col min="13078" max="13079" width="10.85546875" style="13" bestFit="1" customWidth="1"/>
    <col min="13080" max="13080" width="10.7109375" style="13" customWidth="1"/>
    <col min="13081" max="13312" width="10" style="13"/>
    <col min="13313" max="13313" width="4" style="13" customWidth="1"/>
    <col min="13314" max="13314" width="17.140625" style="13" bestFit="1" customWidth="1"/>
    <col min="13315" max="13315" width="12.7109375" style="13" bestFit="1" customWidth="1"/>
    <col min="13316" max="13316" width="12.85546875" style="13" bestFit="1" customWidth="1"/>
    <col min="13317" max="13323" width="12.7109375" style="13" customWidth="1"/>
    <col min="13324" max="13326" width="11.85546875" style="13" bestFit="1" customWidth="1"/>
    <col min="13327" max="13327" width="3.85546875" style="13" customWidth="1"/>
    <col min="13328" max="13328" width="17.140625" style="13" customWidth="1"/>
    <col min="13329" max="13331" width="10.85546875" style="13" bestFit="1" customWidth="1"/>
    <col min="13332" max="13332" width="3.85546875" style="13" customWidth="1"/>
    <col min="13333" max="13333" width="17.140625" style="13" customWidth="1"/>
    <col min="13334" max="13335" width="10.85546875" style="13" bestFit="1" customWidth="1"/>
    <col min="13336" max="13336" width="10.7109375" style="13" customWidth="1"/>
    <col min="13337" max="13568" width="10" style="13"/>
    <col min="13569" max="13569" width="4" style="13" customWidth="1"/>
    <col min="13570" max="13570" width="17.140625" style="13" bestFit="1" customWidth="1"/>
    <col min="13571" max="13571" width="12.7109375" style="13" bestFit="1" customWidth="1"/>
    <col min="13572" max="13572" width="12.85546875" style="13" bestFit="1" customWidth="1"/>
    <col min="13573" max="13579" width="12.7109375" style="13" customWidth="1"/>
    <col min="13580" max="13582" width="11.85546875" style="13" bestFit="1" customWidth="1"/>
    <col min="13583" max="13583" width="3.85546875" style="13" customWidth="1"/>
    <col min="13584" max="13584" width="17.140625" style="13" customWidth="1"/>
    <col min="13585" max="13587" width="10.85546875" style="13" bestFit="1" customWidth="1"/>
    <col min="13588" max="13588" width="3.85546875" style="13" customWidth="1"/>
    <col min="13589" max="13589" width="17.140625" style="13" customWidth="1"/>
    <col min="13590" max="13591" width="10.85546875" style="13" bestFit="1" customWidth="1"/>
    <col min="13592" max="13592" width="10.7109375" style="13" customWidth="1"/>
    <col min="13593" max="13824" width="10" style="13"/>
    <col min="13825" max="13825" width="4" style="13" customWidth="1"/>
    <col min="13826" max="13826" width="17.140625" style="13" bestFit="1" customWidth="1"/>
    <col min="13827" max="13827" width="12.7109375" style="13" bestFit="1" customWidth="1"/>
    <col min="13828" max="13828" width="12.85546875" style="13" bestFit="1" customWidth="1"/>
    <col min="13829" max="13835" width="12.7109375" style="13" customWidth="1"/>
    <col min="13836" max="13838" width="11.85546875" style="13" bestFit="1" customWidth="1"/>
    <col min="13839" max="13839" width="3.85546875" style="13" customWidth="1"/>
    <col min="13840" max="13840" width="17.140625" style="13" customWidth="1"/>
    <col min="13841" max="13843" width="10.85546875" style="13" bestFit="1" customWidth="1"/>
    <col min="13844" max="13844" width="3.85546875" style="13" customWidth="1"/>
    <col min="13845" max="13845" width="17.140625" style="13" customWidth="1"/>
    <col min="13846" max="13847" width="10.85546875" style="13" bestFit="1" customWidth="1"/>
    <col min="13848" max="13848" width="10.7109375" style="13" customWidth="1"/>
    <col min="13849" max="14080" width="10" style="13"/>
    <col min="14081" max="14081" width="4" style="13" customWidth="1"/>
    <col min="14082" max="14082" width="17.140625" style="13" bestFit="1" customWidth="1"/>
    <col min="14083" max="14083" width="12.7109375" style="13" bestFit="1" customWidth="1"/>
    <col min="14084" max="14084" width="12.85546875" style="13" bestFit="1" customWidth="1"/>
    <col min="14085" max="14091" width="12.7109375" style="13" customWidth="1"/>
    <col min="14092" max="14094" width="11.85546875" style="13" bestFit="1" customWidth="1"/>
    <col min="14095" max="14095" width="3.85546875" style="13" customWidth="1"/>
    <col min="14096" max="14096" width="17.140625" style="13" customWidth="1"/>
    <col min="14097" max="14099" width="10.85546875" style="13" bestFit="1" customWidth="1"/>
    <col min="14100" max="14100" width="3.85546875" style="13" customWidth="1"/>
    <col min="14101" max="14101" width="17.140625" style="13" customWidth="1"/>
    <col min="14102" max="14103" width="10.85546875" style="13" bestFit="1" customWidth="1"/>
    <col min="14104" max="14104" width="10.7109375" style="13" customWidth="1"/>
    <col min="14105" max="14336" width="10" style="13"/>
    <col min="14337" max="14337" width="4" style="13" customWidth="1"/>
    <col min="14338" max="14338" width="17.140625" style="13" bestFit="1" customWidth="1"/>
    <col min="14339" max="14339" width="12.7109375" style="13" bestFit="1" customWidth="1"/>
    <col min="14340" max="14340" width="12.85546875" style="13" bestFit="1" customWidth="1"/>
    <col min="14341" max="14347" width="12.7109375" style="13" customWidth="1"/>
    <col min="14348" max="14350" width="11.85546875" style="13" bestFit="1" customWidth="1"/>
    <col min="14351" max="14351" width="3.85546875" style="13" customWidth="1"/>
    <col min="14352" max="14352" width="17.140625" style="13" customWidth="1"/>
    <col min="14353" max="14355" width="10.85546875" style="13" bestFit="1" customWidth="1"/>
    <col min="14356" max="14356" width="3.85546875" style="13" customWidth="1"/>
    <col min="14357" max="14357" width="17.140625" style="13" customWidth="1"/>
    <col min="14358" max="14359" width="10.85546875" style="13" bestFit="1" customWidth="1"/>
    <col min="14360" max="14360" width="10.7109375" style="13" customWidth="1"/>
    <col min="14361" max="14592" width="10" style="13"/>
    <col min="14593" max="14593" width="4" style="13" customWidth="1"/>
    <col min="14594" max="14594" width="17.140625" style="13" bestFit="1" customWidth="1"/>
    <col min="14595" max="14595" width="12.7109375" style="13" bestFit="1" customWidth="1"/>
    <col min="14596" max="14596" width="12.85546875" style="13" bestFit="1" customWidth="1"/>
    <col min="14597" max="14603" width="12.7109375" style="13" customWidth="1"/>
    <col min="14604" max="14606" width="11.85546875" style="13" bestFit="1" customWidth="1"/>
    <col min="14607" max="14607" width="3.85546875" style="13" customWidth="1"/>
    <col min="14608" max="14608" width="17.140625" style="13" customWidth="1"/>
    <col min="14609" max="14611" width="10.85546875" style="13" bestFit="1" customWidth="1"/>
    <col min="14612" max="14612" width="3.85546875" style="13" customWidth="1"/>
    <col min="14613" max="14613" width="17.140625" style="13" customWidth="1"/>
    <col min="14614" max="14615" width="10.85546875" style="13" bestFit="1" customWidth="1"/>
    <col min="14616" max="14616" width="10.7109375" style="13" customWidth="1"/>
    <col min="14617" max="14848" width="10" style="13"/>
    <col min="14849" max="14849" width="4" style="13" customWidth="1"/>
    <col min="14850" max="14850" width="17.140625" style="13" bestFit="1" customWidth="1"/>
    <col min="14851" max="14851" width="12.7109375" style="13" bestFit="1" customWidth="1"/>
    <col min="14852" max="14852" width="12.85546875" style="13" bestFit="1" customWidth="1"/>
    <col min="14853" max="14859" width="12.7109375" style="13" customWidth="1"/>
    <col min="14860" max="14862" width="11.85546875" style="13" bestFit="1" customWidth="1"/>
    <col min="14863" max="14863" width="3.85546875" style="13" customWidth="1"/>
    <col min="14864" max="14864" width="17.140625" style="13" customWidth="1"/>
    <col min="14865" max="14867" width="10.85546875" style="13" bestFit="1" customWidth="1"/>
    <col min="14868" max="14868" width="3.85546875" style="13" customWidth="1"/>
    <col min="14869" max="14869" width="17.140625" style="13" customWidth="1"/>
    <col min="14870" max="14871" width="10.85546875" style="13" bestFit="1" customWidth="1"/>
    <col min="14872" max="14872" width="10.7109375" style="13" customWidth="1"/>
    <col min="14873" max="15104" width="10" style="13"/>
    <col min="15105" max="15105" width="4" style="13" customWidth="1"/>
    <col min="15106" max="15106" width="17.140625" style="13" bestFit="1" customWidth="1"/>
    <col min="15107" max="15107" width="12.7109375" style="13" bestFit="1" customWidth="1"/>
    <col min="15108" max="15108" width="12.85546875" style="13" bestFit="1" customWidth="1"/>
    <col min="15109" max="15115" width="12.7109375" style="13" customWidth="1"/>
    <col min="15116" max="15118" width="11.85546875" style="13" bestFit="1" customWidth="1"/>
    <col min="15119" max="15119" width="3.85546875" style="13" customWidth="1"/>
    <col min="15120" max="15120" width="17.140625" style="13" customWidth="1"/>
    <col min="15121" max="15123" width="10.85546875" style="13" bestFit="1" customWidth="1"/>
    <col min="15124" max="15124" width="3.85546875" style="13" customWidth="1"/>
    <col min="15125" max="15125" width="17.140625" style="13" customWidth="1"/>
    <col min="15126" max="15127" width="10.85546875" style="13" bestFit="1" customWidth="1"/>
    <col min="15128" max="15128" width="10.7109375" style="13" customWidth="1"/>
    <col min="15129" max="15360" width="10" style="13"/>
    <col min="15361" max="15361" width="4" style="13" customWidth="1"/>
    <col min="15362" max="15362" width="17.140625" style="13" bestFit="1" customWidth="1"/>
    <col min="15363" max="15363" width="12.7109375" style="13" bestFit="1" customWidth="1"/>
    <col min="15364" max="15364" width="12.85546875" style="13" bestFit="1" customWidth="1"/>
    <col min="15365" max="15371" width="12.7109375" style="13" customWidth="1"/>
    <col min="15372" max="15374" width="11.85546875" style="13" bestFit="1" customWidth="1"/>
    <col min="15375" max="15375" width="3.85546875" style="13" customWidth="1"/>
    <col min="15376" max="15376" width="17.140625" style="13" customWidth="1"/>
    <col min="15377" max="15379" width="10.85546875" style="13" bestFit="1" customWidth="1"/>
    <col min="15380" max="15380" width="3.85546875" style="13" customWidth="1"/>
    <col min="15381" max="15381" width="17.140625" style="13" customWidth="1"/>
    <col min="15382" max="15383" width="10.85546875" style="13" bestFit="1" customWidth="1"/>
    <col min="15384" max="15384" width="10.7109375" style="13" customWidth="1"/>
    <col min="15385" max="15616" width="10" style="13"/>
    <col min="15617" max="15617" width="4" style="13" customWidth="1"/>
    <col min="15618" max="15618" width="17.140625" style="13" bestFit="1" customWidth="1"/>
    <col min="15619" max="15619" width="12.7109375" style="13" bestFit="1" customWidth="1"/>
    <col min="15620" max="15620" width="12.85546875" style="13" bestFit="1" customWidth="1"/>
    <col min="15621" max="15627" width="12.7109375" style="13" customWidth="1"/>
    <col min="15628" max="15630" width="11.85546875" style="13" bestFit="1" customWidth="1"/>
    <col min="15631" max="15631" width="3.85546875" style="13" customWidth="1"/>
    <col min="15632" max="15632" width="17.140625" style="13" customWidth="1"/>
    <col min="15633" max="15635" width="10.85546875" style="13" bestFit="1" customWidth="1"/>
    <col min="15636" max="15636" width="3.85546875" style="13" customWidth="1"/>
    <col min="15637" max="15637" width="17.140625" style="13" customWidth="1"/>
    <col min="15638" max="15639" width="10.85546875" style="13" bestFit="1" customWidth="1"/>
    <col min="15640" max="15640" width="10.7109375" style="13" customWidth="1"/>
    <col min="15641" max="15872" width="10" style="13"/>
    <col min="15873" max="15873" width="4" style="13" customWidth="1"/>
    <col min="15874" max="15874" width="17.140625" style="13" bestFit="1" customWidth="1"/>
    <col min="15875" max="15875" width="12.7109375" style="13" bestFit="1" customWidth="1"/>
    <col min="15876" max="15876" width="12.85546875" style="13" bestFit="1" customWidth="1"/>
    <col min="15877" max="15883" width="12.7109375" style="13" customWidth="1"/>
    <col min="15884" max="15886" width="11.85546875" style="13" bestFit="1" customWidth="1"/>
    <col min="15887" max="15887" width="3.85546875" style="13" customWidth="1"/>
    <col min="15888" max="15888" width="17.140625" style="13" customWidth="1"/>
    <col min="15889" max="15891" width="10.85546875" style="13" bestFit="1" customWidth="1"/>
    <col min="15892" max="15892" width="3.85546875" style="13" customWidth="1"/>
    <col min="15893" max="15893" width="17.140625" style="13" customWidth="1"/>
    <col min="15894" max="15895" width="10.85546875" style="13" bestFit="1" customWidth="1"/>
    <col min="15896" max="15896" width="10.7109375" style="13" customWidth="1"/>
    <col min="15897" max="16128" width="10" style="13"/>
    <col min="16129" max="16129" width="4" style="13" customWidth="1"/>
    <col min="16130" max="16130" width="17.140625" style="13" bestFit="1" customWidth="1"/>
    <col min="16131" max="16131" width="12.7109375" style="13" bestFit="1" customWidth="1"/>
    <col min="16132" max="16132" width="12.85546875" style="13" bestFit="1" customWidth="1"/>
    <col min="16133" max="16139" width="12.7109375" style="13" customWidth="1"/>
    <col min="16140" max="16142" width="11.85546875" style="13" bestFit="1" customWidth="1"/>
    <col min="16143" max="16143" width="3.85546875" style="13" customWidth="1"/>
    <col min="16144" max="16144" width="17.140625" style="13" customWidth="1"/>
    <col min="16145" max="16147" width="10.85546875" style="13" bestFit="1" customWidth="1"/>
    <col min="16148" max="16148" width="3.85546875" style="13" customWidth="1"/>
    <col min="16149" max="16149" width="17.140625" style="13" customWidth="1"/>
    <col min="16150" max="16151" width="10.85546875" style="13" bestFit="1" customWidth="1"/>
    <col min="16152" max="16152" width="10.7109375" style="13" customWidth="1"/>
    <col min="16153" max="16384" width="10" style="13"/>
  </cols>
  <sheetData>
    <row r="1" spans="1:24" s="78" customFormat="1" ht="17.25">
      <c r="A1" s="410" t="s">
        <v>103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 t="s">
        <v>104</v>
      </c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</row>
    <row r="2" spans="1:24" s="81" customFormat="1" ht="19.5" customHeight="1" thickBot="1">
      <c r="A2" s="79"/>
      <c r="B2" s="79"/>
      <c r="C2" s="80"/>
      <c r="E2" s="79"/>
      <c r="F2" s="79"/>
      <c r="G2" s="79"/>
      <c r="I2" s="80"/>
      <c r="J2" s="79"/>
      <c r="K2" s="82" t="s">
        <v>105</v>
      </c>
      <c r="L2" s="80"/>
      <c r="M2" s="79"/>
      <c r="N2" s="80"/>
      <c r="O2" s="80"/>
      <c r="P2" s="79"/>
      <c r="Q2" s="79"/>
      <c r="R2" s="79"/>
      <c r="S2" s="80"/>
      <c r="U2" s="80"/>
      <c r="X2" s="82" t="s">
        <v>105</v>
      </c>
    </row>
    <row r="3" spans="1:24" ht="15" customHeight="1">
      <c r="A3" s="83"/>
      <c r="B3" s="84" t="s">
        <v>106</v>
      </c>
      <c r="C3" s="85"/>
      <c r="D3" s="86">
        <v>1990</v>
      </c>
      <c r="E3" s="87"/>
      <c r="F3" s="86"/>
      <c r="G3" s="86">
        <v>1995</v>
      </c>
      <c r="H3" s="86"/>
      <c r="I3" s="413">
        <v>2000</v>
      </c>
      <c r="J3" s="414"/>
      <c r="K3" s="414"/>
      <c r="L3" s="415">
        <v>2000</v>
      </c>
      <c r="M3" s="415"/>
      <c r="N3" s="416"/>
      <c r="O3" s="83"/>
      <c r="P3" s="84" t="s">
        <v>106</v>
      </c>
      <c r="Q3" s="88"/>
      <c r="R3" s="86">
        <v>2005</v>
      </c>
      <c r="S3" s="86"/>
      <c r="T3" s="89"/>
      <c r="U3" s="84" t="s">
        <v>106</v>
      </c>
      <c r="V3" s="90"/>
      <c r="W3" s="91">
        <v>2010</v>
      </c>
      <c r="X3" s="91"/>
    </row>
    <row r="4" spans="1:24" ht="15" customHeight="1">
      <c r="A4" s="92"/>
      <c r="B4" s="93"/>
      <c r="C4" s="94"/>
      <c r="D4" s="95" t="s">
        <v>107</v>
      </c>
      <c r="E4" s="96"/>
      <c r="F4" s="95"/>
      <c r="G4" s="95" t="s">
        <v>108</v>
      </c>
      <c r="H4" s="95"/>
      <c r="I4" s="94"/>
      <c r="J4" s="95" t="s">
        <v>109</v>
      </c>
      <c r="L4" s="417" t="s">
        <v>110</v>
      </c>
      <c r="M4" s="417"/>
      <c r="N4" s="418"/>
      <c r="O4" s="92"/>
      <c r="P4" s="93"/>
      <c r="Q4" s="98"/>
      <c r="R4" s="95" t="s">
        <v>111</v>
      </c>
      <c r="S4" s="95"/>
      <c r="T4" s="99"/>
      <c r="U4" s="93"/>
      <c r="V4" s="100"/>
      <c r="W4" s="101" t="s">
        <v>112</v>
      </c>
      <c r="X4" s="101"/>
    </row>
    <row r="5" spans="1:24" ht="15" customHeight="1">
      <c r="A5" s="102" t="s">
        <v>113</v>
      </c>
      <c r="B5" s="103"/>
      <c r="C5" s="104" t="s">
        <v>114</v>
      </c>
      <c r="D5" s="105" t="s">
        <v>115</v>
      </c>
      <c r="E5" s="106" t="s">
        <v>116</v>
      </c>
      <c r="F5" s="107" t="s">
        <v>114</v>
      </c>
      <c r="G5" s="105" t="s">
        <v>115</v>
      </c>
      <c r="H5" s="108" t="s">
        <v>116</v>
      </c>
      <c r="I5" s="104" t="s">
        <v>114</v>
      </c>
      <c r="J5" s="105" t="s">
        <v>115</v>
      </c>
      <c r="K5" s="108" t="s">
        <v>116</v>
      </c>
      <c r="L5" s="107" t="s">
        <v>114</v>
      </c>
      <c r="M5" s="105" t="s">
        <v>115</v>
      </c>
      <c r="N5" s="106" t="s">
        <v>116</v>
      </c>
      <c r="O5" s="102" t="s">
        <v>113</v>
      </c>
      <c r="P5" s="103"/>
      <c r="Q5" s="109" t="s">
        <v>114</v>
      </c>
      <c r="R5" s="105" t="s">
        <v>115</v>
      </c>
      <c r="S5" s="108" t="s">
        <v>116</v>
      </c>
      <c r="T5" s="110" t="s">
        <v>113</v>
      </c>
      <c r="U5" s="103"/>
      <c r="V5" s="111" t="s">
        <v>114</v>
      </c>
      <c r="W5" s="112" t="s">
        <v>115</v>
      </c>
      <c r="X5" s="113" t="s">
        <v>116</v>
      </c>
    </row>
    <row r="6" spans="1:24" s="81" customFormat="1" ht="30" customHeight="1">
      <c r="A6" s="419" t="s">
        <v>117</v>
      </c>
      <c r="B6" s="420"/>
      <c r="C6" s="114">
        <f>C7+C12+C17+C25</f>
        <v>46919</v>
      </c>
      <c r="D6" s="115">
        <f>D7+D12+D17+D25</f>
        <v>28252</v>
      </c>
      <c r="E6" s="116">
        <f>E7+E12+E17+E25</f>
        <v>18667</v>
      </c>
      <c r="F6" s="115">
        <f t="shared" ref="F6:N6" si="0">F7+F12+F17+F25</f>
        <v>55766</v>
      </c>
      <c r="G6" s="117">
        <f t="shared" si="0"/>
        <v>33520</v>
      </c>
      <c r="H6" s="117">
        <f t="shared" si="0"/>
        <v>22246</v>
      </c>
      <c r="I6" s="114">
        <f t="shared" si="0"/>
        <v>60237</v>
      </c>
      <c r="J6" s="117">
        <f t="shared" si="0"/>
        <v>35719</v>
      </c>
      <c r="K6" s="117">
        <f t="shared" si="0"/>
        <v>24518</v>
      </c>
      <c r="L6" s="118">
        <f t="shared" si="0"/>
        <v>86490</v>
      </c>
      <c r="M6" s="119">
        <f t="shared" si="0"/>
        <v>50511</v>
      </c>
      <c r="N6" s="120">
        <f t="shared" si="0"/>
        <v>35979</v>
      </c>
      <c r="O6" s="411" t="s">
        <v>117</v>
      </c>
      <c r="P6" s="412"/>
      <c r="Q6" s="121">
        <f>SUM(Q7,Q12,Q17,Q30)</f>
        <v>90425</v>
      </c>
      <c r="R6" s="121">
        <f t="shared" ref="R6:S6" si="1">SUM(R7,R12,R17,R30)</f>
        <v>53157</v>
      </c>
      <c r="S6" s="121">
        <f t="shared" si="1"/>
        <v>37268</v>
      </c>
      <c r="T6" s="411" t="s">
        <v>117</v>
      </c>
      <c r="U6" s="412"/>
      <c r="V6" s="122">
        <f>SUM(V7,V12,V17,V32)</f>
        <v>91228</v>
      </c>
      <c r="W6" s="123">
        <f>SUM(W7,W12,W17,W32)</f>
        <v>53311</v>
      </c>
      <c r="X6" s="123">
        <f>SUM(X7,X12,X17,X32)</f>
        <v>37917</v>
      </c>
    </row>
    <row r="7" spans="1:24" s="81" customFormat="1" ht="30" customHeight="1">
      <c r="A7" s="421" t="s">
        <v>118</v>
      </c>
      <c r="B7" s="421"/>
      <c r="C7" s="124">
        <f>SUM(C8:C10)</f>
        <v>4308</v>
      </c>
      <c r="D7" s="125">
        <f>SUM(D8:D10)</f>
        <v>2031</v>
      </c>
      <c r="E7" s="126">
        <f>SUM(E8:E10)</f>
        <v>2277</v>
      </c>
      <c r="F7" s="125">
        <f>SUM(F8:F10)</f>
        <v>4072</v>
      </c>
      <c r="G7" s="125">
        <v>2005</v>
      </c>
      <c r="H7" s="125">
        <v>2067</v>
      </c>
      <c r="I7" s="124">
        <v>3369</v>
      </c>
      <c r="J7" s="125">
        <v>1720</v>
      </c>
      <c r="K7" s="125">
        <v>1649</v>
      </c>
      <c r="L7" s="127">
        <v>6777</v>
      </c>
      <c r="M7" s="127">
        <v>3443</v>
      </c>
      <c r="N7" s="128">
        <v>3334</v>
      </c>
      <c r="O7" s="422" t="s">
        <v>118</v>
      </c>
      <c r="P7" s="423"/>
      <c r="Q7" s="129">
        <f>SUM(Q8:Q10)</f>
        <v>6312</v>
      </c>
      <c r="R7" s="129">
        <f>SUM(R8:R10)</f>
        <v>3416</v>
      </c>
      <c r="S7" s="129">
        <f>SUM(S8:S10)</f>
        <v>2896</v>
      </c>
      <c r="T7" s="422" t="s">
        <v>118</v>
      </c>
      <c r="U7" s="423"/>
      <c r="V7" s="130">
        <f>SUM(V8:V10)</f>
        <v>4631</v>
      </c>
      <c r="W7" s="130">
        <f>SUM(W8:W10)</f>
        <v>2738</v>
      </c>
      <c r="X7" s="130">
        <f>SUM(X8:X10)</f>
        <v>1893</v>
      </c>
    </row>
    <row r="8" spans="1:24" ht="30" customHeight="1">
      <c r="A8" s="131"/>
      <c r="B8" s="132" t="s">
        <v>119</v>
      </c>
      <c r="C8" s="133">
        <f>SUM(D8:E8)</f>
        <v>4255</v>
      </c>
      <c r="D8" s="134">
        <v>1984</v>
      </c>
      <c r="E8" s="135">
        <v>2271</v>
      </c>
      <c r="F8" s="134">
        <f>SUM(G8:H8)</f>
        <v>4019</v>
      </c>
      <c r="G8" s="136">
        <v>1959</v>
      </c>
      <c r="H8" s="136">
        <v>2060</v>
      </c>
      <c r="I8" s="133">
        <v>3322</v>
      </c>
      <c r="J8" s="136">
        <v>1681</v>
      </c>
      <c r="K8" s="136">
        <v>1641</v>
      </c>
      <c r="L8" s="137">
        <v>6518</v>
      </c>
      <c r="M8" s="138">
        <v>3296</v>
      </c>
      <c r="N8" s="139">
        <v>3222</v>
      </c>
      <c r="O8" s="140"/>
      <c r="P8" s="141" t="s">
        <v>120</v>
      </c>
      <c r="Q8" s="142">
        <v>6099</v>
      </c>
      <c r="R8" s="142">
        <v>3287</v>
      </c>
      <c r="S8" s="142">
        <v>2812</v>
      </c>
      <c r="T8" s="140"/>
      <c r="U8" s="141" t="s">
        <v>120</v>
      </c>
      <c r="V8" s="143">
        <f>SUM(W8:X8)</f>
        <v>4402</v>
      </c>
      <c r="W8" s="144">
        <v>2588</v>
      </c>
      <c r="X8" s="144">
        <v>1814</v>
      </c>
    </row>
    <row r="9" spans="1:24" ht="30" customHeight="1">
      <c r="A9" s="131"/>
      <c r="B9" s="132" t="s">
        <v>121</v>
      </c>
      <c r="C9" s="133">
        <f>SUM(D9:E9)</f>
        <v>49</v>
      </c>
      <c r="D9" s="134">
        <v>43</v>
      </c>
      <c r="E9" s="135">
        <v>6</v>
      </c>
      <c r="F9" s="134">
        <f>SUM(G9:H9)</f>
        <v>48</v>
      </c>
      <c r="G9" s="136">
        <v>42</v>
      </c>
      <c r="H9" s="136">
        <v>6</v>
      </c>
      <c r="I9" s="133">
        <v>42</v>
      </c>
      <c r="J9" s="136">
        <v>37</v>
      </c>
      <c r="K9" s="136">
        <v>5</v>
      </c>
      <c r="L9" s="137">
        <v>84</v>
      </c>
      <c r="M9" s="138">
        <v>68</v>
      </c>
      <c r="N9" s="139">
        <v>16</v>
      </c>
      <c r="O9" s="140"/>
      <c r="P9" s="141" t="s">
        <v>122</v>
      </c>
      <c r="Q9" s="142">
        <v>58</v>
      </c>
      <c r="R9" s="142">
        <v>46</v>
      </c>
      <c r="S9" s="142">
        <v>12</v>
      </c>
      <c r="T9" s="140"/>
      <c r="U9" s="141" t="s">
        <v>122</v>
      </c>
      <c r="V9" s="143">
        <f>SUM(W9:X9)</f>
        <v>91</v>
      </c>
      <c r="W9" s="144">
        <v>79</v>
      </c>
      <c r="X9" s="144">
        <v>12</v>
      </c>
    </row>
    <row r="10" spans="1:24" ht="30" customHeight="1">
      <c r="A10" s="145"/>
      <c r="B10" s="146" t="s">
        <v>123</v>
      </c>
      <c r="C10" s="147">
        <f>SUM(D10:E10)</f>
        <v>4</v>
      </c>
      <c r="D10" s="148">
        <v>4</v>
      </c>
      <c r="E10" s="149">
        <v>0</v>
      </c>
      <c r="F10" s="148">
        <f>SUM(G10:H10)</f>
        <v>5</v>
      </c>
      <c r="G10" s="150">
        <v>4</v>
      </c>
      <c r="H10" s="150">
        <v>1</v>
      </c>
      <c r="I10" s="147">
        <v>5</v>
      </c>
      <c r="J10" s="150">
        <v>2</v>
      </c>
      <c r="K10" s="150">
        <v>3</v>
      </c>
      <c r="L10" s="151">
        <v>175</v>
      </c>
      <c r="M10" s="152">
        <v>79</v>
      </c>
      <c r="N10" s="153">
        <v>96</v>
      </c>
      <c r="O10" s="140"/>
      <c r="P10" s="141" t="s">
        <v>124</v>
      </c>
      <c r="Q10" s="154">
        <v>155</v>
      </c>
      <c r="R10" s="154">
        <v>83</v>
      </c>
      <c r="S10" s="154">
        <v>72</v>
      </c>
      <c r="T10" s="140"/>
      <c r="U10" s="141" t="s">
        <v>124</v>
      </c>
      <c r="V10" s="155">
        <f>SUM(W10:X10)</f>
        <v>138</v>
      </c>
      <c r="W10" s="156">
        <v>71</v>
      </c>
      <c r="X10" s="156">
        <v>67</v>
      </c>
    </row>
    <row r="11" spans="1:24" ht="7.5" customHeight="1">
      <c r="A11" s="157"/>
      <c r="B11" s="158"/>
      <c r="C11" s="133"/>
      <c r="D11" s="134"/>
      <c r="E11" s="135"/>
      <c r="F11" s="134"/>
      <c r="G11" s="136"/>
      <c r="H11" s="136"/>
      <c r="I11" s="133"/>
      <c r="J11" s="136"/>
      <c r="K11" s="136"/>
      <c r="L11" s="137"/>
      <c r="M11" s="138"/>
      <c r="N11" s="139"/>
      <c r="O11" s="159"/>
      <c r="P11" s="160"/>
      <c r="Q11" s="142"/>
      <c r="R11" s="142"/>
      <c r="S11" s="142"/>
      <c r="T11" s="159"/>
      <c r="U11" s="160"/>
      <c r="V11" s="143"/>
      <c r="W11" s="143"/>
      <c r="X11" s="143"/>
    </row>
    <row r="12" spans="1:24" s="81" customFormat="1" ht="30" customHeight="1">
      <c r="A12" s="424" t="s">
        <v>125</v>
      </c>
      <c r="B12" s="425"/>
      <c r="C12" s="161">
        <f>SUM(C13:C15)</f>
        <v>19519</v>
      </c>
      <c r="D12" s="162">
        <f>SUM(D13:D15)</f>
        <v>13919</v>
      </c>
      <c r="E12" s="163">
        <f>SUM(E13:E15)</f>
        <v>5600</v>
      </c>
      <c r="F12" s="162">
        <f>SUM(F13:F15)</f>
        <v>20602</v>
      </c>
      <c r="G12" s="162">
        <v>15066</v>
      </c>
      <c r="H12" s="162">
        <v>5536</v>
      </c>
      <c r="I12" s="161">
        <v>20187</v>
      </c>
      <c r="J12" s="162">
        <v>14967</v>
      </c>
      <c r="K12" s="162">
        <v>5220</v>
      </c>
      <c r="L12" s="164">
        <v>29146</v>
      </c>
      <c r="M12" s="164">
        <v>21321</v>
      </c>
      <c r="N12" s="165">
        <v>7825</v>
      </c>
      <c r="O12" s="426" t="s">
        <v>125</v>
      </c>
      <c r="P12" s="427"/>
      <c r="Q12" s="121">
        <f>SUM(Q13:Q15)</f>
        <v>29205</v>
      </c>
      <c r="R12" s="121">
        <f>SUM(R13:R15)</f>
        <v>21971</v>
      </c>
      <c r="S12" s="121">
        <f>SUM(S13:S15)</f>
        <v>7234</v>
      </c>
      <c r="T12" s="426" t="s">
        <v>125</v>
      </c>
      <c r="U12" s="427"/>
      <c r="V12" s="130">
        <f>SUM(V13:V15)</f>
        <v>27432</v>
      </c>
      <c r="W12" s="130">
        <f>SUM(W13:W15)</f>
        <v>20826</v>
      </c>
      <c r="X12" s="130">
        <f>SUM(X13:X15)</f>
        <v>6606</v>
      </c>
    </row>
    <row r="13" spans="1:24" ht="30" customHeight="1">
      <c r="A13" s="131"/>
      <c r="B13" s="132" t="s">
        <v>126</v>
      </c>
      <c r="C13" s="133">
        <f>SUM(D13:E13)</f>
        <v>6</v>
      </c>
      <c r="D13" s="134">
        <v>4</v>
      </c>
      <c r="E13" s="135">
        <v>2</v>
      </c>
      <c r="F13" s="134">
        <f>SUM(G13:H13)</f>
        <v>17</v>
      </c>
      <c r="G13" s="136">
        <v>12</v>
      </c>
      <c r="H13" s="136">
        <v>5</v>
      </c>
      <c r="I13" s="133">
        <v>20</v>
      </c>
      <c r="J13" s="136">
        <v>16</v>
      </c>
      <c r="K13" s="136">
        <v>4</v>
      </c>
      <c r="L13" s="137">
        <v>37</v>
      </c>
      <c r="M13" s="138">
        <v>29</v>
      </c>
      <c r="N13" s="139">
        <v>8</v>
      </c>
      <c r="O13" s="140"/>
      <c r="P13" s="141" t="s">
        <v>127</v>
      </c>
      <c r="Q13" s="142">
        <v>21</v>
      </c>
      <c r="R13" s="142">
        <v>17</v>
      </c>
      <c r="S13" s="142">
        <v>4</v>
      </c>
      <c r="T13" s="140"/>
      <c r="U13" s="141" t="s">
        <v>127</v>
      </c>
      <c r="V13" s="143">
        <f>SUM(W13:X13)</f>
        <v>11</v>
      </c>
      <c r="W13" s="144">
        <v>9</v>
      </c>
      <c r="X13" s="144">
        <v>2</v>
      </c>
    </row>
    <row r="14" spans="1:24" ht="30" customHeight="1">
      <c r="A14" s="131"/>
      <c r="B14" s="132" t="s">
        <v>128</v>
      </c>
      <c r="C14" s="133">
        <f>SUM(D14:E14)</f>
        <v>3164</v>
      </c>
      <c r="D14" s="134">
        <v>2492</v>
      </c>
      <c r="E14" s="135">
        <v>672</v>
      </c>
      <c r="F14" s="134">
        <f>SUM(G14:H14)</f>
        <v>3999</v>
      </c>
      <c r="G14" s="136">
        <v>3143</v>
      </c>
      <c r="H14" s="136">
        <v>856</v>
      </c>
      <c r="I14" s="133">
        <v>3981</v>
      </c>
      <c r="J14" s="136">
        <v>3158</v>
      </c>
      <c r="K14" s="136">
        <v>823</v>
      </c>
      <c r="L14" s="137">
        <v>6607</v>
      </c>
      <c r="M14" s="138">
        <v>5292</v>
      </c>
      <c r="N14" s="139">
        <v>1315</v>
      </c>
      <c r="O14" s="140"/>
      <c r="P14" s="141" t="s">
        <v>128</v>
      </c>
      <c r="Q14" s="142">
        <v>5833</v>
      </c>
      <c r="R14" s="142">
        <v>4797</v>
      </c>
      <c r="S14" s="142">
        <v>1036</v>
      </c>
      <c r="T14" s="140"/>
      <c r="U14" s="141" t="s">
        <v>128</v>
      </c>
      <c r="V14" s="143">
        <f>SUM(W14:X14)</f>
        <v>4904</v>
      </c>
      <c r="W14" s="144">
        <v>4005</v>
      </c>
      <c r="X14" s="144">
        <v>899</v>
      </c>
    </row>
    <row r="15" spans="1:24" ht="30" customHeight="1">
      <c r="A15" s="145"/>
      <c r="B15" s="146" t="s">
        <v>129</v>
      </c>
      <c r="C15" s="147">
        <f>SUM(D15:E15)</f>
        <v>16349</v>
      </c>
      <c r="D15" s="148">
        <v>11423</v>
      </c>
      <c r="E15" s="149">
        <v>4926</v>
      </c>
      <c r="F15" s="148">
        <f>SUM(G15:H15)</f>
        <v>16586</v>
      </c>
      <c r="G15" s="150">
        <v>11911</v>
      </c>
      <c r="H15" s="150">
        <v>4675</v>
      </c>
      <c r="I15" s="147">
        <v>16186</v>
      </c>
      <c r="J15" s="150">
        <v>11793</v>
      </c>
      <c r="K15" s="150">
        <v>4393</v>
      </c>
      <c r="L15" s="151">
        <v>22502</v>
      </c>
      <c r="M15" s="138">
        <v>16000</v>
      </c>
      <c r="N15" s="139">
        <v>6502</v>
      </c>
      <c r="O15" s="140"/>
      <c r="P15" s="141" t="s">
        <v>129</v>
      </c>
      <c r="Q15" s="154">
        <v>23351</v>
      </c>
      <c r="R15" s="154">
        <v>17157</v>
      </c>
      <c r="S15" s="154">
        <v>6194</v>
      </c>
      <c r="T15" s="140"/>
      <c r="U15" s="141" t="s">
        <v>129</v>
      </c>
      <c r="V15" s="155">
        <f>SUM(W15:X15)</f>
        <v>22517</v>
      </c>
      <c r="W15" s="156">
        <v>16812</v>
      </c>
      <c r="X15" s="156">
        <v>5705</v>
      </c>
    </row>
    <row r="16" spans="1:24" ht="7.5" customHeight="1">
      <c r="A16" s="157"/>
      <c r="B16" s="158"/>
      <c r="C16" s="166"/>
      <c r="D16" s="136"/>
      <c r="E16" s="167"/>
      <c r="F16" s="136"/>
      <c r="G16" s="136"/>
      <c r="H16" s="136"/>
      <c r="I16" s="166"/>
      <c r="J16" s="136"/>
      <c r="K16" s="136"/>
      <c r="L16" s="138"/>
      <c r="M16" s="168"/>
      <c r="N16" s="169"/>
      <c r="O16" s="159"/>
      <c r="P16" s="160"/>
      <c r="Q16" s="142"/>
      <c r="R16" s="142"/>
      <c r="S16" s="142"/>
      <c r="T16" s="159"/>
      <c r="U16" s="160"/>
      <c r="V16" s="143"/>
      <c r="W16" s="143"/>
      <c r="X16" s="143"/>
    </row>
    <row r="17" spans="1:24" s="81" customFormat="1" ht="30" customHeight="1">
      <c r="A17" s="424" t="s">
        <v>130</v>
      </c>
      <c r="B17" s="425"/>
      <c r="C17" s="161">
        <f>SUM(C18:C24)</f>
        <v>22893</v>
      </c>
      <c r="D17" s="162">
        <f>SUM(D18:D24)</f>
        <v>12186</v>
      </c>
      <c r="E17" s="163">
        <f>SUM(E18:E24)</f>
        <v>10707</v>
      </c>
      <c r="F17" s="162">
        <f>SUM(F18:F24)</f>
        <v>30865</v>
      </c>
      <c r="G17" s="162">
        <v>16322</v>
      </c>
      <c r="H17" s="162">
        <v>14543</v>
      </c>
      <c r="I17" s="161">
        <v>35543</v>
      </c>
      <c r="J17" s="162">
        <v>18389</v>
      </c>
      <c r="K17" s="162">
        <v>17154</v>
      </c>
      <c r="L17" s="164">
        <v>49413</v>
      </c>
      <c r="M17" s="164">
        <v>25094</v>
      </c>
      <c r="N17" s="165">
        <v>24319</v>
      </c>
      <c r="O17" s="426" t="s">
        <v>130</v>
      </c>
      <c r="P17" s="427"/>
      <c r="Q17" s="121">
        <f>SUM(Q18:Q29)</f>
        <v>53588</v>
      </c>
      <c r="R17" s="121">
        <f>SUM(R18:R29)</f>
        <v>26989</v>
      </c>
      <c r="S17" s="121">
        <f>SUM(S18:S29)</f>
        <v>26599</v>
      </c>
      <c r="T17" s="426" t="s">
        <v>130</v>
      </c>
      <c r="U17" s="427"/>
      <c r="V17" s="130">
        <f>SUM(V18:V31)</f>
        <v>54374</v>
      </c>
      <c r="W17" s="130">
        <f>SUM(W18:W31)</f>
        <v>26898</v>
      </c>
      <c r="X17" s="130">
        <f>SUM(X18:X31)</f>
        <v>27476</v>
      </c>
    </row>
    <row r="18" spans="1:24" ht="30" customHeight="1">
      <c r="A18" s="131"/>
      <c r="B18" s="132" t="s">
        <v>131</v>
      </c>
      <c r="C18" s="133">
        <f>SUM(D18:E18)</f>
        <v>7275</v>
      </c>
      <c r="D18" s="134">
        <v>3340</v>
      </c>
      <c r="E18" s="135">
        <v>3935</v>
      </c>
      <c r="F18" s="134">
        <f>SUM(G18:H18)</f>
        <v>10127</v>
      </c>
      <c r="G18" s="136">
        <v>4687</v>
      </c>
      <c r="H18" s="136">
        <v>5440</v>
      </c>
      <c r="I18" s="133">
        <v>11663</v>
      </c>
      <c r="J18" s="136">
        <v>5270</v>
      </c>
      <c r="K18" s="136">
        <v>6393</v>
      </c>
      <c r="L18" s="137">
        <v>16496</v>
      </c>
      <c r="M18" s="138">
        <v>7196</v>
      </c>
      <c r="N18" s="139">
        <v>9100</v>
      </c>
      <c r="O18" s="170"/>
      <c r="P18" s="141" t="s">
        <v>132</v>
      </c>
      <c r="Q18" s="142">
        <v>13761</v>
      </c>
      <c r="R18" s="142">
        <v>6256</v>
      </c>
      <c r="S18" s="142">
        <v>7505</v>
      </c>
      <c r="T18" s="170"/>
      <c r="U18" s="171" t="s">
        <v>133</v>
      </c>
      <c r="V18" s="143">
        <f>SUM(W18:X18)</f>
        <v>410</v>
      </c>
      <c r="W18" s="144">
        <v>360</v>
      </c>
      <c r="X18" s="144">
        <v>50</v>
      </c>
    </row>
    <row r="19" spans="1:24" ht="30" customHeight="1">
      <c r="A19" s="131"/>
      <c r="B19" s="132" t="s">
        <v>134</v>
      </c>
      <c r="C19" s="133">
        <f t="shared" ref="C19:C25" si="2">SUM(D19:E19)</f>
        <v>880</v>
      </c>
      <c r="D19" s="134">
        <v>352</v>
      </c>
      <c r="E19" s="135">
        <v>528</v>
      </c>
      <c r="F19" s="134">
        <f t="shared" ref="F19:F25" si="3">SUM(G19:H19)</f>
        <v>1068</v>
      </c>
      <c r="G19" s="136">
        <v>435</v>
      </c>
      <c r="H19" s="136">
        <v>633</v>
      </c>
      <c r="I19" s="133">
        <v>988</v>
      </c>
      <c r="J19" s="136">
        <v>436</v>
      </c>
      <c r="K19" s="136">
        <v>552</v>
      </c>
      <c r="L19" s="137">
        <v>1372</v>
      </c>
      <c r="M19" s="138">
        <v>598</v>
      </c>
      <c r="N19" s="139">
        <v>774</v>
      </c>
      <c r="O19" s="170"/>
      <c r="P19" s="141" t="s">
        <v>135</v>
      </c>
      <c r="Q19" s="142">
        <v>3650</v>
      </c>
      <c r="R19" s="142">
        <v>1396</v>
      </c>
      <c r="S19" s="142">
        <v>2254</v>
      </c>
      <c r="T19" s="170"/>
      <c r="U19" s="171" t="s">
        <v>136</v>
      </c>
      <c r="V19" s="143">
        <f t="shared" ref="V19:V32" si="4">SUM(W19:X19)</f>
        <v>1044</v>
      </c>
      <c r="W19" s="144">
        <v>755</v>
      </c>
      <c r="X19" s="144">
        <v>289</v>
      </c>
    </row>
    <row r="20" spans="1:24" ht="30" customHeight="1">
      <c r="A20" s="131"/>
      <c r="B20" s="132" t="s">
        <v>137</v>
      </c>
      <c r="C20" s="133">
        <f t="shared" si="2"/>
        <v>351</v>
      </c>
      <c r="D20" s="134">
        <v>205</v>
      </c>
      <c r="E20" s="135">
        <v>146</v>
      </c>
      <c r="F20" s="134">
        <f t="shared" si="3"/>
        <v>515</v>
      </c>
      <c r="G20" s="136">
        <v>297</v>
      </c>
      <c r="H20" s="136">
        <v>218</v>
      </c>
      <c r="I20" s="133">
        <v>486</v>
      </c>
      <c r="J20" s="136">
        <v>279</v>
      </c>
      <c r="K20" s="136">
        <v>207</v>
      </c>
      <c r="L20" s="137">
        <v>566</v>
      </c>
      <c r="M20" s="138">
        <v>329</v>
      </c>
      <c r="N20" s="139">
        <v>237</v>
      </c>
      <c r="O20" s="170"/>
      <c r="P20" s="141" t="s">
        <v>134</v>
      </c>
      <c r="Q20" s="142">
        <v>1193</v>
      </c>
      <c r="R20" s="142">
        <v>543</v>
      </c>
      <c r="S20" s="142">
        <v>650</v>
      </c>
      <c r="T20" s="170"/>
      <c r="U20" s="171" t="s">
        <v>138</v>
      </c>
      <c r="V20" s="143">
        <f t="shared" si="4"/>
        <v>4671</v>
      </c>
      <c r="W20" s="144">
        <v>3577</v>
      </c>
      <c r="X20" s="144">
        <v>1094</v>
      </c>
    </row>
    <row r="21" spans="1:24" ht="30" customHeight="1">
      <c r="A21" s="157"/>
      <c r="B21" s="132" t="s">
        <v>139</v>
      </c>
      <c r="C21" s="133">
        <f t="shared" si="2"/>
        <v>2182</v>
      </c>
      <c r="D21" s="136">
        <v>1844</v>
      </c>
      <c r="E21" s="167">
        <v>338</v>
      </c>
      <c r="F21" s="134">
        <f t="shared" si="3"/>
        <v>2756</v>
      </c>
      <c r="G21" s="136">
        <v>2202</v>
      </c>
      <c r="H21" s="136">
        <v>554</v>
      </c>
      <c r="I21" s="133">
        <v>3293</v>
      </c>
      <c r="J21" s="136">
        <v>2524</v>
      </c>
      <c r="K21" s="136">
        <v>769</v>
      </c>
      <c r="L21" s="137">
        <v>4947</v>
      </c>
      <c r="M21" s="138">
        <v>3840</v>
      </c>
      <c r="N21" s="139">
        <v>1107</v>
      </c>
      <c r="O21" s="170"/>
      <c r="P21" s="141" t="s">
        <v>140</v>
      </c>
      <c r="Q21" s="142">
        <v>692</v>
      </c>
      <c r="R21" s="142">
        <v>391</v>
      </c>
      <c r="S21" s="142">
        <v>301</v>
      </c>
      <c r="T21" s="170"/>
      <c r="U21" s="171" t="s">
        <v>141</v>
      </c>
      <c r="V21" s="143">
        <f t="shared" si="4"/>
        <v>12887</v>
      </c>
      <c r="W21" s="144">
        <v>6242</v>
      </c>
      <c r="X21" s="144">
        <v>6645</v>
      </c>
    </row>
    <row r="22" spans="1:24" ht="30" customHeight="1">
      <c r="A22" s="131"/>
      <c r="B22" s="132" t="s">
        <v>142</v>
      </c>
      <c r="C22" s="133">
        <f t="shared" si="2"/>
        <v>193</v>
      </c>
      <c r="D22" s="134">
        <v>167</v>
      </c>
      <c r="E22" s="135">
        <v>26</v>
      </c>
      <c r="F22" s="134">
        <f t="shared" si="3"/>
        <v>263</v>
      </c>
      <c r="G22" s="136">
        <v>225</v>
      </c>
      <c r="H22" s="136">
        <v>38</v>
      </c>
      <c r="I22" s="133">
        <v>336</v>
      </c>
      <c r="J22" s="136">
        <v>289</v>
      </c>
      <c r="K22" s="136">
        <v>47</v>
      </c>
      <c r="L22" s="137">
        <v>427</v>
      </c>
      <c r="M22" s="138">
        <v>368</v>
      </c>
      <c r="N22" s="139">
        <v>59</v>
      </c>
      <c r="O22" s="170"/>
      <c r="P22" s="141" t="s">
        <v>143</v>
      </c>
      <c r="Q22" s="142">
        <v>4407</v>
      </c>
      <c r="R22" s="142">
        <v>3445</v>
      </c>
      <c r="S22" s="142">
        <v>962</v>
      </c>
      <c r="T22" s="170"/>
      <c r="U22" s="171" t="s">
        <v>144</v>
      </c>
      <c r="V22" s="143">
        <f t="shared" si="4"/>
        <v>1208</v>
      </c>
      <c r="W22" s="144">
        <v>523</v>
      </c>
      <c r="X22" s="144">
        <v>685</v>
      </c>
    </row>
    <row r="23" spans="1:24" ht="30" customHeight="1">
      <c r="A23" s="131"/>
      <c r="B23" s="132" t="s">
        <v>145</v>
      </c>
      <c r="C23" s="133">
        <f t="shared" si="2"/>
        <v>10580</v>
      </c>
      <c r="D23" s="134">
        <v>5253</v>
      </c>
      <c r="E23" s="135">
        <v>5327</v>
      </c>
      <c r="F23" s="134">
        <f t="shared" si="3"/>
        <v>14477</v>
      </c>
      <c r="G23" s="136">
        <v>7189</v>
      </c>
      <c r="H23" s="136">
        <v>7288</v>
      </c>
      <c r="I23" s="133">
        <v>16868</v>
      </c>
      <c r="J23" s="136">
        <v>8111</v>
      </c>
      <c r="K23" s="136">
        <v>8757</v>
      </c>
      <c r="L23" s="137">
        <v>23005</v>
      </c>
      <c r="M23" s="138">
        <v>10602</v>
      </c>
      <c r="N23" s="139">
        <v>12403</v>
      </c>
      <c r="O23" s="140"/>
      <c r="P23" s="141" t="s">
        <v>146</v>
      </c>
      <c r="Q23" s="142">
        <v>1013</v>
      </c>
      <c r="R23" s="142">
        <v>775</v>
      </c>
      <c r="S23" s="142">
        <v>238</v>
      </c>
      <c r="T23" s="170"/>
      <c r="U23" s="171" t="s">
        <v>147</v>
      </c>
      <c r="V23" s="143">
        <f t="shared" si="4"/>
        <v>1247</v>
      </c>
      <c r="W23" s="144">
        <v>744</v>
      </c>
      <c r="X23" s="144">
        <v>503</v>
      </c>
    </row>
    <row r="24" spans="1:24" ht="30" customHeight="1">
      <c r="A24" s="145"/>
      <c r="B24" s="146" t="s">
        <v>148</v>
      </c>
      <c r="C24" s="147">
        <f t="shared" si="2"/>
        <v>1432</v>
      </c>
      <c r="D24" s="148">
        <v>1025</v>
      </c>
      <c r="E24" s="149">
        <v>407</v>
      </c>
      <c r="F24" s="148">
        <f t="shared" si="3"/>
        <v>1659</v>
      </c>
      <c r="G24" s="150">
        <v>1287</v>
      </c>
      <c r="H24" s="150">
        <v>372</v>
      </c>
      <c r="I24" s="147">
        <v>1909</v>
      </c>
      <c r="J24" s="150">
        <v>1480</v>
      </c>
      <c r="K24" s="150">
        <v>429</v>
      </c>
      <c r="L24" s="151">
        <v>2800</v>
      </c>
      <c r="M24" s="152">
        <v>2161</v>
      </c>
      <c r="N24" s="153">
        <v>639</v>
      </c>
      <c r="O24" s="140"/>
      <c r="P24" s="141" t="s">
        <v>142</v>
      </c>
      <c r="Q24" s="142">
        <v>383</v>
      </c>
      <c r="R24" s="142">
        <v>341</v>
      </c>
      <c r="S24" s="142">
        <v>42</v>
      </c>
      <c r="T24" s="170"/>
      <c r="U24" s="171" t="s">
        <v>149</v>
      </c>
      <c r="V24" s="143">
        <f t="shared" si="4"/>
        <v>2191</v>
      </c>
      <c r="W24" s="144">
        <v>1481</v>
      </c>
      <c r="X24" s="144">
        <v>710</v>
      </c>
    </row>
    <row r="25" spans="1:24" s="81" customFormat="1" ht="30" customHeight="1" thickBot="1">
      <c r="A25" s="431" t="s">
        <v>150</v>
      </c>
      <c r="B25" s="431"/>
      <c r="C25" s="172">
        <f t="shared" si="2"/>
        <v>199</v>
      </c>
      <c r="D25" s="173">
        <v>116</v>
      </c>
      <c r="E25" s="174">
        <v>83</v>
      </c>
      <c r="F25" s="173">
        <f t="shared" si="3"/>
        <v>227</v>
      </c>
      <c r="G25" s="175">
        <v>127</v>
      </c>
      <c r="H25" s="175">
        <v>100</v>
      </c>
      <c r="I25" s="172">
        <v>1138</v>
      </c>
      <c r="J25" s="175">
        <v>643</v>
      </c>
      <c r="K25" s="175">
        <v>495</v>
      </c>
      <c r="L25" s="176">
        <v>1154</v>
      </c>
      <c r="M25" s="177">
        <v>653</v>
      </c>
      <c r="N25" s="178">
        <v>501</v>
      </c>
      <c r="O25" s="140"/>
      <c r="P25" s="141" t="s">
        <v>151</v>
      </c>
      <c r="Q25" s="142">
        <v>8092</v>
      </c>
      <c r="R25" s="142">
        <v>1652</v>
      </c>
      <c r="S25" s="142">
        <v>6440</v>
      </c>
      <c r="T25" s="170"/>
      <c r="U25" s="171" t="s">
        <v>152</v>
      </c>
      <c r="V25" s="143">
        <f t="shared" si="4"/>
        <v>4814</v>
      </c>
      <c r="W25" s="144">
        <v>1779</v>
      </c>
      <c r="X25" s="144">
        <v>3035</v>
      </c>
    </row>
    <row r="26" spans="1:24" s="81" customFormat="1" ht="30" customHeight="1">
      <c r="A26" s="432" t="s">
        <v>153</v>
      </c>
      <c r="B26" s="432"/>
      <c r="C26" s="432"/>
      <c r="D26" s="432"/>
      <c r="E26" s="432"/>
      <c r="F26" s="432"/>
      <c r="G26" s="432"/>
      <c r="H26" s="97"/>
      <c r="I26" s="97"/>
      <c r="J26" s="97"/>
      <c r="K26" s="97"/>
      <c r="L26" s="97"/>
      <c r="M26" s="97"/>
      <c r="N26" s="179"/>
      <c r="O26" s="170"/>
      <c r="P26" s="141" t="s">
        <v>154</v>
      </c>
      <c r="Q26" s="142">
        <v>5723</v>
      </c>
      <c r="R26" s="142">
        <v>3015</v>
      </c>
      <c r="S26" s="142">
        <v>2708</v>
      </c>
      <c r="T26" s="170"/>
      <c r="U26" s="171" t="s">
        <v>155</v>
      </c>
      <c r="V26" s="143">
        <f t="shared" si="4"/>
        <v>2827</v>
      </c>
      <c r="W26" s="144">
        <v>1141</v>
      </c>
      <c r="X26" s="144">
        <v>1686</v>
      </c>
    </row>
    <row r="27" spans="1:24" s="81" customFormat="1" ht="30" customHeight="1">
      <c r="A27" s="180"/>
      <c r="B27" s="97"/>
      <c r="C27" s="181"/>
      <c r="D27" s="182"/>
      <c r="E27" s="181"/>
      <c r="F27" s="183"/>
      <c r="G27" s="97"/>
      <c r="H27" s="97"/>
      <c r="I27" s="97"/>
      <c r="J27" s="97"/>
      <c r="K27" s="97"/>
      <c r="L27" s="97"/>
      <c r="M27" s="97"/>
      <c r="N27" s="97"/>
      <c r="O27" s="140"/>
      <c r="P27" s="141" t="s">
        <v>156</v>
      </c>
      <c r="Q27" s="142">
        <v>1041</v>
      </c>
      <c r="R27" s="142">
        <v>614</v>
      </c>
      <c r="S27" s="142">
        <v>427</v>
      </c>
      <c r="T27" s="170"/>
      <c r="U27" s="141" t="s">
        <v>154</v>
      </c>
      <c r="V27" s="143">
        <f t="shared" si="4"/>
        <v>5861</v>
      </c>
      <c r="W27" s="144">
        <v>3022</v>
      </c>
      <c r="X27" s="144">
        <v>2839</v>
      </c>
    </row>
    <row r="28" spans="1:24" ht="30" customHeight="1">
      <c r="B28" s="184"/>
      <c r="C28" s="181"/>
      <c r="D28" s="182"/>
      <c r="E28" s="13"/>
      <c r="F28" s="13"/>
      <c r="G28" s="13"/>
      <c r="I28" s="13"/>
      <c r="J28" s="13"/>
      <c r="K28" s="13"/>
      <c r="L28" s="13"/>
      <c r="M28" s="13"/>
      <c r="O28" s="140"/>
      <c r="P28" s="185" t="s">
        <v>157</v>
      </c>
      <c r="Q28" s="142">
        <v>10921</v>
      </c>
      <c r="R28" s="142">
        <v>6490</v>
      </c>
      <c r="S28" s="142">
        <v>4431</v>
      </c>
      <c r="T28" s="170"/>
      <c r="U28" s="171" t="s">
        <v>158</v>
      </c>
      <c r="V28" s="143">
        <f t="shared" si="4"/>
        <v>9497</v>
      </c>
      <c r="W28" s="144">
        <v>2049</v>
      </c>
      <c r="X28" s="144">
        <v>7448</v>
      </c>
    </row>
    <row r="29" spans="1:24" s="92" customFormat="1" ht="30" customHeight="1">
      <c r="A29" s="186"/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7"/>
      <c r="P29" s="185" t="s">
        <v>159</v>
      </c>
      <c r="Q29" s="154">
        <v>2712</v>
      </c>
      <c r="R29" s="154">
        <v>2071</v>
      </c>
      <c r="S29" s="154">
        <v>641</v>
      </c>
      <c r="T29" s="140"/>
      <c r="U29" s="141" t="s">
        <v>156</v>
      </c>
      <c r="V29" s="143">
        <f t="shared" si="4"/>
        <v>638</v>
      </c>
      <c r="W29" s="144">
        <v>364</v>
      </c>
      <c r="X29" s="144">
        <v>274</v>
      </c>
    </row>
    <row r="30" spans="1:24" s="92" customFormat="1" ht="30" customHeight="1" thickBot="1">
      <c r="A30" s="186"/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429" t="s">
        <v>150</v>
      </c>
      <c r="P30" s="430"/>
      <c r="Q30" s="188">
        <v>1320</v>
      </c>
      <c r="R30" s="189">
        <v>781</v>
      </c>
      <c r="S30" s="189">
        <v>539</v>
      </c>
      <c r="T30" s="140"/>
      <c r="U30" s="185" t="s">
        <v>157</v>
      </c>
      <c r="V30" s="143">
        <f t="shared" si="4"/>
        <v>4355</v>
      </c>
      <c r="W30" s="144">
        <v>2861</v>
      </c>
      <c r="X30" s="144">
        <v>1494</v>
      </c>
    </row>
    <row r="31" spans="1:24" s="191" customFormat="1" ht="30" customHeight="1">
      <c r="A31" s="186"/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90"/>
      <c r="P31" s="190"/>
      <c r="Q31" s="190"/>
      <c r="R31" s="190"/>
      <c r="S31" s="190"/>
      <c r="T31" s="187"/>
      <c r="U31" s="185" t="s">
        <v>159</v>
      </c>
      <c r="V31" s="155">
        <f t="shared" si="4"/>
        <v>2724</v>
      </c>
      <c r="W31" s="156">
        <v>2000</v>
      </c>
      <c r="X31" s="156">
        <v>724</v>
      </c>
    </row>
    <row r="32" spans="1:24" s="92" customFormat="1" ht="30" customHeight="1" thickBot="1">
      <c r="A32" s="186"/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92"/>
      <c r="P32" s="190"/>
      <c r="Q32" s="190"/>
      <c r="R32" s="190"/>
      <c r="S32" s="190"/>
      <c r="T32" s="429" t="s">
        <v>150</v>
      </c>
      <c r="U32" s="430"/>
      <c r="V32" s="193">
        <f t="shared" si="4"/>
        <v>4791</v>
      </c>
      <c r="W32" s="194">
        <v>2849</v>
      </c>
      <c r="X32" s="194">
        <v>1942</v>
      </c>
    </row>
    <row r="33" spans="1:30" s="195" customFormat="1" ht="13.5">
      <c r="A33" s="428" t="s">
        <v>287</v>
      </c>
      <c r="B33" s="428"/>
      <c r="C33" s="428"/>
      <c r="D33" s="428"/>
      <c r="E33" s="428"/>
      <c r="F33" s="190"/>
      <c r="G33" s="190"/>
      <c r="H33" s="190"/>
      <c r="I33" s="190"/>
      <c r="J33" s="190"/>
      <c r="K33" s="190"/>
      <c r="L33" s="190"/>
      <c r="M33" s="190"/>
      <c r="P33" s="190"/>
      <c r="Q33" s="190"/>
      <c r="R33" s="190"/>
      <c r="S33" s="190"/>
      <c r="T33" s="190"/>
      <c r="U33" s="196"/>
      <c r="X33" s="197" t="s">
        <v>160</v>
      </c>
      <c r="AD33" s="190"/>
    </row>
    <row r="34" spans="1:30" s="195" customFormat="1" ht="13.5">
      <c r="A34" s="190"/>
      <c r="B34" s="198" t="s">
        <v>161</v>
      </c>
      <c r="C34" s="199"/>
      <c r="D34" s="199"/>
      <c r="E34" s="199"/>
      <c r="F34" s="199"/>
      <c r="G34" s="198" t="s">
        <v>162</v>
      </c>
      <c r="H34" s="199"/>
      <c r="I34" s="199"/>
      <c r="J34" s="199"/>
      <c r="K34" s="200"/>
      <c r="L34" s="190"/>
      <c r="M34" s="190"/>
      <c r="N34" s="190"/>
      <c r="O34" s="190"/>
      <c r="P34" s="190"/>
      <c r="Q34" s="190"/>
      <c r="R34" s="190"/>
      <c r="S34" s="196"/>
      <c r="T34" s="201"/>
      <c r="U34" s="196"/>
      <c r="AB34" s="190"/>
      <c r="AC34" s="190"/>
      <c r="AD34" s="190"/>
    </row>
    <row r="35" spans="1:30" s="195" customFormat="1" ht="13.5">
      <c r="A35" s="190"/>
      <c r="B35" s="202" t="s">
        <v>163</v>
      </c>
      <c r="G35" s="202" t="s">
        <v>164</v>
      </c>
      <c r="K35" s="203"/>
      <c r="L35" s="190"/>
      <c r="M35" s="190"/>
      <c r="N35" s="190"/>
      <c r="O35" s="190"/>
      <c r="P35" s="190"/>
      <c r="Q35" s="190"/>
      <c r="R35" s="190"/>
      <c r="S35" s="204"/>
      <c r="T35" s="196"/>
      <c r="U35" s="196"/>
    </row>
    <row r="36" spans="1:30" s="195" customFormat="1" ht="13.5">
      <c r="A36" s="190"/>
      <c r="B36" s="202" t="s">
        <v>165</v>
      </c>
      <c r="G36" s="202" t="s">
        <v>166</v>
      </c>
      <c r="K36" s="203"/>
      <c r="L36" s="190"/>
      <c r="M36" s="190"/>
      <c r="N36" s="190"/>
      <c r="O36" s="190"/>
      <c r="P36" s="190"/>
      <c r="Q36" s="190"/>
      <c r="R36" s="190"/>
      <c r="S36" s="204"/>
      <c r="T36" s="196"/>
      <c r="U36" s="196"/>
    </row>
    <row r="37" spans="1:30" s="195" customFormat="1" ht="13.5">
      <c r="A37" s="190"/>
      <c r="B37" s="202" t="s">
        <v>167</v>
      </c>
      <c r="G37" s="202" t="s">
        <v>168</v>
      </c>
      <c r="K37" s="203"/>
      <c r="L37" s="190"/>
      <c r="M37" s="190"/>
      <c r="N37" s="190"/>
      <c r="O37" s="190"/>
      <c r="P37" s="190"/>
      <c r="Q37" s="190"/>
      <c r="R37" s="190"/>
      <c r="S37" s="204"/>
      <c r="T37" s="196"/>
      <c r="U37" s="196"/>
    </row>
    <row r="38" spans="1:30" ht="3.75" customHeight="1">
      <c r="B38" s="205"/>
      <c r="C38" s="206"/>
      <c r="D38" s="206"/>
      <c r="E38" s="206"/>
      <c r="F38" s="206"/>
      <c r="G38" s="205"/>
      <c r="H38" s="206"/>
      <c r="I38" s="206"/>
      <c r="J38" s="206"/>
      <c r="K38" s="207"/>
    </row>
    <row r="40" spans="1:30" s="195" customFormat="1" ht="13.5">
      <c r="A40" s="428" t="s">
        <v>286</v>
      </c>
      <c r="B40" s="428"/>
      <c r="C40" s="428"/>
      <c r="D40" s="428"/>
      <c r="E40" s="428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204"/>
      <c r="T40" s="196"/>
      <c r="U40" s="196"/>
    </row>
    <row r="41" spans="1:30" s="195" customFormat="1" ht="13.5">
      <c r="A41" s="190"/>
      <c r="B41" s="198" t="s">
        <v>161</v>
      </c>
      <c r="C41" s="199"/>
      <c r="D41" s="199"/>
      <c r="E41" s="199"/>
      <c r="F41" s="199"/>
      <c r="G41" s="198" t="s">
        <v>162</v>
      </c>
      <c r="H41" s="199"/>
      <c r="I41" s="199"/>
      <c r="J41" s="199"/>
      <c r="K41" s="200"/>
      <c r="L41" s="190"/>
      <c r="M41" s="190"/>
      <c r="N41" s="190"/>
      <c r="O41" s="190"/>
      <c r="P41" s="190"/>
      <c r="Q41" s="190"/>
      <c r="R41" s="190"/>
      <c r="S41" s="204"/>
      <c r="T41" s="196"/>
      <c r="U41" s="196"/>
    </row>
    <row r="42" spans="1:30" s="195" customFormat="1" ht="13.5">
      <c r="A42" s="190"/>
      <c r="B42" s="202" t="s">
        <v>167</v>
      </c>
      <c r="G42" s="202" t="s">
        <v>169</v>
      </c>
      <c r="K42" s="203"/>
      <c r="L42" s="190"/>
      <c r="M42" s="190"/>
      <c r="N42" s="190"/>
      <c r="O42" s="190"/>
      <c r="P42" s="190"/>
      <c r="Q42" s="190"/>
      <c r="R42" s="190"/>
      <c r="S42" s="204"/>
      <c r="T42" s="196"/>
      <c r="U42" s="196"/>
    </row>
    <row r="43" spans="1:30" s="195" customFormat="1" ht="13.5">
      <c r="A43" s="190"/>
      <c r="B43" s="202"/>
      <c r="G43" s="202" t="s">
        <v>170</v>
      </c>
      <c r="K43" s="203"/>
      <c r="L43" s="190"/>
      <c r="M43" s="190"/>
      <c r="N43" s="190"/>
      <c r="O43" s="190"/>
      <c r="P43" s="190"/>
      <c r="Q43" s="190"/>
      <c r="R43" s="190"/>
      <c r="S43" s="204"/>
      <c r="T43" s="196"/>
      <c r="U43" s="196"/>
    </row>
    <row r="44" spans="1:30" s="195" customFormat="1" ht="5.25" customHeight="1">
      <c r="A44" s="190"/>
      <c r="B44" s="205"/>
      <c r="C44" s="206"/>
      <c r="D44" s="206"/>
      <c r="E44" s="206"/>
      <c r="F44" s="206"/>
      <c r="G44" s="205"/>
      <c r="H44" s="206"/>
      <c r="I44" s="206"/>
      <c r="J44" s="206"/>
      <c r="K44" s="207"/>
      <c r="L44" s="190"/>
      <c r="M44" s="190"/>
      <c r="N44" s="190"/>
      <c r="O44" s="190"/>
      <c r="P44" s="190"/>
      <c r="Q44" s="190"/>
      <c r="R44" s="190"/>
      <c r="S44" s="204"/>
      <c r="T44" s="196"/>
      <c r="U44" s="196"/>
    </row>
    <row r="45" spans="1:30" s="195" customFormat="1" ht="13.5">
      <c r="A45" s="190"/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204"/>
      <c r="T45" s="196"/>
      <c r="U45" s="196"/>
    </row>
    <row r="46" spans="1:30" s="195" customFormat="1" ht="13.5">
      <c r="A46" s="190"/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204"/>
      <c r="T46" s="196"/>
      <c r="U46" s="196"/>
    </row>
    <row r="47" spans="1:30" s="195" customFormat="1" ht="13.5">
      <c r="A47" s="190"/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204"/>
      <c r="T47" s="196"/>
      <c r="U47" s="196"/>
    </row>
  </sheetData>
  <mergeCells count="23">
    <mergeCell ref="A40:E40"/>
    <mergeCell ref="A33:E33"/>
    <mergeCell ref="T32:U32"/>
    <mergeCell ref="A17:B17"/>
    <mergeCell ref="O17:P17"/>
    <mergeCell ref="T17:U17"/>
    <mergeCell ref="A25:B25"/>
    <mergeCell ref="A26:G26"/>
    <mergeCell ref="O30:P30"/>
    <mergeCell ref="A7:B7"/>
    <mergeCell ref="O7:P7"/>
    <mergeCell ref="T7:U7"/>
    <mergeCell ref="A12:B12"/>
    <mergeCell ref="O12:P12"/>
    <mergeCell ref="T12:U12"/>
    <mergeCell ref="A1:K1"/>
    <mergeCell ref="L1:X1"/>
    <mergeCell ref="T6:U6"/>
    <mergeCell ref="I3:K3"/>
    <mergeCell ref="L3:N3"/>
    <mergeCell ref="L4:N4"/>
    <mergeCell ref="A6:B6"/>
    <mergeCell ref="O6:P6"/>
  </mergeCells>
  <phoneticPr fontId="11"/>
  <pageMargins left="0.64" right="0.39370078740157483" top="0.88" bottom="0" header="0.70866141732283472" footer="0.31496062992125984"/>
  <pageSetup paperSize="9" scale="68" firstPageNumber="34" orientation="portrait" useFirstPageNumber="1" horizontalDpi="400" verticalDpi="4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U64"/>
  <sheetViews>
    <sheetView defaultGridColor="0" view="pageBreakPreview" colorId="22" zoomScale="85" zoomScaleNormal="120" zoomScaleSheetLayoutView="85" workbookViewId="0">
      <pane ySplit="4" topLeftCell="A5" activePane="bottomLeft" state="frozen"/>
      <selection pane="bottomLeft" activeCell="B5" sqref="B5"/>
    </sheetView>
  </sheetViews>
  <sheetFormatPr defaultColWidth="10" defaultRowHeight="12"/>
  <cols>
    <col min="1" max="1" width="9.85546875" style="265" customWidth="1"/>
    <col min="2" max="10" width="9.85546875" style="12" customWidth="1"/>
    <col min="11" max="11" width="9.85546875" style="265" customWidth="1"/>
    <col min="12" max="20" width="9.85546875" style="12" customWidth="1"/>
    <col min="21" max="21" width="9.85546875" style="265" customWidth="1"/>
    <col min="22" max="28" width="9.85546875" style="12" customWidth="1"/>
    <col min="29" max="73" width="10" style="218"/>
    <col min="74" max="256" width="10" style="12"/>
    <col min="257" max="284" width="9.85546875" style="12" customWidth="1"/>
    <col min="285" max="512" width="10" style="12"/>
    <col min="513" max="540" width="9.85546875" style="12" customWidth="1"/>
    <col min="541" max="768" width="10" style="12"/>
    <col min="769" max="796" width="9.85546875" style="12" customWidth="1"/>
    <col min="797" max="1024" width="10" style="12"/>
    <col min="1025" max="1052" width="9.85546875" style="12" customWidth="1"/>
    <col min="1053" max="1280" width="10" style="12"/>
    <col min="1281" max="1308" width="9.85546875" style="12" customWidth="1"/>
    <col min="1309" max="1536" width="10" style="12"/>
    <col min="1537" max="1564" width="9.85546875" style="12" customWidth="1"/>
    <col min="1565" max="1792" width="10" style="12"/>
    <col min="1793" max="1820" width="9.85546875" style="12" customWidth="1"/>
    <col min="1821" max="2048" width="10" style="12"/>
    <col min="2049" max="2076" width="9.85546875" style="12" customWidth="1"/>
    <col min="2077" max="2304" width="10" style="12"/>
    <col min="2305" max="2332" width="9.85546875" style="12" customWidth="1"/>
    <col min="2333" max="2560" width="10" style="12"/>
    <col min="2561" max="2588" width="9.85546875" style="12" customWidth="1"/>
    <col min="2589" max="2816" width="10" style="12"/>
    <col min="2817" max="2844" width="9.85546875" style="12" customWidth="1"/>
    <col min="2845" max="3072" width="10" style="12"/>
    <col min="3073" max="3100" width="9.85546875" style="12" customWidth="1"/>
    <col min="3101" max="3328" width="10" style="12"/>
    <col min="3329" max="3356" width="9.85546875" style="12" customWidth="1"/>
    <col min="3357" max="3584" width="10" style="12"/>
    <col min="3585" max="3612" width="9.85546875" style="12" customWidth="1"/>
    <col min="3613" max="3840" width="10" style="12"/>
    <col min="3841" max="3868" width="9.85546875" style="12" customWidth="1"/>
    <col min="3869" max="4096" width="10" style="12"/>
    <col min="4097" max="4124" width="9.85546875" style="12" customWidth="1"/>
    <col min="4125" max="4352" width="10" style="12"/>
    <col min="4353" max="4380" width="9.85546875" style="12" customWidth="1"/>
    <col min="4381" max="4608" width="10" style="12"/>
    <col min="4609" max="4636" width="9.85546875" style="12" customWidth="1"/>
    <col min="4637" max="4864" width="10" style="12"/>
    <col min="4865" max="4892" width="9.85546875" style="12" customWidth="1"/>
    <col min="4893" max="5120" width="10" style="12"/>
    <col min="5121" max="5148" width="9.85546875" style="12" customWidth="1"/>
    <col min="5149" max="5376" width="10" style="12"/>
    <col min="5377" max="5404" width="9.85546875" style="12" customWidth="1"/>
    <col min="5405" max="5632" width="10" style="12"/>
    <col min="5633" max="5660" width="9.85546875" style="12" customWidth="1"/>
    <col min="5661" max="5888" width="10" style="12"/>
    <col min="5889" max="5916" width="9.85546875" style="12" customWidth="1"/>
    <col min="5917" max="6144" width="10" style="12"/>
    <col min="6145" max="6172" width="9.85546875" style="12" customWidth="1"/>
    <col min="6173" max="6400" width="10" style="12"/>
    <col min="6401" max="6428" width="9.85546875" style="12" customWidth="1"/>
    <col min="6429" max="6656" width="10" style="12"/>
    <col min="6657" max="6684" width="9.85546875" style="12" customWidth="1"/>
    <col min="6685" max="6912" width="10" style="12"/>
    <col min="6913" max="6940" width="9.85546875" style="12" customWidth="1"/>
    <col min="6941" max="7168" width="10" style="12"/>
    <col min="7169" max="7196" width="9.85546875" style="12" customWidth="1"/>
    <col min="7197" max="7424" width="10" style="12"/>
    <col min="7425" max="7452" width="9.85546875" style="12" customWidth="1"/>
    <col min="7453" max="7680" width="10" style="12"/>
    <col min="7681" max="7708" width="9.85546875" style="12" customWidth="1"/>
    <col min="7709" max="7936" width="10" style="12"/>
    <col min="7937" max="7964" width="9.85546875" style="12" customWidth="1"/>
    <col min="7965" max="8192" width="10" style="12"/>
    <col min="8193" max="8220" width="9.85546875" style="12" customWidth="1"/>
    <col min="8221" max="8448" width="10" style="12"/>
    <col min="8449" max="8476" width="9.85546875" style="12" customWidth="1"/>
    <col min="8477" max="8704" width="10" style="12"/>
    <col min="8705" max="8732" width="9.85546875" style="12" customWidth="1"/>
    <col min="8733" max="8960" width="10" style="12"/>
    <col min="8961" max="8988" width="9.85546875" style="12" customWidth="1"/>
    <col min="8989" max="9216" width="10" style="12"/>
    <col min="9217" max="9244" width="9.85546875" style="12" customWidth="1"/>
    <col min="9245" max="9472" width="10" style="12"/>
    <col min="9473" max="9500" width="9.85546875" style="12" customWidth="1"/>
    <col min="9501" max="9728" width="10" style="12"/>
    <col min="9729" max="9756" width="9.85546875" style="12" customWidth="1"/>
    <col min="9757" max="9984" width="10" style="12"/>
    <col min="9985" max="10012" width="9.85546875" style="12" customWidth="1"/>
    <col min="10013" max="10240" width="10" style="12"/>
    <col min="10241" max="10268" width="9.85546875" style="12" customWidth="1"/>
    <col min="10269" max="10496" width="10" style="12"/>
    <col min="10497" max="10524" width="9.85546875" style="12" customWidth="1"/>
    <col min="10525" max="10752" width="10" style="12"/>
    <col min="10753" max="10780" width="9.85546875" style="12" customWidth="1"/>
    <col min="10781" max="11008" width="10" style="12"/>
    <col min="11009" max="11036" width="9.85546875" style="12" customWidth="1"/>
    <col min="11037" max="11264" width="10" style="12"/>
    <col min="11265" max="11292" width="9.85546875" style="12" customWidth="1"/>
    <col min="11293" max="11520" width="10" style="12"/>
    <col min="11521" max="11548" width="9.85546875" style="12" customWidth="1"/>
    <col min="11549" max="11776" width="10" style="12"/>
    <col min="11777" max="11804" width="9.85546875" style="12" customWidth="1"/>
    <col min="11805" max="12032" width="10" style="12"/>
    <col min="12033" max="12060" width="9.85546875" style="12" customWidth="1"/>
    <col min="12061" max="12288" width="10" style="12"/>
    <col min="12289" max="12316" width="9.85546875" style="12" customWidth="1"/>
    <col min="12317" max="12544" width="10" style="12"/>
    <col min="12545" max="12572" width="9.85546875" style="12" customWidth="1"/>
    <col min="12573" max="12800" width="10" style="12"/>
    <col min="12801" max="12828" width="9.85546875" style="12" customWidth="1"/>
    <col min="12829" max="13056" width="10" style="12"/>
    <col min="13057" max="13084" width="9.85546875" style="12" customWidth="1"/>
    <col min="13085" max="13312" width="10" style="12"/>
    <col min="13313" max="13340" width="9.85546875" style="12" customWidth="1"/>
    <col min="13341" max="13568" width="10" style="12"/>
    <col min="13569" max="13596" width="9.85546875" style="12" customWidth="1"/>
    <col min="13597" max="13824" width="10" style="12"/>
    <col min="13825" max="13852" width="9.85546875" style="12" customWidth="1"/>
    <col min="13853" max="14080" width="10" style="12"/>
    <col min="14081" max="14108" width="9.85546875" style="12" customWidth="1"/>
    <col min="14109" max="14336" width="10" style="12"/>
    <col min="14337" max="14364" width="9.85546875" style="12" customWidth="1"/>
    <col min="14365" max="14592" width="10" style="12"/>
    <col min="14593" max="14620" width="9.85546875" style="12" customWidth="1"/>
    <col min="14621" max="14848" width="10" style="12"/>
    <col min="14849" max="14876" width="9.85546875" style="12" customWidth="1"/>
    <col min="14877" max="15104" width="10" style="12"/>
    <col min="15105" max="15132" width="9.85546875" style="12" customWidth="1"/>
    <col min="15133" max="15360" width="10" style="12"/>
    <col min="15361" max="15388" width="9.85546875" style="12" customWidth="1"/>
    <col min="15389" max="15616" width="10" style="12"/>
    <col min="15617" max="15644" width="9.85546875" style="12" customWidth="1"/>
    <col min="15645" max="15872" width="10" style="12"/>
    <col min="15873" max="15900" width="9.85546875" style="12" customWidth="1"/>
    <col min="15901" max="16128" width="10" style="12"/>
    <col min="16129" max="16156" width="9.85546875" style="12" customWidth="1"/>
    <col min="16157" max="16384" width="10" style="12"/>
  </cols>
  <sheetData>
    <row r="1" spans="1:73" s="208" customFormat="1" ht="17.25">
      <c r="A1" s="433" t="s">
        <v>171</v>
      </c>
      <c r="B1" s="433"/>
      <c r="C1" s="433"/>
      <c r="D1" s="433"/>
      <c r="E1" s="433"/>
      <c r="F1" s="433"/>
      <c r="G1" s="433"/>
      <c r="H1" s="433"/>
      <c r="I1" s="433"/>
      <c r="J1" s="433"/>
      <c r="K1" s="433" t="s">
        <v>172</v>
      </c>
      <c r="L1" s="433"/>
      <c r="M1" s="433"/>
      <c r="N1" s="433"/>
      <c r="O1" s="433"/>
      <c r="P1" s="433"/>
      <c r="Q1" s="433"/>
      <c r="R1" s="433"/>
      <c r="S1" s="433"/>
      <c r="T1" s="433"/>
      <c r="U1" s="433" t="s">
        <v>173</v>
      </c>
      <c r="V1" s="433"/>
      <c r="W1" s="433"/>
      <c r="X1" s="433"/>
      <c r="Y1" s="433"/>
      <c r="Z1" s="433"/>
      <c r="AA1" s="433"/>
      <c r="AB1" s="433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</row>
    <row r="2" spans="1:73" s="211" customFormat="1" ht="12.75" thickBot="1">
      <c r="A2" s="210"/>
      <c r="F2" s="212"/>
      <c r="G2" s="212"/>
      <c r="J2" s="213" t="s">
        <v>174</v>
      </c>
      <c r="K2" s="210"/>
      <c r="M2" s="214"/>
      <c r="N2" s="215"/>
      <c r="T2" s="213" t="s">
        <v>174</v>
      </c>
      <c r="U2" s="210"/>
      <c r="AB2" s="213" t="s">
        <v>174</v>
      </c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216"/>
      <c r="BF2" s="216"/>
      <c r="BG2" s="216"/>
      <c r="BH2" s="216"/>
      <c r="BI2" s="216"/>
      <c r="BJ2" s="216"/>
      <c r="BK2" s="216"/>
      <c r="BL2" s="216"/>
      <c r="BM2" s="216"/>
      <c r="BN2" s="216"/>
      <c r="BO2" s="216"/>
      <c r="BP2" s="216"/>
      <c r="BQ2" s="216"/>
      <c r="BR2" s="216"/>
      <c r="BS2" s="216"/>
      <c r="BT2" s="216"/>
      <c r="BU2" s="216"/>
    </row>
    <row r="3" spans="1:73" ht="15" customHeight="1">
      <c r="A3" s="217" t="s">
        <v>175</v>
      </c>
      <c r="B3" s="436" t="s">
        <v>176</v>
      </c>
      <c r="C3" s="438" t="s">
        <v>177</v>
      </c>
      <c r="D3" s="439"/>
      <c r="E3" s="439"/>
      <c r="F3" s="439"/>
      <c r="G3" s="440" t="s">
        <v>178</v>
      </c>
      <c r="H3" s="439"/>
      <c r="I3" s="439"/>
      <c r="J3" s="439"/>
      <c r="K3" s="217" t="s">
        <v>175</v>
      </c>
      <c r="L3" s="438" t="s">
        <v>179</v>
      </c>
      <c r="M3" s="439"/>
      <c r="N3" s="439"/>
      <c r="O3" s="439"/>
      <c r="P3" s="439"/>
      <c r="Q3" s="439"/>
      <c r="R3" s="439"/>
      <c r="S3" s="439"/>
      <c r="T3" s="439"/>
      <c r="U3" s="217" t="s">
        <v>175</v>
      </c>
      <c r="V3" s="441" t="s">
        <v>180</v>
      </c>
      <c r="W3" s="442"/>
      <c r="X3" s="442"/>
      <c r="Y3" s="443"/>
      <c r="Z3" s="443"/>
      <c r="AA3" s="443"/>
      <c r="AB3" s="434" t="s">
        <v>181</v>
      </c>
    </row>
    <row r="4" spans="1:73" ht="44.25" customHeight="1">
      <c r="A4" s="219" t="s">
        <v>182</v>
      </c>
      <c r="B4" s="437"/>
      <c r="C4" s="220"/>
      <c r="D4" s="221" t="s">
        <v>183</v>
      </c>
      <c r="E4" s="221" t="s">
        <v>184</v>
      </c>
      <c r="F4" s="222" t="s">
        <v>185</v>
      </c>
      <c r="G4" s="223"/>
      <c r="H4" s="221" t="s">
        <v>186</v>
      </c>
      <c r="I4" s="221" t="s">
        <v>187</v>
      </c>
      <c r="J4" s="222" t="s">
        <v>188</v>
      </c>
      <c r="K4" s="219" t="s">
        <v>182</v>
      </c>
      <c r="L4" s="220"/>
      <c r="M4" s="224" t="s">
        <v>282</v>
      </c>
      <c r="N4" s="224" t="s">
        <v>146</v>
      </c>
      <c r="O4" s="225" t="s">
        <v>189</v>
      </c>
      <c r="P4" s="224" t="s">
        <v>270</v>
      </c>
      <c r="Q4" s="224" t="s">
        <v>190</v>
      </c>
      <c r="R4" s="224" t="s">
        <v>271</v>
      </c>
      <c r="S4" s="224" t="s">
        <v>283</v>
      </c>
      <c r="T4" s="226" t="s">
        <v>269</v>
      </c>
      <c r="U4" s="219" t="s">
        <v>182</v>
      </c>
      <c r="V4" s="227" t="s">
        <v>191</v>
      </c>
      <c r="W4" s="228" t="s">
        <v>192</v>
      </c>
      <c r="X4" s="228" t="s">
        <v>193</v>
      </c>
      <c r="Y4" s="224" t="s">
        <v>194</v>
      </c>
      <c r="Z4" s="224" t="s">
        <v>195</v>
      </c>
      <c r="AA4" s="224" t="s">
        <v>196</v>
      </c>
      <c r="AB4" s="435"/>
    </row>
    <row r="5" spans="1:73" s="230" customFormat="1" ht="15" customHeight="1">
      <c r="A5" s="363" t="s">
        <v>197</v>
      </c>
      <c r="B5" s="364">
        <f>SUM(C5,G5,L5,AB5)</f>
        <v>91228</v>
      </c>
      <c r="C5" s="365">
        <f>SUM(C7:C21)</f>
        <v>4631</v>
      </c>
      <c r="D5" s="365">
        <f>SUM(D7:D21)</f>
        <v>4402</v>
      </c>
      <c r="E5" s="365">
        <f t="shared" ref="E5:J5" si="0">SUM(E7:E21)</f>
        <v>91</v>
      </c>
      <c r="F5" s="365">
        <f t="shared" si="0"/>
        <v>138</v>
      </c>
      <c r="G5" s="366">
        <f t="shared" si="0"/>
        <v>27432</v>
      </c>
      <c r="H5" s="365">
        <f t="shared" si="0"/>
        <v>11</v>
      </c>
      <c r="I5" s="365">
        <f t="shared" si="0"/>
        <v>4904</v>
      </c>
      <c r="J5" s="365">
        <f t="shared" si="0"/>
        <v>22517</v>
      </c>
      <c r="K5" s="363" t="s">
        <v>197</v>
      </c>
      <c r="L5" s="365">
        <f>SUM(M5:T5,V5:AA5)</f>
        <v>54374</v>
      </c>
      <c r="M5" s="365">
        <f>SUM(M7:M21)</f>
        <v>410</v>
      </c>
      <c r="N5" s="365">
        <f t="shared" ref="N5:S5" si="1">SUM(N7:N21)</f>
        <v>1044</v>
      </c>
      <c r="O5" s="365">
        <f t="shared" si="1"/>
        <v>4671</v>
      </c>
      <c r="P5" s="365">
        <f t="shared" si="1"/>
        <v>12887</v>
      </c>
      <c r="Q5" s="365">
        <f t="shared" si="1"/>
        <v>1208</v>
      </c>
      <c r="R5" s="365">
        <f t="shared" si="1"/>
        <v>1247</v>
      </c>
      <c r="S5" s="365">
        <f t="shared" si="1"/>
        <v>2191</v>
      </c>
      <c r="T5" s="365">
        <f>SUM(T7:T21)</f>
        <v>4814</v>
      </c>
      <c r="U5" s="363" t="s">
        <v>197</v>
      </c>
      <c r="V5" s="365">
        <f t="shared" ref="V5:AB5" si="2">SUM(V7:V21)</f>
        <v>2827</v>
      </c>
      <c r="W5" s="365">
        <f t="shared" si="2"/>
        <v>5861</v>
      </c>
      <c r="X5" s="365">
        <f t="shared" si="2"/>
        <v>9497</v>
      </c>
      <c r="Y5" s="365">
        <f t="shared" si="2"/>
        <v>638</v>
      </c>
      <c r="Z5" s="365">
        <f t="shared" si="2"/>
        <v>4355</v>
      </c>
      <c r="AA5" s="365">
        <f t="shared" si="2"/>
        <v>2724</v>
      </c>
      <c r="AB5" s="365">
        <f t="shared" si="2"/>
        <v>4791</v>
      </c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</row>
    <row r="6" spans="1:73" ht="5.0999999999999996" customHeight="1">
      <c r="A6" s="231"/>
      <c r="B6" s="232"/>
      <c r="C6" s="232"/>
      <c r="D6" s="233"/>
      <c r="E6" s="233"/>
      <c r="F6" s="233"/>
      <c r="G6" s="234"/>
      <c r="H6" s="233"/>
      <c r="I6" s="233"/>
      <c r="J6" s="233"/>
      <c r="K6" s="231"/>
      <c r="L6" s="233"/>
      <c r="M6" s="233"/>
      <c r="N6" s="233"/>
      <c r="O6" s="233"/>
      <c r="P6" s="233"/>
      <c r="Q6" s="233"/>
      <c r="R6" s="233"/>
      <c r="S6" s="233"/>
      <c r="T6" s="233"/>
      <c r="U6" s="231"/>
      <c r="V6" s="233"/>
      <c r="W6" s="233"/>
      <c r="X6" s="233"/>
      <c r="Y6" s="233"/>
      <c r="Z6" s="233"/>
      <c r="AA6" s="233"/>
      <c r="AB6" s="233"/>
    </row>
    <row r="7" spans="1:73" s="211" customFormat="1" ht="15" customHeight="1">
      <c r="A7" s="235" t="s">
        <v>198</v>
      </c>
      <c r="B7" s="236">
        <f>SUM(C7,G7,L7,AB7)</f>
        <v>1874</v>
      </c>
      <c r="C7" s="236">
        <f>SUM(D7:F7)</f>
        <v>11</v>
      </c>
      <c r="D7" s="237">
        <v>10</v>
      </c>
      <c r="E7" s="238" t="s">
        <v>72</v>
      </c>
      <c r="F7" s="237">
        <v>1</v>
      </c>
      <c r="G7" s="239">
        <f>SUM(H7:J7)</f>
        <v>328</v>
      </c>
      <c r="H7" s="240" t="s">
        <v>72</v>
      </c>
      <c r="I7" s="240">
        <v>35</v>
      </c>
      <c r="J7" s="240">
        <v>293</v>
      </c>
      <c r="K7" s="235" t="s">
        <v>198</v>
      </c>
      <c r="L7" s="241">
        <f>SUM(M7:T7,V7:AA7)</f>
        <v>1357</v>
      </c>
      <c r="M7" s="242" t="s">
        <v>72</v>
      </c>
      <c r="N7" s="242">
        <v>7</v>
      </c>
      <c r="O7" s="242">
        <v>45</v>
      </c>
      <c r="P7" s="242">
        <v>464</v>
      </c>
      <c r="Q7" s="242">
        <v>2</v>
      </c>
      <c r="R7" s="242">
        <v>16</v>
      </c>
      <c r="S7" s="242">
        <v>8</v>
      </c>
      <c r="T7" s="242">
        <v>525</v>
      </c>
      <c r="U7" s="235" t="s">
        <v>198</v>
      </c>
      <c r="V7" s="243">
        <v>105</v>
      </c>
      <c r="W7" s="243">
        <v>93</v>
      </c>
      <c r="X7" s="243">
        <v>45</v>
      </c>
      <c r="Y7" s="242" t="s">
        <v>72</v>
      </c>
      <c r="Z7" s="243">
        <v>36</v>
      </c>
      <c r="AA7" s="243">
        <v>11</v>
      </c>
      <c r="AB7" s="237">
        <v>178</v>
      </c>
      <c r="AC7" s="216"/>
      <c r="AD7" s="216"/>
      <c r="AE7" s="216"/>
      <c r="AF7" s="216"/>
      <c r="AG7" s="216"/>
      <c r="AH7" s="216"/>
      <c r="AI7" s="216"/>
      <c r="AJ7" s="216"/>
      <c r="AK7" s="216"/>
      <c r="AL7" s="216"/>
      <c r="AM7" s="216"/>
      <c r="AN7" s="216"/>
      <c r="AO7" s="216"/>
      <c r="AP7" s="216"/>
      <c r="AQ7" s="216"/>
      <c r="AR7" s="216"/>
      <c r="AS7" s="216"/>
      <c r="AT7" s="216"/>
      <c r="AU7" s="216"/>
      <c r="AV7" s="216"/>
      <c r="AW7" s="216"/>
      <c r="AX7" s="216"/>
      <c r="AY7" s="216"/>
      <c r="AZ7" s="216"/>
      <c r="BA7" s="216"/>
      <c r="BB7" s="216"/>
      <c r="BC7" s="216"/>
      <c r="BD7" s="216"/>
      <c r="BE7" s="216"/>
      <c r="BF7" s="216"/>
      <c r="BG7" s="216"/>
      <c r="BH7" s="216"/>
      <c r="BI7" s="216"/>
      <c r="BJ7" s="216"/>
      <c r="BK7" s="216"/>
      <c r="BL7" s="216"/>
      <c r="BM7" s="216"/>
      <c r="BN7" s="216"/>
      <c r="BO7" s="216"/>
      <c r="BP7" s="216"/>
      <c r="BQ7" s="216"/>
      <c r="BR7" s="216"/>
      <c r="BS7" s="216"/>
      <c r="BT7" s="216"/>
      <c r="BU7" s="216"/>
    </row>
    <row r="8" spans="1:73" ht="15" customHeight="1">
      <c r="A8" s="244" t="s">
        <v>199</v>
      </c>
      <c r="B8" s="236">
        <f t="shared" ref="B8:B21" si="3">SUM(C8,G8,L8,AB8)</f>
        <v>8478</v>
      </c>
      <c r="C8" s="236">
        <f t="shared" ref="C8:C21" si="4">SUM(D8:F8)</f>
        <v>28</v>
      </c>
      <c r="D8" s="237">
        <v>23</v>
      </c>
      <c r="E8" s="237">
        <v>2</v>
      </c>
      <c r="F8" s="237">
        <v>3</v>
      </c>
      <c r="G8" s="239">
        <f t="shared" ref="G8:G21" si="5">SUM(H8:J8)</f>
        <v>1920</v>
      </c>
      <c r="H8" s="240">
        <v>1</v>
      </c>
      <c r="I8" s="240">
        <v>180</v>
      </c>
      <c r="J8" s="240">
        <v>1739</v>
      </c>
      <c r="K8" s="244" t="s">
        <v>199</v>
      </c>
      <c r="L8" s="241">
        <f t="shared" ref="L8:L21" si="6">SUM(M8:T8,V8:AA8)</f>
        <v>5873</v>
      </c>
      <c r="M8" s="242">
        <v>8</v>
      </c>
      <c r="N8" s="242">
        <v>95</v>
      </c>
      <c r="O8" s="242">
        <v>248</v>
      </c>
      <c r="P8" s="242">
        <v>1838</v>
      </c>
      <c r="Q8" s="242">
        <v>92</v>
      </c>
      <c r="R8" s="242">
        <v>92</v>
      </c>
      <c r="S8" s="242">
        <v>91</v>
      </c>
      <c r="T8" s="242">
        <v>1235</v>
      </c>
      <c r="U8" s="244" t="s">
        <v>199</v>
      </c>
      <c r="V8" s="243">
        <v>440</v>
      </c>
      <c r="W8" s="243">
        <v>554</v>
      </c>
      <c r="X8" s="243">
        <v>815</v>
      </c>
      <c r="Y8" s="243">
        <v>33</v>
      </c>
      <c r="Z8" s="243">
        <v>230</v>
      </c>
      <c r="AA8" s="243">
        <v>102</v>
      </c>
      <c r="AB8" s="237">
        <v>657</v>
      </c>
    </row>
    <row r="9" spans="1:73" ht="15" customHeight="1">
      <c r="A9" s="244" t="s">
        <v>200</v>
      </c>
      <c r="B9" s="236">
        <f t="shared" si="3"/>
        <v>8280</v>
      </c>
      <c r="C9" s="236">
        <f t="shared" si="4"/>
        <v>46</v>
      </c>
      <c r="D9" s="237">
        <v>34</v>
      </c>
      <c r="E9" s="237">
        <v>4</v>
      </c>
      <c r="F9" s="237">
        <v>8</v>
      </c>
      <c r="G9" s="239">
        <f t="shared" si="5"/>
        <v>2893</v>
      </c>
      <c r="H9" s="240" t="s">
        <v>72</v>
      </c>
      <c r="I9" s="240">
        <v>375</v>
      </c>
      <c r="J9" s="240">
        <v>2518</v>
      </c>
      <c r="K9" s="244" t="s">
        <v>200</v>
      </c>
      <c r="L9" s="241">
        <f t="shared" si="6"/>
        <v>4730</v>
      </c>
      <c r="M9" s="242">
        <v>16</v>
      </c>
      <c r="N9" s="242">
        <v>193</v>
      </c>
      <c r="O9" s="242">
        <v>309</v>
      </c>
      <c r="P9" s="242">
        <v>1120</v>
      </c>
      <c r="Q9" s="242">
        <v>119</v>
      </c>
      <c r="R9" s="242">
        <v>98</v>
      </c>
      <c r="S9" s="242">
        <v>205</v>
      </c>
      <c r="T9" s="242">
        <v>276</v>
      </c>
      <c r="U9" s="244" t="s">
        <v>200</v>
      </c>
      <c r="V9" s="243">
        <v>287</v>
      </c>
      <c r="W9" s="243">
        <v>502</v>
      </c>
      <c r="X9" s="243">
        <v>1052</v>
      </c>
      <c r="Y9" s="243">
        <v>39</v>
      </c>
      <c r="Z9" s="243">
        <v>311</v>
      </c>
      <c r="AA9" s="243">
        <v>203</v>
      </c>
      <c r="AB9" s="237">
        <v>611</v>
      </c>
    </row>
    <row r="10" spans="1:73" s="246" customFormat="1" ht="15" customHeight="1">
      <c r="A10" s="245" t="s">
        <v>201</v>
      </c>
      <c r="B10" s="236">
        <f t="shared" si="3"/>
        <v>9144</v>
      </c>
      <c r="C10" s="236">
        <f t="shared" si="4"/>
        <v>63</v>
      </c>
      <c r="D10" s="237">
        <v>49</v>
      </c>
      <c r="E10" s="237">
        <v>9</v>
      </c>
      <c r="F10" s="237">
        <v>5</v>
      </c>
      <c r="G10" s="239">
        <f t="shared" si="5"/>
        <v>3297</v>
      </c>
      <c r="H10" s="240">
        <v>1</v>
      </c>
      <c r="I10" s="240">
        <v>505</v>
      </c>
      <c r="J10" s="240">
        <v>2791</v>
      </c>
      <c r="K10" s="245" t="s">
        <v>201</v>
      </c>
      <c r="L10" s="241">
        <f t="shared" si="6"/>
        <v>5252</v>
      </c>
      <c r="M10" s="242">
        <v>38</v>
      </c>
      <c r="N10" s="242">
        <v>203</v>
      </c>
      <c r="O10" s="242">
        <v>403</v>
      </c>
      <c r="P10" s="242">
        <v>1209</v>
      </c>
      <c r="Q10" s="242">
        <v>95</v>
      </c>
      <c r="R10" s="242">
        <v>83</v>
      </c>
      <c r="S10" s="242">
        <v>286</v>
      </c>
      <c r="T10" s="242">
        <v>306</v>
      </c>
      <c r="U10" s="245" t="s">
        <v>201</v>
      </c>
      <c r="V10" s="243">
        <v>237</v>
      </c>
      <c r="W10" s="243">
        <v>590</v>
      </c>
      <c r="X10" s="243">
        <v>1064</v>
      </c>
      <c r="Y10" s="243">
        <v>61</v>
      </c>
      <c r="Z10" s="243">
        <v>416</v>
      </c>
      <c r="AA10" s="243">
        <v>261</v>
      </c>
      <c r="AB10" s="237">
        <v>532</v>
      </c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218"/>
      <c r="BK10" s="218"/>
      <c r="BL10" s="218"/>
      <c r="BM10" s="218"/>
      <c r="BN10" s="218"/>
      <c r="BO10" s="218"/>
      <c r="BP10" s="218"/>
      <c r="BQ10" s="218"/>
      <c r="BR10" s="218"/>
      <c r="BS10" s="218"/>
      <c r="BT10" s="218"/>
      <c r="BU10" s="218"/>
    </row>
    <row r="11" spans="1:73" s="211" customFormat="1" ht="15" customHeight="1">
      <c r="A11" s="245" t="s">
        <v>202</v>
      </c>
      <c r="B11" s="236">
        <f t="shared" si="3"/>
        <v>10814</v>
      </c>
      <c r="C11" s="236">
        <f t="shared" si="4"/>
        <v>72</v>
      </c>
      <c r="D11" s="237">
        <v>61</v>
      </c>
      <c r="E11" s="237">
        <v>4</v>
      </c>
      <c r="F11" s="237">
        <v>7</v>
      </c>
      <c r="G11" s="239">
        <f t="shared" si="5"/>
        <v>3828</v>
      </c>
      <c r="H11" s="240">
        <v>1</v>
      </c>
      <c r="I11" s="240">
        <v>683</v>
      </c>
      <c r="J11" s="240">
        <v>3144</v>
      </c>
      <c r="K11" s="245" t="s">
        <v>202</v>
      </c>
      <c r="L11" s="241">
        <f t="shared" si="6"/>
        <v>6414</v>
      </c>
      <c r="M11" s="242">
        <v>73</v>
      </c>
      <c r="N11" s="242">
        <v>135</v>
      </c>
      <c r="O11" s="242">
        <v>633</v>
      </c>
      <c r="P11" s="242">
        <v>1429</v>
      </c>
      <c r="Q11" s="242">
        <v>129</v>
      </c>
      <c r="R11" s="242">
        <v>135</v>
      </c>
      <c r="S11" s="242">
        <v>293</v>
      </c>
      <c r="T11" s="242">
        <v>436</v>
      </c>
      <c r="U11" s="245" t="s">
        <v>202</v>
      </c>
      <c r="V11" s="243">
        <v>257</v>
      </c>
      <c r="W11" s="243">
        <v>710</v>
      </c>
      <c r="X11" s="243">
        <v>1131</v>
      </c>
      <c r="Y11" s="243">
        <v>93</v>
      </c>
      <c r="Z11" s="243">
        <v>560</v>
      </c>
      <c r="AA11" s="243">
        <v>400</v>
      </c>
      <c r="AB11" s="237">
        <v>500</v>
      </c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  <c r="AM11" s="216"/>
      <c r="AN11" s="216"/>
      <c r="AO11" s="216"/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6"/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216"/>
      <c r="BR11" s="216"/>
      <c r="BS11" s="216"/>
      <c r="BT11" s="216"/>
      <c r="BU11" s="216"/>
    </row>
    <row r="12" spans="1:73" ht="15" customHeight="1">
      <c r="A12" s="245" t="s">
        <v>203</v>
      </c>
      <c r="B12" s="236">
        <f t="shared" si="3"/>
        <v>9637</v>
      </c>
      <c r="C12" s="236">
        <f t="shared" si="4"/>
        <v>94</v>
      </c>
      <c r="D12" s="237">
        <v>79</v>
      </c>
      <c r="E12" s="237">
        <v>8</v>
      </c>
      <c r="F12" s="237">
        <v>7</v>
      </c>
      <c r="G12" s="239">
        <f t="shared" si="5"/>
        <v>3276</v>
      </c>
      <c r="H12" s="240">
        <v>1</v>
      </c>
      <c r="I12" s="240">
        <v>495</v>
      </c>
      <c r="J12" s="240">
        <v>2780</v>
      </c>
      <c r="K12" s="245" t="s">
        <v>203</v>
      </c>
      <c r="L12" s="241">
        <f t="shared" si="6"/>
        <v>5859</v>
      </c>
      <c r="M12" s="242">
        <v>74</v>
      </c>
      <c r="N12" s="242">
        <v>123</v>
      </c>
      <c r="O12" s="242">
        <v>574</v>
      </c>
      <c r="P12" s="242">
        <v>1273</v>
      </c>
      <c r="Q12" s="242">
        <v>162</v>
      </c>
      <c r="R12" s="242">
        <v>91</v>
      </c>
      <c r="S12" s="242">
        <v>259</v>
      </c>
      <c r="T12" s="242">
        <v>351</v>
      </c>
      <c r="U12" s="245" t="s">
        <v>203</v>
      </c>
      <c r="V12" s="243">
        <v>262</v>
      </c>
      <c r="W12" s="243">
        <v>727</v>
      </c>
      <c r="X12" s="243">
        <v>1086</v>
      </c>
      <c r="Y12" s="243">
        <v>89</v>
      </c>
      <c r="Z12" s="243">
        <v>429</v>
      </c>
      <c r="AA12" s="243">
        <v>359</v>
      </c>
      <c r="AB12" s="237">
        <v>408</v>
      </c>
    </row>
    <row r="13" spans="1:73" ht="15" customHeight="1">
      <c r="A13" s="245" t="s">
        <v>204</v>
      </c>
      <c r="B13" s="236">
        <f t="shared" si="3"/>
        <v>9197</v>
      </c>
      <c r="C13" s="236">
        <f t="shared" si="4"/>
        <v>92</v>
      </c>
      <c r="D13" s="237">
        <v>80</v>
      </c>
      <c r="E13" s="237">
        <v>7</v>
      </c>
      <c r="F13" s="237">
        <v>5</v>
      </c>
      <c r="G13" s="239">
        <f t="shared" si="5"/>
        <v>2971</v>
      </c>
      <c r="H13" s="240">
        <v>1</v>
      </c>
      <c r="I13" s="240">
        <v>418</v>
      </c>
      <c r="J13" s="240">
        <v>2552</v>
      </c>
      <c r="K13" s="245" t="s">
        <v>204</v>
      </c>
      <c r="L13" s="241">
        <f t="shared" si="6"/>
        <v>5797</v>
      </c>
      <c r="M13" s="242">
        <v>75</v>
      </c>
      <c r="N13" s="242">
        <v>113</v>
      </c>
      <c r="O13" s="242">
        <v>553</v>
      </c>
      <c r="P13" s="242">
        <v>1214</v>
      </c>
      <c r="Q13" s="242">
        <v>169</v>
      </c>
      <c r="R13" s="242">
        <v>86</v>
      </c>
      <c r="S13" s="242">
        <v>212</v>
      </c>
      <c r="T13" s="242">
        <v>322</v>
      </c>
      <c r="U13" s="245" t="s">
        <v>204</v>
      </c>
      <c r="V13" s="243">
        <v>206</v>
      </c>
      <c r="W13" s="243">
        <v>814</v>
      </c>
      <c r="X13" s="243">
        <v>1214</v>
      </c>
      <c r="Y13" s="243">
        <v>90</v>
      </c>
      <c r="Z13" s="243">
        <v>366</v>
      </c>
      <c r="AA13" s="243">
        <v>363</v>
      </c>
      <c r="AB13" s="237">
        <v>337</v>
      </c>
    </row>
    <row r="14" spans="1:73" s="246" customFormat="1" ht="15" customHeight="1">
      <c r="A14" s="245" t="s">
        <v>205</v>
      </c>
      <c r="B14" s="236">
        <f t="shared" si="3"/>
        <v>8390</v>
      </c>
      <c r="C14" s="236">
        <f t="shared" si="4"/>
        <v>144</v>
      </c>
      <c r="D14" s="237">
        <v>116</v>
      </c>
      <c r="E14" s="237">
        <v>19</v>
      </c>
      <c r="F14" s="237">
        <v>9</v>
      </c>
      <c r="G14" s="239">
        <f t="shared" si="5"/>
        <v>2530</v>
      </c>
      <c r="H14" s="240">
        <v>2</v>
      </c>
      <c r="I14" s="240">
        <v>509</v>
      </c>
      <c r="J14" s="240">
        <v>2019</v>
      </c>
      <c r="K14" s="245" t="s">
        <v>205</v>
      </c>
      <c r="L14" s="241">
        <f t="shared" si="6"/>
        <v>5412</v>
      </c>
      <c r="M14" s="242">
        <v>45</v>
      </c>
      <c r="N14" s="242">
        <v>61</v>
      </c>
      <c r="O14" s="242">
        <v>507</v>
      </c>
      <c r="P14" s="242">
        <v>1110</v>
      </c>
      <c r="Q14" s="242">
        <v>172</v>
      </c>
      <c r="R14" s="242">
        <v>92</v>
      </c>
      <c r="S14" s="242">
        <v>215</v>
      </c>
      <c r="T14" s="242">
        <v>307</v>
      </c>
      <c r="U14" s="245" t="s">
        <v>205</v>
      </c>
      <c r="V14" s="243">
        <v>212</v>
      </c>
      <c r="W14" s="243">
        <v>754</v>
      </c>
      <c r="X14" s="243">
        <v>1073</v>
      </c>
      <c r="Y14" s="243">
        <v>83</v>
      </c>
      <c r="Z14" s="243">
        <v>341</v>
      </c>
      <c r="AA14" s="243">
        <v>440</v>
      </c>
      <c r="AB14" s="237">
        <v>304</v>
      </c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8"/>
      <c r="AN14" s="218"/>
      <c r="AO14" s="218"/>
      <c r="AP14" s="218"/>
      <c r="AQ14" s="218"/>
      <c r="AR14" s="218"/>
      <c r="AS14" s="218"/>
      <c r="AT14" s="218"/>
      <c r="AU14" s="218"/>
      <c r="AV14" s="218"/>
      <c r="AW14" s="218"/>
      <c r="AX14" s="218"/>
      <c r="AY14" s="218"/>
      <c r="AZ14" s="218"/>
      <c r="BA14" s="218"/>
      <c r="BB14" s="218"/>
      <c r="BC14" s="218"/>
      <c r="BD14" s="218"/>
      <c r="BE14" s="218"/>
      <c r="BF14" s="218"/>
      <c r="BG14" s="218"/>
      <c r="BH14" s="218"/>
      <c r="BI14" s="218"/>
      <c r="BJ14" s="218"/>
      <c r="BK14" s="218"/>
      <c r="BL14" s="218"/>
      <c r="BM14" s="218"/>
      <c r="BN14" s="218"/>
      <c r="BO14" s="218"/>
      <c r="BP14" s="218"/>
      <c r="BQ14" s="218"/>
      <c r="BR14" s="218"/>
      <c r="BS14" s="218"/>
      <c r="BT14" s="218"/>
      <c r="BU14" s="218"/>
    </row>
    <row r="15" spans="1:73" s="211" customFormat="1" ht="15" customHeight="1">
      <c r="A15" s="245" t="s">
        <v>206</v>
      </c>
      <c r="B15" s="236">
        <f t="shared" si="3"/>
        <v>8500</v>
      </c>
      <c r="C15" s="236">
        <f t="shared" si="4"/>
        <v>254</v>
      </c>
      <c r="D15" s="237">
        <v>230</v>
      </c>
      <c r="E15" s="237">
        <v>10</v>
      </c>
      <c r="F15" s="237">
        <v>14</v>
      </c>
      <c r="G15" s="239">
        <f t="shared" si="5"/>
        <v>2879</v>
      </c>
      <c r="H15" s="240">
        <v>1</v>
      </c>
      <c r="I15" s="240">
        <v>689</v>
      </c>
      <c r="J15" s="240">
        <v>2189</v>
      </c>
      <c r="K15" s="245" t="s">
        <v>206</v>
      </c>
      <c r="L15" s="241">
        <f t="shared" si="6"/>
        <v>5130</v>
      </c>
      <c r="M15" s="242">
        <v>47</v>
      </c>
      <c r="N15" s="242">
        <v>59</v>
      </c>
      <c r="O15" s="242">
        <v>528</v>
      </c>
      <c r="P15" s="242">
        <v>1129</v>
      </c>
      <c r="Q15" s="242">
        <v>143</v>
      </c>
      <c r="R15" s="242">
        <v>117</v>
      </c>
      <c r="S15" s="242">
        <v>214</v>
      </c>
      <c r="T15" s="242">
        <v>365</v>
      </c>
      <c r="U15" s="245" t="s">
        <v>206</v>
      </c>
      <c r="V15" s="243">
        <v>244</v>
      </c>
      <c r="W15" s="243">
        <v>524</v>
      </c>
      <c r="X15" s="243">
        <v>893</v>
      </c>
      <c r="Y15" s="243">
        <v>71</v>
      </c>
      <c r="Z15" s="243">
        <v>431</v>
      </c>
      <c r="AA15" s="243">
        <v>365</v>
      </c>
      <c r="AB15" s="237">
        <v>237</v>
      </c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  <c r="AS15" s="216"/>
      <c r="AT15" s="216"/>
      <c r="AU15" s="216"/>
      <c r="AV15" s="216"/>
      <c r="AW15" s="216"/>
      <c r="AX15" s="216"/>
      <c r="AY15" s="216"/>
      <c r="AZ15" s="216"/>
      <c r="BA15" s="216"/>
      <c r="BB15" s="216"/>
      <c r="BC15" s="216"/>
      <c r="BD15" s="216"/>
      <c r="BE15" s="216"/>
      <c r="BF15" s="216"/>
      <c r="BG15" s="216"/>
      <c r="BH15" s="216"/>
      <c r="BI15" s="216"/>
      <c r="BJ15" s="216"/>
      <c r="BK15" s="216"/>
      <c r="BL15" s="216"/>
      <c r="BM15" s="216"/>
      <c r="BN15" s="216"/>
      <c r="BO15" s="216"/>
      <c r="BP15" s="216"/>
      <c r="BQ15" s="216"/>
      <c r="BR15" s="216"/>
      <c r="BS15" s="216"/>
      <c r="BT15" s="216"/>
      <c r="BU15" s="216"/>
    </row>
    <row r="16" spans="1:73" s="211" customFormat="1" ht="15" customHeight="1">
      <c r="A16" s="245" t="s">
        <v>207</v>
      </c>
      <c r="B16" s="236">
        <f t="shared" si="3"/>
        <v>7903</v>
      </c>
      <c r="C16" s="236">
        <f t="shared" si="4"/>
        <v>659</v>
      </c>
      <c r="D16" s="237">
        <v>614</v>
      </c>
      <c r="E16" s="237">
        <v>14</v>
      </c>
      <c r="F16" s="237">
        <v>31</v>
      </c>
      <c r="G16" s="239">
        <f t="shared" si="5"/>
        <v>2250</v>
      </c>
      <c r="H16" s="240">
        <v>2</v>
      </c>
      <c r="I16" s="240">
        <v>591</v>
      </c>
      <c r="J16" s="240">
        <v>1657</v>
      </c>
      <c r="K16" s="245" t="s">
        <v>207</v>
      </c>
      <c r="L16" s="241">
        <f t="shared" si="6"/>
        <v>4697</v>
      </c>
      <c r="M16" s="242">
        <v>18</v>
      </c>
      <c r="N16" s="242">
        <v>39</v>
      </c>
      <c r="O16" s="242">
        <v>560</v>
      </c>
      <c r="P16" s="242">
        <v>1117</v>
      </c>
      <c r="Q16" s="242">
        <v>83</v>
      </c>
      <c r="R16" s="242">
        <v>160</v>
      </c>
      <c r="S16" s="242">
        <v>238</v>
      </c>
      <c r="T16" s="242">
        <v>405</v>
      </c>
      <c r="U16" s="245" t="s">
        <v>207</v>
      </c>
      <c r="V16" s="243">
        <v>259</v>
      </c>
      <c r="W16" s="243">
        <v>356</v>
      </c>
      <c r="X16" s="243">
        <v>670</v>
      </c>
      <c r="Y16" s="243">
        <v>56</v>
      </c>
      <c r="Z16" s="243">
        <v>581</v>
      </c>
      <c r="AA16" s="243">
        <v>155</v>
      </c>
      <c r="AB16" s="237">
        <v>297</v>
      </c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6"/>
      <c r="BB16" s="216"/>
      <c r="BC16" s="216"/>
      <c r="BD16" s="216"/>
      <c r="BE16" s="216"/>
      <c r="BF16" s="216"/>
      <c r="BG16" s="216"/>
      <c r="BH16" s="216"/>
      <c r="BI16" s="216"/>
      <c r="BJ16" s="216"/>
      <c r="BK16" s="216"/>
      <c r="BL16" s="216"/>
      <c r="BM16" s="216"/>
      <c r="BN16" s="216"/>
      <c r="BO16" s="216"/>
      <c r="BP16" s="216"/>
      <c r="BQ16" s="216"/>
      <c r="BR16" s="216"/>
      <c r="BS16" s="216"/>
      <c r="BT16" s="216"/>
      <c r="BU16" s="216"/>
    </row>
    <row r="17" spans="1:73" s="211" customFormat="1" ht="15" customHeight="1">
      <c r="A17" s="245" t="s">
        <v>208</v>
      </c>
      <c r="B17" s="236">
        <f t="shared" si="3"/>
        <v>4199</v>
      </c>
      <c r="C17" s="236">
        <f t="shared" si="4"/>
        <v>834</v>
      </c>
      <c r="D17" s="237">
        <v>802</v>
      </c>
      <c r="E17" s="237">
        <v>10</v>
      </c>
      <c r="F17" s="237">
        <v>22</v>
      </c>
      <c r="G17" s="239">
        <f t="shared" si="5"/>
        <v>817</v>
      </c>
      <c r="H17" s="240">
        <v>1</v>
      </c>
      <c r="I17" s="240">
        <v>271</v>
      </c>
      <c r="J17" s="240">
        <v>545</v>
      </c>
      <c r="K17" s="245" t="s">
        <v>208</v>
      </c>
      <c r="L17" s="241">
        <f t="shared" si="6"/>
        <v>2287</v>
      </c>
      <c r="M17" s="242">
        <v>11</v>
      </c>
      <c r="N17" s="242">
        <v>10</v>
      </c>
      <c r="O17" s="242">
        <v>231</v>
      </c>
      <c r="P17" s="242">
        <v>566</v>
      </c>
      <c r="Q17" s="242">
        <v>32</v>
      </c>
      <c r="R17" s="242">
        <v>113</v>
      </c>
      <c r="S17" s="242">
        <v>108</v>
      </c>
      <c r="T17" s="242">
        <v>172</v>
      </c>
      <c r="U17" s="245" t="s">
        <v>208</v>
      </c>
      <c r="V17" s="243">
        <v>163</v>
      </c>
      <c r="W17" s="243">
        <v>158</v>
      </c>
      <c r="X17" s="243">
        <v>277</v>
      </c>
      <c r="Y17" s="243">
        <v>15</v>
      </c>
      <c r="Z17" s="243">
        <v>389</v>
      </c>
      <c r="AA17" s="243">
        <v>42</v>
      </c>
      <c r="AB17" s="237">
        <v>261</v>
      </c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  <c r="AS17" s="216"/>
      <c r="AT17" s="216"/>
      <c r="AU17" s="216"/>
      <c r="AV17" s="216"/>
      <c r="AW17" s="216"/>
      <c r="AX17" s="216"/>
      <c r="AY17" s="216"/>
      <c r="AZ17" s="216"/>
      <c r="BA17" s="216"/>
      <c r="BB17" s="216"/>
      <c r="BC17" s="216"/>
      <c r="BD17" s="216"/>
      <c r="BE17" s="216"/>
      <c r="BF17" s="216"/>
      <c r="BG17" s="216"/>
      <c r="BH17" s="216"/>
      <c r="BI17" s="216"/>
      <c r="BJ17" s="216"/>
      <c r="BK17" s="216"/>
      <c r="BL17" s="216"/>
      <c r="BM17" s="216"/>
      <c r="BN17" s="216"/>
      <c r="BO17" s="216"/>
      <c r="BP17" s="216"/>
      <c r="BQ17" s="216"/>
      <c r="BR17" s="216"/>
      <c r="BS17" s="216"/>
      <c r="BT17" s="216"/>
      <c r="BU17" s="216"/>
    </row>
    <row r="18" spans="1:73" s="211" customFormat="1" ht="15" customHeight="1">
      <c r="A18" s="245" t="s">
        <v>209</v>
      </c>
      <c r="B18" s="236">
        <f t="shared" si="3"/>
        <v>2181</v>
      </c>
      <c r="C18" s="236">
        <f t="shared" si="4"/>
        <v>815</v>
      </c>
      <c r="D18" s="237">
        <v>798</v>
      </c>
      <c r="E18" s="237">
        <v>1</v>
      </c>
      <c r="F18" s="237">
        <v>16</v>
      </c>
      <c r="G18" s="239">
        <f t="shared" si="5"/>
        <v>298</v>
      </c>
      <c r="H18" s="240" t="s">
        <v>72</v>
      </c>
      <c r="I18" s="240">
        <v>97</v>
      </c>
      <c r="J18" s="240">
        <v>201</v>
      </c>
      <c r="K18" s="245" t="s">
        <v>209</v>
      </c>
      <c r="L18" s="241">
        <f t="shared" si="6"/>
        <v>891</v>
      </c>
      <c r="M18" s="242">
        <v>4</v>
      </c>
      <c r="N18" s="242">
        <v>4</v>
      </c>
      <c r="O18" s="242">
        <v>52</v>
      </c>
      <c r="P18" s="242">
        <v>208</v>
      </c>
      <c r="Q18" s="242">
        <v>7</v>
      </c>
      <c r="R18" s="242">
        <v>74</v>
      </c>
      <c r="S18" s="242">
        <v>29</v>
      </c>
      <c r="T18" s="242">
        <v>80</v>
      </c>
      <c r="U18" s="245" t="s">
        <v>209</v>
      </c>
      <c r="V18" s="243">
        <v>90</v>
      </c>
      <c r="W18" s="243">
        <v>56</v>
      </c>
      <c r="X18" s="243">
        <v>94</v>
      </c>
      <c r="Y18" s="243">
        <v>7</v>
      </c>
      <c r="Z18" s="243">
        <v>170</v>
      </c>
      <c r="AA18" s="243">
        <v>16</v>
      </c>
      <c r="AB18" s="237">
        <v>177</v>
      </c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6"/>
      <c r="BA18" s="216"/>
      <c r="BB18" s="216"/>
      <c r="BC18" s="216"/>
      <c r="BD18" s="216"/>
      <c r="BE18" s="216"/>
      <c r="BF18" s="216"/>
      <c r="BG18" s="216"/>
      <c r="BH18" s="216"/>
      <c r="BI18" s="216"/>
      <c r="BJ18" s="216"/>
      <c r="BK18" s="216"/>
      <c r="BL18" s="216"/>
      <c r="BM18" s="216"/>
      <c r="BN18" s="216"/>
      <c r="BO18" s="216"/>
      <c r="BP18" s="216"/>
      <c r="BQ18" s="216"/>
      <c r="BR18" s="216"/>
      <c r="BS18" s="216"/>
      <c r="BT18" s="216"/>
      <c r="BU18" s="216"/>
    </row>
    <row r="19" spans="1:73" ht="15" customHeight="1">
      <c r="A19" s="245" t="s">
        <v>210</v>
      </c>
      <c r="B19" s="236">
        <f t="shared" si="3"/>
        <v>1449</v>
      </c>
      <c r="C19" s="236">
        <f t="shared" si="4"/>
        <v>762</v>
      </c>
      <c r="D19" s="237">
        <v>757</v>
      </c>
      <c r="E19" s="237">
        <v>2</v>
      </c>
      <c r="F19" s="237">
        <v>3</v>
      </c>
      <c r="G19" s="239">
        <f t="shared" si="5"/>
        <v>98</v>
      </c>
      <c r="H19" s="240" t="s">
        <v>72</v>
      </c>
      <c r="I19" s="240">
        <v>34</v>
      </c>
      <c r="J19" s="240">
        <v>64</v>
      </c>
      <c r="K19" s="245" t="s">
        <v>210</v>
      </c>
      <c r="L19" s="241">
        <f t="shared" si="6"/>
        <v>439</v>
      </c>
      <c r="M19" s="242">
        <v>1</v>
      </c>
      <c r="N19" s="242">
        <v>2</v>
      </c>
      <c r="O19" s="242">
        <v>19</v>
      </c>
      <c r="P19" s="242">
        <v>135</v>
      </c>
      <c r="Q19" s="242">
        <v>3</v>
      </c>
      <c r="R19" s="242">
        <v>48</v>
      </c>
      <c r="S19" s="242">
        <v>17</v>
      </c>
      <c r="T19" s="242">
        <v>23</v>
      </c>
      <c r="U19" s="245" t="s">
        <v>210</v>
      </c>
      <c r="V19" s="243">
        <v>52</v>
      </c>
      <c r="W19" s="243">
        <v>15</v>
      </c>
      <c r="X19" s="243">
        <v>50</v>
      </c>
      <c r="Y19" s="243">
        <v>1</v>
      </c>
      <c r="Z19" s="243">
        <v>68</v>
      </c>
      <c r="AA19" s="243">
        <v>5</v>
      </c>
      <c r="AB19" s="237">
        <v>150</v>
      </c>
    </row>
    <row r="20" spans="1:73" ht="15" customHeight="1">
      <c r="A20" s="245" t="s">
        <v>211</v>
      </c>
      <c r="B20" s="236">
        <f t="shared" si="3"/>
        <v>808</v>
      </c>
      <c r="C20" s="236">
        <f t="shared" si="4"/>
        <v>528</v>
      </c>
      <c r="D20" s="237">
        <v>523</v>
      </c>
      <c r="E20" s="237">
        <v>1</v>
      </c>
      <c r="F20" s="237">
        <v>4</v>
      </c>
      <c r="G20" s="239">
        <f t="shared" si="5"/>
        <v>31</v>
      </c>
      <c r="H20" s="240" t="s">
        <v>72</v>
      </c>
      <c r="I20" s="240">
        <v>15</v>
      </c>
      <c r="J20" s="240">
        <v>16</v>
      </c>
      <c r="K20" s="245" t="s">
        <v>211</v>
      </c>
      <c r="L20" s="241">
        <f t="shared" si="6"/>
        <v>166</v>
      </c>
      <c r="M20" s="242" t="s">
        <v>72</v>
      </c>
      <c r="N20" s="242" t="s">
        <v>72</v>
      </c>
      <c r="O20" s="242">
        <v>7</v>
      </c>
      <c r="P20" s="242">
        <v>53</v>
      </c>
      <c r="Q20" s="242" t="s">
        <v>72</v>
      </c>
      <c r="R20" s="242">
        <v>27</v>
      </c>
      <c r="S20" s="242">
        <v>15</v>
      </c>
      <c r="T20" s="242">
        <v>9</v>
      </c>
      <c r="U20" s="245" t="s">
        <v>211</v>
      </c>
      <c r="V20" s="243">
        <v>7</v>
      </c>
      <c r="W20" s="243">
        <v>3</v>
      </c>
      <c r="X20" s="243">
        <v>24</v>
      </c>
      <c r="Y20" s="242" t="s">
        <v>72</v>
      </c>
      <c r="Z20" s="242">
        <v>19</v>
      </c>
      <c r="AA20" s="242">
        <v>2</v>
      </c>
      <c r="AB20" s="237">
        <v>83</v>
      </c>
    </row>
    <row r="21" spans="1:73" ht="15" customHeight="1">
      <c r="A21" s="245" t="s">
        <v>212</v>
      </c>
      <c r="B21" s="236">
        <f t="shared" si="3"/>
        <v>374</v>
      </c>
      <c r="C21" s="236">
        <f t="shared" si="4"/>
        <v>229</v>
      </c>
      <c r="D21" s="237">
        <v>226</v>
      </c>
      <c r="E21" s="238" t="s">
        <v>72</v>
      </c>
      <c r="F21" s="237">
        <v>3</v>
      </c>
      <c r="G21" s="239">
        <f t="shared" si="5"/>
        <v>16</v>
      </c>
      <c r="H21" s="240" t="s">
        <v>72</v>
      </c>
      <c r="I21" s="240">
        <v>7</v>
      </c>
      <c r="J21" s="240">
        <v>9</v>
      </c>
      <c r="K21" s="245" t="s">
        <v>212</v>
      </c>
      <c r="L21" s="241">
        <f t="shared" si="6"/>
        <v>70</v>
      </c>
      <c r="M21" s="242" t="s">
        <v>72</v>
      </c>
      <c r="N21" s="242" t="s">
        <v>72</v>
      </c>
      <c r="O21" s="242">
        <v>2</v>
      </c>
      <c r="P21" s="242">
        <v>22</v>
      </c>
      <c r="Q21" s="242" t="s">
        <v>72</v>
      </c>
      <c r="R21" s="242">
        <v>15</v>
      </c>
      <c r="S21" s="242">
        <v>1</v>
      </c>
      <c r="T21" s="242">
        <v>2</v>
      </c>
      <c r="U21" s="245" t="s">
        <v>212</v>
      </c>
      <c r="V21" s="243">
        <v>6</v>
      </c>
      <c r="W21" s="243">
        <v>5</v>
      </c>
      <c r="X21" s="243">
        <v>9</v>
      </c>
      <c r="Y21" s="242" t="s">
        <v>72</v>
      </c>
      <c r="Z21" s="242">
        <v>8</v>
      </c>
      <c r="AA21" s="242" t="s">
        <v>72</v>
      </c>
      <c r="AB21" s="237">
        <v>59</v>
      </c>
    </row>
    <row r="22" spans="1:73" ht="6" customHeight="1">
      <c r="A22" s="247"/>
      <c r="B22" s="248"/>
      <c r="C22" s="232"/>
      <c r="D22" s="233"/>
      <c r="E22" s="233"/>
      <c r="F22" s="233"/>
      <c r="G22" s="234"/>
      <c r="H22" s="233"/>
      <c r="I22" s="233"/>
      <c r="J22" s="233"/>
      <c r="K22" s="247"/>
      <c r="L22" s="233"/>
      <c r="M22" s="233"/>
      <c r="N22" s="233"/>
      <c r="O22" s="249"/>
      <c r="P22" s="249"/>
      <c r="Q22" s="249"/>
      <c r="R22" s="249"/>
      <c r="S22" s="250"/>
      <c r="T22" s="250"/>
      <c r="U22" s="247"/>
      <c r="V22" s="250"/>
      <c r="W22" s="250"/>
      <c r="X22" s="250"/>
      <c r="Y22" s="250"/>
      <c r="Z22" s="250"/>
      <c r="AA22" s="250"/>
      <c r="AB22" s="250"/>
    </row>
    <row r="23" spans="1:73" s="252" customFormat="1" ht="15" customHeight="1">
      <c r="A23" s="363" t="s">
        <v>213</v>
      </c>
      <c r="B23" s="367">
        <f>SUM(C23,G23,L23,AB23)</f>
        <v>53311</v>
      </c>
      <c r="C23" s="368">
        <f>SUM(D23:F23)</f>
        <v>2738</v>
      </c>
      <c r="D23" s="365">
        <f>SUM(D25:D39)</f>
        <v>2588</v>
      </c>
      <c r="E23" s="365">
        <f>SUM(E25:E39)</f>
        <v>79</v>
      </c>
      <c r="F23" s="365">
        <f>SUM(F25:F39)</f>
        <v>71</v>
      </c>
      <c r="G23" s="366">
        <f>SUM(H23:J23)</f>
        <v>20826</v>
      </c>
      <c r="H23" s="365">
        <f>SUM(H25:H39)</f>
        <v>9</v>
      </c>
      <c r="I23" s="365">
        <f>SUM(I25:I39)</f>
        <v>4005</v>
      </c>
      <c r="J23" s="365">
        <f>SUM(J25:J39)</f>
        <v>16812</v>
      </c>
      <c r="K23" s="363" t="s">
        <v>213</v>
      </c>
      <c r="L23" s="365">
        <f>SUM(M23:T23,V23:AA23)</f>
        <v>26898</v>
      </c>
      <c r="M23" s="365">
        <f t="shared" ref="M23:T23" si="7">SUM(M25:M39)</f>
        <v>360</v>
      </c>
      <c r="N23" s="365">
        <f t="shared" si="7"/>
        <v>755</v>
      </c>
      <c r="O23" s="365">
        <f t="shared" si="7"/>
        <v>3577</v>
      </c>
      <c r="P23" s="365">
        <f t="shared" si="7"/>
        <v>6242</v>
      </c>
      <c r="Q23" s="365">
        <f t="shared" si="7"/>
        <v>523</v>
      </c>
      <c r="R23" s="365">
        <f t="shared" si="7"/>
        <v>744</v>
      </c>
      <c r="S23" s="365">
        <f t="shared" si="7"/>
        <v>1481</v>
      </c>
      <c r="T23" s="365">
        <f t="shared" si="7"/>
        <v>1779</v>
      </c>
      <c r="U23" s="363" t="s">
        <v>213</v>
      </c>
      <c r="V23" s="365">
        <f t="shared" ref="V23:AB23" si="8">SUM(V25:V39)</f>
        <v>1141</v>
      </c>
      <c r="W23" s="365">
        <f t="shared" si="8"/>
        <v>3022</v>
      </c>
      <c r="X23" s="365">
        <f t="shared" si="8"/>
        <v>2049</v>
      </c>
      <c r="Y23" s="365">
        <f t="shared" si="8"/>
        <v>364</v>
      </c>
      <c r="Z23" s="365">
        <f t="shared" si="8"/>
        <v>2861</v>
      </c>
      <c r="AA23" s="365">
        <f t="shared" si="8"/>
        <v>2000</v>
      </c>
      <c r="AB23" s="365">
        <f t="shared" si="8"/>
        <v>2849</v>
      </c>
      <c r="AC23" s="251"/>
      <c r="AD23" s="251"/>
      <c r="AE23" s="251"/>
      <c r="AF23" s="251"/>
      <c r="AG23" s="251"/>
      <c r="AH23" s="251"/>
      <c r="AI23" s="251"/>
      <c r="AJ23" s="251"/>
      <c r="AK23" s="251"/>
      <c r="AL23" s="251"/>
      <c r="AM23" s="251"/>
      <c r="AN23" s="251"/>
      <c r="AO23" s="251"/>
      <c r="AP23" s="251"/>
      <c r="AQ23" s="251"/>
      <c r="AR23" s="251"/>
      <c r="AS23" s="251"/>
      <c r="AT23" s="251"/>
      <c r="AU23" s="251"/>
      <c r="AV23" s="251"/>
      <c r="AW23" s="251"/>
      <c r="AX23" s="251"/>
      <c r="AY23" s="251"/>
      <c r="AZ23" s="251"/>
      <c r="BA23" s="251"/>
      <c r="BB23" s="251"/>
      <c r="BC23" s="251"/>
      <c r="BD23" s="251"/>
      <c r="BE23" s="251"/>
      <c r="BF23" s="251"/>
      <c r="BG23" s="251"/>
      <c r="BH23" s="251"/>
      <c r="BI23" s="251"/>
      <c r="BJ23" s="251"/>
      <c r="BK23" s="251"/>
      <c r="BL23" s="251"/>
      <c r="BM23" s="251"/>
      <c r="BN23" s="251"/>
      <c r="BO23" s="251"/>
      <c r="BP23" s="251"/>
      <c r="BQ23" s="251"/>
      <c r="BR23" s="251"/>
      <c r="BS23" s="251"/>
      <c r="BT23" s="251"/>
      <c r="BU23" s="251"/>
    </row>
    <row r="24" spans="1:73" ht="5.0999999999999996" customHeight="1">
      <c r="A24" s="231"/>
      <c r="B24" s="232"/>
      <c r="C24" s="232"/>
      <c r="D24" s="233"/>
      <c r="E24" s="233"/>
      <c r="F24" s="233"/>
      <c r="G24" s="234"/>
      <c r="H24" s="233"/>
      <c r="I24" s="233"/>
      <c r="J24" s="233"/>
      <c r="K24" s="231"/>
      <c r="L24" s="233"/>
      <c r="M24" s="233"/>
      <c r="N24" s="233"/>
      <c r="O24" s="233"/>
      <c r="P24" s="233"/>
      <c r="Q24" s="233"/>
      <c r="R24" s="233"/>
      <c r="S24" s="233"/>
      <c r="T24" s="233"/>
      <c r="U24" s="231"/>
      <c r="V24" s="233"/>
      <c r="W24" s="233"/>
      <c r="X24" s="233"/>
      <c r="Y24" s="233"/>
      <c r="Z24" s="233"/>
      <c r="AA24" s="233"/>
      <c r="AB24" s="233"/>
    </row>
    <row r="25" spans="1:73" s="211" customFormat="1" ht="15" customHeight="1">
      <c r="A25" s="235" t="s">
        <v>198</v>
      </c>
      <c r="B25" s="236">
        <f>SUM(C25,G25,L25,AB25)</f>
        <v>1033</v>
      </c>
      <c r="C25" s="236">
        <f>SUM(D25:F25)</f>
        <v>6</v>
      </c>
      <c r="D25" s="237">
        <v>5</v>
      </c>
      <c r="E25" s="238" t="s">
        <v>72</v>
      </c>
      <c r="F25" s="237">
        <v>1</v>
      </c>
      <c r="G25" s="239">
        <f t="shared" ref="G25:G39" si="9">SUM(H25:J25)</f>
        <v>229</v>
      </c>
      <c r="H25" s="240" t="s">
        <v>72</v>
      </c>
      <c r="I25" s="240">
        <v>35</v>
      </c>
      <c r="J25" s="240">
        <v>194</v>
      </c>
      <c r="K25" s="235" t="s">
        <v>198</v>
      </c>
      <c r="L25" s="236">
        <f>SUM(M25:T25,V25:AA25)</f>
        <v>695</v>
      </c>
      <c r="M25" s="238" t="s">
        <v>72</v>
      </c>
      <c r="N25" s="238">
        <v>4</v>
      </c>
      <c r="O25" s="238">
        <v>38</v>
      </c>
      <c r="P25" s="238">
        <v>246</v>
      </c>
      <c r="Q25" s="238">
        <v>1</v>
      </c>
      <c r="R25" s="238">
        <v>8</v>
      </c>
      <c r="S25" s="238">
        <v>4</v>
      </c>
      <c r="T25" s="238">
        <v>254</v>
      </c>
      <c r="U25" s="235" t="s">
        <v>198</v>
      </c>
      <c r="V25" s="237">
        <v>43</v>
      </c>
      <c r="W25" s="237">
        <v>56</v>
      </c>
      <c r="X25" s="237">
        <v>14</v>
      </c>
      <c r="Y25" s="238" t="s">
        <v>72</v>
      </c>
      <c r="Z25" s="237">
        <v>19</v>
      </c>
      <c r="AA25" s="237">
        <v>8</v>
      </c>
      <c r="AB25" s="237">
        <v>103</v>
      </c>
      <c r="AC25" s="216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  <c r="AO25" s="216"/>
      <c r="AP25" s="216"/>
      <c r="AQ25" s="216"/>
      <c r="AR25" s="216"/>
      <c r="AS25" s="216"/>
      <c r="AT25" s="216"/>
      <c r="AU25" s="216"/>
      <c r="AV25" s="216"/>
      <c r="AW25" s="216"/>
      <c r="AX25" s="216"/>
      <c r="AY25" s="216"/>
      <c r="AZ25" s="216"/>
      <c r="BA25" s="216"/>
      <c r="BB25" s="216"/>
      <c r="BC25" s="216"/>
      <c r="BD25" s="216"/>
      <c r="BE25" s="216"/>
      <c r="BF25" s="216"/>
      <c r="BG25" s="216"/>
      <c r="BH25" s="216"/>
      <c r="BI25" s="216"/>
      <c r="BJ25" s="216"/>
      <c r="BK25" s="216"/>
      <c r="BL25" s="216"/>
      <c r="BM25" s="216"/>
      <c r="BN25" s="216"/>
      <c r="BO25" s="216"/>
      <c r="BP25" s="216"/>
      <c r="BQ25" s="216"/>
      <c r="BR25" s="216"/>
      <c r="BS25" s="216"/>
      <c r="BT25" s="216"/>
      <c r="BU25" s="216"/>
    </row>
    <row r="26" spans="1:73" ht="15" customHeight="1">
      <c r="A26" s="244" t="s">
        <v>199</v>
      </c>
      <c r="B26" s="236">
        <f t="shared" ref="B26:B38" si="10">SUM(C26,G26,L26,AB26)</f>
        <v>4800</v>
      </c>
      <c r="C26" s="236">
        <f t="shared" ref="C26:C39" si="11">SUM(D26:F26)</f>
        <v>16</v>
      </c>
      <c r="D26" s="237">
        <v>13</v>
      </c>
      <c r="E26" s="237">
        <v>2</v>
      </c>
      <c r="F26" s="237">
        <v>1</v>
      </c>
      <c r="G26" s="239">
        <f t="shared" si="9"/>
        <v>1361</v>
      </c>
      <c r="H26" s="240">
        <v>1</v>
      </c>
      <c r="I26" s="240">
        <v>153</v>
      </c>
      <c r="J26" s="240">
        <v>1207</v>
      </c>
      <c r="K26" s="244" t="s">
        <v>199</v>
      </c>
      <c r="L26" s="236">
        <f t="shared" ref="L26:L39" si="12">SUM(M26:T26,V26:AA26)</f>
        <v>3036</v>
      </c>
      <c r="M26" s="238">
        <v>3</v>
      </c>
      <c r="N26" s="238">
        <v>46</v>
      </c>
      <c r="O26" s="238">
        <v>170</v>
      </c>
      <c r="P26" s="238">
        <v>1071</v>
      </c>
      <c r="Q26" s="238">
        <v>25</v>
      </c>
      <c r="R26" s="238">
        <v>56</v>
      </c>
      <c r="S26" s="238">
        <v>51</v>
      </c>
      <c r="T26" s="238">
        <v>712</v>
      </c>
      <c r="U26" s="244" t="s">
        <v>199</v>
      </c>
      <c r="V26" s="237">
        <v>209</v>
      </c>
      <c r="W26" s="237">
        <v>294</v>
      </c>
      <c r="X26" s="237">
        <v>166</v>
      </c>
      <c r="Y26" s="237">
        <v>19</v>
      </c>
      <c r="Z26" s="237">
        <v>148</v>
      </c>
      <c r="AA26" s="237">
        <v>66</v>
      </c>
      <c r="AB26" s="237">
        <v>387</v>
      </c>
    </row>
    <row r="27" spans="1:73" ht="15" customHeight="1">
      <c r="A27" s="244" t="s">
        <v>200</v>
      </c>
      <c r="B27" s="236">
        <f t="shared" si="10"/>
        <v>4951</v>
      </c>
      <c r="C27" s="236">
        <f t="shared" si="11"/>
        <v>32</v>
      </c>
      <c r="D27" s="237">
        <v>22</v>
      </c>
      <c r="E27" s="237">
        <v>4</v>
      </c>
      <c r="F27" s="237">
        <v>6</v>
      </c>
      <c r="G27" s="239">
        <f t="shared" si="9"/>
        <v>2303</v>
      </c>
      <c r="H27" s="240" t="s">
        <v>72</v>
      </c>
      <c r="I27" s="240">
        <v>309</v>
      </c>
      <c r="J27" s="240">
        <v>1994</v>
      </c>
      <c r="K27" s="244" t="s">
        <v>200</v>
      </c>
      <c r="L27" s="236">
        <f t="shared" si="12"/>
        <v>2223</v>
      </c>
      <c r="M27" s="238">
        <v>13</v>
      </c>
      <c r="N27" s="238">
        <v>127</v>
      </c>
      <c r="O27" s="238">
        <v>251</v>
      </c>
      <c r="P27" s="238">
        <v>561</v>
      </c>
      <c r="Q27" s="238">
        <v>38</v>
      </c>
      <c r="R27" s="238">
        <v>39</v>
      </c>
      <c r="S27" s="238">
        <v>107</v>
      </c>
      <c r="T27" s="238">
        <v>114</v>
      </c>
      <c r="U27" s="244" t="s">
        <v>200</v>
      </c>
      <c r="V27" s="237">
        <v>131</v>
      </c>
      <c r="W27" s="237">
        <v>223</v>
      </c>
      <c r="X27" s="237">
        <v>259</v>
      </c>
      <c r="Y27" s="237">
        <v>27</v>
      </c>
      <c r="Z27" s="237">
        <v>200</v>
      </c>
      <c r="AA27" s="237">
        <v>133</v>
      </c>
      <c r="AB27" s="237">
        <v>393</v>
      </c>
    </row>
    <row r="28" spans="1:73" s="246" customFormat="1" ht="15" customHeight="1">
      <c r="A28" s="245" t="s">
        <v>201</v>
      </c>
      <c r="B28" s="236">
        <f t="shared" si="10"/>
        <v>5657</v>
      </c>
      <c r="C28" s="236">
        <f t="shared" si="11"/>
        <v>43</v>
      </c>
      <c r="D28" s="237">
        <v>33</v>
      </c>
      <c r="E28" s="237">
        <v>7</v>
      </c>
      <c r="F28" s="237">
        <v>3</v>
      </c>
      <c r="G28" s="239">
        <f t="shared" si="9"/>
        <v>2594</v>
      </c>
      <c r="H28" s="240">
        <v>1</v>
      </c>
      <c r="I28" s="240">
        <v>415</v>
      </c>
      <c r="J28" s="240">
        <v>2178</v>
      </c>
      <c r="K28" s="245" t="s">
        <v>201</v>
      </c>
      <c r="L28" s="236">
        <f t="shared" si="12"/>
        <v>2683</v>
      </c>
      <c r="M28" s="238">
        <v>32</v>
      </c>
      <c r="N28" s="238">
        <v>157</v>
      </c>
      <c r="O28" s="238">
        <v>308</v>
      </c>
      <c r="P28" s="238">
        <v>644</v>
      </c>
      <c r="Q28" s="238">
        <v>33</v>
      </c>
      <c r="R28" s="238">
        <v>54</v>
      </c>
      <c r="S28" s="238">
        <v>184</v>
      </c>
      <c r="T28" s="238">
        <v>122</v>
      </c>
      <c r="U28" s="245" t="s">
        <v>201</v>
      </c>
      <c r="V28" s="237">
        <v>95</v>
      </c>
      <c r="W28" s="237">
        <v>297</v>
      </c>
      <c r="X28" s="237">
        <v>253</v>
      </c>
      <c r="Y28" s="237">
        <v>35</v>
      </c>
      <c r="Z28" s="237">
        <v>289</v>
      </c>
      <c r="AA28" s="237">
        <v>180</v>
      </c>
      <c r="AB28" s="237">
        <v>337</v>
      </c>
      <c r="AC28" s="218"/>
      <c r="AD28" s="218"/>
      <c r="AE28" s="218"/>
      <c r="AF28" s="218"/>
      <c r="AG28" s="218"/>
      <c r="AH28" s="218"/>
      <c r="AI28" s="218"/>
      <c r="AJ28" s="218"/>
      <c r="AK28" s="218"/>
      <c r="AL28" s="218"/>
      <c r="AM28" s="218"/>
      <c r="AN28" s="218"/>
      <c r="AO28" s="218"/>
      <c r="AP28" s="218"/>
      <c r="AQ28" s="218"/>
      <c r="AR28" s="218"/>
      <c r="AS28" s="218"/>
      <c r="AT28" s="218"/>
      <c r="AU28" s="218"/>
      <c r="AV28" s="218"/>
      <c r="AW28" s="218"/>
      <c r="AX28" s="218"/>
      <c r="AY28" s="218"/>
      <c r="AZ28" s="218"/>
      <c r="BA28" s="218"/>
      <c r="BB28" s="218"/>
      <c r="BC28" s="218"/>
      <c r="BD28" s="218"/>
      <c r="BE28" s="218"/>
      <c r="BF28" s="218"/>
      <c r="BG28" s="218"/>
      <c r="BH28" s="218"/>
      <c r="BI28" s="218"/>
      <c r="BJ28" s="218"/>
      <c r="BK28" s="218"/>
      <c r="BL28" s="218"/>
      <c r="BM28" s="218"/>
      <c r="BN28" s="218"/>
      <c r="BO28" s="218"/>
      <c r="BP28" s="218"/>
      <c r="BQ28" s="218"/>
      <c r="BR28" s="218"/>
      <c r="BS28" s="218"/>
      <c r="BT28" s="218"/>
      <c r="BU28" s="218"/>
    </row>
    <row r="29" spans="1:73" s="211" customFormat="1" ht="15" customHeight="1">
      <c r="A29" s="245" t="s">
        <v>202</v>
      </c>
      <c r="B29" s="236">
        <f t="shared" si="10"/>
        <v>6529</v>
      </c>
      <c r="C29" s="236">
        <f t="shared" si="11"/>
        <v>50</v>
      </c>
      <c r="D29" s="237">
        <v>44</v>
      </c>
      <c r="E29" s="237">
        <v>2</v>
      </c>
      <c r="F29" s="237">
        <v>4</v>
      </c>
      <c r="G29" s="239">
        <f t="shared" si="9"/>
        <v>2938</v>
      </c>
      <c r="H29" s="240">
        <v>1</v>
      </c>
      <c r="I29" s="240">
        <v>554</v>
      </c>
      <c r="J29" s="240">
        <v>2383</v>
      </c>
      <c r="K29" s="245" t="s">
        <v>202</v>
      </c>
      <c r="L29" s="236">
        <f t="shared" si="12"/>
        <v>3231</v>
      </c>
      <c r="M29" s="238">
        <v>64</v>
      </c>
      <c r="N29" s="238">
        <v>101</v>
      </c>
      <c r="O29" s="238">
        <v>483</v>
      </c>
      <c r="P29" s="238">
        <v>729</v>
      </c>
      <c r="Q29" s="238">
        <v>59</v>
      </c>
      <c r="R29" s="238">
        <v>80</v>
      </c>
      <c r="S29" s="238">
        <v>183</v>
      </c>
      <c r="T29" s="238">
        <v>121</v>
      </c>
      <c r="U29" s="245" t="s">
        <v>202</v>
      </c>
      <c r="V29" s="237">
        <v>108</v>
      </c>
      <c r="W29" s="237">
        <v>339</v>
      </c>
      <c r="X29" s="237">
        <v>283</v>
      </c>
      <c r="Y29" s="237">
        <v>52</v>
      </c>
      <c r="Z29" s="237">
        <v>358</v>
      </c>
      <c r="AA29" s="237">
        <v>271</v>
      </c>
      <c r="AB29" s="237">
        <v>310</v>
      </c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6"/>
      <c r="BB29" s="216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6"/>
      <c r="BO29" s="216"/>
      <c r="BP29" s="216"/>
      <c r="BQ29" s="216"/>
      <c r="BR29" s="216"/>
      <c r="BS29" s="216"/>
      <c r="BT29" s="216"/>
      <c r="BU29" s="216"/>
    </row>
    <row r="30" spans="1:73" ht="15" customHeight="1">
      <c r="A30" s="245" t="s">
        <v>203</v>
      </c>
      <c r="B30" s="236">
        <f t="shared" si="10"/>
        <v>5493</v>
      </c>
      <c r="C30" s="236">
        <f t="shared" si="11"/>
        <v>70</v>
      </c>
      <c r="D30" s="237">
        <v>57</v>
      </c>
      <c r="E30" s="237">
        <v>7</v>
      </c>
      <c r="F30" s="237">
        <v>6</v>
      </c>
      <c r="G30" s="239">
        <f t="shared" si="9"/>
        <v>2478</v>
      </c>
      <c r="H30" s="240">
        <v>1</v>
      </c>
      <c r="I30" s="240">
        <v>395</v>
      </c>
      <c r="J30" s="240">
        <v>2082</v>
      </c>
      <c r="K30" s="245" t="s">
        <v>203</v>
      </c>
      <c r="L30" s="236">
        <f t="shared" si="12"/>
        <v>2672</v>
      </c>
      <c r="M30" s="238">
        <v>68</v>
      </c>
      <c r="N30" s="238">
        <v>90</v>
      </c>
      <c r="O30" s="238">
        <v>434</v>
      </c>
      <c r="P30" s="238">
        <v>552</v>
      </c>
      <c r="Q30" s="238">
        <v>71</v>
      </c>
      <c r="R30" s="238">
        <v>50</v>
      </c>
      <c r="S30" s="238">
        <v>174</v>
      </c>
      <c r="T30" s="238">
        <v>75</v>
      </c>
      <c r="U30" s="245" t="s">
        <v>203</v>
      </c>
      <c r="V30" s="237">
        <v>87</v>
      </c>
      <c r="W30" s="237">
        <v>324</v>
      </c>
      <c r="X30" s="237">
        <v>182</v>
      </c>
      <c r="Y30" s="237">
        <v>40</v>
      </c>
      <c r="Z30" s="237">
        <v>273</v>
      </c>
      <c r="AA30" s="237">
        <v>252</v>
      </c>
      <c r="AB30" s="237">
        <v>273</v>
      </c>
    </row>
    <row r="31" spans="1:73" ht="15" customHeight="1">
      <c r="A31" s="245" t="s">
        <v>204</v>
      </c>
      <c r="B31" s="236">
        <f t="shared" si="10"/>
        <v>5073</v>
      </c>
      <c r="C31" s="236">
        <f t="shared" si="11"/>
        <v>55</v>
      </c>
      <c r="D31" s="237">
        <v>48</v>
      </c>
      <c r="E31" s="237">
        <v>5</v>
      </c>
      <c r="F31" s="237">
        <v>2</v>
      </c>
      <c r="G31" s="239">
        <f t="shared" si="9"/>
        <v>2264</v>
      </c>
      <c r="H31" s="240">
        <v>1</v>
      </c>
      <c r="I31" s="240">
        <v>339</v>
      </c>
      <c r="J31" s="240">
        <v>1924</v>
      </c>
      <c r="K31" s="245" t="s">
        <v>204</v>
      </c>
      <c r="L31" s="236">
        <f t="shared" si="12"/>
        <v>2570</v>
      </c>
      <c r="M31" s="238">
        <v>67</v>
      </c>
      <c r="N31" s="238">
        <v>93</v>
      </c>
      <c r="O31" s="238">
        <v>391</v>
      </c>
      <c r="P31" s="238">
        <v>502</v>
      </c>
      <c r="Q31" s="238">
        <v>68</v>
      </c>
      <c r="R31" s="238">
        <v>49</v>
      </c>
      <c r="S31" s="238">
        <v>140</v>
      </c>
      <c r="T31" s="238">
        <v>57</v>
      </c>
      <c r="U31" s="245" t="s">
        <v>204</v>
      </c>
      <c r="V31" s="237">
        <v>76</v>
      </c>
      <c r="W31" s="237">
        <v>403</v>
      </c>
      <c r="X31" s="237">
        <v>170</v>
      </c>
      <c r="Y31" s="237">
        <v>55</v>
      </c>
      <c r="Z31" s="237">
        <v>215</v>
      </c>
      <c r="AA31" s="237">
        <v>284</v>
      </c>
      <c r="AB31" s="237">
        <v>184</v>
      </c>
    </row>
    <row r="32" spans="1:73" s="246" customFormat="1" ht="15" customHeight="1">
      <c r="A32" s="245" t="s">
        <v>205</v>
      </c>
      <c r="B32" s="236">
        <f t="shared" si="10"/>
        <v>4644</v>
      </c>
      <c r="C32" s="236">
        <f t="shared" si="11"/>
        <v>83</v>
      </c>
      <c r="D32" s="237">
        <v>61</v>
      </c>
      <c r="E32" s="237">
        <v>18</v>
      </c>
      <c r="F32" s="237">
        <v>4</v>
      </c>
      <c r="G32" s="239">
        <f t="shared" si="9"/>
        <v>1885</v>
      </c>
      <c r="H32" s="240">
        <v>1</v>
      </c>
      <c r="I32" s="240">
        <v>401</v>
      </c>
      <c r="J32" s="240">
        <v>1483</v>
      </c>
      <c r="K32" s="245" t="s">
        <v>205</v>
      </c>
      <c r="L32" s="236">
        <f t="shared" si="12"/>
        <v>2488</v>
      </c>
      <c r="M32" s="238">
        <v>38</v>
      </c>
      <c r="N32" s="238">
        <v>50</v>
      </c>
      <c r="O32" s="238">
        <v>379</v>
      </c>
      <c r="P32" s="238">
        <v>419</v>
      </c>
      <c r="Q32" s="238">
        <v>82</v>
      </c>
      <c r="R32" s="238">
        <v>43</v>
      </c>
      <c r="S32" s="238">
        <v>144</v>
      </c>
      <c r="T32" s="238">
        <v>76</v>
      </c>
      <c r="U32" s="245" t="s">
        <v>205</v>
      </c>
      <c r="V32" s="237">
        <v>76</v>
      </c>
      <c r="W32" s="237">
        <v>384</v>
      </c>
      <c r="X32" s="237">
        <v>182</v>
      </c>
      <c r="Y32" s="237">
        <v>44</v>
      </c>
      <c r="Z32" s="237">
        <v>201</v>
      </c>
      <c r="AA32" s="237">
        <v>370</v>
      </c>
      <c r="AB32" s="237">
        <v>188</v>
      </c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8"/>
      <c r="AQ32" s="218"/>
      <c r="AR32" s="218"/>
      <c r="AS32" s="218"/>
      <c r="AT32" s="218"/>
      <c r="AU32" s="218"/>
      <c r="AV32" s="218"/>
      <c r="AW32" s="218"/>
      <c r="AX32" s="218"/>
      <c r="AY32" s="218"/>
      <c r="AZ32" s="218"/>
      <c r="BA32" s="218"/>
      <c r="BB32" s="218"/>
      <c r="BC32" s="218"/>
      <c r="BD32" s="218"/>
      <c r="BE32" s="218"/>
      <c r="BF32" s="218"/>
      <c r="BG32" s="218"/>
      <c r="BH32" s="218"/>
      <c r="BI32" s="218"/>
      <c r="BJ32" s="218"/>
      <c r="BK32" s="218"/>
      <c r="BL32" s="218"/>
      <c r="BM32" s="218"/>
      <c r="BN32" s="218"/>
      <c r="BO32" s="218"/>
      <c r="BP32" s="218"/>
      <c r="BQ32" s="218"/>
      <c r="BR32" s="218"/>
      <c r="BS32" s="218"/>
      <c r="BT32" s="218"/>
      <c r="BU32" s="218"/>
    </row>
    <row r="33" spans="1:73" s="211" customFormat="1" ht="15" customHeight="1">
      <c r="A33" s="245" t="s">
        <v>206</v>
      </c>
      <c r="B33" s="236">
        <f t="shared" si="10"/>
        <v>4969</v>
      </c>
      <c r="C33" s="236">
        <f t="shared" si="11"/>
        <v>133</v>
      </c>
      <c r="D33" s="237">
        <v>121</v>
      </c>
      <c r="E33" s="237">
        <v>8</v>
      </c>
      <c r="F33" s="237">
        <v>4</v>
      </c>
      <c r="G33" s="239">
        <f t="shared" si="9"/>
        <v>2189</v>
      </c>
      <c r="H33" s="240">
        <v>1</v>
      </c>
      <c r="I33" s="240">
        <v>573</v>
      </c>
      <c r="J33" s="240">
        <v>1615</v>
      </c>
      <c r="K33" s="245" t="s">
        <v>206</v>
      </c>
      <c r="L33" s="236">
        <f t="shared" si="12"/>
        <v>2509</v>
      </c>
      <c r="M33" s="238">
        <v>44</v>
      </c>
      <c r="N33" s="238">
        <v>45</v>
      </c>
      <c r="O33" s="238">
        <v>405</v>
      </c>
      <c r="P33" s="238">
        <v>447</v>
      </c>
      <c r="Q33" s="238">
        <v>80</v>
      </c>
      <c r="R33" s="238">
        <v>77</v>
      </c>
      <c r="S33" s="238">
        <v>159</v>
      </c>
      <c r="T33" s="238">
        <v>73</v>
      </c>
      <c r="U33" s="245" t="s">
        <v>206</v>
      </c>
      <c r="V33" s="237">
        <v>89</v>
      </c>
      <c r="W33" s="237">
        <v>289</v>
      </c>
      <c r="X33" s="237">
        <v>178</v>
      </c>
      <c r="Y33" s="237">
        <v>47</v>
      </c>
      <c r="Z33" s="237">
        <v>281</v>
      </c>
      <c r="AA33" s="237">
        <v>295</v>
      </c>
      <c r="AB33" s="237">
        <v>138</v>
      </c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6"/>
      <c r="BA33" s="216"/>
      <c r="BB33" s="216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6"/>
      <c r="BO33" s="216"/>
      <c r="BP33" s="216"/>
      <c r="BQ33" s="216"/>
      <c r="BR33" s="216"/>
      <c r="BS33" s="216"/>
      <c r="BT33" s="216"/>
      <c r="BU33" s="216"/>
    </row>
    <row r="34" spans="1:73" s="211" customFormat="1" ht="15" customHeight="1">
      <c r="A34" s="245" t="s">
        <v>207</v>
      </c>
      <c r="B34" s="236">
        <f t="shared" si="10"/>
        <v>4682</v>
      </c>
      <c r="C34" s="236">
        <f t="shared" si="11"/>
        <v>382</v>
      </c>
      <c r="D34" s="237">
        <v>357</v>
      </c>
      <c r="E34" s="237">
        <v>13</v>
      </c>
      <c r="F34" s="237">
        <v>12</v>
      </c>
      <c r="G34" s="239">
        <f t="shared" si="9"/>
        <v>1676</v>
      </c>
      <c r="H34" s="240">
        <v>1</v>
      </c>
      <c r="I34" s="240">
        <v>488</v>
      </c>
      <c r="J34" s="240">
        <v>1187</v>
      </c>
      <c r="K34" s="245" t="s">
        <v>207</v>
      </c>
      <c r="L34" s="236">
        <f t="shared" si="12"/>
        <v>2470</v>
      </c>
      <c r="M34" s="238">
        <v>17</v>
      </c>
      <c r="N34" s="238">
        <v>28</v>
      </c>
      <c r="O34" s="238">
        <v>454</v>
      </c>
      <c r="P34" s="238">
        <v>526</v>
      </c>
      <c r="Q34" s="238">
        <v>44</v>
      </c>
      <c r="R34" s="238">
        <v>108</v>
      </c>
      <c r="S34" s="238">
        <v>191</v>
      </c>
      <c r="T34" s="238">
        <v>89</v>
      </c>
      <c r="U34" s="245" t="s">
        <v>207</v>
      </c>
      <c r="V34" s="237">
        <v>92</v>
      </c>
      <c r="W34" s="237">
        <v>236</v>
      </c>
      <c r="X34" s="237">
        <v>158</v>
      </c>
      <c r="Y34" s="237">
        <v>31</v>
      </c>
      <c r="Z34" s="237">
        <v>400</v>
      </c>
      <c r="AA34" s="237">
        <v>96</v>
      </c>
      <c r="AB34" s="237">
        <v>154</v>
      </c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16"/>
      <c r="AY34" s="216"/>
      <c r="AZ34" s="216"/>
      <c r="BA34" s="216"/>
      <c r="BB34" s="216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/>
      <c r="BP34" s="216"/>
      <c r="BQ34" s="216"/>
      <c r="BR34" s="216"/>
      <c r="BS34" s="216"/>
      <c r="BT34" s="216"/>
      <c r="BU34" s="216"/>
    </row>
    <row r="35" spans="1:73" s="211" customFormat="1" ht="15" customHeight="1">
      <c r="A35" s="245" t="s">
        <v>208</v>
      </c>
      <c r="B35" s="236">
        <f t="shared" si="10"/>
        <v>2613</v>
      </c>
      <c r="C35" s="236">
        <f t="shared" si="11"/>
        <v>488</v>
      </c>
      <c r="D35" s="237">
        <v>469</v>
      </c>
      <c r="E35" s="237">
        <v>9</v>
      </c>
      <c r="F35" s="237">
        <v>10</v>
      </c>
      <c r="G35" s="239">
        <f t="shared" si="9"/>
        <v>600</v>
      </c>
      <c r="H35" s="240">
        <v>1</v>
      </c>
      <c r="I35" s="240">
        <v>222</v>
      </c>
      <c r="J35" s="240">
        <v>377</v>
      </c>
      <c r="K35" s="245" t="s">
        <v>208</v>
      </c>
      <c r="L35" s="236">
        <f t="shared" si="12"/>
        <v>1392</v>
      </c>
      <c r="M35" s="238">
        <v>9</v>
      </c>
      <c r="N35" s="238">
        <v>8</v>
      </c>
      <c r="O35" s="238">
        <v>199</v>
      </c>
      <c r="P35" s="238">
        <v>319</v>
      </c>
      <c r="Q35" s="238">
        <v>19</v>
      </c>
      <c r="R35" s="238">
        <v>79</v>
      </c>
      <c r="S35" s="238">
        <v>93</v>
      </c>
      <c r="T35" s="238">
        <v>45</v>
      </c>
      <c r="U35" s="245" t="s">
        <v>208</v>
      </c>
      <c r="V35" s="237">
        <v>68</v>
      </c>
      <c r="W35" s="237">
        <v>125</v>
      </c>
      <c r="X35" s="237">
        <v>111</v>
      </c>
      <c r="Y35" s="237">
        <v>8</v>
      </c>
      <c r="Z35" s="237">
        <v>281</v>
      </c>
      <c r="AA35" s="237">
        <v>28</v>
      </c>
      <c r="AB35" s="237">
        <v>133</v>
      </c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6"/>
      <c r="BQ35" s="216"/>
      <c r="BR35" s="216"/>
      <c r="BS35" s="216"/>
      <c r="BT35" s="216"/>
      <c r="BU35" s="216"/>
    </row>
    <row r="36" spans="1:73" s="211" customFormat="1" ht="15" customHeight="1">
      <c r="A36" s="245" t="s">
        <v>209</v>
      </c>
      <c r="B36" s="236">
        <f t="shared" si="10"/>
        <v>1309</v>
      </c>
      <c r="C36" s="236">
        <f t="shared" si="11"/>
        <v>469</v>
      </c>
      <c r="D36" s="237">
        <v>457</v>
      </c>
      <c r="E36" s="237">
        <v>1</v>
      </c>
      <c r="F36" s="237">
        <v>11</v>
      </c>
      <c r="G36" s="239">
        <f t="shared" si="9"/>
        <v>204</v>
      </c>
      <c r="H36" s="240" t="s">
        <v>72</v>
      </c>
      <c r="I36" s="240">
        <v>76</v>
      </c>
      <c r="J36" s="240">
        <v>128</v>
      </c>
      <c r="K36" s="245" t="s">
        <v>209</v>
      </c>
      <c r="L36" s="236">
        <f t="shared" si="12"/>
        <v>546</v>
      </c>
      <c r="M36" s="238">
        <v>4</v>
      </c>
      <c r="N36" s="238">
        <v>4</v>
      </c>
      <c r="O36" s="238">
        <v>43</v>
      </c>
      <c r="P36" s="238">
        <v>122</v>
      </c>
      <c r="Q36" s="238">
        <v>3</v>
      </c>
      <c r="R36" s="238">
        <v>47</v>
      </c>
      <c r="S36" s="238">
        <v>24</v>
      </c>
      <c r="T36" s="238">
        <v>28</v>
      </c>
      <c r="U36" s="245" t="s">
        <v>209</v>
      </c>
      <c r="V36" s="237">
        <v>42</v>
      </c>
      <c r="W36" s="237">
        <v>39</v>
      </c>
      <c r="X36" s="237">
        <v>46</v>
      </c>
      <c r="Y36" s="237">
        <v>5</v>
      </c>
      <c r="Z36" s="237">
        <v>129</v>
      </c>
      <c r="AA36" s="237">
        <v>10</v>
      </c>
      <c r="AB36" s="237">
        <v>90</v>
      </c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  <c r="AS36" s="216"/>
      <c r="AT36" s="216"/>
      <c r="AU36" s="216"/>
      <c r="AV36" s="216"/>
      <c r="AW36" s="216"/>
      <c r="AX36" s="216"/>
      <c r="AY36" s="216"/>
      <c r="AZ36" s="216"/>
      <c r="BA36" s="216"/>
      <c r="BB36" s="216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6"/>
      <c r="BO36" s="216"/>
      <c r="BP36" s="216"/>
      <c r="BQ36" s="216"/>
      <c r="BR36" s="216"/>
      <c r="BS36" s="216"/>
      <c r="BT36" s="216"/>
      <c r="BU36" s="216"/>
    </row>
    <row r="37" spans="1:73" ht="15" customHeight="1">
      <c r="A37" s="245" t="s">
        <v>210</v>
      </c>
      <c r="B37" s="236">
        <f t="shared" si="10"/>
        <v>861</v>
      </c>
      <c r="C37" s="236">
        <f t="shared" si="11"/>
        <v>440</v>
      </c>
      <c r="D37" s="237">
        <v>436</v>
      </c>
      <c r="E37" s="237">
        <v>2</v>
      </c>
      <c r="F37" s="237">
        <v>2</v>
      </c>
      <c r="G37" s="239">
        <f t="shared" si="9"/>
        <v>67</v>
      </c>
      <c r="H37" s="240" t="s">
        <v>72</v>
      </c>
      <c r="I37" s="240">
        <v>27</v>
      </c>
      <c r="J37" s="240">
        <v>40</v>
      </c>
      <c r="K37" s="245" t="s">
        <v>210</v>
      </c>
      <c r="L37" s="236">
        <f t="shared" si="12"/>
        <v>266</v>
      </c>
      <c r="M37" s="238">
        <v>1</v>
      </c>
      <c r="N37" s="238">
        <v>2</v>
      </c>
      <c r="O37" s="238">
        <v>13</v>
      </c>
      <c r="P37" s="238">
        <v>77</v>
      </c>
      <c r="Q37" s="238" t="s">
        <v>72</v>
      </c>
      <c r="R37" s="238">
        <v>31</v>
      </c>
      <c r="S37" s="238">
        <v>13</v>
      </c>
      <c r="T37" s="238">
        <v>12</v>
      </c>
      <c r="U37" s="245" t="s">
        <v>210</v>
      </c>
      <c r="V37" s="237">
        <v>21</v>
      </c>
      <c r="W37" s="237">
        <v>11</v>
      </c>
      <c r="X37" s="237">
        <v>29</v>
      </c>
      <c r="Y37" s="237">
        <v>1</v>
      </c>
      <c r="Z37" s="237">
        <v>50</v>
      </c>
      <c r="AA37" s="237">
        <v>5</v>
      </c>
      <c r="AB37" s="237">
        <v>88</v>
      </c>
    </row>
    <row r="38" spans="1:73" ht="15" customHeight="1">
      <c r="A38" s="245" t="s">
        <v>211</v>
      </c>
      <c r="B38" s="236">
        <f t="shared" si="10"/>
        <v>485</v>
      </c>
      <c r="C38" s="236">
        <f t="shared" si="11"/>
        <v>326</v>
      </c>
      <c r="D38" s="237">
        <v>322</v>
      </c>
      <c r="E38" s="237">
        <v>1</v>
      </c>
      <c r="F38" s="237">
        <v>3</v>
      </c>
      <c r="G38" s="239">
        <f t="shared" si="9"/>
        <v>27</v>
      </c>
      <c r="H38" s="240" t="s">
        <v>72</v>
      </c>
      <c r="I38" s="240">
        <v>13</v>
      </c>
      <c r="J38" s="240">
        <v>14</v>
      </c>
      <c r="K38" s="245" t="s">
        <v>211</v>
      </c>
      <c r="L38" s="236">
        <f t="shared" si="12"/>
        <v>87</v>
      </c>
      <c r="M38" s="238" t="s">
        <v>72</v>
      </c>
      <c r="N38" s="238" t="s">
        <v>72</v>
      </c>
      <c r="O38" s="238">
        <v>7</v>
      </c>
      <c r="P38" s="238">
        <v>21</v>
      </c>
      <c r="Q38" s="238" t="s">
        <v>72</v>
      </c>
      <c r="R38" s="238">
        <v>15</v>
      </c>
      <c r="S38" s="238">
        <v>13</v>
      </c>
      <c r="T38" s="238">
        <v>1</v>
      </c>
      <c r="U38" s="245" t="s">
        <v>211</v>
      </c>
      <c r="V38" s="237">
        <v>1</v>
      </c>
      <c r="W38" s="237">
        <v>1</v>
      </c>
      <c r="X38" s="237">
        <v>13</v>
      </c>
      <c r="Y38" s="238" t="s">
        <v>72</v>
      </c>
      <c r="Z38" s="237">
        <v>13</v>
      </c>
      <c r="AA38" s="237">
        <v>2</v>
      </c>
      <c r="AB38" s="237">
        <v>45</v>
      </c>
    </row>
    <row r="39" spans="1:73" ht="15" customHeight="1">
      <c r="A39" s="245" t="s">
        <v>212</v>
      </c>
      <c r="B39" s="236">
        <f>SUM(C39,G39,L39,AB39)</f>
        <v>212</v>
      </c>
      <c r="C39" s="236">
        <f t="shared" si="11"/>
        <v>145</v>
      </c>
      <c r="D39" s="237">
        <v>143</v>
      </c>
      <c r="E39" s="238" t="s">
        <v>72</v>
      </c>
      <c r="F39" s="237">
        <v>2</v>
      </c>
      <c r="G39" s="239">
        <f t="shared" si="9"/>
        <v>11</v>
      </c>
      <c r="H39" s="240" t="s">
        <v>72</v>
      </c>
      <c r="I39" s="240">
        <v>5</v>
      </c>
      <c r="J39" s="240">
        <v>6</v>
      </c>
      <c r="K39" s="245" t="s">
        <v>212</v>
      </c>
      <c r="L39" s="236">
        <f t="shared" si="12"/>
        <v>30</v>
      </c>
      <c r="M39" s="238" t="s">
        <v>72</v>
      </c>
      <c r="N39" s="238" t="s">
        <v>72</v>
      </c>
      <c r="O39" s="238">
        <v>2</v>
      </c>
      <c r="P39" s="238">
        <v>6</v>
      </c>
      <c r="Q39" s="238" t="s">
        <v>72</v>
      </c>
      <c r="R39" s="238">
        <v>8</v>
      </c>
      <c r="S39" s="238">
        <v>1</v>
      </c>
      <c r="T39" s="238" t="s">
        <v>72</v>
      </c>
      <c r="U39" s="245" t="s">
        <v>212</v>
      </c>
      <c r="V39" s="237">
        <v>3</v>
      </c>
      <c r="W39" s="237">
        <v>1</v>
      </c>
      <c r="X39" s="237">
        <v>5</v>
      </c>
      <c r="Y39" s="238" t="s">
        <v>72</v>
      </c>
      <c r="Z39" s="237">
        <v>4</v>
      </c>
      <c r="AA39" s="238" t="s">
        <v>72</v>
      </c>
      <c r="AB39" s="237">
        <v>26</v>
      </c>
    </row>
    <row r="40" spans="1:73" ht="6" customHeight="1">
      <c r="A40" s="247"/>
      <c r="B40" s="248"/>
      <c r="C40" s="232"/>
      <c r="D40" s="233"/>
      <c r="E40" s="233"/>
      <c r="F40" s="233"/>
      <c r="G40" s="234"/>
      <c r="H40" s="233"/>
      <c r="I40" s="233"/>
      <c r="J40" s="233"/>
      <c r="K40" s="247"/>
      <c r="L40" s="233"/>
      <c r="M40" s="233"/>
      <c r="N40" s="233"/>
      <c r="O40" s="249"/>
      <c r="P40" s="249"/>
      <c r="Q40" s="249"/>
      <c r="R40" s="249"/>
      <c r="S40" s="250"/>
      <c r="T40" s="250"/>
      <c r="U40" s="247"/>
      <c r="V40" s="250"/>
      <c r="W40" s="250"/>
      <c r="X40" s="250"/>
      <c r="Y40" s="250"/>
      <c r="Z40" s="250"/>
      <c r="AA40" s="250"/>
      <c r="AB40" s="250"/>
    </row>
    <row r="41" spans="1:73" s="252" customFormat="1" ht="15" customHeight="1">
      <c r="A41" s="363" t="s">
        <v>214</v>
      </c>
      <c r="B41" s="367">
        <f>SUM(C41,G41,L41,AB41)</f>
        <v>37917</v>
      </c>
      <c r="C41" s="368">
        <f>SUM(D41:F41)</f>
        <v>1893</v>
      </c>
      <c r="D41" s="365">
        <f>SUM(D43:D57)</f>
        <v>1814</v>
      </c>
      <c r="E41" s="365">
        <f>SUM(E43:E57)</f>
        <v>12</v>
      </c>
      <c r="F41" s="365">
        <f>SUM(F43:F57)</f>
        <v>67</v>
      </c>
      <c r="G41" s="366">
        <f>SUM(H41:J41)</f>
        <v>6606</v>
      </c>
      <c r="H41" s="365">
        <f>SUM(H43:H57)</f>
        <v>2</v>
      </c>
      <c r="I41" s="365">
        <f>SUM(I43:I57)</f>
        <v>899</v>
      </c>
      <c r="J41" s="365">
        <f>SUM(J43:J57)</f>
        <v>5705</v>
      </c>
      <c r="K41" s="363" t="s">
        <v>214</v>
      </c>
      <c r="L41" s="365">
        <f>SUM(M41:T41,V41:AA41)</f>
        <v>27476</v>
      </c>
      <c r="M41" s="365">
        <f>SUM(M43:M57)</f>
        <v>50</v>
      </c>
      <c r="N41" s="365">
        <f t="shared" ref="N41:T41" si="13">SUM(N43:N57)</f>
        <v>289</v>
      </c>
      <c r="O41" s="365">
        <f t="shared" si="13"/>
        <v>1094</v>
      </c>
      <c r="P41" s="365">
        <f t="shared" si="13"/>
        <v>6645</v>
      </c>
      <c r="Q41" s="365">
        <f t="shared" si="13"/>
        <v>685</v>
      </c>
      <c r="R41" s="365">
        <f t="shared" si="13"/>
        <v>503</v>
      </c>
      <c r="S41" s="365">
        <f t="shared" si="13"/>
        <v>710</v>
      </c>
      <c r="T41" s="365">
        <f t="shared" si="13"/>
        <v>3035</v>
      </c>
      <c r="U41" s="363" t="s">
        <v>214</v>
      </c>
      <c r="V41" s="365">
        <f t="shared" ref="V41:AB41" si="14">SUM(V43:V57)</f>
        <v>1686</v>
      </c>
      <c r="W41" s="365">
        <f t="shared" si="14"/>
        <v>2839</v>
      </c>
      <c r="X41" s="365">
        <f t="shared" si="14"/>
        <v>7448</v>
      </c>
      <c r="Y41" s="365">
        <f t="shared" si="14"/>
        <v>274</v>
      </c>
      <c r="Z41" s="365">
        <f t="shared" si="14"/>
        <v>1494</v>
      </c>
      <c r="AA41" s="365">
        <f t="shared" si="14"/>
        <v>724</v>
      </c>
      <c r="AB41" s="365">
        <f t="shared" si="14"/>
        <v>1942</v>
      </c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1"/>
      <c r="AX41" s="251"/>
      <c r="AY41" s="251"/>
      <c r="AZ41" s="251"/>
      <c r="BA41" s="251"/>
      <c r="BB41" s="251"/>
      <c r="BC41" s="251"/>
      <c r="BD41" s="251"/>
      <c r="BE41" s="251"/>
      <c r="BF41" s="251"/>
      <c r="BG41" s="251"/>
      <c r="BH41" s="251"/>
      <c r="BI41" s="251"/>
      <c r="BJ41" s="251"/>
      <c r="BK41" s="251"/>
      <c r="BL41" s="251"/>
      <c r="BM41" s="251"/>
      <c r="BN41" s="251"/>
      <c r="BO41" s="251"/>
      <c r="BP41" s="251"/>
      <c r="BQ41" s="251"/>
      <c r="BR41" s="251"/>
      <c r="BS41" s="251"/>
      <c r="BT41" s="251"/>
      <c r="BU41" s="251"/>
    </row>
    <row r="42" spans="1:73" ht="5.0999999999999996" customHeight="1">
      <c r="A42" s="231"/>
      <c r="B42" s="232"/>
      <c r="C42" s="232"/>
      <c r="D42" s="233"/>
      <c r="E42" s="233"/>
      <c r="F42" s="233"/>
      <c r="G42" s="234"/>
      <c r="H42" s="233"/>
      <c r="I42" s="233"/>
      <c r="J42" s="233"/>
      <c r="K42" s="231"/>
      <c r="L42" s="233"/>
      <c r="M42" s="233"/>
      <c r="N42" s="233"/>
      <c r="O42" s="233"/>
      <c r="P42" s="233"/>
      <c r="Q42" s="233"/>
      <c r="R42" s="233"/>
      <c r="S42" s="233"/>
      <c r="T42" s="233"/>
      <c r="U42" s="231"/>
      <c r="V42" s="233"/>
      <c r="W42" s="233"/>
      <c r="X42" s="233"/>
      <c r="Y42" s="233"/>
      <c r="Z42" s="233"/>
      <c r="AA42" s="233"/>
      <c r="AB42" s="233"/>
    </row>
    <row r="43" spans="1:73" s="211" customFormat="1" ht="15" customHeight="1">
      <c r="A43" s="235" t="s">
        <v>198</v>
      </c>
      <c r="B43" s="253">
        <f>SUM(C43,G43,L43,AB43)</f>
        <v>841</v>
      </c>
      <c r="C43" s="241">
        <f>SUM(D43:F43)</f>
        <v>5</v>
      </c>
      <c r="D43" s="238">
        <v>5</v>
      </c>
      <c r="E43" s="238" t="s">
        <v>72</v>
      </c>
      <c r="F43" s="238" t="s">
        <v>72</v>
      </c>
      <c r="G43" s="239">
        <f>SUM(H43:J43)</f>
        <v>99</v>
      </c>
      <c r="H43" s="254" t="s">
        <v>72</v>
      </c>
      <c r="I43" s="254" t="s">
        <v>72</v>
      </c>
      <c r="J43" s="254">
        <v>99</v>
      </c>
      <c r="K43" s="235" t="s">
        <v>198</v>
      </c>
      <c r="L43" s="236">
        <f>SUM(M43:AA43)</f>
        <v>662</v>
      </c>
      <c r="M43" s="238" t="s">
        <v>72</v>
      </c>
      <c r="N43" s="237">
        <v>3</v>
      </c>
      <c r="O43" s="237">
        <v>7</v>
      </c>
      <c r="P43" s="237">
        <v>218</v>
      </c>
      <c r="Q43" s="237">
        <v>1</v>
      </c>
      <c r="R43" s="237">
        <v>8</v>
      </c>
      <c r="S43" s="237">
        <v>4</v>
      </c>
      <c r="T43" s="237">
        <v>271</v>
      </c>
      <c r="U43" s="235" t="s">
        <v>198</v>
      </c>
      <c r="V43" s="243">
        <v>62</v>
      </c>
      <c r="W43" s="243">
        <v>37</v>
      </c>
      <c r="X43" s="243">
        <v>31</v>
      </c>
      <c r="Y43" s="242" t="s">
        <v>72</v>
      </c>
      <c r="Z43" s="243">
        <v>17</v>
      </c>
      <c r="AA43" s="243">
        <v>3</v>
      </c>
      <c r="AB43" s="237">
        <v>75</v>
      </c>
      <c r="AC43" s="216"/>
      <c r="AD43" s="216"/>
      <c r="AE43" s="216"/>
      <c r="AF43" s="216"/>
      <c r="AG43" s="216"/>
      <c r="AH43" s="216"/>
      <c r="AI43" s="216"/>
      <c r="AJ43" s="216"/>
      <c r="AK43" s="216"/>
      <c r="AL43" s="216"/>
      <c r="AM43" s="216"/>
      <c r="AN43" s="216"/>
      <c r="AO43" s="216"/>
      <c r="AP43" s="216"/>
      <c r="AQ43" s="216"/>
      <c r="AR43" s="216"/>
      <c r="AS43" s="216"/>
      <c r="AT43" s="216"/>
      <c r="AU43" s="216"/>
      <c r="AV43" s="216"/>
      <c r="AW43" s="216"/>
      <c r="AX43" s="216"/>
      <c r="AY43" s="216"/>
      <c r="AZ43" s="216"/>
      <c r="BA43" s="216"/>
      <c r="BB43" s="216"/>
      <c r="BC43" s="216"/>
      <c r="BD43" s="216"/>
      <c r="BE43" s="216"/>
      <c r="BF43" s="216"/>
      <c r="BG43" s="216"/>
      <c r="BH43" s="216"/>
      <c r="BI43" s="216"/>
      <c r="BJ43" s="216"/>
      <c r="BK43" s="216"/>
      <c r="BL43" s="216"/>
      <c r="BM43" s="216"/>
      <c r="BN43" s="216"/>
      <c r="BO43" s="216"/>
      <c r="BP43" s="216"/>
      <c r="BQ43" s="216"/>
      <c r="BR43" s="216"/>
      <c r="BS43" s="216"/>
      <c r="BT43" s="216"/>
      <c r="BU43" s="216"/>
    </row>
    <row r="44" spans="1:73" ht="15" customHeight="1">
      <c r="A44" s="244" t="s">
        <v>199</v>
      </c>
      <c r="B44" s="253">
        <f t="shared" ref="B44:B57" si="15">SUM(C44,G44,L44,AB44)</f>
        <v>3678</v>
      </c>
      <c r="C44" s="241">
        <f t="shared" ref="C44:C57" si="16">SUM(D44:F44)</f>
        <v>12</v>
      </c>
      <c r="D44" s="238">
        <v>10</v>
      </c>
      <c r="E44" s="238" t="s">
        <v>72</v>
      </c>
      <c r="F44" s="238">
        <v>2</v>
      </c>
      <c r="G44" s="239">
        <f t="shared" ref="G44:G57" si="17">SUM(H44:J44)</f>
        <v>559</v>
      </c>
      <c r="H44" s="254" t="s">
        <v>72</v>
      </c>
      <c r="I44" s="254">
        <v>27</v>
      </c>
      <c r="J44" s="254">
        <v>532</v>
      </c>
      <c r="K44" s="244" t="s">
        <v>199</v>
      </c>
      <c r="L44" s="236">
        <f>SUM(M44:AA44)</f>
        <v>2837</v>
      </c>
      <c r="M44" s="237">
        <v>5</v>
      </c>
      <c r="N44" s="237">
        <v>49</v>
      </c>
      <c r="O44" s="237">
        <v>78</v>
      </c>
      <c r="P44" s="237">
        <v>767</v>
      </c>
      <c r="Q44" s="237">
        <v>67</v>
      </c>
      <c r="R44" s="237">
        <v>36</v>
      </c>
      <c r="S44" s="237">
        <v>40</v>
      </c>
      <c r="T44" s="237">
        <v>523</v>
      </c>
      <c r="U44" s="244" t="s">
        <v>199</v>
      </c>
      <c r="V44" s="243">
        <v>231</v>
      </c>
      <c r="W44" s="243">
        <v>260</v>
      </c>
      <c r="X44" s="243">
        <v>649</v>
      </c>
      <c r="Y44" s="243">
        <v>14</v>
      </c>
      <c r="Z44" s="243">
        <v>82</v>
      </c>
      <c r="AA44" s="243">
        <v>36</v>
      </c>
      <c r="AB44" s="237">
        <v>270</v>
      </c>
    </row>
    <row r="45" spans="1:73" ht="15" customHeight="1">
      <c r="A45" s="244" t="s">
        <v>200</v>
      </c>
      <c r="B45" s="253">
        <f t="shared" si="15"/>
        <v>3329</v>
      </c>
      <c r="C45" s="241">
        <f t="shared" si="16"/>
        <v>14</v>
      </c>
      <c r="D45" s="238">
        <v>12</v>
      </c>
      <c r="E45" s="238" t="s">
        <v>72</v>
      </c>
      <c r="F45" s="238">
        <v>2</v>
      </c>
      <c r="G45" s="239">
        <f t="shared" si="17"/>
        <v>590</v>
      </c>
      <c r="H45" s="254" t="s">
        <v>72</v>
      </c>
      <c r="I45" s="254">
        <v>66</v>
      </c>
      <c r="J45" s="254">
        <v>524</v>
      </c>
      <c r="K45" s="244" t="s">
        <v>200</v>
      </c>
      <c r="L45" s="236">
        <f t="shared" ref="L45:L57" si="18">SUM(M45:AA45)</f>
        <v>2507</v>
      </c>
      <c r="M45" s="237">
        <v>3</v>
      </c>
      <c r="N45" s="237">
        <v>66</v>
      </c>
      <c r="O45" s="237">
        <v>58</v>
      </c>
      <c r="P45" s="237">
        <v>559</v>
      </c>
      <c r="Q45" s="237">
        <v>81</v>
      </c>
      <c r="R45" s="237">
        <v>59</v>
      </c>
      <c r="S45" s="237">
        <v>98</v>
      </c>
      <c r="T45" s="237">
        <v>162</v>
      </c>
      <c r="U45" s="244" t="s">
        <v>200</v>
      </c>
      <c r="V45" s="243">
        <v>156</v>
      </c>
      <c r="W45" s="243">
        <v>279</v>
      </c>
      <c r="X45" s="243">
        <v>793</v>
      </c>
      <c r="Y45" s="243">
        <v>12</v>
      </c>
      <c r="Z45" s="243">
        <v>111</v>
      </c>
      <c r="AA45" s="243">
        <v>70</v>
      </c>
      <c r="AB45" s="237">
        <v>218</v>
      </c>
    </row>
    <row r="46" spans="1:73" s="246" customFormat="1" ht="15" customHeight="1">
      <c r="A46" s="245" t="s">
        <v>201</v>
      </c>
      <c r="B46" s="253">
        <f t="shared" si="15"/>
        <v>3487</v>
      </c>
      <c r="C46" s="241">
        <f t="shared" si="16"/>
        <v>20</v>
      </c>
      <c r="D46" s="238">
        <v>16</v>
      </c>
      <c r="E46" s="238">
        <v>2</v>
      </c>
      <c r="F46" s="238">
        <v>2</v>
      </c>
      <c r="G46" s="239">
        <f t="shared" si="17"/>
        <v>703</v>
      </c>
      <c r="H46" s="254" t="s">
        <v>72</v>
      </c>
      <c r="I46" s="254">
        <v>90</v>
      </c>
      <c r="J46" s="254">
        <v>613</v>
      </c>
      <c r="K46" s="245" t="s">
        <v>201</v>
      </c>
      <c r="L46" s="236">
        <f t="shared" si="18"/>
        <v>2569</v>
      </c>
      <c r="M46" s="237">
        <v>6</v>
      </c>
      <c r="N46" s="237">
        <v>46</v>
      </c>
      <c r="O46" s="237">
        <v>95</v>
      </c>
      <c r="P46" s="237">
        <v>565</v>
      </c>
      <c r="Q46" s="237">
        <v>62</v>
      </c>
      <c r="R46" s="237">
        <v>29</v>
      </c>
      <c r="S46" s="237">
        <v>102</v>
      </c>
      <c r="T46" s="237">
        <v>184</v>
      </c>
      <c r="U46" s="245" t="s">
        <v>201</v>
      </c>
      <c r="V46" s="243">
        <v>142</v>
      </c>
      <c r="W46" s="243">
        <v>293</v>
      </c>
      <c r="X46" s="243">
        <v>811</v>
      </c>
      <c r="Y46" s="243">
        <v>26</v>
      </c>
      <c r="Z46" s="243">
        <v>127</v>
      </c>
      <c r="AA46" s="243">
        <v>81</v>
      </c>
      <c r="AB46" s="237">
        <v>195</v>
      </c>
      <c r="AC46" s="218"/>
      <c r="AD46" s="218"/>
      <c r="AE46" s="218"/>
      <c r="AF46" s="218"/>
      <c r="AG46" s="218"/>
      <c r="AH46" s="218"/>
      <c r="AI46" s="218"/>
      <c r="AJ46" s="218"/>
      <c r="AK46" s="218"/>
      <c r="AL46" s="218"/>
      <c r="AM46" s="218"/>
      <c r="AN46" s="218"/>
      <c r="AO46" s="218"/>
      <c r="AP46" s="218"/>
      <c r="AQ46" s="218"/>
      <c r="AR46" s="218"/>
      <c r="AS46" s="218"/>
      <c r="AT46" s="218"/>
      <c r="AU46" s="218"/>
      <c r="AV46" s="218"/>
      <c r="AW46" s="218"/>
      <c r="AX46" s="218"/>
      <c r="AY46" s="218"/>
      <c r="AZ46" s="218"/>
      <c r="BA46" s="218"/>
      <c r="BB46" s="218"/>
      <c r="BC46" s="218"/>
      <c r="BD46" s="218"/>
      <c r="BE46" s="218"/>
      <c r="BF46" s="218"/>
      <c r="BG46" s="218"/>
      <c r="BH46" s="218"/>
      <c r="BI46" s="218"/>
      <c r="BJ46" s="218"/>
      <c r="BK46" s="218"/>
      <c r="BL46" s="218"/>
      <c r="BM46" s="218"/>
      <c r="BN46" s="218"/>
      <c r="BO46" s="218"/>
      <c r="BP46" s="218"/>
      <c r="BQ46" s="218"/>
      <c r="BR46" s="218"/>
      <c r="BS46" s="218"/>
      <c r="BT46" s="218"/>
      <c r="BU46" s="218"/>
    </row>
    <row r="47" spans="1:73" s="211" customFormat="1" ht="15" customHeight="1">
      <c r="A47" s="245" t="s">
        <v>202</v>
      </c>
      <c r="B47" s="253">
        <f t="shared" si="15"/>
        <v>4285</v>
      </c>
      <c r="C47" s="241">
        <f t="shared" si="16"/>
        <v>22</v>
      </c>
      <c r="D47" s="238">
        <v>17</v>
      </c>
      <c r="E47" s="238">
        <v>2</v>
      </c>
      <c r="F47" s="238">
        <v>3</v>
      </c>
      <c r="G47" s="239">
        <f t="shared" si="17"/>
        <v>890</v>
      </c>
      <c r="H47" s="254" t="s">
        <v>72</v>
      </c>
      <c r="I47" s="254">
        <v>129</v>
      </c>
      <c r="J47" s="254">
        <v>761</v>
      </c>
      <c r="K47" s="245" t="s">
        <v>202</v>
      </c>
      <c r="L47" s="236">
        <f t="shared" si="18"/>
        <v>3183</v>
      </c>
      <c r="M47" s="237">
        <v>9</v>
      </c>
      <c r="N47" s="237">
        <v>34</v>
      </c>
      <c r="O47" s="237">
        <v>150</v>
      </c>
      <c r="P47" s="237">
        <v>700</v>
      </c>
      <c r="Q47" s="237">
        <v>70</v>
      </c>
      <c r="R47" s="237">
        <v>55</v>
      </c>
      <c r="S47" s="237">
        <v>110</v>
      </c>
      <c r="T47" s="237">
        <v>315</v>
      </c>
      <c r="U47" s="245" t="s">
        <v>202</v>
      </c>
      <c r="V47" s="243">
        <v>149</v>
      </c>
      <c r="W47" s="243">
        <v>371</v>
      </c>
      <c r="X47" s="243">
        <v>848</v>
      </c>
      <c r="Y47" s="243">
        <v>41</v>
      </c>
      <c r="Z47" s="243">
        <v>202</v>
      </c>
      <c r="AA47" s="243">
        <v>129</v>
      </c>
      <c r="AB47" s="237">
        <v>190</v>
      </c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  <c r="AS47" s="216"/>
      <c r="AT47" s="216"/>
      <c r="AU47" s="216"/>
      <c r="AV47" s="216"/>
      <c r="AW47" s="216"/>
      <c r="AX47" s="216"/>
      <c r="AY47" s="216"/>
      <c r="AZ47" s="216"/>
      <c r="BA47" s="216"/>
      <c r="BB47" s="216"/>
      <c r="BC47" s="216"/>
      <c r="BD47" s="216"/>
      <c r="BE47" s="216"/>
      <c r="BF47" s="216"/>
      <c r="BG47" s="216"/>
      <c r="BH47" s="216"/>
      <c r="BI47" s="216"/>
      <c r="BJ47" s="216"/>
      <c r="BK47" s="216"/>
      <c r="BL47" s="216"/>
      <c r="BM47" s="216"/>
      <c r="BN47" s="216"/>
      <c r="BO47" s="216"/>
      <c r="BP47" s="216"/>
      <c r="BQ47" s="216"/>
      <c r="BR47" s="216"/>
      <c r="BS47" s="216"/>
      <c r="BT47" s="216"/>
      <c r="BU47" s="216"/>
    </row>
    <row r="48" spans="1:73" ht="15" customHeight="1">
      <c r="A48" s="245" t="s">
        <v>203</v>
      </c>
      <c r="B48" s="253">
        <f t="shared" si="15"/>
        <v>4144</v>
      </c>
      <c r="C48" s="241">
        <f t="shared" si="16"/>
        <v>24</v>
      </c>
      <c r="D48" s="238">
        <v>22</v>
      </c>
      <c r="E48" s="238">
        <v>1</v>
      </c>
      <c r="F48" s="238">
        <v>1</v>
      </c>
      <c r="G48" s="239">
        <f t="shared" si="17"/>
        <v>798</v>
      </c>
      <c r="H48" s="254" t="s">
        <v>72</v>
      </c>
      <c r="I48" s="254">
        <v>100</v>
      </c>
      <c r="J48" s="254">
        <v>698</v>
      </c>
      <c r="K48" s="245" t="s">
        <v>203</v>
      </c>
      <c r="L48" s="236">
        <f t="shared" si="18"/>
        <v>3187</v>
      </c>
      <c r="M48" s="237">
        <v>6</v>
      </c>
      <c r="N48" s="237">
        <v>33</v>
      </c>
      <c r="O48" s="237">
        <v>140</v>
      </c>
      <c r="P48" s="237">
        <v>721</v>
      </c>
      <c r="Q48" s="237">
        <v>91</v>
      </c>
      <c r="R48" s="237">
        <v>41</v>
      </c>
      <c r="S48" s="237">
        <v>85</v>
      </c>
      <c r="T48" s="237">
        <v>276</v>
      </c>
      <c r="U48" s="245" t="s">
        <v>203</v>
      </c>
      <c r="V48" s="243">
        <v>175</v>
      </c>
      <c r="W48" s="243">
        <v>403</v>
      </c>
      <c r="X48" s="243">
        <v>904</v>
      </c>
      <c r="Y48" s="243">
        <v>49</v>
      </c>
      <c r="Z48" s="243">
        <v>156</v>
      </c>
      <c r="AA48" s="243">
        <v>107</v>
      </c>
      <c r="AB48" s="237">
        <v>135</v>
      </c>
    </row>
    <row r="49" spans="1:73" ht="15" customHeight="1">
      <c r="A49" s="245" t="s">
        <v>204</v>
      </c>
      <c r="B49" s="253">
        <f t="shared" si="15"/>
        <v>4124</v>
      </c>
      <c r="C49" s="241">
        <f t="shared" si="16"/>
        <v>37</v>
      </c>
      <c r="D49" s="238">
        <v>32</v>
      </c>
      <c r="E49" s="238">
        <v>2</v>
      </c>
      <c r="F49" s="238">
        <v>3</v>
      </c>
      <c r="G49" s="239">
        <f t="shared" si="17"/>
        <v>707</v>
      </c>
      <c r="H49" s="254" t="s">
        <v>72</v>
      </c>
      <c r="I49" s="254">
        <v>79</v>
      </c>
      <c r="J49" s="254">
        <v>628</v>
      </c>
      <c r="K49" s="245" t="s">
        <v>204</v>
      </c>
      <c r="L49" s="236">
        <f t="shared" si="18"/>
        <v>3227</v>
      </c>
      <c r="M49" s="237">
        <v>8</v>
      </c>
      <c r="N49" s="237">
        <v>20</v>
      </c>
      <c r="O49" s="237">
        <v>162</v>
      </c>
      <c r="P49" s="237">
        <v>712</v>
      </c>
      <c r="Q49" s="237">
        <v>101</v>
      </c>
      <c r="R49" s="237">
        <v>37</v>
      </c>
      <c r="S49" s="237">
        <v>72</v>
      </c>
      <c r="T49" s="237">
        <v>265</v>
      </c>
      <c r="U49" s="245" t="s">
        <v>204</v>
      </c>
      <c r="V49" s="243">
        <v>130</v>
      </c>
      <c r="W49" s="243">
        <v>411</v>
      </c>
      <c r="X49" s="243">
        <v>1044</v>
      </c>
      <c r="Y49" s="243">
        <v>35</v>
      </c>
      <c r="Z49" s="243">
        <v>151</v>
      </c>
      <c r="AA49" s="243">
        <v>79</v>
      </c>
      <c r="AB49" s="237">
        <v>153</v>
      </c>
    </row>
    <row r="50" spans="1:73" s="246" customFormat="1" ht="15" customHeight="1">
      <c r="A50" s="245" t="s">
        <v>205</v>
      </c>
      <c r="B50" s="253">
        <f t="shared" si="15"/>
        <v>3746</v>
      </c>
      <c r="C50" s="241">
        <f t="shared" si="16"/>
        <v>61</v>
      </c>
      <c r="D50" s="238">
        <v>55</v>
      </c>
      <c r="E50" s="238">
        <v>1</v>
      </c>
      <c r="F50" s="238">
        <v>5</v>
      </c>
      <c r="G50" s="239">
        <f t="shared" si="17"/>
        <v>645</v>
      </c>
      <c r="H50" s="254">
        <v>1</v>
      </c>
      <c r="I50" s="254">
        <v>108</v>
      </c>
      <c r="J50" s="254">
        <v>536</v>
      </c>
      <c r="K50" s="245" t="s">
        <v>205</v>
      </c>
      <c r="L50" s="236">
        <f t="shared" si="18"/>
        <v>2924</v>
      </c>
      <c r="M50" s="237">
        <v>7</v>
      </c>
      <c r="N50" s="237">
        <v>11</v>
      </c>
      <c r="O50" s="237">
        <v>128</v>
      </c>
      <c r="P50" s="237">
        <v>691</v>
      </c>
      <c r="Q50" s="237">
        <v>90</v>
      </c>
      <c r="R50" s="237">
        <v>49</v>
      </c>
      <c r="S50" s="237">
        <v>71</v>
      </c>
      <c r="T50" s="237">
        <v>231</v>
      </c>
      <c r="U50" s="245" t="s">
        <v>205</v>
      </c>
      <c r="V50" s="243">
        <v>136</v>
      </c>
      <c r="W50" s="243">
        <v>370</v>
      </c>
      <c r="X50" s="243">
        <v>891</v>
      </c>
      <c r="Y50" s="243">
        <v>39</v>
      </c>
      <c r="Z50" s="243">
        <v>140</v>
      </c>
      <c r="AA50" s="243">
        <v>70</v>
      </c>
      <c r="AB50" s="237">
        <v>116</v>
      </c>
      <c r="AC50" s="218"/>
      <c r="AD50" s="218"/>
      <c r="AE50" s="218"/>
      <c r="AF50" s="218"/>
      <c r="AG50" s="218"/>
      <c r="AH50" s="218"/>
      <c r="AI50" s="218"/>
      <c r="AJ50" s="218"/>
      <c r="AK50" s="218"/>
      <c r="AL50" s="218"/>
      <c r="AM50" s="218"/>
      <c r="AN50" s="218"/>
      <c r="AO50" s="218"/>
      <c r="AP50" s="218"/>
      <c r="AQ50" s="218"/>
      <c r="AR50" s="218"/>
      <c r="AS50" s="218"/>
      <c r="AT50" s="218"/>
      <c r="AU50" s="218"/>
      <c r="AV50" s="218"/>
      <c r="AW50" s="218"/>
      <c r="AX50" s="218"/>
      <c r="AY50" s="218"/>
      <c r="AZ50" s="218"/>
      <c r="BA50" s="218"/>
      <c r="BB50" s="218"/>
      <c r="BC50" s="218"/>
      <c r="BD50" s="218"/>
      <c r="BE50" s="218"/>
      <c r="BF50" s="218"/>
      <c r="BG50" s="218"/>
      <c r="BH50" s="218"/>
      <c r="BI50" s="218"/>
      <c r="BJ50" s="218"/>
      <c r="BK50" s="218"/>
      <c r="BL50" s="218"/>
      <c r="BM50" s="218"/>
      <c r="BN50" s="218"/>
      <c r="BO50" s="218"/>
      <c r="BP50" s="218"/>
      <c r="BQ50" s="218"/>
      <c r="BR50" s="218"/>
      <c r="BS50" s="218"/>
      <c r="BT50" s="218"/>
      <c r="BU50" s="218"/>
    </row>
    <row r="51" spans="1:73" s="211" customFormat="1" ht="15" customHeight="1">
      <c r="A51" s="245" t="s">
        <v>206</v>
      </c>
      <c r="B51" s="253">
        <f t="shared" si="15"/>
        <v>3531</v>
      </c>
      <c r="C51" s="241">
        <f t="shared" si="16"/>
        <v>121</v>
      </c>
      <c r="D51" s="238">
        <v>109</v>
      </c>
      <c r="E51" s="238">
        <v>2</v>
      </c>
      <c r="F51" s="238">
        <v>10</v>
      </c>
      <c r="G51" s="239">
        <f t="shared" si="17"/>
        <v>690</v>
      </c>
      <c r="H51" s="254" t="s">
        <v>72</v>
      </c>
      <c r="I51" s="254">
        <v>116</v>
      </c>
      <c r="J51" s="254">
        <v>574</v>
      </c>
      <c r="K51" s="245" t="s">
        <v>206</v>
      </c>
      <c r="L51" s="236">
        <f t="shared" si="18"/>
        <v>2621</v>
      </c>
      <c r="M51" s="237">
        <v>3</v>
      </c>
      <c r="N51" s="237">
        <v>14</v>
      </c>
      <c r="O51" s="237">
        <v>123</v>
      </c>
      <c r="P51" s="237">
        <v>682</v>
      </c>
      <c r="Q51" s="237">
        <v>63</v>
      </c>
      <c r="R51" s="237">
        <v>40</v>
      </c>
      <c r="S51" s="237">
        <v>55</v>
      </c>
      <c r="T51" s="237">
        <v>292</v>
      </c>
      <c r="U51" s="245" t="s">
        <v>206</v>
      </c>
      <c r="V51" s="243">
        <v>155</v>
      </c>
      <c r="W51" s="243">
        <v>235</v>
      </c>
      <c r="X51" s="243">
        <v>715</v>
      </c>
      <c r="Y51" s="243">
        <v>24</v>
      </c>
      <c r="Z51" s="243">
        <v>150</v>
      </c>
      <c r="AA51" s="243">
        <v>70</v>
      </c>
      <c r="AB51" s="237">
        <v>99</v>
      </c>
      <c r="AC51" s="216"/>
      <c r="AD51" s="216"/>
      <c r="AE51" s="216"/>
      <c r="AF51" s="216"/>
      <c r="AG51" s="216"/>
      <c r="AH51" s="216"/>
      <c r="AI51" s="216"/>
      <c r="AJ51" s="216"/>
      <c r="AK51" s="216"/>
      <c r="AL51" s="216"/>
      <c r="AM51" s="216"/>
      <c r="AN51" s="216"/>
      <c r="AO51" s="216"/>
      <c r="AP51" s="216"/>
      <c r="AQ51" s="216"/>
      <c r="AR51" s="216"/>
      <c r="AS51" s="216"/>
      <c r="AT51" s="216"/>
      <c r="AU51" s="216"/>
      <c r="AV51" s="216"/>
      <c r="AW51" s="216"/>
      <c r="AX51" s="216"/>
      <c r="AY51" s="216"/>
      <c r="AZ51" s="216"/>
      <c r="BA51" s="216"/>
      <c r="BB51" s="216"/>
      <c r="BC51" s="216"/>
      <c r="BD51" s="216"/>
      <c r="BE51" s="216"/>
      <c r="BF51" s="216"/>
      <c r="BG51" s="216"/>
      <c r="BH51" s="216"/>
      <c r="BI51" s="216"/>
      <c r="BJ51" s="216"/>
      <c r="BK51" s="216"/>
      <c r="BL51" s="216"/>
      <c r="BM51" s="216"/>
      <c r="BN51" s="216"/>
      <c r="BO51" s="216"/>
      <c r="BP51" s="216"/>
      <c r="BQ51" s="216"/>
      <c r="BR51" s="216"/>
      <c r="BS51" s="216"/>
      <c r="BT51" s="216"/>
      <c r="BU51" s="216"/>
    </row>
    <row r="52" spans="1:73" s="211" customFormat="1" ht="15" customHeight="1">
      <c r="A52" s="245" t="s">
        <v>207</v>
      </c>
      <c r="B52" s="253">
        <f t="shared" si="15"/>
        <v>3221</v>
      </c>
      <c r="C52" s="241">
        <f t="shared" si="16"/>
        <v>277</v>
      </c>
      <c r="D52" s="238">
        <v>257</v>
      </c>
      <c r="E52" s="238">
        <v>1</v>
      </c>
      <c r="F52" s="238">
        <v>19</v>
      </c>
      <c r="G52" s="239">
        <f t="shared" si="17"/>
        <v>574</v>
      </c>
      <c r="H52" s="254">
        <v>1</v>
      </c>
      <c r="I52" s="254">
        <v>103</v>
      </c>
      <c r="J52" s="254">
        <v>470</v>
      </c>
      <c r="K52" s="245" t="s">
        <v>207</v>
      </c>
      <c r="L52" s="236">
        <f t="shared" si="18"/>
        <v>2227</v>
      </c>
      <c r="M52" s="237">
        <v>1</v>
      </c>
      <c r="N52" s="237">
        <v>11</v>
      </c>
      <c r="O52" s="237">
        <v>106</v>
      </c>
      <c r="P52" s="237">
        <v>591</v>
      </c>
      <c r="Q52" s="237">
        <v>39</v>
      </c>
      <c r="R52" s="237">
        <v>52</v>
      </c>
      <c r="S52" s="237">
        <v>47</v>
      </c>
      <c r="T52" s="237">
        <v>316</v>
      </c>
      <c r="U52" s="245" t="s">
        <v>207</v>
      </c>
      <c r="V52" s="243">
        <v>167</v>
      </c>
      <c r="W52" s="243">
        <v>120</v>
      </c>
      <c r="X52" s="243">
        <v>512</v>
      </c>
      <c r="Y52" s="243">
        <v>25</v>
      </c>
      <c r="Z52" s="243">
        <v>181</v>
      </c>
      <c r="AA52" s="243">
        <v>59</v>
      </c>
      <c r="AB52" s="237">
        <v>143</v>
      </c>
      <c r="AC52" s="216"/>
      <c r="AD52" s="216"/>
      <c r="AE52" s="216"/>
      <c r="AF52" s="216"/>
      <c r="AG52" s="216"/>
      <c r="AH52" s="216"/>
      <c r="AI52" s="216"/>
      <c r="AJ52" s="216"/>
      <c r="AK52" s="216"/>
      <c r="AL52" s="216"/>
      <c r="AM52" s="216"/>
      <c r="AN52" s="216"/>
      <c r="AO52" s="216"/>
      <c r="AP52" s="216"/>
      <c r="AQ52" s="216"/>
      <c r="AR52" s="216"/>
      <c r="AS52" s="216"/>
      <c r="AT52" s="216"/>
      <c r="AU52" s="216"/>
      <c r="AV52" s="216"/>
      <c r="AW52" s="216"/>
      <c r="AX52" s="216"/>
      <c r="AY52" s="216"/>
      <c r="AZ52" s="216"/>
      <c r="BA52" s="216"/>
      <c r="BB52" s="216"/>
      <c r="BC52" s="216"/>
      <c r="BD52" s="216"/>
      <c r="BE52" s="216"/>
      <c r="BF52" s="216"/>
      <c r="BG52" s="216"/>
      <c r="BH52" s="216"/>
      <c r="BI52" s="216"/>
      <c r="BJ52" s="216"/>
      <c r="BK52" s="216"/>
      <c r="BL52" s="216"/>
      <c r="BM52" s="216"/>
      <c r="BN52" s="216"/>
      <c r="BO52" s="216"/>
      <c r="BP52" s="216"/>
      <c r="BQ52" s="216"/>
      <c r="BR52" s="216"/>
      <c r="BS52" s="216"/>
      <c r="BT52" s="216"/>
      <c r="BU52" s="216"/>
    </row>
    <row r="53" spans="1:73" s="211" customFormat="1" ht="15" customHeight="1">
      <c r="A53" s="245" t="s">
        <v>208</v>
      </c>
      <c r="B53" s="253">
        <f t="shared" si="15"/>
        <v>1586</v>
      </c>
      <c r="C53" s="241">
        <f t="shared" si="16"/>
        <v>346</v>
      </c>
      <c r="D53" s="238">
        <v>333</v>
      </c>
      <c r="E53" s="238">
        <v>1</v>
      </c>
      <c r="F53" s="238">
        <v>12</v>
      </c>
      <c r="G53" s="239">
        <f t="shared" si="17"/>
        <v>217</v>
      </c>
      <c r="H53" s="254" t="s">
        <v>72</v>
      </c>
      <c r="I53" s="254">
        <v>49</v>
      </c>
      <c r="J53" s="254">
        <v>168</v>
      </c>
      <c r="K53" s="245" t="s">
        <v>208</v>
      </c>
      <c r="L53" s="236">
        <f t="shared" si="18"/>
        <v>895</v>
      </c>
      <c r="M53" s="237">
        <v>2</v>
      </c>
      <c r="N53" s="237">
        <v>2</v>
      </c>
      <c r="O53" s="237">
        <v>32</v>
      </c>
      <c r="P53" s="237">
        <v>247</v>
      </c>
      <c r="Q53" s="237">
        <v>13</v>
      </c>
      <c r="R53" s="237">
        <v>34</v>
      </c>
      <c r="S53" s="237">
        <v>15</v>
      </c>
      <c r="T53" s="237">
        <v>127</v>
      </c>
      <c r="U53" s="245" t="s">
        <v>208</v>
      </c>
      <c r="V53" s="243">
        <v>95</v>
      </c>
      <c r="W53" s="243">
        <v>33</v>
      </c>
      <c r="X53" s="243">
        <v>166</v>
      </c>
      <c r="Y53" s="243">
        <v>7</v>
      </c>
      <c r="Z53" s="243">
        <v>108</v>
      </c>
      <c r="AA53" s="243">
        <v>14</v>
      </c>
      <c r="AB53" s="237">
        <v>128</v>
      </c>
      <c r="AC53" s="216"/>
      <c r="AD53" s="216"/>
      <c r="AE53" s="216"/>
      <c r="AF53" s="216"/>
      <c r="AG53" s="216"/>
      <c r="AH53" s="216"/>
      <c r="AI53" s="216"/>
      <c r="AJ53" s="216"/>
      <c r="AK53" s="216"/>
      <c r="AL53" s="216"/>
      <c r="AM53" s="216"/>
      <c r="AN53" s="216"/>
      <c r="AO53" s="216"/>
      <c r="AP53" s="216"/>
      <c r="AQ53" s="216"/>
      <c r="AR53" s="216"/>
      <c r="AS53" s="216"/>
      <c r="AT53" s="216"/>
      <c r="AU53" s="216"/>
      <c r="AV53" s="216"/>
      <c r="AW53" s="216"/>
      <c r="AX53" s="216"/>
      <c r="AY53" s="216"/>
      <c r="AZ53" s="216"/>
      <c r="BA53" s="216"/>
      <c r="BB53" s="216"/>
      <c r="BC53" s="216"/>
      <c r="BD53" s="216"/>
      <c r="BE53" s="216"/>
      <c r="BF53" s="216"/>
      <c r="BG53" s="216"/>
      <c r="BH53" s="216"/>
      <c r="BI53" s="216"/>
      <c r="BJ53" s="216"/>
      <c r="BK53" s="216"/>
      <c r="BL53" s="216"/>
      <c r="BM53" s="216"/>
      <c r="BN53" s="216"/>
      <c r="BO53" s="216"/>
      <c r="BP53" s="216"/>
      <c r="BQ53" s="216"/>
      <c r="BR53" s="216"/>
      <c r="BS53" s="216"/>
      <c r="BT53" s="216"/>
      <c r="BU53" s="216"/>
    </row>
    <row r="54" spans="1:73" s="211" customFormat="1" ht="15" customHeight="1">
      <c r="A54" s="245" t="s">
        <v>209</v>
      </c>
      <c r="B54" s="253">
        <f t="shared" si="15"/>
        <v>872</v>
      </c>
      <c r="C54" s="241">
        <f t="shared" si="16"/>
        <v>346</v>
      </c>
      <c r="D54" s="238">
        <v>341</v>
      </c>
      <c r="E54" s="238" t="s">
        <v>72</v>
      </c>
      <c r="F54" s="238">
        <v>5</v>
      </c>
      <c r="G54" s="239">
        <f t="shared" si="17"/>
        <v>94</v>
      </c>
      <c r="H54" s="254" t="s">
        <v>72</v>
      </c>
      <c r="I54" s="254">
        <v>21</v>
      </c>
      <c r="J54" s="254">
        <v>73</v>
      </c>
      <c r="K54" s="245" t="s">
        <v>209</v>
      </c>
      <c r="L54" s="236">
        <f t="shared" si="18"/>
        <v>345</v>
      </c>
      <c r="M54" s="238" t="s">
        <v>72</v>
      </c>
      <c r="N54" s="238" t="s">
        <v>72</v>
      </c>
      <c r="O54" s="238">
        <v>9</v>
      </c>
      <c r="P54" s="237">
        <v>86</v>
      </c>
      <c r="Q54" s="237">
        <v>4</v>
      </c>
      <c r="R54" s="237">
        <v>27</v>
      </c>
      <c r="S54" s="237">
        <v>5</v>
      </c>
      <c r="T54" s="237">
        <v>52</v>
      </c>
      <c r="U54" s="245" t="s">
        <v>209</v>
      </c>
      <c r="V54" s="243">
        <v>48</v>
      </c>
      <c r="W54" s="243">
        <v>17</v>
      </c>
      <c r="X54" s="243">
        <v>48</v>
      </c>
      <c r="Y54" s="243">
        <v>2</v>
      </c>
      <c r="Z54" s="243">
        <v>41</v>
      </c>
      <c r="AA54" s="243">
        <v>6</v>
      </c>
      <c r="AB54" s="237">
        <v>87</v>
      </c>
      <c r="AC54" s="216"/>
      <c r="AD54" s="216"/>
      <c r="AE54" s="216"/>
      <c r="AF54" s="216"/>
      <c r="AG54" s="216"/>
      <c r="AH54" s="216"/>
      <c r="AI54" s="216"/>
      <c r="AJ54" s="216"/>
      <c r="AK54" s="216"/>
      <c r="AL54" s="216"/>
      <c r="AM54" s="216"/>
      <c r="AN54" s="216"/>
      <c r="AO54" s="216"/>
      <c r="AP54" s="216"/>
      <c r="AQ54" s="216"/>
      <c r="AR54" s="216"/>
      <c r="AS54" s="216"/>
      <c r="AT54" s="216"/>
      <c r="AU54" s="216"/>
      <c r="AV54" s="216"/>
      <c r="AW54" s="216"/>
      <c r="AX54" s="216"/>
      <c r="AY54" s="216"/>
      <c r="AZ54" s="216"/>
      <c r="BA54" s="216"/>
      <c r="BB54" s="216"/>
      <c r="BC54" s="216"/>
      <c r="BD54" s="216"/>
      <c r="BE54" s="216"/>
      <c r="BF54" s="216"/>
      <c r="BG54" s="216"/>
      <c r="BH54" s="216"/>
      <c r="BI54" s="216"/>
      <c r="BJ54" s="216"/>
      <c r="BK54" s="216"/>
      <c r="BL54" s="216"/>
      <c r="BM54" s="216"/>
      <c r="BN54" s="216"/>
      <c r="BO54" s="216"/>
      <c r="BP54" s="216"/>
      <c r="BQ54" s="216"/>
      <c r="BR54" s="216"/>
      <c r="BS54" s="216"/>
      <c r="BT54" s="216"/>
      <c r="BU54" s="216"/>
    </row>
    <row r="55" spans="1:73" ht="15" customHeight="1">
      <c r="A55" s="245" t="s">
        <v>210</v>
      </c>
      <c r="B55" s="253">
        <f t="shared" si="15"/>
        <v>588</v>
      </c>
      <c r="C55" s="241">
        <f t="shared" si="16"/>
        <v>322</v>
      </c>
      <c r="D55" s="238">
        <v>321</v>
      </c>
      <c r="E55" s="238" t="s">
        <v>72</v>
      </c>
      <c r="F55" s="238">
        <v>1</v>
      </c>
      <c r="G55" s="239">
        <f t="shared" si="17"/>
        <v>31</v>
      </c>
      <c r="H55" s="254" t="s">
        <v>72</v>
      </c>
      <c r="I55" s="254">
        <v>7</v>
      </c>
      <c r="J55" s="254">
        <v>24</v>
      </c>
      <c r="K55" s="245" t="s">
        <v>210</v>
      </c>
      <c r="L55" s="236">
        <f t="shared" si="18"/>
        <v>173</v>
      </c>
      <c r="M55" s="238" t="s">
        <v>72</v>
      </c>
      <c r="N55" s="238" t="s">
        <v>72</v>
      </c>
      <c r="O55" s="238">
        <v>6</v>
      </c>
      <c r="P55" s="237">
        <v>58</v>
      </c>
      <c r="Q55" s="237">
        <v>3</v>
      </c>
      <c r="R55" s="237">
        <v>17</v>
      </c>
      <c r="S55" s="237">
        <v>4</v>
      </c>
      <c r="T55" s="237">
        <v>11</v>
      </c>
      <c r="U55" s="245" t="s">
        <v>210</v>
      </c>
      <c r="V55" s="243">
        <v>31</v>
      </c>
      <c r="W55" s="243">
        <v>4</v>
      </c>
      <c r="X55" s="243">
        <v>21</v>
      </c>
      <c r="Y55" s="242" t="s">
        <v>72</v>
      </c>
      <c r="Z55" s="243">
        <v>18</v>
      </c>
      <c r="AA55" s="242" t="s">
        <v>72</v>
      </c>
      <c r="AB55" s="237">
        <v>62</v>
      </c>
    </row>
    <row r="56" spans="1:73" ht="15" customHeight="1">
      <c r="A56" s="245" t="s">
        <v>211</v>
      </c>
      <c r="B56" s="253">
        <f t="shared" si="15"/>
        <v>323</v>
      </c>
      <c r="C56" s="241">
        <f t="shared" si="16"/>
        <v>202</v>
      </c>
      <c r="D56" s="238">
        <v>201</v>
      </c>
      <c r="E56" s="238" t="s">
        <v>72</v>
      </c>
      <c r="F56" s="238">
        <v>1</v>
      </c>
      <c r="G56" s="239">
        <f t="shared" si="17"/>
        <v>4</v>
      </c>
      <c r="H56" s="254" t="s">
        <v>72</v>
      </c>
      <c r="I56" s="254">
        <v>2</v>
      </c>
      <c r="J56" s="254">
        <v>2</v>
      </c>
      <c r="K56" s="245" t="s">
        <v>211</v>
      </c>
      <c r="L56" s="236">
        <f t="shared" si="18"/>
        <v>79</v>
      </c>
      <c r="M56" s="238" t="s">
        <v>72</v>
      </c>
      <c r="N56" s="238" t="s">
        <v>72</v>
      </c>
      <c r="O56" s="238" t="s">
        <v>72</v>
      </c>
      <c r="P56" s="237">
        <v>32</v>
      </c>
      <c r="Q56" s="238" t="s">
        <v>72</v>
      </c>
      <c r="R56" s="237">
        <v>12</v>
      </c>
      <c r="S56" s="237">
        <v>2</v>
      </c>
      <c r="T56" s="237">
        <v>8</v>
      </c>
      <c r="U56" s="245" t="s">
        <v>211</v>
      </c>
      <c r="V56" s="243">
        <v>6</v>
      </c>
      <c r="W56" s="243">
        <v>2</v>
      </c>
      <c r="X56" s="243">
        <v>11</v>
      </c>
      <c r="Y56" s="242" t="s">
        <v>72</v>
      </c>
      <c r="Z56" s="243">
        <v>6</v>
      </c>
      <c r="AA56" s="242" t="s">
        <v>72</v>
      </c>
      <c r="AB56" s="237">
        <v>38</v>
      </c>
    </row>
    <row r="57" spans="1:73" ht="15" customHeight="1">
      <c r="A57" s="245" t="s">
        <v>212</v>
      </c>
      <c r="B57" s="253">
        <f t="shared" si="15"/>
        <v>162</v>
      </c>
      <c r="C57" s="241">
        <f t="shared" si="16"/>
        <v>84</v>
      </c>
      <c r="D57" s="238">
        <v>83</v>
      </c>
      <c r="E57" s="238" t="s">
        <v>72</v>
      </c>
      <c r="F57" s="238">
        <v>1</v>
      </c>
      <c r="G57" s="239">
        <f t="shared" si="17"/>
        <v>5</v>
      </c>
      <c r="H57" s="254" t="s">
        <v>72</v>
      </c>
      <c r="I57" s="254">
        <v>2</v>
      </c>
      <c r="J57" s="254">
        <v>3</v>
      </c>
      <c r="K57" s="245" t="s">
        <v>212</v>
      </c>
      <c r="L57" s="236">
        <f t="shared" si="18"/>
        <v>40</v>
      </c>
      <c r="M57" s="238" t="s">
        <v>72</v>
      </c>
      <c r="N57" s="238" t="s">
        <v>72</v>
      </c>
      <c r="O57" s="238" t="s">
        <v>72</v>
      </c>
      <c r="P57" s="237">
        <v>16</v>
      </c>
      <c r="Q57" s="238" t="s">
        <v>72</v>
      </c>
      <c r="R57" s="237">
        <v>7</v>
      </c>
      <c r="S57" s="238" t="s">
        <v>72</v>
      </c>
      <c r="T57" s="237">
        <v>2</v>
      </c>
      <c r="U57" s="245" t="s">
        <v>212</v>
      </c>
      <c r="V57" s="243">
        <v>3</v>
      </c>
      <c r="W57" s="243">
        <v>4</v>
      </c>
      <c r="X57" s="243">
        <v>4</v>
      </c>
      <c r="Y57" s="242" t="s">
        <v>72</v>
      </c>
      <c r="Z57" s="243">
        <v>4</v>
      </c>
      <c r="AA57" s="242" t="s">
        <v>72</v>
      </c>
      <c r="AB57" s="237">
        <v>33</v>
      </c>
    </row>
    <row r="58" spans="1:73" ht="6" customHeight="1" thickBot="1">
      <c r="A58" s="255"/>
      <c r="B58" s="256"/>
      <c r="C58" s="257"/>
      <c r="D58" s="258"/>
      <c r="E58" s="258"/>
      <c r="F58" s="258">
        <v>0</v>
      </c>
      <c r="G58" s="259"/>
      <c r="H58" s="258"/>
      <c r="I58" s="258"/>
      <c r="J58" s="258"/>
      <c r="K58" s="255"/>
      <c r="L58" s="258"/>
      <c r="M58" s="258"/>
      <c r="N58" s="258"/>
      <c r="O58" s="260"/>
      <c r="P58" s="260"/>
      <c r="Q58" s="260"/>
      <c r="R58" s="260"/>
      <c r="S58" s="260"/>
      <c r="T58" s="260"/>
      <c r="U58" s="255"/>
      <c r="V58" s="260"/>
      <c r="W58" s="260"/>
      <c r="X58" s="260"/>
      <c r="Y58" s="260"/>
      <c r="Z58" s="260"/>
      <c r="AA58" s="260"/>
      <c r="AB58" s="260"/>
    </row>
    <row r="59" spans="1:73" s="11" customFormat="1" ht="15" customHeight="1">
      <c r="A59" s="261"/>
      <c r="E59" s="262"/>
      <c r="F59" s="262"/>
      <c r="G59" s="262"/>
      <c r="H59" s="263"/>
      <c r="I59" s="263"/>
      <c r="J59" s="264" t="s">
        <v>215</v>
      </c>
      <c r="K59" s="261"/>
      <c r="L59" s="263"/>
      <c r="M59" s="263"/>
      <c r="O59" s="263"/>
      <c r="T59" s="264" t="s">
        <v>215</v>
      </c>
      <c r="U59" s="261"/>
      <c r="AB59" s="264" t="s">
        <v>215</v>
      </c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</row>
    <row r="64" spans="1:73">
      <c r="L64" s="266"/>
    </row>
  </sheetData>
  <mergeCells count="9">
    <mergeCell ref="A1:J1"/>
    <mergeCell ref="U1:AB1"/>
    <mergeCell ref="K1:T1"/>
    <mergeCell ref="AB3:AB4"/>
    <mergeCell ref="B3:B4"/>
    <mergeCell ref="C3:F3"/>
    <mergeCell ref="G3:J3"/>
    <mergeCell ref="L3:T3"/>
    <mergeCell ref="V3:AA3"/>
  </mergeCells>
  <phoneticPr fontId="11"/>
  <pageMargins left="0.74803149606299213" right="0.39370078740157483" top="0.59055118110236227" bottom="0.19685039370078741" header="0.70866141732283472" footer="0.31496062992125984"/>
  <pageSetup paperSize="9" scale="97" firstPageNumber="36" orientation="portrait" useFirstPageNumber="1" horizontalDpi="400" verticalDpi="4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20"/>
  <sheetViews>
    <sheetView view="pageBreakPreview" zoomScaleNormal="100" workbookViewId="0">
      <selection sqref="A1:L1"/>
    </sheetView>
  </sheetViews>
  <sheetFormatPr defaultColWidth="7.7109375" defaultRowHeight="13.5"/>
  <cols>
    <col min="1" max="1" width="7.5703125" style="339" customWidth="1"/>
    <col min="2" max="2" width="12.140625" style="339" customWidth="1"/>
    <col min="3" max="3" width="8.7109375" style="339" customWidth="1"/>
    <col min="4" max="4" width="7.5703125" style="339" customWidth="1"/>
    <col min="5" max="5" width="8.7109375" style="339" customWidth="1"/>
    <col min="6" max="6" width="7.5703125" style="339" customWidth="1"/>
    <col min="7" max="7" width="8.7109375" style="339" customWidth="1"/>
    <col min="8" max="8" width="7.5703125" style="339" customWidth="1"/>
    <col min="9" max="9" width="8.7109375" style="339" customWidth="1"/>
    <col min="10" max="10" width="7.5703125" style="339" customWidth="1"/>
    <col min="11" max="11" width="8.7109375" style="339" customWidth="1"/>
    <col min="12" max="12" width="7.5703125" style="339" customWidth="1"/>
    <col min="13" max="256" width="7.7109375" style="339"/>
    <col min="257" max="257" width="7.5703125" style="339" customWidth="1"/>
    <col min="258" max="258" width="12.140625" style="339" customWidth="1"/>
    <col min="259" max="259" width="8.7109375" style="339" customWidth="1"/>
    <col min="260" max="260" width="7.5703125" style="339" customWidth="1"/>
    <col min="261" max="261" width="8.7109375" style="339" customWidth="1"/>
    <col min="262" max="262" width="7.5703125" style="339" customWidth="1"/>
    <col min="263" max="263" width="8.7109375" style="339" customWidth="1"/>
    <col min="264" max="264" width="7.5703125" style="339" customWidth="1"/>
    <col min="265" max="265" width="8.7109375" style="339" customWidth="1"/>
    <col min="266" max="266" width="7.5703125" style="339" customWidth="1"/>
    <col min="267" max="267" width="8.7109375" style="339" customWidth="1"/>
    <col min="268" max="268" width="7.5703125" style="339" customWidth="1"/>
    <col min="269" max="512" width="7.7109375" style="339"/>
    <col min="513" max="513" width="7.5703125" style="339" customWidth="1"/>
    <col min="514" max="514" width="12.140625" style="339" customWidth="1"/>
    <col min="515" max="515" width="8.7109375" style="339" customWidth="1"/>
    <col min="516" max="516" width="7.5703125" style="339" customWidth="1"/>
    <col min="517" max="517" width="8.7109375" style="339" customWidth="1"/>
    <col min="518" max="518" width="7.5703125" style="339" customWidth="1"/>
    <col min="519" max="519" width="8.7109375" style="339" customWidth="1"/>
    <col min="520" max="520" width="7.5703125" style="339" customWidth="1"/>
    <col min="521" max="521" width="8.7109375" style="339" customWidth="1"/>
    <col min="522" max="522" width="7.5703125" style="339" customWidth="1"/>
    <col min="523" max="523" width="8.7109375" style="339" customWidth="1"/>
    <col min="524" max="524" width="7.5703125" style="339" customWidth="1"/>
    <col min="525" max="768" width="7.7109375" style="339"/>
    <col min="769" max="769" width="7.5703125" style="339" customWidth="1"/>
    <col min="770" max="770" width="12.140625" style="339" customWidth="1"/>
    <col min="771" max="771" width="8.7109375" style="339" customWidth="1"/>
    <col min="772" max="772" width="7.5703125" style="339" customWidth="1"/>
    <col min="773" max="773" width="8.7109375" style="339" customWidth="1"/>
    <col min="774" max="774" width="7.5703125" style="339" customWidth="1"/>
    <col min="775" max="775" width="8.7109375" style="339" customWidth="1"/>
    <col min="776" max="776" width="7.5703125" style="339" customWidth="1"/>
    <col min="777" max="777" width="8.7109375" style="339" customWidth="1"/>
    <col min="778" max="778" width="7.5703125" style="339" customWidth="1"/>
    <col min="779" max="779" width="8.7109375" style="339" customWidth="1"/>
    <col min="780" max="780" width="7.5703125" style="339" customWidth="1"/>
    <col min="781" max="1024" width="7.7109375" style="339"/>
    <col min="1025" max="1025" width="7.5703125" style="339" customWidth="1"/>
    <col min="1026" max="1026" width="12.140625" style="339" customWidth="1"/>
    <col min="1027" max="1027" width="8.7109375" style="339" customWidth="1"/>
    <col min="1028" max="1028" width="7.5703125" style="339" customWidth="1"/>
    <col min="1029" max="1029" width="8.7109375" style="339" customWidth="1"/>
    <col min="1030" max="1030" width="7.5703125" style="339" customWidth="1"/>
    <col min="1031" max="1031" width="8.7109375" style="339" customWidth="1"/>
    <col min="1032" max="1032" width="7.5703125" style="339" customWidth="1"/>
    <col min="1033" max="1033" width="8.7109375" style="339" customWidth="1"/>
    <col min="1034" max="1034" width="7.5703125" style="339" customWidth="1"/>
    <col min="1035" max="1035" width="8.7109375" style="339" customWidth="1"/>
    <col min="1036" max="1036" width="7.5703125" style="339" customWidth="1"/>
    <col min="1037" max="1280" width="7.7109375" style="339"/>
    <col min="1281" max="1281" width="7.5703125" style="339" customWidth="1"/>
    <col min="1282" max="1282" width="12.140625" style="339" customWidth="1"/>
    <col min="1283" max="1283" width="8.7109375" style="339" customWidth="1"/>
    <col min="1284" max="1284" width="7.5703125" style="339" customWidth="1"/>
    <col min="1285" max="1285" width="8.7109375" style="339" customWidth="1"/>
    <col min="1286" max="1286" width="7.5703125" style="339" customWidth="1"/>
    <col min="1287" max="1287" width="8.7109375" style="339" customWidth="1"/>
    <col min="1288" max="1288" width="7.5703125" style="339" customWidth="1"/>
    <col min="1289" max="1289" width="8.7109375" style="339" customWidth="1"/>
    <col min="1290" max="1290" width="7.5703125" style="339" customWidth="1"/>
    <col min="1291" max="1291" width="8.7109375" style="339" customWidth="1"/>
    <col min="1292" max="1292" width="7.5703125" style="339" customWidth="1"/>
    <col min="1293" max="1536" width="7.7109375" style="339"/>
    <col min="1537" max="1537" width="7.5703125" style="339" customWidth="1"/>
    <col min="1538" max="1538" width="12.140625" style="339" customWidth="1"/>
    <col min="1539" max="1539" width="8.7109375" style="339" customWidth="1"/>
    <col min="1540" max="1540" width="7.5703125" style="339" customWidth="1"/>
    <col min="1541" max="1541" width="8.7109375" style="339" customWidth="1"/>
    <col min="1542" max="1542" width="7.5703125" style="339" customWidth="1"/>
    <col min="1543" max="1543" width="8.7109375" style="339" customWidth="1"/>
    <col min="1544" max="1544" width="7.5703125" style="339" customWidth="1"/>
    <col min="1545" max="1545" width="8.7109375" style="339" customWidth="1"/>
    <col min="1546" max="1546" width="7.5703125" style="339" customWidth="1"/>
    <col min="1547" max="1547" width="8.7109375" style="339" customWidth="1"/>
    <col min="1548" max="1548" width="7.5703125" style="339" customWidth="1"/>
    <col min="1549" max="1792" width="7.7109375" style="339"/>
    <col min="1793" max="1793" width="7.5703125" style="339" customWidth="1"/>
    <col min="1794" max="1794" width="12.140625" style="339" customWidth="1"/>
    <col min="1795" max="1795" width="8.7109375" style="339" customWidth="1"/>
    <col min="1796" max="1796" width="7.5703125" style="339" customWidth="1"/>
    <col min="1797" max="1797" width="8.7109375" style="339" customWidth="1"/>
    <col min="1798" max="1798" width="7.5703125" style="339" customWidth="1"/>
    <col min="1799" max="1799" width="8.7109375" style="339" customWidth="1"/>
    <col min="1800" max="1800" width="7.5703125" style="339" customWidth="1"/>
    <col min="1801" max="1801" width="8.7109375" style="339" customWidth="1"/>
    <col min="1802" max="1802" width="7.5703125" style="339" customWidth="1"/>
    <col min="1803" max="1803" width="8.7109375" style="339" customWidth="1"/>
    <col min="1804" max="1804" width="7.5703125" style="339" customWidth="1"/>
    <col min="1805" max="2048" width="7.7109375" style="339"/>
    <col min="2049" max="2049" width="7.5703125" style="339" customWidth="1"/>
    <col min="2050" max="2050" width="12.140625" style="339" customWidth="1"/>
    <col min="2051" max="2051" width="8.7109375" style="339" customWidth="1"/>
    <col min="2052" max="2052" width="7.5703125" style="339" customWidth="1"/>
    <col min="2053" max="2053" width="8.7109375" style="339" customWidth="1"/>
    <col min="2054" max="2054" width="7.5703125" style="339" customWidth="1"/>
    <col min="2055" max="2055" width="8.7109375" style="339" customWidth="1"/>
    <col min="2056" max="2056" width="7.5703125" style="339" customWidth="1"/>
    <col min="2057" max="2057" width="8.7109375" style="339" customWidth="1"/>
    <col min="2058" max="2058" width="7.5703125" style="339" customWidth="1"/>
    <col min="2059" max="2059" width="8.7109375" style="339" customWidth="1"/>
    <col min="2060" max="2060" width="7.5703125" style="339" customWidth="1"/>
    <col min="2061" max="2304" width="7.7109375" style="339"/>
    <col min="2305" max="2305" width="7.5703125" style="339" customWidth="1"/>
    <col min="2306" max="2306" width="12.140625" style="339" customWidth="1"/>
    <col min="2307" max="2307" width="8.7109375" style="339" customWidth="1"/>
    <col min="2308" max="2308" width="7.5703125" style="339" customWidth="1"/>
    <col min="2309" max="2309" width="8.7109375" style="339" customWidth="1"/>
    <col min="2310" max="2310" width="7.5703125" style="339" customWidth="1"/>
    <col min="2311" max="2311" width="8.7109375" style="339" customWidth="1"/>
    <col min="2312" max="2312" width="7.5703125" style="339" customWidth="1"/>
    <col min="2313" max="2313" width="8.7109375" style="339" customWidth="1"/>
    <col min="2314" max="2314" width="7.5703125" style="339" customWidth="1"/>
    <col min="2315" max="2315" width="8.7109375" style="339" customWidth="1"/>
    <col min="2316" max="2316" width="7.5703125" style="339" customWidth="1"/>
    <col min="2317" max="2560" width="7.7109375" style="339"/>
    <col min="2561" max="2561" width="7.5703125" style="339" customWidth="1"/>
    <col min="2562" max="2562" width="12.140625" style="339" customWidth="1"/>
    <col min="2563" max="2563" width="8.7109375" style="339" customWidth="1"/>
    <col min="2564" max="2564" width="7.5703125" style="339" customWidth="1"/>
    <col min="2565" max="2565" width="8.7109375" style="339" customWidth="1"/>
    <col min="2566" max="2566" width="7.5703125" style="339" customWidth="1"/>
    <col min="2567" max="2567" width="8.7109375" style="339" customWidth="1"/>
    <col min="2568" max="2568" width="7.5703125" style="339" customWidth="1"/>
    <col min="2569" max="2569" width="8.7109375" style="339" customWidth="1"/>
    <col min="2570" max="2570" width="7.5703125" style="339" customWidth="1"/>
    <col min="2571" max="2571" width="8.7109375" style="339" customWidth="1"/>
    <col min="2572" max="2572" width="7.5703125" style="339" customWidth="1"/>
    <col min="2573" max="2816" width="7.7109375" style="339"/>
    <col min="2817" max="2817" width="7.5703125" style="339" customWidth="1"/>
    <col min="2818" max="2818" width="12.140625" style="339" customWidth="1"/>
    <col min="2819" max="2819" width="8.7109375" style="339" customWidth="1"/>
    <col min="2820" max="2820" width="7.5703125" style="339" customWidth="1"/>
    <col min="2821" max="2821" width="8.7109375" style="339" customWidth="1"/>
    <col min="2822" max="2822" width="7.5703125" style="339" customWidth="1"/>
    <col min="2823" max="2823" width="8.7109375" style="339" customWidth="1"/>
    <col min="2824" max="2824" width="7.5703125" style="339" customWidth="1"/>
    <col min="2825" max="2825" width="8.7109375" style="339" customWidth="1"/>
    <col min="2826" max="2826" width="7.5703125" style="339" customWidth="1"/>
    <col min="2827" max="2827" width="8.7109375" style="339" customWidth="1"/>
    <col min="2828" max="2828" width="7.5703125" style="339" customWidth="1"/>
    <col min="2829" max="3072" width="7.7109375" style="339"/>
    <col min="3073" max="3073" width="7.5703125" style="339" customWidth="1"/>
    <col min="3074" max="3074" width="12.140625" style="339" customWidth="1"/>
    <col min="3075" max="3075" width="8.7109375" style="339" customWidth="1"/>
    <col min="3076" max="3076" width="7.5703125" style="339" customWidth="1"/>
    <col min="3077" max="3077" width="8.7109375" style="339" customWidth="1"/>
    <col min="3078" max="3078" width="7.5703125" style="339" customWidth="1"/>
    <col min="3079" max="3079" width="8.7109375" style="339" customWidth="1"/>
    <col min="3080" max="3080" width="7.5703125" style="339" customWidth="1"/>
    <col min="3081" max="3081" width="8.7109375" style="339" customWidth="1"/>
    <col min="3082" max="3082" width="7.5703125" style="339" customWidth="1"/>
    <col min="3083" max="3083" width="8.7109375" style="339" customWidth="1"/>
    <col min="3084" max="3084" width="7.5703125" style="339" customWidth="1"/>
    <col min="3085" max="3328" width="7.7109375" style="339"/>
    <col min="3329" max="3329" width="7.5703125" style="339" customWidth="1"/>
    <col min="3330" max="3330" width="12.140625" style="339" customWidth="1"/>
    <col min="3331" max="3331" width="8.7109375" style="339" customWidth="1"/>
    <col min="3332" max="3332" width="7.5703125" style="339" customWidth="1"/>
    <col min="3333" max="3333" width="8.7109375" style="339" customWidth="1"/>
    <col min="3334" max="3334" width="7.5703125" style="339" customWidth="1"/>
    <col min="3335" max="3335" width="8.7109375" style="339" customWidth="1"/>
    <col min="3336" max="3336" width="7.5703125" style="339" customWidth="1"/>
    <col min="3337" max="3337" width="8.7109375" style="339" customWidth="1"/>
    <col min="3338" max="3338" width="7.5703125" style="339" customWidth="1"/>
    <col min="3339" max="3339" width="8.7109375" style="339" customWidth="1"/>
    <col min="3340" max="3340" width="7.5703125" style="339" customWidth="1"/>
    <col min="3341" max="3584" width="7.7109375" style="339"/>
    <col min="3585" max="3585" width="7.5703125" style="339" customWidth="1"/>
    <col min="3586" max="3586" width="12.140625" style="339" customWidth="1"/>
    <col min="3587" max="3587" width="8.7109375" style="339" customWidth="1"/>
    <col min="3588" max="3588" width="7.5703125" style="339" customWidth="1"/>
    <col min="3589" max="3589" width="8.7109375" style="339" customWidth="1"/>
    <col min="3590" max="3590" width="7.5703125" style="339" customWidth="1"/>
    <col min="3591" max="3591" width="8.7109375" style="339" customWidth="1"/>
    <col min="3592" max="3592" width="7.5703125" style="339" customWidth="1"/>
    <col min="3593" max="3593" width="8.7109375" style="339" customWidth="1"/>
    <col min="3594" max="3594" width="7.5703125" style="339" customWidth="1"/>
    <col min="3595" max="3595" width="8.7109375" style="339" customWidth="1"/>
    <col min="3596" max="3596" width="7.5703125" style="339" customWidth="1"/>
    <col min="3597" max="3840" width="7.7109375" style="339"/>
    <col min="3841" max="3841" width="7.5703125" style="339" customWidth="1"/>
    <col min="3842" max="3842" width="12.140625" style="339" customWidth="1"/>
    <col min="3843" max="3843" width="8.7109375" style="339" customWidth="1"/>
    <col min="3844" max="3844" width="7.5703125" style="339" customWidth="1"/>
    <col min="3845" max="3845" width="8.7109375" style="339" customWidth="1"/>
    <col min="3846" max="3846" width="7.5703125" style="339" customWidth="1"/>
    <col min="3847" max="3847" width="8.7109375" style="339" customWidth="1"/>
    <col min="3848" max="3848" width="7.5703125" style="339" customWidth="1"/>
    <col min="3849" max="3849" width="8.7109375" style="339" customWidth="1"/>
    <col min="3850" max="3850" width="7.5703125" style="339" customWidth="1"/>
    <col min="3851" max="3851" width="8.7109375" style="339" customWidth="1"/>
    <col min="3852" max="3852" width="7.5703125" style="339" customWidth="1"/>
    <col min="3853" max="4096" width="7.7109375" style="339"/>
    <col min="4097" max="4097" width="7.5703125" style="339" customWidth="1"/>
    <col min="4098" max="4098" width="12.140625" style="339" customWidth="1"/>
    <col min="4099" max="4099" width="8.7109375" style="339" customWidth="1"/>
    <col min="4100" max="4100" width="7.5703125" style="339" customWidth="1"/>
    <col min="4101" max="4101" width="8.7109375" style="339" customWidth="1"/>
    <col min="4102" max="4102" width="7.5703125" style="339" customWidth="1"/>
    <col min="4103" max="4103" width="8.7109375" style="339" customWidth="1"/>
    <col min="4104" max="4104" width="7.5703125" style="339" customWidth="1"/>
    <col min="4105" max="4105" width="8.7109375" style="339" customWidth="1"/>
    <col min="4106" max="4106" width="7.5703125" style="339" customWidth="1"/>
    <col min="4107" max="4107" width="8.7109375" style="339" customWidth="1"/>
    <col min="4108" max="4108" width="7.5703125" style="339" customWidth="1"/>
    <col min="4109" max="4352" width="7.7109375" style="339"/>
    <col min="4353" max="4353" width="7.5703125" style="339" customWidth="1"/>
    <col min="4354" max="4354" width="12.140625" style="339" customWidth="1"/>
    <col min="4355" max="4355" width="8.7109375" style="339" customWidth="1"/>
    <col min="4356" max="4356" width="7.5703125" style="339" customWidth="1"/>
    <col min="4357" max="4357" width="8.7109375" style="339" customWidth="1"/>
    <col min="4358" max="4358" width="7.5703125" style="339" customWidth="1"/>
    <col min="4359" max="4359" width="8.7109375" style="339" customWidth="1"/>
    <col min="4360" max="4360" width="7.5703125" style="339" customWidth="1"/>
    <col min="4361" max="4361" width="8.7109375" style="339" customWidth="1"/>
    <col min="4362" max="4362" width="7.5703125" style="339" customWidth="1"/>
    <col min="4363" max="4363" width="8.7109375" style="339" customWidth="1"/>
    <col min="4364" max="4364" width="7.5703125" style="339" customWidth="1"/>
    <col min="4365" max="4608" width="7.7109375" style="339"/>
    <col min="4609" max="4609" width="7.5703125" style="339" customWidth="1"/>
    <col min="4610" max="4610" width="12.140625" style="339" customWidth="1"/>
    <col min="4611" max="4611" width="8.7109375" style="339" customWidth="1"/>
    <col min="4612" max="4612" width="7.5703125" style="339" customWidth="1"/>
    <col min="4613" max="4613" width="8.7109375" style="339" customWidth="1"/>
    <col min="4614" max="4614" width="7.5703125" style="339" customWidth="1"/>
    <col min="4615" max="4615" width="8.7109375" style="339" customWidth="1"/>
    <col min="4616" max="4616" width="7.5703125" style="339" customWidth="1"/>
    <col min="4617" max="4617" width="8.7109375" style="339" customWidth="1"/>
    <col min="4618" max="4618" width="7.5703125" style="339" customWidth="1"/>
    <col min="4619" max="4619" width="8.7109375" style="339" customWidth="1"/>
    <col min="4620" max="4620" width="7.5703125" style="339" customWidth="1"/>
    <col min="4621" max="4864" width="7.7109375" style="339"/>
    <col min="4865" max="4865" width="7.5703125" style="339" customWidth="1"/>
    <col min="4866" max="4866" width="12.140625" style="339" customWidth="1"/>
    <col min="4867" max="4867" width="8.7109375" style="339" customWidth="1"/>
    <col min="4868" max="4868" width="7.5703125" style="339" customWidth="1"/>
    <col min="4869" max="4869" width="8.7109375" style="339" customWidth="1"/>
    <col min="4870" max="4870" width="7.5703125" style="339" customWidth="1"/>
    <col min="4871" max="4871" width="8.7109375" style="339" customWidth="1"/>
    <col min="4872" max="4872" width="7.5703125" style="339" customWidth="1"/>
    <col min="4873" max="4873" width="8.7109375" style="339" customWidth="1"/>
    <col min="4874" max="4874" width="7.5703125" style="339" customWidth="1"/>
    <col min="4875" max="4875" width="8.7109375" style="339" customWidth="1"/>
    <col min="4876" max="4876" width="7.5703125" style="339" customWidth="1"/>
    <col min="4877" max="5120" width="7.7109375" style="339"/>
    <col min="5121" max="5121" width="7.5703125" style="339" customWidth="1"/>
    <col min="5122" max="5122" width="12.140625" style="339" customWidth="1"/>
    <col min="5123" max="5123" width="8.7109375" style="339" customWidth="1"/>
    <col min="5124" max="5124" width="7.5703125" style="339" customWidth="1"/>
    <col min="5125" max="5125" width="8.7109375" style="339" customWidth="1"/>
    <col min="5126" max="5126" width="7.5703125" style="339" customWidth="1"/>
    <col min="5127" max="5127" width="8.7109375" style="339" customWidth="1"/>
    <col min="5128" max="5128" width="7.5703125" style="339" customWidth="1"/>
    <col min="5129" max="5129" width="8.7109375" style="339" customWidth="1"/>
    <col min="5130" max="5130" width="7.5703125" style="339" customWidth="1"/>
    <col min="5131" max="5131" width="8.7109375" style="339" customWidth="1"/>
    <col min="5132" max="5132" width="7.5703125" style="339" customWidth="1"/>
    <col min="5133" max="5376" width="7.7109375" style="339"/>
    <col min="5377" max="5377" width="7.5703125" style="339" customWidth="1"/>
    <col min="5378" max="5378" width="12.140625" style="339" customWidth="1"/>
    <col min="5379" max="5379" width="8.7109375" style="339" customWidth="1"/>
    <col min="5380" max="5380" width="7.5703125" style="339" customWidth="1"/>
    <col min="5381" max="5381" width="8.7109375" style="339" customWidth="1"/>
    <col min="5382" max="5382" width="7.5703125" style="339" customWidth="1"/>
    <col min="5383" max="5383" width="8.7109375" style="339" customWidth="1"/>
    <col min="5384" max="5384" width="7.5703125" style="339" customWidth="1"/>
    <col min="5385" max="5385" width="8.7109375" style="339" customWidth="1"/>
    <col min="5386" max="5386" width="7.5703125" style="339" customWidth="1"/>
    <col min="5387" max="5387" width="8.7109375" style="339" customWidth="1"/>
    <col min="5388" max="5388" width="7.5703125" style="339" customWidth="1"/>
    <col min="5389" max="5632" width="7.7109375" style="339"/>
    <col min="5633" max="5633" width="7.5703125" style="339" customWidth="1"/>
    <col min="5634" max="5634" width="12.140625" style="339" customWidth="1"/>
    <col min="5635" max="5635" width="8.7109375" style="339" customWidth="1"/>
    <col min="5636" max="5636" width="7.5703125" style="339" customWidth="1"/>
    <col min="5637" max="5637" width="8.7109375" style="339" customWidth="1"/>
    <col min="5638" max="5638" width="7.5703125" style="339" customWidth="1"/>
    <col min="5639" max="5639" width="8.7109375" style="339" customWidth="1"/>
    <col min="5640" max="5640" width="7.5703125" style="339" customWidth="1"/>
    <col min="5641" max="5641" width="8.7109375" style="339" customWidth="1"/>
    <col min="5642" max="5642" width="7.5703125" style="339" customWidth="1"/>
    <col min="5643" max="5643" width="8.7109375" style="339" customWidth="1"/>
    <col min="5644" max="5644" width="7.5703125" style="339" customWidth="1"/>
    <col min="5645" max="5888" width="7.7109375" style="339"/>
    <col min="5889" max="5889" width="7.5703125" style="339" customWidth="1"/>
    <col min="5890" max="5890" width="12.140625" style="339" customWidth="1"/>
    <col min="5891" max="5891" width="8.7109375" style="339" customWidth="1"/>
    <col min="5892" max="5892" width="7.5703125" style="339" customWidth="1"/>
    <col min="5893" max="5893" width="8.7109375" style="339" customWidth="1"/>
    <col min="5894" max="5894" width="7.5703125" style="339" customWidth="1"/>
    <col min="5895" max="5895" width="8.7109375" style="339" customWidth="1"/>
    <col min="5896" max="5896" width="7.5703125" style="339" customWidth="1"/>
    <col min="5897" max="5897" width="8.7109375" style="339" customWidth="1"/>
    <col min="5898" max="5898" width="7.5703125" style="339" customWidth="1"/>
    <col min="5899" max="5899" width="8.7109375" style="339" customWidth="1"/>
    <col min="5900" max="5900" width="7.5703125" style="339" customWidth="1"/>
    <col min="5901" max="6144" width="7.7109375" style="339"/>
    <col min="6145" max="6145" width="7.5703125" style="339" customWidth="1"/>
    <col min="6146" max="6146" width="12.140625" style="339" customWidth="1"/>
    <col min="6147" max="6147" width="8.7109375" style="339" customWidth="1"/>
    <col min="6148" max="6148" width="7.5703125" style="339" customWidth="1"/>
    <col min="6149" max="6149" width="8.7109375" style="339" customWidth="1"/>
    <col min="6150" max="6150" width="7.5703125" style="339" customWidth="1"/>
    <col min="6151" max="6151" width="8.7109375" style="339" customWidth="1"/>
    <col min="6152" max="6152" width="7.5703125" style="339" customWidth="1"/>
    <col min="6153" max="6153" width="8.7109375" style="339" customWidth="1"/>
    <col min="6154" max="6154" width="7.5703125" style="339" customWidth="1"/>
    <col min="6155" max="6155" width="8.7109375" style="339" customWidth="1"/>
    <col min="6156" max="6156" width="7.5703125" style="339" customWidth="1"/>
    <col min="6157" max="6400" width="7.7109375" style="339"/>
    <col min="6401" max="6401" width="7.5703125" style="339" customWidth="1"/>
    <col min="6402" max="6402" width="12.140625" style="339" customWidth="1"/>
    <col min="6403" max="6403" width="8.7109375" style="339" customWidth="1"/>
    <col min="6404" max="6404" width="7.5703125" style="339" customWidth="1"/>
    <col min="6405" max="6405" width="8.7109375" style="339" customWidth="1"/>
    <col min="6406" max="6406" width="7.5703125" style="339" customWidth="1"/>
    <col min="6407" max="6407" width="8.7109375" style="339" customWidth="1"/>
    <col min="6408" max="6408" width="7.5703125" style="339" customWidth="1"/>
    <col min="6409" max="6409" width="8.7109375" style="339" customWidth="1"/>
    <col min="6410" max="6410" width="7.5703125" style="339" customWidth="1"/>
    <col min="6411" max="6411" width="8.7109375" style="339" customWidth="1"/>
    <col min="6412" max="6412" width="7.5703125" style="339" customWidth="1"/>
    <col min="6413" max="6656" width="7.7109375" style="339"/>
    <col min="6657" max="6657" width="7.5703125" style="339" customWidth="1"/>
    <col min="6658" max="6658" width="12.140625" style="339" customWidth="1"/>
    <col min="6659" max="6659" width="8.7109375" style="339" customWidth="1"/>
    <col min="6660" max="6660" width="7.5703125" style="339" customWidth="1"/>
    <col min="6661" max="6661" width="8.7109375" style="339" customWidth="1"/>
    <col min="6662" max="6662" width="7.5703125" style="339" customWidth="1"/>
    <col min="6663" max="6663" width="8.7109375" style="339" customWidth="1"/>
    <col min="6664" max="6664" width="7.5703125" style="339" customWidth="1"/>
    <col min="6665" max="6665" width="8.7109375" style="339" customWidth="1"/>
    <col min="6666" max="6666" width="7.5703125" style="339" customWidth="1"/>
    <col min="6667" max="6667" width="8.7109375" style="339" customWidth="1"/>
    <col min="6668" max="6668" width="7.5703125" style="339" customWidth="1"/>
    <col min="6669" max="6912" width="7.7109375" style="339"/>
    <col min="6913" max="6913" width="7.5703125" style="339" customWidth="1"/>
    <col min="6914" max="6914" width="12.140625" style="339" customWidth="1"/>
    <col min="6915" max="6915" width="8.7109375" style="339" customWidth="1"/>
    <col min="6916" max="6916" width="7.5703125" style="339" customWidth="1"/>
    <col min="6917" max="6917" width="8.7109375" style="339" customWidth="1"/>
    <col min="6918" max="6918" width="7.5703125" style="339" customWidth="1"/>
    <col min="6919" max="6919" width="8.7109375" style="339" customWidth="1"/>
    <col min="6920" max="6920" width="7.5703125" style="339" customWidth="1"/>
    <col min="6921" max="6921" width="8.7109375" style="339" customWidth="1"/>
    <col min="6922" max="6922" width="7.5703125" style="339" customWidth="1"/>
    <col min="6923" max="6923" width="8.7109375" style="339" customWidth="1"/>
    <col min="6924" max="6924" width="7.5703125" style="339" customWidth="1"/>
    <col min="6925" max="7168" width="7.7109375" style="339"/>
    <col min="7169" max="7169" width="7.5703125" style="339" customWidth="1"/>
    <col min="7170" max="7170" width="12.140625" style="339" customWidth="1"/>
    <col min="7171" max="7171" width="8.7109375" style="339" customWidth="1"/>
    <col min="7172" max="7172" width="7.5703125" style="339" customWidth="1"/>
    <col min="7173" max="7173" width="8.7109375" style="339" customWidth="1"/>
    <col min="7174" max="7174" width="7.5703125" style="339" customWidth="1"/>
    <col min="7175" max="7175" width="8.7109375" style="339" customWidth="1"/>
    <col min="7176" max="7176" width="7.5703125" style="339" customWidth="1"/>
    <col min="7177" max="7177" width="8.7109375" style="339" customWidth="1"/>
    <col min="7178" max="7178" width="7.5703125" style="339" customWidth="1"/>
    <col min="7179" max="7179" width="8.7109375" style="339" customWidth="1"/>
    <col min="7180" max="7180" width="7.5703125" style="339" customWidth="1"/>
    <col min="7181" max="7424" width="7.7109375" style="339"/>
    <col min="7425" max="7425" width="7.5703125" style="339" customWidth="1"/>
    <col min="7426" max="7426" width="12.140625" style="339" customWidth="1"/>
    <col min="7427" max="7427" width="8.7109375" style="339" customWidth="1"/>
    <col min="7428" max="7428" width="7.5703125" style="339" customWidth="1"/>
    <col min="7429" max="7429" width="8.7109375" style="339" customWidth="1"/>
    <col min="7430" max="7430" width="7.5703125" style="339" customWidth="1"/>
    <col min="7431" max="7431" width="8.7109375" style="339" customWidth="1"/>
    <col min="7432" max="7432" width="7.5703125" style="339" customWidth="1"/>
    <col min="7433" max="7433" width="8.7109375" style="339" customWidth="1"/>
    <col min="7434" max="7434" width="7.5703125" style="339" customWidth="1"/>
    <col min="7435" max="7435" width="8.7109375" style="339" customWidth="1"/>
    <col min="7436" max="7436" width="7.5703125" style="339" customWidth="1"/>
    <col min="7437" max="7680" width="7.7109375" style="339"/>
    <col min="7681" max="7681" width="7.5703125" style="339" customWidth="1"/>
    <col min="7682" max="7682" width="12.140625" style="339" customWidth="1"/>
    <col min="7683" max="7683" width="8.7109375" style="339" customWidth="1"/>
    <col min="7684" max="7684" width="7.5703125" style="339" customWidth="1"/>
    <col min="7685" max="7685" width="8.7109375" style="339" customWidth="1"/>
    <col min="7686" max="7686" width="7.5703125" style="339" customWidth="1"/>
    <col min="7687" max="7687" width="8.7109375" style="339" customWidth="1"/>
    <col min="7688" max="7688" width="7.5703125" style="339" customWidth="1"/>
    <col min="7689" max="7689" width="8.7109375" style="339" customWidth="1"/>
    <col min="7690" max="7690" width="7.5703125" style="339" customWidth="1"/>
    <col min="7691" max="7691" width="8.7109375" style="339" customWidth="1"/>
    <col min="7692" max="7692" width="7.5703125" style="339" customWidth="1"/>
    <col min="7693" max="7936" width="7.7109375" style="339"/>
    <col min="7937" max="7937" width="7.5703125" style="339" customWidth="1"/>
    <col min="7938" max="7938" width="12.140625" style="339" customWidth="1"/>
    <col min="7939" max="7939" width="8.7109375" style="339" customWidth="1"/>
    <col min="7940" max="7940" width="7.5703125" style="339" customWidth="1"/>
    <col min="7941" max="7941" width="8.7109375" style="339" customWidth="1"/>
    <col min="7942" max="7942" width="7.5703125" style="339" customWidth="1"/>
    <col min="7943" max="7943" width="8.7109375" style="339" customWidth="1"/>
    <col min="7944" max="7944" width="7.5703125" style="339" customWidth="1"/>
    <col min="7945" max="7945" width="8.7109375" style="339" customWidth="1"/>
    <col min="7946" max="7946" width="7.5703125" style="339" customWidth="1"/>
    <col min="7947" max="7947" width="8.7109375" style="339" customWidth="1"/>
    <col min="7948" max="7948" width="7.5703125" style="339" customWidth="1"/>
    <col min="7949" max="8192" width="7.7109375" style="339"/>
    <col min="8193" max="8193" width="7.5703125" style="339" customWidth="1"/>
    <col min="8194" max="8194" width="12.140625" style="339" customWidth="1"/>
    <col min="8195" max="8195" width="8.7109375" style="339" customWidth="1"/>
    <col min="8196" max="8196" width="7.5703125" style="339" customWidth="1"/>
    <col min="8197" max="8197" width="8.7109375" style="339" customWidth="1"/>
    <col min="8198" max="8198" width="7.5703125" style="339" customWidth="1"/>
    <col min="8199" max="8199" width="8.7109375" style="339" customWidth="1"/>
    <col min="8200" max="8200" width="7.5703125" style="339" customWidth="1"/>
    <col min="8201" max="8201" width="8.7109375" style="339" customWidth="1"/>
    <col min="8202" max="8202" width="7.5703125" style="339" customWidth="1"/>
    <col min="8203" max="8203" width="8.7109375" style="339" customWidth="1"/>
    <col min="8204" max="8204" width="7.5703125" style="339" customWidth="1"/>
    <col min="8205" max="8448" width="7.7109375" style="339"/>
    <col min="8449" max="8449" width="7.5703125" style="339" customWidth="1"/>
    <col min="8450" max="8450" width="12.140625" style="339" customWidth="1"/>
    <col min="8451" max="8451" width="8.7109375" style="339" customWidth="1"/>
    <col min="8452" max="8452" width="7.5703125" style="339" customWidth="1"/>
    <col min="8453" max="8453" width="8.7109375" style="339" customWidth="1"/>
    <col min="8454" max="8454" width="7.5703125" style="339" customWidth="1"/>
    <col min="8455" max="8455" width="8.7109375" style="339" customWidth="1"/>
    <col min="8456" max="8456" width="7.5703125" style="339" customWidth="1"/>
    <col min="8457" max="8457" width="8.7109375" style="339" customWidth="1"/>
    <col min="8458" max="8458" width="7.5703125" style="339" customWidth="1"/>
    <col min="8459" max="8459" width="8.7109375" style="339" customWidth="1"/>
    <col min="8460" max="8460" width="7.5703125" style="339" customWidth="1"/>
    <col min="8461" max="8704" width="7.7109375" style="339"/>
    <col min="8705" max="8705" width="7.5703125" style="339" customWidth="1"/>
    <col min="8706" max="8706" width="12.140625" style="339" customWidth="1"/>
    <col min="8707" max="8707" width="8.7109375" style="339" customWidth="1"/>
    <col min="8708" max="8708" width="7.5703125" style="339" customWidth="1"/>
    <col min="8709" max="8709" width="8.7109375" style="339" customWidth="1"/>
    <col min="8710" max="8710" width="7.5703125" style="339" customWidth="1"/>
    <col min="8711" max="8711" width="8.7109375" style="339" customWidth="1"/>
    <col min="8712" max="8712" width="7.5703125" style="339" customWidth="1"/>
    <col min="8713" max="8713" width="8.7109375" style="339" customWidth="1"/>
    <col min="8714" max="8714" width="7.5703125" style="339" customWidth="1"/>
    <col min="8715" max="8715" width="8.7109375" style="339" customWidth="1"/>
    <col min="8716" max="8716" width="7.5703125" style="339" customWidth="1"/>
    <col min="8717" max="8960" width="7.7109375" style="339"/>
    <col min="8961" max="8961" width="7.5703125" style="339" customWidth="1"/>
    <col min="8962" max="8962" width="12.140625" style="339" customWidth="1"/>
    <col min="8963" max="8963" width="8.7109375" style="339" customWidth="1"/>
    <col min="8964" max="8964" width="7.5703125" style="339" customWidth="1"/>
    <col min="8965" max="8965" width="8.7109375" style="339" customWidth="1"/>
    <col min="8966" max="8966" width="7.5703125" style="339" customWidth="1"/>
    <col min="8967" max="8967" width="8.7109375" style="339" customWidth="1"/>
    <col min="8968" max="8968" width="7.5703125" style="339" customWidth="1"/>
    <col min="8969" max="8969" width="8.7109375" style="339" customWidth="1"/>
    <col min="8970" max="8970" width="7.5703125" style="339" customWidth="1"/>
    <col min="8971" max="8971" width="8.7109375" style="339" customWidth="1"/>
    <col min="8972" max="8972" width="7.5703125" style="339" customWidth="1"/>
    <col min="8973" max="9216" width="7.7109375" style="339"/>
    <col min="9217" max="9217" width="7.5703125" style="339" customWidth="1"/>
    <col min="9218" max="9218" width="12.140625" style="339" customWidth="1"/>
    <col min="9219" max="9219" width="8.7109375" style="339" customWidth="1"/>
    <col min="9220" max="9220" width="7.5703125" style="339" customWidth="1"/>
    <col min="9221" max="9221" width="8.7109375" style="339" customWidth="1"/>
    <col min="9222" max="9222" width="7.5703125" style="339" customWidth="1"/>
    <col min="9223" max="9223" width="8.7109375" style="339" customWidth="1"/>
    <col min="9224" max="9224" width="7.5703125" style="339" customWidth="1"/>
    <col min="9225" max="9225" width="8.7109375" style="339" customWidth="1"/>
    <col min="9226" max="9226" width="7.5703125" style="339" customWidth="1"/>
    <col min="9227" max="9227" width="8.7109375" style="339" customWidth="1"/>
    <col min="9228" max="9228" width="7.5703125" style="339" customWidth="1"/>
    <col min="9229" max="9472" width="7.7109375" style="339"/>
    <col min="9473" max="9473" width="7.5703125" style="339" customWidth="1"/>
    <col min="9474" max="9474" width="12.140625" style="339" customWidth="1"/>
    <col min="9475" max="9475" width="8.7109375" style="339" customWidth="1"/>
    <col min="9476" max="9476" width="7.5703125" style="339" customWidth="1"/>
    <col min="9477" max="9477" width="8.7109375" style="339" customWidth="1"/>
    <col min="9478" max="9478" width="7.5703125" style="339" customWidth="1"/>
    <col min="9479" max="9479" width="8.7109375" style="339" customWidth="1"/>
    <col min="9480" max="9480" width="7.5703125" style="339" customWidth="1"/>
    <col min="9481" max="9481" width="8.7109375" style="339" customWidth="1"/>
    <col min="9482" max="9482" width="7.5703125" style="339" customWidth="1"/>
    <col min="9483" max="9483" width="8.7109375" style="339" customWidth="1"/>
    <col min="9484" max="9484" width="7.5703125" style="339" customWidth="1"/>
    <col min="9485" max="9728" width="7.7109375" style="339"/>
    <col min="9729" max="9729" width="7.5703125" style="339" customWidth="1"/>
    <col min="9730" max="9730" width="12.140625" style="339" customWidth="1"/>
    <col min="9731" max="9731" width="8.7109375" style="339" customWidth="1"/>
    <col min="9732" max="9732" width="7.5703125" style="339" customWidth="1"/>
    <col min="9733" max="9733" width="8.7109375" style="339" customWidth="1"/>
    <col min="9734" max="9734" width="7.5703125" style="339" customWidth="1"/>
    <col min="9735" max="9735" width="8.7109375" style="339" customWidth="1"/>
    <col min="9736" max="9736" width="7.5703125" style="339" customWidth="1"/>
    <col min="9737" max="9737" width="8.7109375" style="339" customWidth="1"/>
    <col min="9738" max="9738" width="7.5703125" style="339" customWidth="1"/>
    <col min="9739" max="9739" width="8.7109375" style="339" customWidth="1"/>
    <col min="9740" max="9740" width="7.5703125" style="339" customWidth="1"/>
    <col min="9741" max="9984" width="7.7109375" style="339"/>
    <col min="9985" max="9985" width="7.5703125" style="339" customWidth="1"/>
    <col min="9986" max="9986" width="12.140625" style="339" customWidth="1"/>
    <col min="9987" max="9987" width="8.7109375" style="339" customWidth="1"/>
    <col min="9988" max="9988" width="7.5703125" style="339" customWidth="1"/>
    <col min="9989" max="9989" width="8.7109375" style="339" customWidth="1"/>
    <col min="9990" max="9990" width="7.5703125" style="339" customWidth="1"/>
    <col min="9991" max="9991" width="8.7109375" style="339" customWidth="1"/>
    <col min="9992" max="9992" width="7.5703125" style="339" customWidth="1"/>
    <col min="9993" max="9993" width="8.7109375" style="339" customWidth="1"/>
    <col min="9994" max="9994" width="7.5703125" style="339" customWidth="1"/>
    <col min="9995" max="9995" width="8.7109375" style="339" customWidth="1"/>
    <col min="9996" max="9996" width="7.5703125" style="339" customWidth="1"/>
    <col min="9997" max="10240" width="7.7109375" style="339"/>
    <col min="10241" max="10241" width="7.5703125" style="339" customWidth="1"/>
    <col min="10242" max="10242" width="12.140625" style="339" customWidth="1"/>
    <col min="10243" max="10243" width="8.7109375" style="339" customWidth="1"/>
    <col min="10244" max="10244" width="7.5703125" style="339" customWidth="1"/>
    <col min="10245" max="10245" width="8.7109375" style="339" customWidth="1"/>
    <col min="10246" max="10246" width="7.5703125" style="339" customWidth="1"/>
    <col min="10247" max="10247" width="8.7109375" style="339" customWidth="1"/>
    <col min="10248" max="10248" width="7.5703125" style="339" customWidth="1"/>
    <col min="10249" max="10249" width="8.7109375" style="339" customWidth="1"/>
    <col min="10250" max="10250" width="7.5703125" style="339" customWidth="1"/>
    <col min="10251" max="10251" width="8.7109375" style="339" customWidth="1"/>
    <col min="10252" max="10252" width="7.5703125" style="339" customWidth="1"/>
    <col min="10253" max="10496" width="7.7109375" style="339"/>
    <col min="10497" max="10497" width="7.5703125" style="339" customWidth="1"/>
    <col min="10498" max="10498" width="12.140625" style="339" customWidth="1"/>
    <col min="10499" max="10499" width="8.7109375" style="339" customWidth="1"/>
    <col min="10500" max="10500" width="7.5703125" style="339" customWidth="1"/>
    <col min="10501" max="10501" width="8.7109375" style="339" customWidth="1"/>
    <col min="10502" max="10502" width="7.5703125" style="339" customWidth="1"/>
    <col min="10503" max="10503" width="8.7109375" style="339" customWidth="1"/>
    <col min="10504" max="10504" width="7.5703125" style="339" customWidth="1"/>
    <col min="10505" max="10505" width="8.7109375" style="339" customWidth="1"/>
    <col min="10506" max="10506" width="7.5703125" style="339" customWidth="1"/>
    <col min="10507" max="10507" width="8.7109375" style="339" customWidth="1"/>
    <col min="10508" max="10508" width="7.5703125" style="339" customWidth="1"/>
    <col min="10509" max="10752" width="7.7109375" style="339"/>
    <col min="10753" max="10753" width="7.5703125" style="339" customWidth="1"/>
    <col min="10754" max="10754" width="12.140625" style="339" customWidth="1"/>
    <col min="10755" max="10755" width="8.7109375" style="339" customWidth="1"/>
    <col min="10756" max="10756" width="7.5703125" style="339" customWidth="1"/>
    <col min="10757" max="10757" width="8.7109375" style="339" customWidth="1"/>
    <col min="10758" max="10758" width="7.5703125" style="339" customWidth="1"/>
    <col min="10759" max="10759" width="8.7109375" style="339" customWidth="1"/>
    <col min="10760" max="10760" width="7.5703125" style="339" customWidth="1"/>
    <col min="10761" max="10761" width="8.7109375" style="339" customWidth="1"/>
    <col min="10762" max="10762" width="7.5703125" style="339" customWidth="1"/>
    <col min="10763" max="10763" width="8.7109375" style="339" customWidth="1"/>
    <col min="10764" max="10764" width="7.5703125" style="339" customWidth="1"/>
    <col min="10765" max="11008" width="7.7109375" style="339"/>
    <col min="11009" max="11009" width="7.5703125" style="339" customWidth="1"/>
    <col min="11010" max="11010" width="12.140625" style="339" customWidth="1"/>
    <col min="11011" max="11011" width="8.7109375" style="339" customWidth="1"/>
    <col min="11012" max="11012" width="7.5703125" style="339" customWidth="1"/>
    <col min="11013" max="11013" width="8.7109375" style="339" customWidth="1"/>
    <col min="11014" max="11014" width="7.5703125" style="339" customWidth="1"/>
    <col min="11015" max="11015" width="8.7109375" style="339" customWidth="1"/>
    <col min="11016" max="11016" width="7.5703125" style="339" customWidth="1"/>
    <col min="11017" max="11017" width="8.7109375" style="339" customWidth="1"/>
    <col min="11018" max="11018" width="7.5703125" style="339" customWidth="1"/>
    <col min="11019" max="11019" width="8.7109375" style="339" customWidth="1"/>
    <col min="11020" max="11020" width="7.5703125" style="339" customWidth="1"/>
    <col min="11021" max="11264" width="7.7109375" style="339"/>
    <col min="11265" max="11265" width="7.5703125" style="339" customWidth="1"/>
    <col min="11266" max="11266" width="12.140625" style="339" customWidth="1"/>
    <col min="11267" max="11267" width="8.7109375" style="339" customWidth="1"/>
    <col min="11268" max="11268" width="7.5703125" style="339" customWidth="1"/>
    <col min="11269" max="11269" width="8.7109375" style="339" customWidth="1"/>
    <col min="11270" max="11270" width="7.5703125" style="339" customWidth="1"/>
    <col min="11271" max="11271" width="8.7109375" style="339" customWidth="1"/>
    <col min="11272" max="11272" width="7.5703125" style="339" customWidth="1"/>
    <col min="11273" max="11273" width="8.7109375" style="339" customWidth="1"/>
    <col min="11274" max="11274" width="7.5703125" style="339" customWidth="1"/>
    <col min="11275" max="11275" width="8.7109375" style="339" customWidth="1"/>
    <col min="11276" max="11276" width="7.5703125" style="339" customWidth="1"/>
    <col min="11277" max="11520" width="7.7109375" style="339"/>
    <col min="11521" max="11521" width="7.5703125" style="339" customWidth="1"/>
    <col min="11522" max="11522" width="12.140625" style="339" customWidth="1"/>
    <col min="11523" max="11523" width="8.7109375" style="339" customWidth="1"/>
    <col min="11524" max="11524" width="7.5703125" style="339" customWidth="1"/>
    <col min="11525" max="11525" width="8.7109375" style="339" customWidth="1"/>
    <col min="11526" max="11526" width="7.5703125" style="339" customWidth="1"/>
    <col min="11527" max="11527" width="8.7109375" style="339" customWidth="1"/>
    <col min="11528" max="11528" width="7.5703125" style="339" customWidth="1"/>
    <col min="11529" max="11529" width="8.7109375" style="339" customWidth="1"/>
    <col min="11530" max="11530" width="7.5703125" style="339" customWidth="1"/>
    <col min="11531" max="11531" width="8.7109375" style="339" customWidth="1"/>
    <col min="11532" max="11532" width="7.5703125" style="339" customWidth="1"/>
    <col min="11533" max="11776" width="7.7109375" style="339"/>
    <col min="11777" max="11777" width="7.5703125" style="339" customWidth="1"/>
    <col min="11778" max="11778" width="12.140625" style="339" customWidth="1"/>
    <col min="11779" max="11779" width="8.7109375" style="339" customWidth="1"/>
    <col min="11780" max="11780" width="7.5703125" style="339" customWidth="1"/>
    <col min="11781" max="11781" width="8.7109375" style="339" customWidth="1"/>
    <col min="11782" max="11782" width="7.5703125" style="339" customWidth="1"/>
    <col min="11783" max="11783" width="8.7109375" style="339" customWidth="1"/>
    <col min="11784" max="11784" width="7.5703125" style="339" customWidth="1"/>
    <col min="11785" max="11785" width="8.7109375" style="339" customWidth="1"/>
    <col min="11786" max="11786" width="7.5703125" style="339" customWidth="1"/>
    <col min="11787" max="11787" width="8.7109375" style="339" customWidth="1"/>
    <col min="11788" max="11788" width="7.5703125" style="339" customWidth="1"/>
    <col min="11789" max="12032" width="7.7109375" style="339"/>
    <col min="12033" max="12033" width="7.5703125" style="339" customWidth="1"/>
    <col min="12034" max="12034" width="12.140625" style="339" customWidth="1"/>
    <col min="12035" max="12035" width="8.7109375" style="339" customWidth="1"/>
    <col min="12036" max="12036" width="7.5703125" style="339" customWidth="1"/>
    <col min="12037" max="12037" width="8.7109375" style="339" customWidth="1"/>
    <col min="12038" max="12038" width="7.5703125" style="339" customWidth="1"/>
    <col min="12039" max="12039" width="8.7109375" style="339" customWidth="1"/>
    <col min="12040" max="12040" width="7.5703125" style="339" customWidth="1"/>
    <col min="12041" max="12041" width="8.7109375" style="339" customWidth="1"/>
    <col min="12042" max="12042" width="7.5703125" style="339" customWidth="1"/>
    <col min="12043" max="12043" width="8.7109375" style="339" customWidth="1"/>
    <col min="12044" max="12044" width="7.5703125" style="339" customWidth="1"/>
    <col min="12045" max="12288" width="7.7109375" style="339"/>
    <col min="12289" max="12289" width="7.5703125" style="339" customWidth="1"/>
    <col min="12290" max="12290" width="12.140625" style="339" customWidth="1"/>
    <col min="12291" max="12291" width="8.7109375" style="339" customWidth="1"/>
    <col min="12292" max="12292" width="7.5703125" style="339" customWidth="1"/>
    <col min="12293" max="12293" width="8.7109375" style="339" customWidth="1"/>
    <col min="12294" max="12294" width="7.5703125" style="339" customWidth="1"/>
    <col min="12295" max="12295" width="8.7109375" style="339" customWidth="1"/>
    <col min="12296" max="12296" width="7.5703125" style="339" customWidth="1"/>
    <col min="12297" max="12297" width="8.7109375" style="339" customWidth="1"/>
    <col min="12298" max="12298" width="7.5703125" style="339" customWidth="1"/>
    <col min="12299" max="12299" width="8.7109375" style="339" customWidth="1"/>
    <col min="12300" max="12300" width="7.5703125" style="339" customWidth="1"/>
    <col min="12301" max="12544" width="7.7109375" style="339"/>
    <col min="12545" max="12545" width="7.5703125" style="339" customWidth="1"/>
    <col min="12546" max="12546" width="12.140625" style="339" customWidth="1"/>
    <col min="12547" max="12547" width="8.7109375" style="339" customWidth="1"/>
    <col min="12548" max="12548" width="7.5703125" style="339" customWidth="1"/>
    <col min="12549" max="12549" width="8.7109375" style="339" customWidth="1"/>
    <col min="12550" max="12550" width="7.5703125" style="339" customWidth="1"/>
    <col min="12551" max="12551" width="8.7109375" style="339" customWidth="1"/>
    <col min="12552" max="12552" width="7.5703125" style="339" customWidth="1"/>
    <col min="12553" max="12553" width="8.7109375" style="339" customWidth="1"/>
    <col min="12554" max="12554" width="7.5703125" style="339" customWidth="1"/>
    <col min="12555" max="12555" width="8.7109375" style="339" customWidth="1"/>
    <col min="12556" max="12556" width="7.5703125" style="339" customWidth="1"/>
    <col min="12557" max="12800" width="7.7109375" style="339"/>
    <col min="12801" max="12801" width="7.5703125" style="339" customWidth="1"/>
    <col min="12802" max="12802" width="12.140625" style="339" customWidth="1"/>
    <col min="12803" max="12803" width="8.7109375" style="339" customWidth="1"/>
    <col min="12804" max="12804" width="7.5703125" style="339" customWidth="1"/>
    <col min="12805" max="12805" width="8.7109375" style="339" customWidth="1"/>
    <col min="12806" max="12806" width="7.5703125" style="339" customWidth="1"/>
    <col min="12807" max="12807" width="8.7109375" style="339" customWidth="1"/>
    <col min="12808" max="12808" width="7.5703125" style="339" customWidth="1"/>
    <col min="12809" max="12809" width="8.7109375" style="339" customWidth="1"/>
    <col min="12810" max="12810" width="7.5703125" style="339" customWidth="1"/>
    <col min="12811" max="12811" width="8.7109375" style="339" customWidth="1"/>
    <col min="12812" max="12812" width="7.5703125" style="339" customWidth="1"/>
    <col min="12813" max="13056" width="7.7109375" style="339"/>
    <col min="13057" max="13057" width="7.5703125" style="339" customWidth="1"/>
    <col min="13058" max="13058" width="12.140625" style="339" customWidth="1"/>
    <col min="13059" max="13059" width="8.7109375" style="339" customWidth="1"/>
    <col min="13060" max="13060" width="7.5703125" style="339" customWidth="1"/>
    <col min="13061" max="13061" width="8.7109375" style="339" customWidth="1"/>
    <col min="13062" max="13062" width="7.5703125" style="339" customWidth="1"/>
    <col min="13063" max="13063" width="8.7109375" style="339" customWidth="1"/>
    <col min="13064" max="13064" width="7.5703125" style="339" customWidth="1"/>
    <col min="13065" max="13065" width="8.7109375" style="339" customWidth="1"/>
    <col min="13066" max="13066" width="7.5703125" style="339" customWidth="1"/>
    <col min="13067" max="13067" width="8.7109375" style="339" customWidth="1"/>
    <col min="13068" max="13068" width="7.5703125" style="339" customWidth="1"/>
    <col min="13069" max="13312" width="7.7109375" style="339"/>
    <col min="13313" max="13313" width="7.5703125" style="339" customWidth="1"/>
    <col min="13314" max="13314" width="12.140625" style="339" customWidth="1"/>
    <col min="13315" max="13315" width="8.7109375" style="339" customWidth="1"/>
    <col min="13316" max="13316" width="7.5703125" style="339" customWidth="1"/>
    <col min="13317" max="13317" width="8.7109375" style="339" customWidth="1"/>
    <col min="13318" max="13318" width="7.5703125" style="339" customWidth="1"/>
    <col min="13319" max="13319" width="8.7109375" style="339" customWidth="1"/>
    <col min="13320" max="13320" width="7.5703125" style="339" customWidth="1"/>
    <col min="13321" max="13321" width="8.7109375" style="339" customWidth="1"/>
    <col min="13322" max="13322" width="7.5703125" style="339" customWidth="1"/>
    <col min="13323" max="13323" width="8.7109375" style="339" customWidth="1"/>
    <col min="13324" max="13324" width="7.5703125" style="339" customWidth="1"/>
    <col min="13325" max="13568" width="7.7109375" style="339"/>
    <col min="13569" max="13569" width="7.5703125" style="339" customWidth="1"/>
    <col min="13570" max="13570" width="12.140625" style="339" customWidth="1"/>
    <col min="13571" max="13571" width="8.7109375" style="339" customWidth="1"/>
    <col min="13572" max="13572" width="7.5703125" style="339" customWidth="1"/>
    <col min="13573" max="13573" width="8.7109375" style="339" customWidth="1"/>
    <col min="13574" max="13574" width="7.5703125" style="339" customWidth="1"/>
    <col min="13575" max="13575" width="8.7109375" style="339" customWidth="1"/>
    <col min="13576" max="13576" width="7.5703125" style="339" customWidth="1"/>
    <col min="13577" max="13577" width="8.7109375" style="339" customWidth="1"/>
    <col min="13578" max="13578" width="7.5703125" style="339" customWidth="1"/>
    <col min="13579" max="13579" width="8.7109375" style="339" customWidth="1"/>
    <col min="13580" max="13580" width="7.5703125" style="339" customWidth="1"/>
    <col min="13581" max="13824" width="7.7109375" style="339"/>
    <col min="13825" max="13825" width="7.5703125" style="339" customWidth="1"/>
    <col min="13826" max="13826" width="12.140625" style="339" customWidth="1"/>
    <col min="13827" max="13827" width="8.7109375" style="339" customWidth="1"/>
    <col min="13828" max="13828" width="7.5703125" style="339" customWidth="1"/>
    <col min="13829" max="13829" width="8.7109375" style="339" customWidth="1"/>
    <col min="13830" max="13830" width="7.5703125" style="339" customWidth="1"/>
    <col min="13831" max="13831" width="8.7109375" style="339" customWidth="1"/>
    <col min="13832" max="13832" width="7.5703125" style="339" customWidth="1"/>
    <col min="13833" max="13833" width="8.7109375" style="339" customWidth="1"/>
    <col min="13834" max="13834" width="7.5703125" style="339" customWidth="1"/>
    <col min="13835" max="13835" width="8.7109375" style="339" customWidth="1"/>
    <col min="13836" max="13836" width="7.5703125" style="339" customWidth="1"/>
    <col min="13837" max="14080" width="7.7109375" style="339"/>
    <col min="14081" max="14081" width="7.5703125" style="339" customWidth="1"/>
    <col min="14082" max="14082" width="12.140625" style="339" customWidth="1"/>
    <col min="14083" max="14083" width="8.7109375" style="339" customWidth="1"/>
    <col min="14084" max="14084" width="7.5703125" style="339" customWidth="1"/>
    <col min="14085" max="14085" width="8.7109375" style="339" customWidth="1"/>
    <col min="14086" max="14086" width="7.5703125" style="339" customWidth="1"/>
    <col min="14087" max="14087" width="8.7109375" style="339" customWidth="1"/>
    <col min="14088" max="14088" width="7.5703125" style="339" customWidth="1"/>
    <col min="14089" max="14089" width="8.7109375" style="339" customWidth="1"/>
    <col min="14090" max="14090" width="7.5703125" style="339" customWidth="1"/>
    <col min="14091" max="14091" width="8.7109375" style="339" customWidth="1"/>
    <col min="14092" max="14092" width="7.5703125" style="339" customWidth="1"/>
    <col min="14093" max="14336" width="7.7109375" style="339"/>
    <col min="14337" max="14337" width="7.5703125" style="339" customWidth="1"/>
    <col min="14338" max="14338" width="12.140625" style="339" customWidth="1"/>
    <col min="14339" max="14339" width="8.7109375" style="339" customWidth="1"/>
    <col min="14340" max="14340" width="7.5703125" style="339" customWidth="1"/>
    <col min="14341" max="14341" width="8.7109375" style="339" customWidth="1"/>
    <col min="14342" max="14342" width="7.5703125" style="339" customWidth="1"/>
    <col min="14343" max="14343" width="8.7109375" style="339" customWidth="1"/>
    <col min="14344" max="14344" width="7.5703125" style="339" customWidth="1"/>
    <col min="14345" max="14345" width="8.7109375" style="339" customWidth="1"/>
    <col min="14346" max="14346" width="7.5703125" style="339" customWidth="1"/>
    <col min="14347" max="14347" width="8.7109375" style="339" customWidth="1"/>
    <col min="14348" max="14348" width="7.5703125" style="339" customWidth="1"/>
    <col min="14349" max="14592" width="7.7109375" style="339"/>
    <col min="14593" max="14593" width="7.5703125" style="339" customWidth="1"/>
    <col min="14594" max="14594" width="12.140625" style="339" customWidth="1"/>
    <col min="14595" max="14595" width="8.7109375" style="339" customWidth="1"/>
    <col min="14596" max="14596" width="7.5703125" style="339" customWidth="1"/>
    <col min="14597" max="14597" width="8.7109375" style="339" customWidth="1"/>
    <col min="14598" max="14598" width="7.5703125" style="339" customWidth="1"/>
    <col min="14599" max="14599" width="8.7109375" style="339" customWidth="1"/>
    <col min="14600" max="14600" width="7.5703125" style="339" customWidth="1"/>
    <col min="14601" max="14601" width="8.7109375" style="339" customWidth="1"/>
    <col min="14602" max="14602" width="7.5703125" style="339" customWidth="1"/>
    <col min="14603" max="14603" width="8.7109375" style="339" customWidth="1"/>
    <col min="14604" max="14604" width="7.5703125" style="339" customWidth="1"/>
    <col min="14605" max="14848" width="7.7109375" style="339"/>
    <col min="14849" max="14849" width="7.5703125" style="339" customWidth="1"/>
    <col min="14850" max="14850" width="12.140625" style="339" customWidth="1"/>
    <col min="14851" max="14851" width="8.7109375" style="339" customWidth="1"/>
    <col min="14852" max="14852" width="7.5703125" style="339" customWidth="1"/>
    <col min="14853" max="14853" width="8.7109375" style="339" customWidth="1"/>
    <col min="14854" max="14854" width="7.5703125" style="339" customWidth="1"/>
    <col min="14855" max="14855" width="8.7109375" style="339" customWidth="1"/>
    <col min="14856" max="14856" width="7.5703125" style="339" customWidth="1"/>
    <col min="14857" max="14857" width="8.7109375" style="339" customWidth="1"/>
    <col min="14858" max="14858" width="7.5703125" style="339" customWidth="1"/>
    <col min="14859" max="14859" width="8.7109375" style="339" customWidth="1"/>
    <col min="14860" max="14860" width="7.5703125" style="339" customWidth="1"/>
    <col min="14861" max="15104" width="7.7109375" style="339"/>
    <col min="15105" max="15105" width="7.5703125" style="339" customWidth="1"/>
    <col min="15106" max="15106" width="12.140625" style="339" customWidth="1"/>
    <col min="15107" max="15107" width="8.7109375" style="339" customWidth="1"/>
    <col min="15108" max="15108" width="7.5703125" style="339" customWidth="1"/>
    <col min="15109" max="15109" width="8.7109375" style="339" customWidth="1"/>
    <col min="15110" max="15110" width="7.5703125" style="339" customWidth="1"/>
    <col min="15111" max="15111" width="8.7109375" style="339" customWidth="1"/>
    <col min="15112" max="15112" width="7.5703125" style="339" customWidth="1"/>
    <col min="15113" max="15113" width="8.7109375" style="339" customWidth="1"/>
    <col min="15114" max="15114" width="7.5703125" style="339" customWidth="1"/>
    <col min="15115" max="15115" width="8.7109375" style="339" customWidth="1"/>
    <col min="15116" max="15116" width="7.5703125" style="339" customWidth="1"/>
    <col min="15117" max="15360" width="7.7109375" style="339"/>
    <col min="15361" max="15361" width="7.5703125" style="339" customWidth="1"/>
    <col min="15362" max="15362" width="12.140625" style="339" customWidth="1"/>
    <col min="15363" max="15363" width="8.7109375" style="339" customWidth="1"/>
    <col min="15364" max="15364" width="7.5703125" style="339" customWidth="1"/>
    <col min="15365" max="15365" width="8.7109375" style="339" customWidth="1"/>
    <col min="15366" max="15366" width="7.5703125" style="339" customWidth="1"/>
    <col min="15367" max="15367" width="8.7109375" style="339" customWidth="1"/>
    <col min="15368" max="15368" width="7.5703125" style="339" customWidth="1"/>
    <col min="15369" max="15369" width="8.7109375" style="339" customWidth="1"/>
    <col min="15370" max="15370" width="7.5703125" style="339" customWidth="1"/>
    <col min="15371" max="15371" width="8.7109375" style="339" customWidth="1"/>
    <col min="15372" max="15372" width="7.5703125" style="339" customWidth="1"/>
    <col min="15373" max="15616" width="7.7109375" style="339"/>
    <col min="15617" max="15617" width="7.5703125" style="339" customWidth="1"/>
    <col min="15618" max="15618" width="12.140625" style="339" customWidth="1"/>
    <col min="15619" max="15619" width="8.7109375" style="339" customWidth="1"/>
    <col min="15620" max="15620" width="7.5703125" style="339" customWidth="1"/>
    <col min="15621" max="15621" width="8.7109375" style="339" customWidth="1"/>
    <col min="15622" max="15622" width="7.5703125" style="339" customWidth="1"/>
    <col min="15623" max="15623" width="8.7109375" style="339" customWidth="1"/>
    <col min="15624" max="15624" width="7.5703125" style="339" customWidth="1"/>
    <col min="15625" max="15625" width="8.7109375" style="339" customWidth="1"/>
    <col min="15626" max="15626" width="7.5703125" style="339" customWidth="1"/>
    <col min="15627" max="15627" width="8.7109375" style="339" customWidth="1"/>
    <col min="15628" max="15628" width="7.5703125" style="339" customWidth="1"/>
    <col min="15629" max="15872" width="7.7109375" style="339"/>
    <col min="15873" max="15873" width="7.5703125" style="339" customWidth="1"/>
    <col min="15874" max="15874" width="12.140625" style="339" customWidth="1"/>
    <col min="15875" max="15875" width="8.7109375" style="339" customWidth="1"/>
    <col min="15876" max="15876" width="7.5703125" style="339" customWidth="1"/>
    <col min="15877" max="15877" width="8.7109375" style="339" customWidth="1"/>
    <col min="15878" max="15878" width="7.5703125" style="339" customWidth="1"/>
    <col min="15879" max="15879" width="8.7109375" style="339" customWidth="1"/>
    <col min="15880" max="15880" width="7.5703125" style="339" customWidth="1"/>
    <col min="15881" max="15881" width="8.7109375" style="339" customWidth="1"/>
    <col min="15882" max="15882" width="7.5703125" style="339" customWidth="1"/>
    <col min="15883" max="15883" width="8.7109375" style="339" customWidth="1"/>
    <col min="15884" max="15884" width="7.5703125" style="339" customWidth="1"/>
    <col min="15885" max="16128" width="7.7109375" style="339"/>
    <col min="16129" max="16129" width="7.5703125" style="339" customWidth="1"/>
    <col min="16130" max="16130" width="12.140625" style="339" customWidth="1"/>
    <col min="16131" max="16131" width="8.7109375" style="339" customWidth="1"/>
    <col min="16132" max="16132" width="7.5703125" style="339" customWidth="1"/>
    <col min="16133" max="16133" width="8.7109375" style="339" customWidth="1"/>
    <col min="16134" max="16134" width="7.5703125" style="339" customWidth="1"/>
    <col min="16135" max="16135" width="8.7109375" style="339" customWidth="1"/>
    <col min="16136" max="16136" width="7.5703125" style="339" customWidth="1"/>
    <col min="16137" max="16137" width="8.7109375" style="339" customWidth="1"/>
    <col min="16138" max="16138" width="7.5703125" style="339" customWidth="1"/>
    <col min="16139" max="16139" width="8.7109375" style="339" customWidth="1"/>
    <col min="16140" max="16140" width="7.5703125" style="339" customWidth="1"/>
    <col min="16141" max="16384" width="7.7109375" style="339"/>
  </cols>
  <sheetData>
    <row r="1" spans="1:12" s="267" customFormat="1" ht="18.75" customHeight="1">
      <c r="A1" s="444" t="s">
        <v>216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</row>
    <row r="2" spans="1:12" s="8" customFormat="1" ht="12.75" thickBot="1">
      <c r="K2" s="447" t="s">
        <v>217</v>
      </c>
      <c r="L2" s="447"/>
    </row>
    <row r="3" spans="1:12" s="7" customFormat="1" ht="15" customHeight="1">
      <c r="A3" s="268"/>
      <c r="B3" s="269" t="s">
        <v>218</v>
      </c>
      <c r="C3" s="4" t="s">
        <v>219</v>
      </c>
      <c r="D3" s="6"/>
      <c r="E3" s="5" t="s">
        <v>220</v>
      </c>
      <c r="F3" s="6"/>
      <c r="G3" s="6" t="s">
        <v>221</v>
      </c>
      <c r="H3" s="6"/>
      <c r="I3" s="6" t="s">
        <v>222</v>
      </c>
      <c r="J3" s="6"/>
      <c r="K3" s="6" t="s">
        <v>223</v>
      </c>
      <c r="L3" s="270"/>
    </row>
    <row r="4" spans="1:12" s="7" customFormat="1" ht="15" customHeight="1">
      <c r="A4" s="271" t="s">
        <v>224</v>
      </c>
      <c r="B4" s="272" t="s">
        <v>225</v>
      </c>
      <c r="C4" s="273" t="s">
        <v>226</v>
      </c>
      <c r="D4" s="274" t="s">
        <v>227</v>
      </c>
      <c r="E4" s="275" t="s">
        <v>226</v>
      </c>
      <c r="F4" s="274" t="s">
        <v>227</v>
      </c>
      <c r="G4" s="274" t="s">
        <v>226</v>
      </c>
      <c r="H4" s="274" t="s">
        <v>227</v>
      </c>
      <c r="I4" s="274" t="s">
        <v>226</v>
      </c>
      <c r="J4" s="274" t="s">
        <v>227</v>
      </c>
      <c r="K4" s="274" t="s">
        <v>226</v>
      </c>
      <c r="L4" s="276" t="s">
        <v>227</v>
      </c>
    </row>
    <row r="5" spans="1:12" s="7" customFormat="1" ht="4.5" hidden="1" customHeight="1">
      <c r="A5" s="277"/>
      <c r="B5" s="278"/>
      <c r="C5" s="279"/>
      <c r="D5" s="280"/>
      <c r="E5" s="281"/>
      <c r="F5" s="282"/>
      <c r="G5" s="281"/>
      <c r="H5" s="282"/>
      <c r="I5" s="281"/>
      <c r="J5" s="282"/>
      <c r="K5" s="281"/>
      <c r="L5" s="282"/>
    </row>
    <row r="6" spans="1:12" s="7" customFormat="1" ht="15" hidden="1" customHeight="1">
      <c r="A6" s="283"/>
      <c r="B6" s="284" t="s">
        <v>228</v>
      </c>
      <c r="C6" s="285" t="e">
        <v>#REF!</v>
      </c>
      <c r="D6" s="280" t="e">
        <v>#REF!</v>
      </c>
      <c r="E6" s="286">
        <v>3369</v>
      </c>
      <c r="F6" s="282">
        <v>26.3</v>
      </c>
      <c r="G6" s="286">
        <v>1451</v>
      </c>
      <c r="H6" s="282">
        <v>22.6</v>
      </c>
      <c r="I6" s="286">
        <v>1840</v>
      </c>
      <c r="J6" s="282">
        <v>39.9</v>
      </c>
      <c r="K6" s="286">
        <v>2493</v>
      </c>
      <c r="L6" s="282">
        <v>43.5</v>
      </c>
    </row>
    <row r="7" spans="1:12" s="7" customFormat="1" ht="15" hidden="1" customHeight="1">
      <c r="A7" s="283">
        <v>1970</v>
      </c>
      <c r="B7" s="284" t="s">
        <v>229</v>
      </c>
      <c r="C7" s="285" t="e">
        <v>#REF!</v>
      </c>
      <c r="D7" s="280" t="e">
        <v>#REF!</v>
      </c>
      <c r="E7" s="286">
        <v>3426</v>
      </c>
      <c r="F7" s="282">
        <v>26.7</v>
      </c>
      <c r="G7" s="286">
        <v>2932</v>
      </c>
      <c r="H7" s="282">
        <v>45.7</v>
      </c>
      <c r="I7" s="286">
        <v>1393</v>
      </c>
      <c r="J7" s="282">
        <v>30.2</v>
      </c>
      <c r="K7" s="286">
        <v>1499</v>
      </c>
      <c r="L7" s="282">
        <v>26.2</v>
      </c>
    </row>
    <row r="8" spans="1:12" s="7" customFormat="1" ht="15" hidden="1" customHeight="1">
      <c r="A8" s="283" t="s">
        <v>230</v>
      </c>
      <c r="B8" s="284" t="s">
        <v>231</v>
      </c>
      <c r="C8" s="285" t="e">
        <v>#REF!</v>
      </c>
      <c r="D8" s="280" t="e">
        <v>#REF!</v>
      </c>
      <c r="E8" s="286">
        <v>6020</v>
      </c>
      <c r="F8" s="282">
        <v>47</v>
      </c>
      <c r="G8" s="286">
        <v>2028</v>
      </c>
      <c r="H8" s="282">
        <v>31.7</v>
      </c>
      <c r="I8" s="286">
        <v>1373</v>
      </c>
      <c r="J8" s="282">
        <v>29.9</v>
      </c>
      <c r="K8" s="286">
        <v>1739</v>
      </c>
      <c r="L8" s="282">
        <v>30.3</v>
      </c>
    </row>
    <row r="9" spans="1:12" s="7" customFormat="1" ht="15" hidden="1" customHeight="1">
      <c r="A9" s="283"/>
      <c r="B9" s="284" t="s">
        <v>232</v>
      </c>
      <c r="C9" s="285" t="e">
        <v>#REF!</v>
      </c>
      <c r="D9" s="280" t="e">
        <v>#REF!</v>
      </c>
      <c r="E9" s="286">
        <v>12815</v>
      </c>
      <c r="F9" s="282">
        <v>100</v>
      </c>
      <c r="G9" s="286">
        <v>6411</v>
      </c>
      <c r="H9" s="282">
        <v>100</v>
      </c>
      <c r="I9" s="286">
        <v>4606</v>
      </c>
      <c r="J9" s="282">
        <v>100</v>
      </c>
      <c r="K9" s="286">
        <v>5731</v>
      </c>
      <c r="L9" s="282">
        <v>100</v>
      </c>
    </row>
    <row r="10" spans="1:12" s="7" customFormat="1" ht="4.5" hidden="1" customHeight="1">
      <c r="A10" s="283"/>
      <c r="B10" s="284"/>
      <c r="C10" s="285"/>
      <c r="D10" s="280"/>
      <c r="E10" s="286"/>
      <c r="F10" s="282"/>
      <c r="G10" s="286"/>
      <c r="H10" s="282"/>
      <c r="I10" s="286"/>
      <c r="J10" s="282"/>
      <c r="K10" s="286"/>
      <c r="L10" s="282"/>
    </row>
    <row r="11" spans="1:12" s="7" customFormat="1" ht="4.5" hidden="1" customHeight="1">
      <c r="A11" s="287"/>
      <c r="B11" s="288"/>
      <c r="C11" s="285"/>
      <c r="D11" s="280"/>
      <c r="E11" s="286"/>
      <c r="F11" s="282"/>
      <c r="G11" s="286"/>
      <c r="H11" s="282"/>
      <c r="I11" s="286"/>
      <c r="J11" s="282"/>
      <c r="K11" s="286"/>
      <c r="L11" s="282"/>
    </row>
    <row r="12" spans="1:12" s="7" customFormat="1" ht="15" hidden="1" customHeight="1">
      <c r="A12" s="289"/>
      <c r="B12" s="290" t="s">
        <v>228</v>
      </c>
      <c r="C12" s="285" t="e">
        <v>#REF!</v>
      </c>
      <c r="D12" s="280" t="e">
        <v>#REF!</v>
      </c>
      <c r="E12" s="286">
        <v>2311</v>
      </c>
      <c r="F12" s="282">
        <v>16.2</v>
      </c>
      <c r="G12" s="286">
        <v>1063</v>
      </c>
      <c r="H12" s="282">
        <v>14.2</v>
      </c>
      <c r="I12" s="286">
        <v>1375</v>
      </c>
      <c r="J12" s="282">
        <v>30.9</v>
      </c>
      <c r="K12" s="286">
        <v>1781</v>
      </c>
      <c r="L12" s="282">
        <v>25.8</v>
      </c>
    </row>
    <row r="13" spans="1:12" s="7" customFormat="1" ht="15" hidden="1" customHeight="1">
      <c r="A13" s="289">
        <v>1975</v>
      </c>
      <c r="B13" s="290" t="s">
        <v>229</v>
      </c>
      <c r="C13" s="285" t="e">
        <v>#REF!</v>
      </c>
      <c r="D13" s="280" t="e">
        <v>#REF!</v>
      </c>
      <c r="E13" s="286">
        <v>4492</v>
      </c>
      <c r="F13" s="282">
        <v>31.6</v>
      </c>
      <c r="G13" s="286">
        <v>3695</v>
      </c>
      <c r="H13" s="282">
        <v>49.2</v>
      </c>
      <c r="I13" s="286">
        <v>1521</v>
      </c>
      <c r="J13" s="282">
        <v>34.200000000000003</v>
      </c>
      <c r="K13" s="286">
        <v>2938</v>
      </c>
      <c r="L13" s="282">
        <v>42.5</v>
      </c>
    </row>
    <row r="14" spans="1:12" s="7" customFormat="1" ht="15" hidden="1" customHeight="1">
      <c r="A14" s="289" t="s">
        <v>233</v>
      </c>
      <c r="B14" s="290" t="s">
        <v>231</v>
      </c>
      <c r="C14" s="285" t="e">
        <v>#REF!</v>
      </c>
      <c r="D14" s="280" t="e">
        <v>#REF!</v>
      </c>
      <c r="E14" s="286">
        <v>7431</v>
      </c>
      <c r="F14" s="282">
        <v>52.2</v>
      </c>
      <c r="G14" s="286">
        <v>2749</v>
      </c>
      <c r="H14" s="282">
        <v>36.6</v>
      </c>
      <c r="I14" s="286">
        <v>1551</v>
      </c>
      <c r="J14" s="282">
        <v>34.9</v>
      </c>
      <c r="K14" s="286">
        <v>2195</v>
      </c>
      <c r="L14" s="282">
        <v>31.7</v>
      </c>
    </row>
    <row r="15" spans="1:12" s="7" customFormat="1" ht="15" hidden="1" customHeight="1">
      <c r="A15" s="289"/>
      <c r="B15" s="290" t="s">
        <v>232</v>
      </c>
      <c r="C15" s="285" t="e">
        <v>#REF!</v>
      </c>
      <c r="D15" s="280" t="e">
        <v>#REF!</v>
      </c>
      <c r="E15" s="286">
        <v>14234</v>
      </c>
      <c r="F15" s="282">
        <v>100</v>
      </c>
      <c r="G15" s="286">
        <v>7507</v>
      </c>
      <c r="H15" s="282">
        <v>100</v>
      </c>
      <c r="I15" s="286">
        <v>4447</v>
      </c>
      <c r="J15" s="282">
        <v>100</v>
      </c>
      <c r="K15" s="286">
        <v>6914</v>
      </c>
      <c r="L15" s="282">
        <v>100</v>
      </c>
    </row>
    <row r="16" spans="1:12" s="7" customFormat="1" ht="4.5" hidden="1" customHeight="1">
      <c r="A16" s="291"/>
      <c r="B16" s="292"/>
      <c r="C16" s="285"/>
      <c r="D16" s="280"/>
      <c r="E16" s="286"/>
      <c r="F16" s="282"/>
      <c r="G16" s="286"/>
      <c r="H16" s="282"/>
      <c r="I16" s="286"/>
      <c r="J16" s="282"/>
      <c r="K16" s="286"/>
      <c r="L16" s="282"/>
    </row>
    <row r="17" spans="1:12" s="7" customFormat="1" ht="4.5" customHeight="1">
      <c r="A17" s="289"/>
      <c r="B17" s="290"/>
      <c r="C17" s="293"/>
      <c r="D17" s="294"/>
      <c r="E17" s="295"/>
      <c r="F17" s="296"/>
      <c r="G17" s="295"/>
      <c r="H17" s="296"/>
      <c r="I17" s="295"/>
      <c r="J17" s="296"/>
      <c r="K17" s="295"/>
      <c r="L17" s="296"/>
    </row>
    <row r="18" spans="1:12" s="7" customFormat="1" ht="15.95" customHeight="1">
      <c r="A18" s="289"/>
      <c r="B18" s="290" t="s">
        <v>228</v>
      </c>
      <c r="C18" s="297">
        <v>5305</v>
      </c>
      <c r="D18" s="280">
        <v>12.9</v>
      </c>
      <c r="E18" s="298">
        <v>1887</v>
      </c>
      <c r="F18" s="282">
        <v>10.5</v>
      </c>
      <c r="G18" s="298">
        <v>891</v>
      </c>
      <c r="H18" s="282">
        <v>8.9</v>
      </c>
      <c r="I18" s="298">
        <v>1120</v>
      </c>
      <c r="J18" s="282">
        <v>24.4</v>
      </c>
      <c r="K18" s="298">
        <v>1407</v>
      </c>
      <c r="L18" s="282">
        <v>16.899999999999999</v>
      </c>
    </row>
    <row r="19" spans="1:12" s="7" customFormat="1" ht="15.95" customHeight="1">
      <c r="A19" s="289" t="s">
        <v>234</v>
      </c>
      <c r="B19" s="290" t="s">
        <v>229</v>
      </c>
      <c r="C19" s="297">
        <v>16493</v>
      </c>
      <c r="D19" s="280">
        <v>40.200000000000003</v>
      </c>
      <c r="E19" s="298">
        <v>5830</v>
      </c>
      <c r="F19" s="282">
        <v>32.299999999999997</v>
      </c>
      <c r="G19" s="298">
        <v>5063</v>
      </c>
      <c r="H19" s="282">
        <v>50.3</v>
      </c>
      <c r="I19" s="298">
        <v>1784</v>
      </c>
      <c r="J19" s="282">
        <v>38.799999999999997</v>
      </c>
      <c r="K19" s="298">
        <v>3816</v>
      </c>
      <c r="L19" s="282">
        <v>45.8</v>
      </c>
    </row>
    <row r="20" spans="1:12" s="7" customFormat="1" ht="15.95" customHeight="1">
      <c r="A20" s="289" t="s">
        <v>235</v>
      </c>
      <c r="B20" s="290" t="s">
        <v>231</v>
      </c>
      <c r="C20" s="297">
        <v>19227</v>
      </c>
      <c r="D20" s="280">
        <v>46.9</v>
      </c>
      <c r="E20" s="299">
        <v>10329</v>
      </c>
      <c r="F20" s="282">
        <v>57.2</v>
      </c>
      <c r="G20" s="299">
        <v>4102</v>
      </c>
      <c r="H20" s="282">
        <v>40.799999999999997</v>
      </c>
      <c r="I20" s="299">
        <v>1689</v>
      </c>
      <c r="J20" s="282">
        <v>36.799999999999997</v>
      </c>
      <c r="K20" s="299">
        <v>3107</v>
      </c>
      <c r="L20" s="282">
        <v>37.299999999999997</v>
      </c>
    </row>
    <row r="21" spans="1:12" s="7" customFormat="1" ht="15.95" customHeight="1">
      <c r="A21" s="289"/>
      <c r="B21" s="290" t="s">
        <v>232</v>
      </c>
      <c r="C21" s="297">
        <v>41025</v>
      </c>
      <c r="D21" s="280">
        <v>100</v>
      </c>
      <c r="E21" s="299">
        <v>18046</v>
      </c>
      <c r="F21" s="282">
        <v>100</v>
      </c>
      <c r="G21" s="299">
        <v>10056</v>
      </c>
      <c r="H21" s="282">
        <v>100</v>
      </c>
      <c r="I21" s="299">
        <v>4593</v>
      </c>
      <c r="J21" s="282">
        <v>100</v>
      </c>
      <c r="K21" s="299">
        <v>8330</v>
      </c>
      <c r="L21" s="282">
        <v>100</v>
      </c>
    </row>
    <row r="22" spans="1:12" s="7" customFormat="1" ht="4.5" customHeight="1">
      <c r="A22" s="291"/>
      <c r="B22" s="300"/>
      <c r="C22" s="301"/>
      <c r="D22" s="302"/>
      <c r="E22" s="303"/>
      <c r="F22" s="304"/>
      <c r="G22" s="303"/>
      <c r="H22" s="304"/>
      <c r="I22" s="303"/>
      <c r="J22" s="304"/>
      <c r="K22" s="303"/>
      <c r="L22" s="304"/>
    </row>
    <row r="23" spans="1:12" s="7" customFormat="1" ht="4.5" customHeight="1">
      <c r="A23" s="289"/>
      <c r="B23" s="305"/>
      <c r="C23" s="297"/>
      <c r="D23" s="306"/>
      <c r="E23" s="299"/>
      <c r="F23" s="307"/>
      <c r="G23" s="299"/>
      <c r="H23" s="307"/>
      <c r="I23" s="299"/>
      <c r="J23" s="307"/>
      <c r="K23" s="299"/>
      <c r="L23" s="307"/>
    </row>
    <row r="24" spans="1:12" s="7" customFormat="1" ht="15.95" customHeight="1">
      <c r="A24" s="289"/>
      <c r="B24" s="290" t="s">
        <v>228</v>
      </c>
      <c r="C24" s="297">
        <v>4308</v>
      </c>
      <c r="D24" s="306">
        <v>9.1999999999999993</v>
      </c>
      <c r="E24" s="299">
        <v>1516</v>
      </c>
      <c r="F24" s="307">
        <v>7.3</v>
      </c>
      <c r="G24" s="299">
        <v>674</v>
      </c>
      <c r="H24" s="307">
        <v>6</v>
      </c>
      <c r="I24" s="299">
        <v>957</v>
      </c>
      <c r="J24" s="307">
        <v>20.6</v>
      </c>
      <c r="K24" s="299">
        <v>1161</v>
      </c>
      <c r="L24" s="307">
        <v>11.7</v>
      </c>
    </row>
    <row r="25" spans="1:12" s="7" customFormat="1" ht="15.95" customHeight="1">
      <c r="A25" s="289" t="s">
        <v>236</v>
      </c>
      <c r="B25" s="290" t="s">
        <v>229</v>
      </c>
      <c r="C25" s="297">
        <v>19519</v>
      </c>
      <c r="D25" s="306">
        <v>41.8</v>
      </c>
      <c r="E25" s="299">
        <v>6962</v>
      </c>
      <c r="F25" s="307">
        <v>33.4</v>
      </c>
      <c r="G25" s="299">
        <v>5884</v>
      </c>
      <c r="H25" s="307">
        <v>52.3</v>
      </c>
      <c r="I25" s="299">
        <v>1855</v>
      </c>
      <c r="J25" s="307">
        <v>39.9</v>
      </c>
      <c r="K25" s="299">
        <v>4818</v>
      </c>
      <c r="L25" s="307">
        <v>48.3</v>
      </c>
    </row>
    <row r="26" spans="1:12" s="7" customFormat="1" ht="15.95" customHeight="1">
      <c r="A26" s="289" t="s">
        <v>237</v>
      </c>
      <c r="B26" s="290" t="s">
        <v>231</v>
      </c>
      <c r="C26" s="297">
        <v>22893</v>
      </c>
      <c r="D26" s="306">
        <v>49</v>
      </c>
      <c r="E26" s="299">
        <v>12377</v>
      </c>
      <c r="F26" s="307">
        <v>59.3</v>
      </c>
      <c r="G26" s="299">
        <v>4689</v>
      </c>
      <c r="H26" s="307">
        <v>41.7</v>
      </c>
      <c r="I26" s="299">
        <v>1837</v>
      </c>
      <c r="J26" s="307">
        <v>39.5</v>
      </c>
      <c r="K26" s="299">
        <v>3990</v>
      </c>
      <c r="L26" s="307">
        <v>40</v>
      </c>
    </row>
    <row r="27" spans="1:12" s="7" customFormat="1" ht="15.95" customHeight="1">
      <c r="A27" s="289"/>
      <c r="B27" s="290" t="s">
        <v>232</v>
      </c>
      <c r="C27" s="297">
        <v>46720</v>
      </c>
      <c r="D27" s="306">
        <v>100</v>
      </c>
      <c r="E27" s="299">
        <v>20855</v>
      </c>
      <c r="F27" s="307">
        <v>100</v>
      </c>
      <c r="G27" s="299">
        <v>11247</v>
      </c>
      <c r="H27" s="307">
        <v>100</v>
      </c>
      <c r="I27" s="299">
        <v>4649</v>
      </c>
      <c r="J27" s="307">
        <v>100</v>
      </c>
      <c r="K27" s="299">
        <v>9969</v>
      </c>
      <c r="L27" s="307">
        <v>100</v>
      </c>
    </row>
    <row r="28" spans="1:12" s="7" customFormat="1" ht="4.5" customHeight="1">
      <c r="A28" s="291"/>
      <c r="B28" s="300"/>
      <c r="C28" s="297"/>
      <c r="D28" s="306"/>
      <c r="E28" s="299"/>
      <c r="F28" s="307"/>
      <c r="G28" s="299"/>
      <c r="H28" s="307"/>
      <c r="I28" s="299"/>
      <c r="J28" s="307"/>
      <c r="K28" s="299"/>
      <c r="L28" s="307"/>
    </row>
    <row r="29" spans="1:12" s="7" customFormat="1" ht="4.5" customHeight="1">
      <c r="A29" s="289"/>
      <c r="B29" s="305"/>
      <c r="C29" s="293"/>
      <c r="D29" s="308"/>
      <c r="E29" s="309"/>
      <c r="F29" s="310"/>
      <c r="G29" s="309"/>
      <c r="H29" s="310"/>
      <c r="I29" s="309"/>
      <c r="J29" s="310"/>
      <c r="K29" s="309"/>
      <c r="L29" s="310"/>
    </row>
    <row r="30" spans="1:12" s="7" customFormat="1" ht="15.95" customHeight="1">
      <c r="A30" s="289"/>
      <c r="B30" s="290" t="s">
        <v>228</v>
      </c>
      <c r="C30" s="297">
        <v>4072</v>
      </c>
      <c r="D30" s="306">
        <v>7.3</v>
      </c>
      <c r="E30" s="299">
        <v>1406</v>
      </c>
      <c r="F30" s="307">
        <v>6</v>
      </c>
      <c r="G30" s="299">
        <v>682</v>
      </c>
      <c r="H30" s="307">
        <v>5</v>
      </c>
      <c r="I30" s="299">
        <v>944</v>
      </c>
      <c r="J30" s="307">
        <v>19.7</v>
      </c>
      <c r="K30" s="299">
        <v>1040</v>
      </c>
      <c r="L30" s="307">
        <v>7.6</v>
      </c>
    </row>
    <row r="31" spans="1:12" s="7" customFormat="1" ht="15.95" customHeight="1">
      <c r="A31" s="289" t="s">
        <v>238</v>
      </c>
      <c r="B31" s="290" t="s">
        <v>229</v>
      </c>
      <c r="C31" s="297">
        <v>20602</v>
      </c>
      <c r="D31" s="306">
        <v>37.1</v>
      </c>
      <c r="E31" s="299">
        <v>6783</v>
      </c>
      <c r="F31" s="307">
        <v>29</v>
      </c>
      <c r="G31" s="299">
        <v>6295</v>
      </c>
      <c r="H31" s="307">
        <v>46.2</v>
      </c>
      <c r="I31" s="299">
        <v>1737</v>
      </c>
      <c r="J31" s="307">
        <v>36.299999999999997</v>
      </c>
      <c r="K31" s="299">
        <v>5787</v>
      </c>
      <c r="L31" s="307">
        <v>42</v>
      </c>
    </row>
    <row r="32" spans="1:12" s="7" customFormat="1" ht="15.95" customHeight="1">
      <c r="A32" s="289" t="s">
        <v>239</v>
      </c>
      <c r="B32" s="290" t="s">
        <v>231</v>
      </c>
      <c r="C32" s="297">
        <v>30865</v>
      </c>
      <c r="D32" s="306">
        <v>55.6</v>
      </c>
      <c r="E32" s="299">
        <v>15164</v>
      </c>
      <c r="F32" s="307">
        <v>64.900000000000006</v>
      </c>
      <c r="G32" s="299">
        <v>6658</v>
      </c>
      <c r="H32" s="307">
        <v>48.8</v>
      </c>
      <c r="I32" s="299">
        <v>2106</v>
      </c>
      <c r="J32" s="307">
        <v>44</v>
      </c>
      <c r="K32" s="299">
        <v>6937</v>
      </c>
      <c r="L32" s="307">
        <v>50.4</v>
      </c>
    </row>
    <row r="33" spans="1:12" s="7" customFormat="1" ht="15.95" customHeight="1">
      <c r="A33" s="289"/>
      <c r="B33" s="290" t="s">
        <v>232</v>
      </c>
      <c r="C33" s="297">
        <v>55539</v>
      </c>
      <c r="D33" s="306">
        <v>100</v>
      </c>
      <c r="E33" s="299">
        <v>23353</v>
      </c>
      <c r="F33" s="307">
        <v>100</v>
      </c>
      <c r="G33" s="299">
        <v>13635</v>
      </c>
      <c r="H33" s="307">
        <v>100</v>
      </c>
      <c r="I33" s="299">
        <v>4787</v>
      </c>
      <c r="J33" s="307">
        <v>100</v>
      </c>
      <c r="K33" s="299">
        <v>13764</v>
      </c>
      <c r="L33" s="307">
        <v>100</v>
      </c>
    </row>
    <row r="34" spans="1:12" s="7" customFormat="1" ht="4.5" customHeight="1">
      <c r="A34" s="311"/>
      <c r="B34" s="300"/>
      <c r="C34" s="312"/>
      <c r="D34" s="302"/>
      <c r="E34" s="303"/>
      <c r="F34" s="304"/>
      <c r="G34" s="303"/>
      <c r="H34" s="304"/>
      <c r="I34" s="303"/>
      <c r="J34" s="304"/>
      <c r="K34" s="303"/>
      <c r="L34" s="304"/>
    </row>
    <row r="35" spans="1:12" s="7" customFormat="1" ht="4.5" customHeight="1">
      <c r="A35" s="289"/>
      <c r="B35" s="305"/>
      <c r="C35" s="297"/>
      <c r="D35" s="306"/>
      <c r="E35" s="299"/>
      <c r="F35" s="307"/>
      <c r="G35" s="299"/>
      <c r="H35" s="307"/>
      <c r="I35" s="299"/>
      <c r="J35" s="307"/>
      <c r="K35" s="299"/>
      <c r="L35" s="307"/>
    </row>
    <row r="36" spans="1:12" s="7" customFormat="1" ht="24">
      <c r="A36" s="289"/>
      <c r="B36" s="313" t="s">
        <v>228</v>
      </c>
      <c r="C36" s="314" t="s">
        <v>240</v>
      </c>
      <c r="D36" s="315" t="s">
        <v>241</v>
      </c>
      <c r="E36" s="316">
        <v>1045</v>
      </c>
      <c r="F36" s="317">
        <v>3.9</v>
      </c>
      <c r="G36" s="316">
        <v>585</v>
      </c>
      <c r="H36" s="317">
        <v>4.5</v>
      </c>
      <c r="I36" s="316">
        <v>736</v>
      </c>
      <c r="J36" s="317">
        <v>16.600000000000001</v>
      </c>
      <c r="K36" s="316">
        <v>1003</v>
      </c>
      <c r="L36" s="317">
        <v>6.8</v>
      </c>
    </row>
    <row r="37" spans="1:12" s="7" customFormat="1" ht="24">
      <c r="A37" s="448" t="s">
        <v>242</v>
      </c>
      <c r="B37" s="313" t="s">
        <v>229</v>
      </c>
      <c r="C37" s="314" t="s">
        <v>243</v>
      </c>
      <c r="D37" s="315" t="s">
        <v>244</v>
      </c>
      <c r="E37" s="316">
        <v>7437</v>
      </c>
      <c r="F37" s="317">
        <v>27.7</v>
      </c>
      <c r="G37" s="316">
        <v>5589</v>
      </c>
      <c r="H37" s="317">
        <v>42.6</v>
      </c>
      <c r="I37" s="316">
        <v>1487</v>
      </c>
      <c r="J37" s="317">
        <v>33.5</v>
      </c>
      <c r="K37" s="316">
        <v>5674</v>
      </c>
      <c r="L37" s="317">
        <v>38.6</v>
      </c>
    </row>
    <row r="38" spans="1:12" s="7" customFormat="1" ht="24">
      <c r="A38" s="448"/>
      <c r="B38" s="313" t="s">
        <v>231</v>
      </c>
      <c r="C38" s="314" t="s">
        <v>245</v>
      </c>
      <c r="D38" s="315" t="s">
        <v>246</v>
      </c>
      <c r="E38" s="316">
        <v>18349</v>
      </c>
      <c r="F38" s="317">
        <v>68.400000000000006</v>
      </c>
      <c r="G38" s="316">
        <v>6956</v>
      </c>
      <c r="H38" s="317">
        <v>53</v>
      </c>
      <c r="I38" s="316">
        <v>2215</v>
      </c>
      <c r="J38" s="317">
        <v>49.9</v>
      </c>
      <c r="K38" s="316">
        <v>8023</v>
      </c>
      <c r="L38" s="317">
        <v>54.6</v>
      </c>
    </row>
    <row r="39" spans="1:12" s="7" customFormat="1" ht="24">
      <c r="A39" s="289"/>
      <c r="B39" s="313" t="s">
        <v>232</v>
      </c>
      <c r="C39" s="314" t="s">
        <v>247</v>
      </c>
      <c r="D39" s="315" t="s">
        <v>248</v>
      </c>
      <c r="E39" s="316">
        <v>26831</v>
      </c>
      <c r="F39" s="317">
        <v>100</v>
      </c>
      <c r="G39" s="316">
        <v>13130</v>
      </c>
      <c r="H39" s="317">
        <v>100</v>
      </c>
      <c r="I39" s="316">
        <v>4438</v>
      </c>
      <c r="J39" s="317">
        <v>100</v>
      </c>
      <c r="K39" s="316">
        <v>14700</v>
      </c>
      <c r="L39" s="317">
        <v>100</v>
      </c>
    </row>
    <row r="40" spans="1:12" s="7" customFormat="1" ht="4.5" customHeight="1">
      <c r="A40" s="311"/>
      <c r="B40" s="300"/>
      <c r="C40" s="312"/>
      <c r="D40" s="302"/>
      <c r="E40" s="303"/>
      <c r="F40" s="304"/>
      <c r="G40" s="303"/>
      <c r="H40" s="304"/>
      <c r="I40" s="303"/>
      <c r="J40" s="304"/>
      <c r="K40" s="303"/>
      <c r="L40" s="304"/>
    </row>
    <row r="41" spans="1:12" s="7" customFormat="1" ht="4.5" customHeight="1">
      <c r="A41" s="289"/>
      <c r="B41" s="305"/>
      <c r="C41" s="297"/>
      <c r="D41" s="306"/>
      <c r="E41" s="299"/>
      <c r="F41" s="307"/>
      <c r="G41" s="299"/>
      <c r="H41" s="307"/>
      <c r="I41" s="299"/>
      <c r="J41" s="307"/>
      <c r="K41" s="299"/>
      <c r="L41" s="307"/>
    </row>
    <row r="42" spans="1:12" s="7" customFormat="1" ht="15.95" customHeight="1">
      <c r="A42" s="289"/>
      <c r="B42" s="290" t="s">
        <v>228</v>
      </c>
      <c r="C42" s="297">
        <v>6312</v>
      </c>
      <c r="D42" s="306">
        <v>7.1</v>
      </c>
      <c r="E42" s="299">
        <v>1037</v>
      </c>
      <c r="F42" s="307">
        <v>3.4</v>
      </c>
      <c r="G42" s="299">
        <v>583</v>
      </c>
      <c r="H42" s="307">
        <v>4.3</v>
      </c>
      <c r="I42" s="299">
        <v>673</v>
      </c>
      <c r="J42" s="307">
        <v>15.9</v>
      </c>
      <c r="K42" s="299">
        <v>877</v>
      </c>
      <c r="L42" s="307">
        <v>5.8</v>
      </c>
    </row>
    <row r="43" spans="1:12" s="7" customFormat="1" ht="15.95" customHeight="1">
      <c r="A43" s="289" t="s">
        <v>249</v>
      </c>
      <c r="B43" s="290" t="s">
        <v>229</v>
      </c>
      <c r="C43" s="297">
        <v>29205</v>
      </c>
      <c r="D43" s="306">
        <v>32.799999999999997</v>
      </c>
      <c r="E43" s="299">
        <v>8933</v>
      </c>
      <c r="F43" s="307">
        <v>29</v>
      </c>
      <c r="G43" s="299">
        <v>5427</v>
      </c>
      <c r="H43" s="307">
        <v>39.9</v>
      </c>
      <c r="I43" s="299">
        <v>1375</v>
      </c>
      <c r="J43" s="307">
        <v>32.5</v>
      </c>
      <c r="K43" s="299">
        <v>5250</v>
      </c>
      <c r="L43" s="307">
        <v>34.799999999999997</v>
      </c>
    </row>
    <row r="44" spans="1:12" s="7" customFormat="1" ht="15.75" customHeight="1">
      <c r="A44" s="289" t="s">
        <v>250</v>
      </c>
      <c r="B44" s="290" t="s">
        <v>231</v>
      </c>
      <c r="C44" s="297">
        <v>53588</v>
      </c>
      <c r="D44" s="306">
        <v>60.1</v>
      </c>
      <c r="E44" s="299">
        <v>20831</v>
      </c>
      <c r="F44" s="307">
        <v>67.599999999999994</v>
      </c>
      <c r="G44" s="299">
        <v>7593</v>
      </c>
      <c r="H44" s="307">
        <v>55.8</v>
      </c>
      <c r="I44" s="299">
        <v>2182</v>
      </c>
      <c r="J44" s="307">
        <v>51.6</v>
      </c>
      <c r="K44" s="299">
        <v>8942</v>
      </c>
      <c r="L44" s="307">
        <v>59.3</v>
      </c>
    </row>
    <row r="45" spans="1:12" s="7" customFormat="1" ht="15.75" customHeight="1">
      <c r="A45" s="289"/>
      <c r="B45" s="290" t="s">
        <v>232</v>
      </c>
      <c r="C45" s="297">
        <v>89105</v>
      </c>
      <c r="D45" s="306">
        <v>100</v>
      </c>
      <c r="E45" s="299">
        <v>30801</v>
      </c>
      <c r="F45" s="307">
        <v>100</v>
      </c>
      <c r="G45" s="299">
        <v>13603</v>
      </c>
      <c r="H45" s="307">
        <v>100</v>
      </c>
      <c r="I45" s="299">
        <v>4230</v>
      </c>
      <c r="J45" s="307">
        <v>100</v>
      </c>
      <c r="K45" s="299">
        <v>15069</v>
      </c>
      <c r="L45" s="307">
        <v>100</v>
      </c>
    </row>
    <row r="46" spans="1:12" s="8" customFormat="1" ht="4.5" customHeight="1">
      <c r="A46" s="289"/>
      <c r="B46" s="290"/>
      <c r="C46" s="297"/>
      <c r="D46" s="306"/>
      <c r="E46" s="299"/>
      <c r="F46" s="307"/>
      <c r="G46" s="299"/>
      <c r="H46" s="307"/>
      <c r="I46" s="299"/>
      <c r="J46" s="307"/>
      <c r="K46" s="299"/>
      <c r="L46" s="307"/>
    </row>
    <row r="47" spans="1:12" s="7" customFormat="1" ht="4.5" customHeight="1">
      <c r="A47" s="318"/>
      <c r="B47" s="319"/>
      <c r="C47" s="320"/>
      <c r="D47" s="321"/>
      <c r="E47" s="322"/>
      <c r="F47" s="323"/>
      <c r="G47" s="324"/>
      <c r="H47" s="325"/>
      <c r="I47" s="324"/>
      <c r="J47" s="323"/>
      <c r="K47" s="324"/>
      <c r="L47" s="323"/>
    </row>
    <row r="48" spans="1:12" s="7" customFormat="1" ht="12">
      <c r="A48" s="289"/>
      <c r="B48" s="305"/>
      <c r="C48" s="297"/>
      <c r="D48" s="306"/>
      <c r="E48" s="449" t="s">
        <v>251</v>
      </c>
      <c r="F48" s="450"/>
      <c r="G48" s="450"/>
      <c r="H48" s="451"/>
      <c r="I48" s="452" t="s">
        <v>252</v>
      </c>
      <c r="J48" s="450"/>
      <c r="K48" s="450"/>
      <c r="L48" s="450"/>
    </row>
    <row r="49" spans="1:12" s="8" customFormat="1" ht="15.95" customHeight="1">
      <c r="A49" s="369"/>
      <c r="B49" s="370" t="s">
        <v>228</v>
      </c>
      <c r="C49" s="371">
        <f>E49+C70+E70+G70+I70+K70</f>
        <v>4631</v>
      </c>
      <c r="D49" s="372">
        <f>C49/C52*100</f>
        <v>5.3576593357011468</v>
      </c>
      <c r="E49" s="445">
        <v>2379</v>
      </c>
      <c r="F49" s="445"/>
      <c r="G49" s="445"/>
      <c r="H49" s="445"/>
      <c r="I49" s="446">
        <f>E49/E52*100</f>
        <v>3.7701462734346527</v>
      </c>
      <c r="J49" s="446">
        <f t="shared" ref="J49:L52" si="0">I49/I52*100</f>
        <v>3.7701462734346527</v>
      </c>
      <c r="K49" s="446" t="e">
        <f t="shared" si="0"/>
        <v>#VALUE!</v>
      </c>
      <c r="L49" s="446" t="e">
        <f t="shared" si="0"/>
        <v>#VALUE!</v>
      </c>
    </row>
    <row r="50" spans="1:12" s="8" customFormat="1" ht="15.95" customHeight="1">
      <c r="A50" s="369" t="s">
        <v>253</v>
      </c>
      <c r="B50" s="370" t="s">
        <v>229</v>
      </c>
      <c r="C50" s="371">
        <f>E50+C71+E71+G71+I71+K71</f>
        <v>27432</v>
      </c>
      <c r="D50" s="372">
        <f>C50/C52*100</f>
        <v>31.736409176625752</v>
      </c>
      <c r="E50" s="445">
        <v>20169</v>
      </c>
      <c r="F50" s="445"/>
      <c r="G50" s="445"/>
      <c r="H50" s="445"/>
      <c r="I50" s="446">
        <f>E50/E52*100</f>
        <v>31.963043374906896</v>
      </c>
      <c r="J50" s="446" t="e">
        <f t="shared" si="0"/>
        <v>#DIV/0!</v>
      </c>
      <c r="K50" s="446" t="e">
        <f t="shared" si="0"/>
        <v>#DIV/0!</v>
      </c>
      <c r="L50" s="446" t="e">
        <f t="shared" si="0"/>
        <v>#DIV/0!</v>
      </c>
    </row>
    <row r="51" spans="1:12" s="8" customFormat="1" ht="15.95" customHeight="1">
      <c r="A51" s="369" t="s">
        <v>254</v>
      </c>
      <c r="B51" s="370" t="s">
        <v>231</v>
      </c>
      <c r="C51" s="371">
        <f>E51+C72+E72+G72+I72+K72</f>
        <v>54374</v>
      </c>
      <c r="D51" s="372">
        <f>C51/C52*100</f>
        <v>62.905931487673108</v>
      </c>
      <c r="E51" s="445">
        <v>40553</v>
      </c>
      <c r="F51" s="445"/>
      <c r="G51" s="445"/>
      <c r="H51" s="445"/>
      <c r="I51" s="446">
        <f>E51/E52*100</f>
        <v>64.266810351658449</v>
      </c>
      <c r="J51" s="446" t="e">
        <f t="shared" si="0"/>
        <v>#DIV/0!</v>
      </c>
      <c r="K51" s="446" t="e">
        <f t="shared" si="0"/>
        <v>#DIV/0!</v>
      </c>
      <c r="L51" s="446" t="e">
        <f t="shared" si="0"/>
        <v>#DIV/0!</v>
      </c>
    </row>
    <row r="52" spans="1:12" s="8" customFormat="1" ht="15.75" customHeight="1">
      <c r="A52" s="369"/>
      <c r="B52" s="370" t="s">
        <v>232</v>
      </c>
      <c r="C52" s="371">
        <f>+E52+C73+E73+G73+I73+K73</f>
        <v>86437</v>
      </c>
      <c r="D52" s="372">
        <v>100</v>
      </c>
      <c r="E52" s="445">
        <f>SUM(E49:H51)</f>
        <v>63101</v>
      </c>
      <c r="F52" s="445"/>
      <c r="G52" s="445"/>
      <c r="H52" s="445"/>
      <c r="I52" s="446">
        <f>I49+I50+I51</f>
        <v>100</v>
      </c>
      <c r="J52" s="446" t="e">
        <f t="shared" si="0"/>
        <v>#VALUE!</v>
      </c>
      <c r="K52" s="446" t="e">
        <f t="shared" si="0"/>
        <v>#VALUE!</v>
      </c>
      <c r="L52" s="446" t="e">
        <f t="shared" si="0"/>
        <v>#VALUE!</v>
      </c>
    </row>
    <row r="53" spans="1:12" s="7" customFormat="1" ht="4.5" customHeight="1" thickBot="1">
      <c r="A53" s="326"/>
      <c r="B53" s="327"/>
      <c r="C53" s="328"/>
      <c r="D53" s="329"/>
      <c r="E53" s="330"/>
      <c r="F53" s="331"/>
      <c r="G53" s="330"/>
      <c r="H53" s="331"/>
      <c r="I53" s="330"/>
      <c r="J53" s="331"/>
      <c r="K53" s="330"/>
      <c r="L53" s="331"/>
    </row>
    <row r="54" spans="1:12" s="7" customFormat="1" ht="12.75" thickBot="1">
      <c r="A54" s="332"/>
      <c r="L54" s="281"/>
    </row>
    <row r="55" spans="1:12" s="7" customFormat="1" ht="15" customHeight="1">
      <c r="A55" s="268"/>
      <c r="B55" s="333" t="s">
        <v>218</v>
      </c>
      <c r="C55" s="4" t="s">
        <v>255</v>
      </c>
      <c r="D55" s="6"/>
      <c r="E55" s="6" t="s">
        <v>256</v>
      </c>
      <c r="F55" s="6"/>
      <c r="G55" s="6" t="s">
        <v>257</v>
      </c>
      <c r="H55" s="6"/>
      <c r="I55" s="6" t="s">
        <v>258</v>
      </c>
      <c r="J55" s="6"/>
      <c r="K55" s="6" t="s">
        <v>259</v>
      </c>
      <c r="L55" s="270"/>
    </row>
    <row r="56" spans="1:12" s="7" customFormat="1" ht="15" customHeight="1">
      <c r="A56" s="271" t="s">
        <v>224</v>
      </c>
      <c r="B56" s="334" t="s">
        <v>225</v>
      </c>
      <c r="C56" s="273" t="s">
        <v>226</v>
      </c>
      <c r="D56" s="274" t="s">
        <v>227</v>
      </c>
      <c r="E56" s="274" t="s">
        <v>226</v>
      </c>
      <c r="F56" s="274" t="s">
        <v>227</v>
      </c>
      <c r="G56" s="274" t="s">
        <v>226</v>
      </c>
      <c r="H56" s="274" t="s">
        <v>227</v>
      </c>
      <c r="I56" s="274" t="s">
        <v>226</v>
      </c>
      <c r="J56" s="274" t="s">
        <v>227</v>
      </c>
      <c r="K56" s="274" t="s">
        <v>226</v>
      </c>
      <c r="L56" s="276" t="s">
        <v>227</v>
      </c>
    </row>
    <row r="57" spans="1:12" ht="5.0999999999999996" customHeight="1">
      <c r="A57" s="335"/>
      <c r="B57" s="336"/>
      <c r="C57" s="337"/>
      <c r="D57" s="307"/>
      <c r="E57" s="338"/>
      <c r="F57" s="307"/>
      <c r="G57" s="338"/>
      <c r="H57" s="307"/>
      <c r="I57" s="338"/>
      <c r="J57" s="307"/>
      <c r="K57" s="286"/>
      <c r="L57" s="307"/>
    </row>
    <row r="58" spans="1:12" ht="15.95" customHeight="1">
      <c r="A58" s="340"/>
      <c r="B58" s="341" t="s">
        <v>228</v>
      </c>
      <c r="C58" s="342">
        <v>794</v>
      </c>
      <c r="D58" s="307">
        <v>6.4</v>
      </c>
      <c r="E58" s="299">
        <v>379</v>
      </c>
      <c r="F58" s="307">
        <v>24.6</v>
      </c>
      <c r="G58" s="299">
        <v>655</v>
      </c>
      <c r="H58" s="307">
        <v>27.1</v>
      </c>
      <c r="I58" s="299">
        <v>643</v>
      </c>
      <c r="J58" s="307">
        <v>18</v>
      </c>
      <c r="K58" s="298">
        <v>937</v>
      </c>
      <c r="L58" s="307">
        <v>14.7</v>
      </c>
    </row>
    <row r="59" spans="1:12" ht="15.95" customHeight="1">
      <c r="A59" s="340" t="s">
        <v>260</v>
      </c>
      <c r="B59" s="341" t="s">
        <v>229</v>
      </c>
      <c r="C59" s="342">
        <v>4537</v>
      </c>
      <c r="D59" s="307">
        <v>36.799999999999997</v>
      </c>
      <c r="E59" s="299">
        <v>433</v>
      </c>
      <c r="F59" s="307">
        <v>28.1</v>
      </c>
      <c r="G59" s="299">
        <v>804</v>
      </c>
      <c r="H59" s="307">
        <v>33.299999999999997</v>
      </c>
      <c r="I59" s="299">
        <v>1124</v>
      </c>
      <c r="J59" s="307">
        <v>31.4</v>
      </c>
      <c r="K59" s="298">
        <v>2061</v>
      </c>
      <c r="L59" s="307">
        <v>32.4</v>
      </c>
    </row>
    <row r="60" spans="1:12" ht="15.95" customHeight="1">
      <c r="A60" s="340" t="s">
        <v>261</v>
      </c>
      <c r="B60" s="341" t="s">
        <v>231</v>
      </c>
      <c r="C60" s="342">
        <v>7013</v>
      </c>
      <c r="D60" s="307">
        <v>56.8</v>
      </c>
      <c r="E60" s="299">
        <v>730</v>
      </c>
      <c r="F60" s="307">
        <v>47.3</v>
      </c>
      <c r="G60" s="299">
        <v>955</v>
      </c>
      <c r="H60" s="307">
        <v>39.6</v>
      </c>
      <c r="I60" s="299">
        <v>1812</v>
      </c>
      <c r="J60" s="307">
        <v>50.6</v>
      </c>
      <c r="K60" s="298">
        <v>3360</v>
      </c>
      <c r="L60" s="307">
        <v>52.8</v>
      </c>
    </row>
    <row r="61" spans="1:12" ht="15.95" customHeight="1">
      <c r="A61" s="340"/>
      <c r="B61" s="341" t="s">
        <v>232</v>
      </c>
      <c r="C61" s="342">
        <v>12344</v>
      </c>
      <c r="D61" s="307">
        <v>100</v>
      </c>
      <c r="E61" s="299">
        <v>1542</v>
      </c>
      <c r="F61" s="307">
        <v>100</v>
      </c>
      <c r="G61" s="299">
        <v>2414</v>
      </c>
      <c r="H61" s="307">
        <v>100</v>
      </c>
      <c r="I61" s="299">
        <v>3579</v>
      </c>
      <c r="J61" s="307">
        <v>100</v>
      </c>
      <c r="K61" s="298">
        <v>6358</v>
      </c>
      <c r="L61" s="307">
        <v>100</v>
      </c>
    </row>
    <row r="62" spans="1:12" ht="4.5" customHeight="1">
      <c r="A62" s="291"/>
      <c r="B62" s="284"/>
      <c r="C62" s="312"/>
      <c r="D62" s="304"/>
      <c r="E62" s="303"/>
      <c r="F62" s="304"/>
      <c r="G62" s="303"/>
      <c r="H62" s="304"/>
      <c r="I62" s="303"/>
      <c r="J62" s="304"/>
      <c r="K62" s="343"/>
      <c r="L62" s="304"/>
    </row>
    <row r="63" spans="1:12" s="7" customFormat="1" ht="4.5" customHeight="1">
      <c r="A63" s="344"/>
      <c r="B63" s="345"/>
      <c r="C63" s="342"/>
      <c r="D63" s="307"/>
      <c r="E63" s="299"/>
      <c r="F63" s="307"/>
      <c r="G63" s="299"/>
      <c r="H63" s="307"/>
      <c r="I63" s="299"/>
      <c r="J63" s="307"/>
      <c r="K63" s="298"/>
      <c r="L63" s="307"/>
    </row>
    <row r="64" spans="1:12" s="7" customFormat="1" ht="15.95" customHeight="1">
      <c r="A64" s="289"/>
      <c r="B64" s="290" t="s">
        <v>228</v>
      </c>
      <c r="C64" s="342">
        <v>685</v>
      </c>
      <c r="D64" s="307">
        <v>5.6</v>
      </c>
      <c r="E64" s="299">
        <v>410</v>
      </c>
      <c r="F64" s="307">
        <v>26.3</v>
      </c>
      <c r="G64" s="299">
        <v>590</v>
      </c>
      <c r="H64" s="307">
        <v>25.7</v>
      </c>
      <c r="I64" s="299">
        <v>583</v>
      </c>
      <c r="J64" s="307">
        <v>17.5</v>
      </c>
      <c r="K64" s="298">
        <v>874</v>
      </c>
      <c r="L64" s="307">
        <v>14.7</v>
      </c>
    </row>
    <row r="65" spans="1:12" s="7" customFormat="1" ht="15.95" customHeight="1">
      <c r="A65" s="289" t="s">
        <v>262</v>
      </c>
      <c r="B65" s="290" t="s">
        <v>229</v>
      </c>
      <c r="C65" s="342">
        <v>4364</v>
      </c>
      <c r="D65" s="307">
        <v>35.6</v>
      </c>
      <c r="E65" s="299">
        <v>384</v>
      </c>
      <c r="F65" s="307">
        <v>24.6</v>
      </c>
      <c r="G65" s="299">
        <v>718</v>
      </c>
      <c r="H65" s="307">
        <v>31.3</v>
      </c>
      <c r="I65" s="299">
        <v>871</v>
      </c>
      <c r="J65" s="307">
        <v>26.1</v>
      </c>
      <c r="K65" s="298">
        <v>1883</v>
      </c>
      <c r="L65" s="307">
        <v>31.6</v>
      </c>
    </row>
    <row r="66" spans="1:12" s="7" customFormat="1" ht="15.95" customHeight="1">
      <c r="A66" s="289" t="s">
        <v>263</v>
      </c>
      <c r="B66" s="290" t="s">
        <v>231</v>
      </c>
      <c r="C66" s="342">
        <v>7198</v>
      </c>
      <c r="D66" s="307">
        <v>58.8</v>
      </c>
      <c r="E66" s="299">
        <v>766</v>
      </c>
      <c r="F66" s="307">
        <v>49.1</v>
      </c>
      <c r="G66" s="299">
        <v>987</v>
      </c>
      <c r="H66" s="307">
        <v>43</v>
      </c>
      <c r="I66" s="299">
        <v>1882</v>
      </c>
      <c r="J66" s="307">
        <v>56.4</v>
      </c>
      <c r="K66" s="298">
        <v>3207</v>
      </c>
      <c r="L66" s="307">
        <v>53.8</v>
      </c>
    </row>
    <row r="67" spans="1:12" s="7" customFormat="1" ht="15.95" customHeight="1">
      <c r="A67" s="289"/>
      <c r="B67" s="290" t="s">
        <v>232</v>
      </c>
      <c r="C67" s="342">
        <v>12247</v>
      </c>
      <c r="D67" s="307">
        <v>100</v>
      </c>
      <c r="E67" s="299">
        <v>1560</v>
      </c>
      <c r="F67" s="307">
        <v>100</v>
      </c>
      <c r="G67" s="299">
        <v>2295</v>
      </c>
      <c r="H67" s="307">
        <v>100</v>
      </c>
      <c r="I67" s="299">
        <v>3336</v>
      </c>
      <c r="J67" s="307">
        <v>100</v>
      </c>
      <c r="K67" s="298">
        <v>5964</v>
      </c>
      <c r="L67" s="307">
        <v>100</v>
      </c>
    </row>
    <row r="68" spans="1:12" s="8" customFormat="1" ht="4.5" customHeight="1">
      <c r="A68" s="346"/>
      <c r="B68" s="284"/>
      <c r="C68" s="342"/>
      <c r="D68" s="307"/>
      <c r="E68" s="299"/>
      <c r="F68" s="307"/>
      <c r="G68" s="299"/>
      <c r="H68" s="307"/>
      <c r="I68" s="299"/>
      <c r="J68" s="307"/>
      <c r="K68" s="298"/>
      <c r="L68" s="307"/>
    </row>
    <row r="69" spans="1:12" ht="5.0999999999999996" customHeight="1">
      <c r="A69" s="347"/>
      <c r="B69" s="348"/>
      <c r="C69" s="349"/>
      <c r="D69" s="323"/>
      <c r="E69" s="350"/>
      <c r="F69" s="323"/>
      <c r="G69" s="350"/>
      <c r="H69" s="323"/>
      <c r="I69" s="350"/>
      <c r="J69" s="323"/>
      <c r="K69" s="351"/>
      <c r="L69" s="323"/>
    </row>
    <row r="70" spans="1:12" s="267" customFormat="1" ht="15.95" customHeight="1">
      <c r="A70" s="373"/>
      <c r="B70" s="374" t="s">
        <v>228</v>
      </c>
      <c r="C70" s="375">
        <v>585</v>
      </c>
      <c r="D70" s="376">
        <f>C70/C73*100</f>
        <v>4.9761823749574683</v>
      </c>
      <c r="E70" s="377">
        <v>279</v>
      </c>
      <c r="F70" s="376">
        <f>E70/E73*100</f>
        <v>20.544918998527244</v>
      </c>
      <c r="G70" s="377">
        <v>384</v>
      </c>
      <c r="H70" s="376">
        <f>G70/G73*100</f>
        <v>19.551934826883908</v>
      </c>
      <c r="I70" s="378">
        <v>382</v>
      </c>
      <c r="J70" s="376">
        <f>I70/I73*100</f>
        <v>12.729090303232256</v>
      </c>
      <c r="K70" s="378">
        <v>622</v>
      </c>
      <c r="L70" s="376">
        <f>K70/K73*100</f>
        <v>11.831843256610233</v>
      </c>
    </row>
    <row r="71" spans="1:12" s="267" customFormat="1" ht="15.95" customHeight="1">
      <c r="A71" s="373" t="s">
        <v>264</v>
      </c>
      <c r="B71" s="374" t="s">
        <v>229</v>
      </c>
      <c r="C71" s="375">
        <v>3999</v>
      </c>
      <c r="D71" s="376">
        <f>C71/C73*100</f>
        <v>34.016672337529776</v>
      </c>
      <c r="E71" s="377">
        <v>294</v>
      </c>
      <c r="F71" s="376">
        <f>E71/E73*100</f>
        <v>21.649484536082475</v>
      </c>
      <c r="G71" s="377">
        <v>558</v>
      </c>
      <c r="H71" s="376">
        <f>G71/G73*100</f>
        <v>28.411405295315685</v>
      </c>
      <c r="I71" s="378">
        <v>785</v>
      </c>
      <c r="J71" s="376">
        <f>I71/I73*100</f>
        <v>26.157947350883038</v>
      </c>
      <c r="K71" s="378">
        <v>1627</v>
      </c>
      <c r="L71" s="376">
        <f>K71/K73*100</f>
        <v>30.949210576374359</v>
      </c>
    </row>
    <row r="72" spans="1:12" s="267" customFormat="1" ht="15.95" customHeight="1">
      <c r="A72" s="373" t="s">
        <v>265</v>
      </c>
      <c r="B72" s="374" t="s">
        <v>231</v>
      </c>
      <c r="C72" s="375">
        <v>7172</v>
      </c>
      <c r="D72" s="376">
        <f>C72/C73*100</f>
        <v>61.007145287512756</v>
      </c>
      <c r="E72" s="377">
        <v>785</v>
      </c>
      <c r="F72" s="376">
        <f>E72/E73*100</f>
        <v>57.805596465390273</v>
      </c>
      <c r="G72" s="377">
        <v>1022</v>
      </c>
      <c r="H72" s="376">
        <f>G72/G73*100</f>
        <v>52.036659877800403</v>
      </c>
      <c r="I72" s="378">
        <v>1834</v>
      </c>
      <c r="J72" s="376">
        <f>I72/I73*100</f>
        <v>61.112962345884704</v>
      </c>
      <c r="K72" s="378">
        <v>3008</v>
      </c>
      <c r="L72" s="376">
        <f>K72/K73*100</f>
        <v>57.218946167015403</v>
      </c>
    </row>
    <row r="73" spans="1:12" s="267" customFormat="1" ht="15.95" customHeight="1">
      <c r="A73" s="373"/>
      <c r="B73" s="374" t="s">
        <v>232</v>
      </c>
      <c r="C73" s="379">
        <f>SUM(C70:C72)</f>
        <v>11756</v>
      </c>
      <c r="D73" s="376">
        <v>100</v>
      </c>
      <c r="E73" s="380">
        <f>SUM(E70:E72)</f>
        <v>1358</v>
      </c>
      <c r="F73" s="376">
        <v>100</v>
      </c>
      <c r="G73" s="380">
        <f>SUM(G70:G72)</f>
        <v>1964</v>
      </c>
      <c r="H73" s="376">
        <v>100</v>
      </c>
      <c r="I73" s="380">
        <f>SUM(I70:I72)</f>
        <v>3001</v>
      </c>
      <c r="J73" s="376">
        <v>100</v>
      </c>
      <c r="K73" s="380">
        <f>SUM(K70:K72)</f>
        <v>5257</v>
      </c>
      <c r="L73" s="376">
        <v>100</v>
      </c>
    </row>
    <row r="74" spans="1:12" ht="4.5" customHeight="1" thickBot="1">
      <c r="A74" s="352"/>
      <c r="B74" s="353"/>
      <c r="C74" s="354"/>
      <c r="D74" s="355"/>
      <c r="E74" s="356"/>
      <c r="F74" s="355"/>
      <c r="G74" s="356"/>
      <c r="H74" s="355"/>
      <c r="I74" s="356"/>
      <c r="J74" s="355"/>
      <c r="K74" s="357"/>
      <c r="L74" s="355"/>
    </row>
    <row r="75" spans="1:12" s="8" customFormat="1" ht="15" customHeight="1">
      <c r="A75" s="3" t="s">
        <v>266</v>
      </c>
      <c r="L75" s="9" t="s">
        <v>267</v>
      </c>
    </row>
    <row r="76" spans="1:12">
      <c r="A76" s="3" t="s">
        <v>268</v>
      </c>
      <c r="B76" s="7"/>
      <c r="C76" s="7"/>
      <c r="D76" s="7"/>
      <c r="E76" s="7"/>
      <c r="F76" s="281"/>
    </row>
    <row r="77" spans="1:12">
      <c r="A77" s="358"/>
    </row>
    <row r="78" spans="1:12">
      <c r="A78" s="358"/>
    </row>
    <row r="79" spans="1:12">
      <c r="A79" s="358"/>
    </row>
    <row r="80" spans="1:12">
      <c r="A80" s="358"/>
      <c r="F80" s="359"/>
    </row>
    <row r="81" spans="1:6">
      <c r="A81" s="358"/>
      <c r="F81" s="359"/>
    </row>
    <row r="82" spans="1:6">
      <c r="A82" s="358"/>
      <c r="F82" s="359"/>
    </row>
    <row r="83" spans="1:6">
      <c r="A83" s="358"/>
    </row>
    <row r="84" spans="1:6">
      <c r="A84" s="358"/>
    </row>
    <row r="85" spans="1:6">
      <c r="A85" s="358"/>
    </row>
    <row r="86" spans="1:6">
      <c r="A86" s="358"/>
    </row>
    <row r="87" spans="1:6">
      <c r="A87" s="358"/>
    </row>
    <row r="88" spans="1:6">
      <c r="A88" s="358"/>
    </row>
    <row r="89" spans="1:6">
      <c r="A89" s="358"/>
    </row>
    <row r="90" spans="1:6">
      <c r="A90" s="358"/>
    </row>
    <row r="91" spans="1:6">
      <c r="A91" s="358"/>
    </row>
    <row r="92" spans="1:6">
      <c r="A92" s="358"/>
    </row>
    <row r="93" spans="1:6">
      <c r="A93" s="358"/>
    </row>
    <row r="94" spans="1:6">
      <c r="A94" s="358"/>
    </row>
    <row r="95" spans="1:6">
      <c r="A95" s="358"/>
    </row>
    <row r="96" spans="1:6">
      <c r="A96" s="358"/>
    </row>
    <row r="97" spans="1:1">
      <c r="A97" s="358"/>
    </row>
    <row r="98" spans="1:1">
      <c r="A98" s="358"/>
    </row>
    <row r="99" spans="1:1">
      <c r="A99" s="358"/>
    </row>
    <row r="100" spans="1:1">
      <c r="A100" s="358"/>
    </row>
    <row r="101" spans="1:1">
      <c r="A101" s="358"/>
    </row>
    <row r="102" spans="1:1">
      <c r="A102" s="358"/>
    </row>
    <row r="103" spans="1:1">
      <c r="A103" s="358"/>
    </row>
    <row r="104" spans="1:1">
      <c r="A104" s="358"/>
    </row>
    <row r="105" spans="1:1">
      <c r="A105" s="358"/>
    </row>
    <row r="106" spans="1:1">
      <c r="A106" s="358"/>
    </row>
    <row r="107" spans="1:1">
      <c r="A107" s="358"/>
    </row>
    <row r="108" spans="1:1">
      <c r="A108" s="358"/>
    </row>
    <row r="109" spans="1:1">
      <c r="A109" s="358"/>
    </row>
    <row r="110" spans="1:1">
      <c r="A110" s="358"/>
    </row>
    <row r="111" spans="1:1">
      <c r="A111" s="358"/>
    </row>
    <row r="112" spans="1:1">
      <c r="A112" s="358"/>
    </row>
    <row r="113" spans="1:1">
      <c r="A113" s="358"/>
    </row>
    <row r="114" spans="1:1">
      <c r="A114" s="358"/>
    </row>
    <row r="115" spans="1:1">
      <c r="A115" s="358"/>
    </row>
    <row r="116" spans="1:1">
      <c r="A116" s="358"/>
    </row>
    <row r="117" spans="1:1">
      <c r="A117" s="358"/>
    </row>
    <row r="118" spans="1:1">
      <c r="A118" s="358"/>
    </row>
    <row r="119" spans="1:1">
      <c r="A119" s="358"/>
    </row>
    <row r="120" spans="1:1">
      <c r="A120" s="358"/>
    </row>
  </sheetData>
  <mergeCells count="13">
    <mergeCell ref="E50:H50"/>
    <mergeCell ref="I50:L50"/>
    <mergeCell ref="E51:H51"/>
    <mergeCell ref="I51:L51"/>
    <mergeCell ref="E52:H52"/>
    <mergeCell ref="I52:L52"/>
    <mergeCell ref="A1:L1"/>
    <mergeCell ref="E49:H49"/>
    <mergeCell ref="I49:L49"/>
    <mergeCell ref="K2:L2"/>
    <mergeCell ref="A37:A38"/>
    <mergeCell ref="E48:H48"/>
    <mergeCell ref="I48:L48"/>
  </mergeCells>
  <phoneticPr fontId="11"/>
  <pageMargins left="0.59055118110236227" right="0.55118110236220474" top="0.78740157480314965" bottom="0.59055118110236227" header="0.51181102362204722" footer="0.51181102362204722"/>
  <pageSetup paperSize="9" scale="95" orientation="portrait" horizontalDpi="160" verticalDpi="16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2-17外国人</vt:lpstr>
      <vt:lpstr>2-18地位就業,19年齢就業</vt:lpstr>
      <vt:lpstr>2-20産業就業</vt:lpstr>
      <vt:lpstr>2-21年齢性別就業</vt:lpstr>
      <vt:lpstr>2-22地区就業</vt:lpstr>
      <vt:lpstr>'2-21年齢性別就業'!Print_Area</vt:lpstr>
      <vt:lpstr>'2-22地区就業'!Print_Area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HGH</cp:lastModifiedBy>
  <cp:lastPrinted>2013-05-27T02:26:56Z</cp:lastPrinted>
  <dcterms:created xsi:type="dcterms:W3CDTF">1997-05-26T11:10:14Z</dcterms:created>
  <dcterms:modified xsi:type="dcterms:W3CDTF">2014-08-26T02:56:04Z</dcterms:modified>
</cp:coreProperties>
</file>