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65" windowWidth="12660" windowHeight="4710" tabRatio="720" activeTab="3"/>
  </bookViews>
  <sheets>
    <sheet name="16-1選挙名簿" sheetId="7" r:id="rId1"/>
    <sheet name="16-2投票状況,3投票率" sheetId="10" r:id="rId2"/>
    <sheet name="16-4職員数" sheetId="26" r:id="rId3"/>
    <sheet name="16-5組織機構図" sheetId="19" r:id="rId4"/>
  </sheets>
  <definedNames>
    <definedName name="_xlnm.Print_Area" localSheetId="1">'16-2投票状況,3投票率'!$A$1:$T$35</definedName>
    <definedName name="_xlnm.Print_Area" localSheetId="3">'16-5組織機構図'!$A$1:$FY$182</definedName>
  </definedNames>
  <calcPr calcId="145621"/>
</workbook>
</file>

<file path=xl/calcChain.xml><?xml version="1.0" encoding="utf-8"?>
<calcChain xmlns="http://schemas.openxmlformats.org/spreadsheetml/2006/main">
  <c r="DT169" i="19" l="1"/>
  <c r="DT161" i="19"/>
  <c r="BJ150" i="19"/>
  <c r="M150" i="19"/>
  <c r="DT143" i="19"/>
  <c r="DT139" i="19"/>
  <c r="BJ140" i="19"/>
  <c r="AX140" i="19"/>
  <c r="AX136" i="19"/>
  <c r="Z76" i="19"/>
  <c r="AL140" i="19"/>
  <c r="AL136" i="19"/>
  <c r="Z72" i="19"/>
  <c r="Z140" i="19"/>
  <c r="Z136" i="19"/>
  <c r="Z68" i="19"/>
  <c r="M140" i="19"/>
  <c r="BJ136" i="19"/>
  <c r="M136" i="19"/>
  <c r="Z64" i="19"/>
  <c r="DT131" i="19"/>
  <c r="DT119" i="19"/>
  <c r="AX112" i="19"/>
  <c r="DT111" i="19"/>
  <c r="M110" i="19"/>
  <c r="M106" i="19"/>
  <c r="M102" i="19"/>
  <c r="FF109" i="19"/>
  <c r="AX106" i="19"/>
  <c r="CH105" i="19"/>
  <c r="FF103" i="19"/>
  <c r="AX100" i="19"/>
  <c r="DT99" i="19"/>
  <c r="CH99" i="19"/>
  <c r="BJ99" i="19"/>
  <c r="CH93" i="19"/>
  <c r="CH73" i="19"/>
  <c r="FF92" i="19"/>
  <c r="FF84" i="19"/>
  <c r="BJ89" i="19"/>
  <c r="CH87" i="19"/>
  <c r="DT83" i="19"/>
  <c r="DT61" i="19"/>
  <c r="BV83" i="19"/>
  <c r="CH81" i="19"/>
  <c r="BJ81" i="19"/>
  <c r="Z80" i="19"/>
  <c r="CT79" i="19"/>
  <c r="FF76" i="19"/>
  <c r="AX74" i="19"/>
  <c r="BJ73" i="19"/>
  <c r="M73" i="19"/>
  <c r="CT71" i="19"/>
  <c r="ET69" i="19"/>
  <c r="M67" i="19"/>
  <c r="DT65" i="19"/>
  <c r="CH65" i="19"/>
  <c r="BV64" i="19"/>
  <c r="BV58" i="19"/>
  <c r="AX64" i="19"/>
  <c r="AX56" i="19"/>
  <c r="FY63" i="19"/>
  <c r="ET63" i="19"/>
  <c r="CT63" i="19"/>
  <c r="AL61" i="19"/>
  <c r="ET57" i="19"/>
  <c r="BJ57" i="19"/>
  <c r="DF55" i="19"/>
  <c r="CH55" i="19"/>
  <c r="DT53" i="19"/>
  <c r="CT53" i="19"/>
  <c r="CT21" i="19"/>
  <c r="AL53" i="19"/>
  <c r="Z52" i="19"/>
  <c r="FY51" i="19"/>
  <c r="ET51" i="19"/>
  <c r="M51" i="19"/>
  <c r="BV50" i="19"/>
  <c r="BJ49" i="19"/>
  <c r="AX48" i="19"/>
  <c r="EG47" i="19"/>
  <c r="DF47" i="19"/>
  <c r="CH47" i="19"/>
  <c r="DT45" i="19"/>
  <c r="AL45" i="19"/>
  <c r="BV44" i="19"/>
  <c r="CT43" i="19"/>
  <c r="M43" i="19"/>
  <c r="BJ41" i="19"/>
  <c r="Z41" i="19"/>
  <c r="AX40" i="19"/>
  <c r="FY39" i="19"/>
  <c r="FF39" i="19"/>
  <c r="ET39" i="19"/>
  <c r="EG39" i="19"/>
  <c r="CH39" i="19"/>
  <c r="DT37" i="19"/>
  <c r="DF37" i="19"/>
  <c r="CT37" i="19"/>
  <c r="AL37" i="19"/>
  <c r="M37" i="19"/>
  <c r="FF29" i="19"/>
  <c r="ET29" i="19"/>
  <c r="EG29" i="19"/>
  <c r="DT29" i="19"/>
  <c r="DF29" i="19"/>
  <c r="DF21" i="19"/>
  <c r="CT29" i="19"/>
  <c r="CH29" i="19"/>
  <c r="BV29" i="19"/>
  <c r="BJ29" i="19"/>
  <c r="AX29" i="19"/>
  <c r="AL29" i="19"/>
  <c r="AL21" i="19"/>
  <c r="Z29" i="19"/>
  <c r="M29" i="19"/>
  <c r="FY25" i="19"/>
  <c r="EG21" i="19"/>
  <c r="EG17" i="19"/>
  <c r="T27" i="10"/>
  <c r="T26" i="10"/>
  <c r="J27" i="10"/>
  <c r="G27" i="10"/>
  <c r="J26" i="10"/>
  <c r="G26" i="10"/>
  <c r="T22" i="10"/>
  <c r="T21" i="10"/>
  <c r="T20" i="10"/>
  <c r="J21" i="10"/>
  <c r="G21" i="10"/>
  <c r="J20" i="10"/>
  <c r="G20" i="10"/>
  <c r="G17" i="10"/>
  <c r="J17" i="10"/>
  <c r="G18" i="10"/>
  <c r="J18" i="10"/>
  <c r="G19" i="10"/>
  <c r="J19" i="10"/>
  <c r="J14" i="7"/>
  <c r="J13" i="7"/>
  <c r="J12" i="7"/>
  <c r="J15" i="7"/>
  <c r="J10" i="7"/>
  <c r="J9" i="7"/>
  <c r="J8" i="7"/>
  <c r="J7" i="7"/>
  <c r="J6" i="7"/>
  <c r="J5" i="7"/>
  <c r="E55" i="7"/>
  <c r="E54" i="7"/>
  <c r="E53" i="7"/>
  <c r="E52" i="7"/>
  <c r="E51" i="7"/>
  <c r="E50" i="7"/>
  <c r="E49" i="7"/>
  <c r="E48" i="7"/>
  <c r="E46" i="7"/>
  <c r="E45" i="7"/>
  <c r="E44" i="7"/>
  <c r="E43" i="7"/>
  <c r="E42" i="7"/>
  <c r="E41" i="7"/>
  <c r="E40" i="7"/>
  <c r="E38" i="7"/>
  <c r="E37" i="7"/>
  <c r="E36" i="7"/>
  <c r="E35" i="7"/>
  <c r="E34" i="7"/>
  <c r="E33" i="7"/>
  <c r="E32" i="7"/>
  <c r="E30" i="7"/>
  <c r="E29" i="7"/>
  <c r="E28" i="7"/>
  <c r="E27" i="7"/>
  <c r="E26" i="7"/>
  <c r="E25" i="7"/>
  <c r="E24" i="7"/>
  <c r="E23" i="7"/>
  <c r="E22" i="7"/>
  <c r="G11" i="10"/>
  <c r="J11" i="10"/>
  <c r="T11" i="10"/>
  <c r="G12" i="10"/>
  <c r="J12" i="10"/>
  <c r="T12" i="10"/>
  <c r="G13" i="10"/>
  <c r="J13" i="10"/>
  <c r="T13" i="10"/>
  <c r="G14" i="10"/>
  <c r="J14" i="10"/>
  <c r="T14" i="10"/>
  <c r="G15" i="10"/>
  <c r="J15" i="10"/>
  <c r="T15" i="10"/>
  <c r="G16" i="10"/>
  <c r="J16" i="10"/>
  <c r="T16" i="10"/>
  <c r="T17" i="10"/>
  <c r="T18" i="10"/>
  <c r="T19" i="10"/>
  <c r="G22" i="10"/>
  <c r="J22" i="10"/>
  <c r="G23" i="10"/>
  <c r="J23" i="10"/>
  <c r="T23" i="10"/>
  <c r="G24" i="10"/>
  <c r="J24" i="10"/>
  <c r="T24" i="10"/>
  <c r="G25" i="10"/>
  <c r="J25" i="10"/>
  <c r="T25" i="10"/>
  <c r="G28" i="10"/>
  <c r="J28" i="10"/>
  <c r="T28" i="10"/>
  <c r="G29" i="10"/>
  <c r="J29" i="10"/>
  <c r="T29" i="10"/>
  <c r="G30" i="10"/>
  <c r="J30" i="10"/>
  <c r="T30" i="10"/>
  <c r="G31" i="10"/>
  <c r="J31" i="10"/>
  <c r="T31" i="10"/>
  <c r="G32" i="10"/>
  <c r="J32" i="10"/>
  <c r="T32" i="10"/>
  <c r="G33" i="10"/>
  <c r="J33" i="10"/>
  <c r="T33" i="10"/>
  <c r="G34" i="10"/>
  <c r="J34" i="10"/>
  <c r="T34" i="10"/>
  <c r="E5" i="7"/>
  <c r="E6" i="7"/>
  <c r="E7" i="7"/>
  <c r="E21" i="7"/>
  <c r="E8" i="7"/>
  <c r="E9" i="7"/>
  <c r="E10" i="7"/>
  <c r="E11" i="7"/>
  <c r="H11" i="7"/>
  <c r="I11" i="7"/>
  <c r="E12" i="7"/>
  <c r="E13" i="7"/>
  <c r="E14" i="7"/>
  <c r="E15" i="7"/>
  <c r="H15" i="7"/>
  <c r="I15" i="7"/>
  <c r="E16" i="7"/>
  <c r="J16" i="7"/>
  <c r="E17" i="7"/>
  <c r="J17" i="7"/>
  <c r="E18" i="7"/>
  <c r="J18" i="7"/>
  <c r="E19" i="7"/>
  <c r="J19" i="7"/>
  <c r="E20" i="7"/>
  <c r="J20" i="7"/>
  <c r="C21" i="7"/>
  <c r="D21" i="7"/>
  <c r="J21" i="7"/>
  <c r="H22" i="7"/>
  <c r="I22" i="7"/>
  <c r="J23" i="7"/>
  <c r="J24" i="7"/>
  <c r="J25" i="7"/>
  <c r="J26" i="7"/>
  <c r="J27" i="7"/>
  <c r="J28" i="7"/>
  <c r="J29" i="7"/>
  <c r="H30" i="7"/>
  <c r="I30" i="7"/>
  <c r="C31" i="7"/>
  <c r="D31" i="7"/>
  <c r="E31" i="7"/>
  <c r="J31" i="7"/>
  <c r="J32" i="7"/>
  <c r="J33" i="7"/>
  <c r="J34" i="7"/>
  <c r="J35" i="7"/>
  <c r="J36" i="7"/>
  <c r="J37" i="7"/>
  <c r="J38" i="7"/>
  <c r="C39" i="7"/>
  <c r="D39" i="7"/>
  <c r="J39" i="7"/>
  <c r="J40" i="7"/>
  <c r="J41" i="7"/>
  <c r="J42" i="7"/>
  <c r="H43" i="7"/>
  <c r="I43" i="7"/>
  <c r="J46" i="7"/>
  <c r="C47" i="7"/>
  <c r="D47" i="7"/>
  <c r="J47" i="7"/>
  <c r="J48" i="7"/>
  <c r="J49" i="7"/>
  <c r="J50" i="7"/>
  <c r="J51" i="7"/>
  <c r="J52" i="7"/>
  <c r="J53" i="7"/>
  <c r="J54" i="7"/>
  <c r="BV21" i="19"/>
  <c r="AX21" i="19"/>
  <c r="CH21" i="19"/>
  <c r="M21" i="19"/>
  <c r="BJ21" i="19"/>
  <c r="FF21" i="19"/>
  <c r="ET21" i="19"/>
  <c r="DT21" i="19"/>
  <c r="DT17" i="19"/>
  <c r="Z21" i="19"/>
  <c r="EY16" i="19"/>
  <c r="BJ10" i="19"/>
  <c r="J43" i="7"/>
  <c r="J30" i="7"/>
  <c r="J22" i="7"/>
  <c r="E39" i="7"/>
  <c r="E47" i="7"/>
  <c r="J11" i="7"/>
  <c r="I44" i="7"/>
  <c r="I55" i="7"/>
  <c r="H44" i="7"/>
  <c r="H55" i="7"/>
  <c r="J55" i="7"/>
  <c r="J44" i="7"/>
</calcChain>
</file>

<file path=xl/sharedStrings.xml><?xml version="1.0" encoding="utf-8"?>
<sst xmlns="http://schemas.openxmlformats.org/spreadsheetml/2006/main" count="1002" uniqueCount="718">
  <si>
    <t>投票区</t>
  </si>
  <si>
    <t>投    票    所</t>
  </si>
  <si>
    <t>男</t>
  </si>
  <si>
    <t>女</t>
  </si>
  <si>
    <t>計</t>
  </si>
  <si>
    <t>選挙名・執行年月日</t>
  </si>
  <si>
    <t>有効投票</t>
  </si>
  <si>
    <t>無効投票</t>
  </si>
  <si>
    <t>（高屋）</t>
  </si>
  <si>
    <t>（吉川）</t>
  </si>
  <si>
    <t>（造賀）</t>
  </si>
  <si>
    <t>在外投票含む</t>
    <rPh sb="0" eb="2">
      <t>ザイガイ</t>
    </rPh>
    <rPh sb="2" eb="4">
      <t>トウヒョウ</t>
    </rPh>
    <rPh sb="4" eb="5">
      <t>フク</t>
    </rPh>
    <phoneticPr fontId="4"/>
  </si>
  <si>
    <t>西条1</t>
    <rPh sb="0" eb="2">
      <t>サイジョウ</t>
    </rPh>
    <phoneticPr fontId="5"/>
  </si>
  <si>
    <t>西条2</t>
    <rPh sb="0" eb="2">
      <t>サイジョウ</t>
    </rPh>
    <phoneticPr fontId="5"/>
  </si>
  <si>
    <t>西条3</t>
    <rPh sb="0" eb="2">
      <t>サイジョウ</t>
    </rPh>
    <phoneticPr fontId="5"/>
  </si>
  <si>
    <t>西条4</t>
    <rPh sb="0" eb="2">
      <t>サイジョウ</t>
    </rPh>
    <phoneticPr fontId="5"/>
  </si>
  <si>
    <t>西条5</t>
    <rPh sb="0" eb="2">
      <t>サイジョウ</t>
    </rPh>
    <phoneticPr fontId="5"/>
  </si>
  <si>
    <t>西条6</t>
    <rPh sb="0" eb="2">
      <t>サイジョウ</t>
    </rPh>
    <phoneticPr fontId="5"/>
  </si>
  <si>
    <t>西条7</t>
    <rPh sb="0" eb="2">
      <t>サイジョウ</t>
    </rPh>
    <phoneticPr fontId="5"/>
  </si>
  <si>
    <t>西条8</t>
    <rPh sb="0" eb="2">
      <t>サイジョウ</t>
    </rPh>
    <phoneticPr fontId="5"/>
  </si>
  <si>
    <t>西条9</t>
    <rPh sb="0" eb="2">
      <t>サイジョウ</t>
    </rPh>
    <phoneticPr fontId="5"/>
  </si>
  <si>
    <t>西条10</t>
    <rPh sb="0" eb="2">
      <t>サイジョウ</t>
    </rPh>
    <phoneticPr fontId="5"/>
  </si>
  <si>
    <t>西条11</t>
    <rPh sb="0" eb="2">
      <t>サイジョウ</t>
    </rPh>
    <phoneticPr fontId="5"/>
  </si>
  <si>
    <t>西条12</t>
    <rPh sb="0" eb="2">
      <t>サイジョウ</t>
    </rPh>
    <phoneticPr fontId="5"/>
  </si>
  <si>
    <t>西条13</t>
    <rPh sb="0" eb="2">
      <t>サイジョウ</t>
    </rPh>
    <phoneticPr fontId="5"/>
  </si>
  <si>
    <t>西条14</t>
    <rPh sb="0" eb="2">
      <t>サイジョウ</t>
    </rPh>
    <phoneticPr fontId="5"/>
  </si>
  <si>
    <t>西条15</t>
    <rPh sb="0" eb="2">
      <t>サイジョウ</t>
    </rPh>
    <phoneticPr fontId="5"/>
  </si>
  <si>
    <t>西条16</t>
    <rPh sb="0" eb="2">
      <t>サイジョウ</t>
    </rPh>
    <phoneticPr fontId="5"/>
  </si>
  <si>
    <t>八本松1</t>
    <rPh sb="0" eb="3">
      <t>ハチホンマツ</t>
    </rPh>
    <phoneticPr fontId="5"/>
  </si>
  <si>
    <t>八本松2</t>
    <rPh sb="0" eb="3">
      <t>ハチホンマツ</t>
    </rPh>
    <phoneticPr fontId="5"/>
  </si>
  <si>
    <t>八本松3</t>
    <rPh sb="0" eb="3">
      <t>ハチホンマツ</t>
    </rPh>
    <phoneticPr fontId="5"/>
  </si>
  <si>
    <t>八本松4</t>
    <rPh sb="0" eb="3">
      <t>ハチホンマツ</t>
    </rPh>
    <phoneticPr fontId="5"/>
  </si>
  <si>
    <t>八本松5</t>
    <rPh sb="0" eb="3">
      <t>ハチホンマツ</t>
    </rPh>
    <phoneticPr fontId="5"/>
  </si>
  <si>
    <t>八本松6</t>
    <rPh sb="0" eb="3">
      <t>ハチホンマツ</t>
    </rPh>
    <phoneticPr fontId="5"/>
  </si>
  <si>
    <t>八本松7</t>
    <rPh sb="0" eb="3">
      <t>ハチホンマツ</t>
    </rPh>
    <phoneticPr fontId="5"/>
  </si>
  <si>
    <t>八本松8</t>
    <rPh sb="0" eb="3">
      <t>ハチホンマツ</t>
    </rPh>
    <phoneticPr fontId="5"/>
  </si>
  <si>
    <t>八本松9</t>
    <rPh sb="0" eb="3">
      <t>ハチホンマツ</t>
    </rPh>
    <phoneticPr fontId="5"/>
  </si>
  <si>
    <t>志和1</t>
    <rPh sb="0" eb="2">
      <t>シワ</t>
    </rPh>
    <phoneticPr fontId="5"/>
  </si>
  <si>
    <t>志和2</t>
    <rPh sb="0" eb="2">
      <t>シワ</t>
    </rPh>
    <phoneticPr fontId="5"/>
  </si>
  <si>
    <t>志和3</t>
    <rPh sb="0" eb="2">
      <t>シワ</t>
    </rPh>
    <phoneticPr fontId="5"/>
  </si>
  <si>
    <t>志和4</t>
    <rPh sb="0" eb="2">
      <t>シワ</t>
    </rPh>
    <phoneticPr fontId="5"/>
  </si>
  <si>
    <t>志和5</t>
    <rPh sb="0" eb="2">
      <t>シワ</t>
    </rPh>
    <phoneticPr fontId="5"/>
  </si>
  <si>
    <t>志和6</t>
    <rPh sb="0" eb="2">
      <t>シワ</t>
    </rPh>
    <phoneticPr fontId="5"/>
  </si>
  <si>
    <t>志和7</t>
    <rPh sb="0" eb="2">
      <t>シワ</t>
    </rPh>
    <phoneticPr fontId="5"/>
  </si>
  <si>
    <t>高屋1</t>
    <rPh sb="0" eb="2">
      <t>タカヤ</t>
    </rPh>
    <phoneticPr fontId="5"/>
  </si>
  <si>
    <t>高屋2</t>
    <rPh sb="0" eb="2">
      <t>タカヤ</t>
    </rPh>
    <phoneticPr fontId="5"/>
  </si>
  <si>
    <t>高屋3</t>
    <rPh sb="0" eb="2">
      <t>タカヤ</t>
    </rPh>
    <phoneticPr fontId="5"/>
  </si>
  <si>
    <t>高屋4</t>
    <rPh sb="0" eb="2">
      <t>タカヤ</t>
    </rPh>
    <phoneticPr fontId="5"/>
  </si>
  <si>
    <t>高屋5</t>
    <rPh sb="0" eb="2">
      <t>タカヤ</t>
    </rPh>
    <phoneticPr fontId="5"/>
  </si>
  <si>
    <t>高屋6</t>
    <rPh sb="0" eb="2">
      <t>タカヤ</t>
    </rPh>
    <phoneticPr fontId="5"/>
  </si>
  <si>
    <t>高屋7</t>
    <rPh sb="0" eb="2">
      <t>タカヤ</t>
    </rPh>
    <phoneticPr fontId="5"/>
  </si>
  <si>
    <t>黒瀬1</t>
    <rPh sb="0" eb="2">
      <t>クロセ</t>
    </rPh>
    <phoneticPr fontId="5"/>
  </si>
  <si>
    <t>黒瀬2</t>
    <rPh sb="0" eb="2">
      <t>クロセ</t>
    </rPh>
    <phoneticPr fontId="5"/>
  </si>
  <si>
    <t>黒瀬3</t>
    <rPh sb="0" eb="2">
      <t>クロセ</t>
    </rPh>
    <phoneticPr fontId="5"/>
  </si>
  <si>
    <t>黒瀬4</t>
    <rPh sb="0" eb="2">
      <t>クロセ</t>
    </rPh>
    <phoneticPr fontId="5"/>
  </si>
  <si>
    <t>黒瀬5</t>
    <rPh sb="0" eb="2">
      <t>クロセ</t>
    </rPh>
    <phoneticPr fontId="5"/>
  </si>
  <si>
    <t>黒瀬6</t>
    <rPh sb="0" eb="2">
      <t>クロセ</t>
    </rPh>
    <phoneticPr fontId="5"/>
  </si>
  <si>
    <t>黒瀬7</t>
    <rPh sb="0" eb="2">
      <t>クロセ</t>
    </rPh>
    <phoneticPr fontId="5"/>
  </si>
  <si>
    <t>黒瀬8</t>
    <rPh sb="0" eb="2">
      <t>クロセ</t>
    </rPh>
    <phoneticPr fontId="5"/>
  </si>
  <si>
    <t>黒瀬9</t>
    <rPh sb="0" eb="2">
      <t>クロセ</t>
    </rPh>
    <phoneticPr fontId="5"/>
  </si>
  <si>
    <t>黒瀬10</t>
    <rPh sb="0" eb="2">
      <t>クロセ</t>
    </rPh>
    <phoneticPr fontId="5"/>
  </si>
  <si>
    <t>黒瀬11</t>
    <rPh sb="0" eb="2">
      <t>クロセ</t>
    </rPh>
    <phoneticPr fontId="5"/>
  </si>
  <si>
    <t>黒瀬12</t>
    <rPh sb="0" eb="2">
      <t>クロセ</t>
    </rPh>
    <phoneticPr fontId="5"/>
  </si>
  <si>
    <t>黒瀬13</t>
    <rPh sb="0" eb="2">
      <t>クロセ</t>
    </rPh>
    <phoneticPr fontId="5"/>
  </si>
  <si>
    <t>黒瀬14</t>
    <rPh sb="0" eb="2">
      <t>クロセ</t>
    </rPh>
    <phoneticPr fontId="5"/>
  </si>
  <si>
    <t>福富1</t>
    <rPh sb="0" eb="2">
      <t>フクトミ</t>
    </rPh>
    <phoneticPr fontId="5"/>
  </si>
  <si>
    <t>福富2</t>
    <rPh sb="0" eb="2">
      <t>フクトミ</t>
    </rPh>
    <phoneticPr fontId="5"/>
  </si>
  <si>
    <t>福富3</t>
    <rPh sb="0" eb="2">
      <t>フクトミ</t>
    </rPh>
    <phoneticPr fontId="5"/>
  </si>
  <si>
    <t>豊栄1</t>
    <rPh sb="0" eb="2">
      <t>トヨサカ</t>
    </rPh>
    <phoneticPr fontId="5"/>
  </si>
  <si>
    <t>豊栄2</t>
    <rPh sb="0" eb="2">
      <t>トヨサカ</t>
    </rPh>
    <phoneticPr fontId="5"/>
  </si>
  <si>
    <t>豊栄3</t>
    <rPh sb="0" eb="2">
      <t>トヨサカ</t>
    </rPh>
    <phoneticPr fontId="5"/>
  </si>
  <si>
    <t>豊栄4</t>
    <rPh sb="0" eb="2">
      <t>トヨサカ</t>
    </rPh>
    <phoneticPr fontId="5"/>
  </si>
  <si>
    <t>豊栄5</t>
    <rPh sb="0" eb="2">
      <t>トヨサカ</t>
    </rPh>
    <phoneticPr fontId="5"/>
  </si>
  <si>
    <t>豊栄6</t>
    <rPh sb="0" eb="2">
      <t>トヨサカ</t>
    </rPh>
    <phoneticPr fontId="5"/>
  </si>
  <si>
    <t>河内1</t>
    <rPh sb="0" eb="2">
      <t>コウチ</t>
    </rPh>
    <phoneticPr fontId="5"/>
  </si>
  <si>
    <t>河内2</t>
    <rPh sb="0" eb="2">
      <t>コウチ</t>
    </rPh>
    <phoneticPr fontId="5"/>
  </si>
  <si>
    <t>河内3</t>
    <rPh sb="0" eb="2">
      <t>コウチ</t>
    </rPh>
    <phoneticPr fontId="5"/>
  </si>
  <si>
    <t>河内4</t>
    <rPh sb="0" eb="2">
      <t>コウチ</t>
    </rPh>
    <phoneticPr fontId="5"/>
  </si>
  <si>
    <t>河内5</t>
    <rPh sb="0" eb="2">
      <t>コウチ</t>
    </rPh>
    <phoneticPr fontId="5"/>
  </si>
  <si>
    <t>河内6</t>
    <rPh sb="0" eb="2">
      <t>コウチ</t>
    </rPh>
    <phoneticPr fontId="5"/>
  </si>
  <si>
    <t>河内7</t>
    <rPh sb="0" eb="2">
      <t>コウチ</t>
    </rPh>
    <phoneticPr fontId="5"/>
  </si>
  <si>
    <t>安芸津1</t>
    <rPh sb="0" eb="3">
      <t>アキツ</t>
    </rPh>
    <phoneticPr fontId="5"/>
  </si>
  <si>
    <t>安芸津2</t>
    <rPh sb="0" eb="3">
      <t>アキツ</t>
    </rPh>
    <phoneticPr fontId="5"/>
  </si>
  <si>
    <t>安芸津3</t>
    <rPh sb="0" eb="3">
      <t>アキツ</t>
    </rPh>
    <phoneticPr fontId="5"/>
  </si>
  <si>
    <t>安芸津4</t>
    <rPh sb="0" eb="3">
      <t>アキツ</t>
    </rPh>
    <phoneticPr fontId="5"/>
  </si>
  <si>
    <t>安芸津5</t>
    <rPh sb="0" eb="3">
      <t>アキツ</t>
    </rPh>
    <phoneticPr fontId="5"/>
  </si>
  <si>
    <t>安芸津6</t>
    <rPh sb="0" eb="3">
      <t>アキツ</t>
    </rPh>
    <phoneticPr fontId="5"/>
  </si>
  <si>
    <t>安芸津7</t>
    <rPh sb="0" eb="3">
      <t>アキツ</t>
    </rPh>
    <phoneticPr fontId="5"/>
  </si>
  <si>
    <t>安芸津8</t>
    <rPh sb="0" eb="3">
      <t>アキツ</t>
    </rPh>
    <phoneticPr fontId="5"/>
  </si>
  <si>
    <t>安芸津9</t>
    <rPh sb="0" eb="3">
      <t>アキツ</t>
    </rPh>
    <phoneticPr fontId="5"/>
  </si>
  <si>
    <t>安芸津10</t>
    <rPh sb="0" eb="3">
      <t>アキツ</t>
    </rPh>
    <phoneticPr fontId="5"/>
  </si>
  <si>
    <t>安芸津11</t>
    <rPh sb="0" eb="3">
      <t>アキツ</t>
    </rPh>
    <phoneticPr fontId="5"/>
  </si>
  <si>
    <t>安芸津12</t>
    <rPh sb="0" eb="3">
      <t>アキツ</t>
    </rPh>
    <phoneticPr fontId="5"/>
  </si>
  <si>
    <t>比例代表</t>
    <rPh sb="0" eb="2">
      <t>ヒレイ</t>
    </rPh>
    <rPh sb="2" eb="4">
      <t>ダイヒョウ</t>
    </rPh>
    <phoneticPr fontId="4"/>
  </si>
  <si>
    <t>小選挙区</t>
    <rPh sb="0" eb="4">
      <t>ショウセンキョク</t>
    </rPh>
    <phoneticPr fontId="4"/>
  </si>
  <si>
    <t>参議院議員</t>
    <rPh sb="0" eb="3">
      <t>サンギイン</t>
    </rPh>
    <rPh sb="3" eb="5">
      <t>ギイン</t>
    </rPh>
    <phoneticPr fontId="4"/>
  </si>
  <si>
    <t>広島県選出</t>
    <rPh sb="0" eb="3">
      <t>ヒロシマケン</t>
    </rPh>
    <rPh sb="3" eb="5">
      <t>センシュツ</t>
    </rPh>
    <phoneticPr fontId="4"/>
  </si>
  <si>
    <t>県知事</t>
    <rPh sb="0" eb="3">
      <t>ケンチジ</t>
    </rPh>
    <phoneticPr fontId="4"/>
  </si>
  <si>
    <t>県議会議員</t>
    <rPh sb="0" eb="3">
      <t>ケンギカイ</t>
    </rPh>
    <rPh sb="3" eb="5">
      <t>ギイン</t>
    </rPh>
    <phoneticPr fontId="4"/>
  </si>
  <si>
    <t>市長</t>
    <rPh sb="0" eb="1">
      <t>シ</t>
    </rPh>
    <rPh sb="1" eb="2">
      <t>チョウ</t>
    </rPh>
    <phoneticPr fontId="4"/>
  </si>
  <si>
    <t>市議会議員</t>
    <rPh sb="0" eb="1">
      <t>シ</t>
    </rPh>
    <rPh sb="1" eb="3">
      <t>ギカイ</t>
    </rPh>
    <rPh sb="3" eb="5">
      <t>ギイン</t>
    </rPh>
    <phoneticPr fontId="4"/>
  </si>
  <si>
    <t>農業委員</t>
    <rPh sb="0" eb="2">
      <t>ノウギョウ</t>
    </rPh>
    <rPh sb="2" eb="4">
      <t>イイン</t>
    </rPh>
    <phoneticPr fontId="4"/>
  </si>
  <si>
    <t>財産区議員</t>
    <rPh sb="0" eb="2">
      <t>ザイサン</t>
    </rPh>
    <rPh sb="2" eb="3">
      <t>ク</t>
    </rPh>
    <rPh sb="3" eb="5">
      <t>ギイン</t>
    </rPh>
    <phoneticPr fontId="4"/>
  </si>
  <si>
    <t>西条地区計</t>
    <rPh sb="0" eb="2">
      <t>サイジョウ</t>
    </rPh>
    <rPh sb="2" eb="4">
      <t>チク</t>
    </rPh>
    <rPh sb="4" eb="5">
      <t>ケイ</t>
    </rPh>
    <phoneticPr fontId="5"/>
  </si>
  <si>
    <t>八本松地区計</t>
    <rPh sb="3" eb="5">
      <t>チク</t>
    </rPh>
    <rPh sb="5" eb="6">
      <t>ケイ</t>
    </rPh>
    <phoneticPr fontId="5"/>
  </si>
  <si>
    <t>志和地区計</t>
    <rPh sb="0" eb="1">
      <t>シ</t>
    </rPh>
    <rPh sb="1" eb="2">
      <t>ワ</t>
    </rPh>
    <rPh sb="2" eb="4">
      <t>チク</t>
    </rPh>
    <rPh sb="4" eb="5">
      <t>ケイ</t>
    </rPh>
    <phoneticPr fontId="5"/>
  </si>
  <si>
    <t>高屋地区計</t>
    <rPh sb="0" eb="2">
      <t>タカヤ</t>
    </rPh>
    <rPh sb="2" eb="4">
      <t>チク</t>
    </rPh>
    <rPh sb="4" eb="5">
      <t>ケイ</t>
    </rPh>
    <phoneticPr fontId="5"/>
  </si>
  <si>
    <t>安芸津地区計</t>
    <rPh sb="0" eb="3">
      <t>アキツ</t>
    </rPh>
    <rPh sb="3" eb="5">
      <t>チク</t>
    </rPh>
    <rPh sb="5" eb="6">
      <t>ケイ</t>
    </rPh>
    <phoneticPr fontId="5"/>
  </si>
  <si>
    <t>河内地区計</t>
    <rPh sb="0" eb="2">
      <t>コウチ</t>
    </rPh>
    <rPh sb="2" eb="4">
      <t>チク</t>
    </rPh>
    <rPh sb="4" eb="5">
      <t>ケイ</t>
    </rPh>
    <phoneticPr fontId="5"/>
  </si>
  <si>
    <t>豊栄地区計</t>
    <rPh sb="0" eb="1">
      <t>トヨ</t>
    </rPh>
    <rPh sb="1" eb="2">
      <t>サカ</t>
    </rPh>
    <rPh sb="2" eb="4">
      <t>チク</t>
    </rPh>
    <rPh sb="4" eb="5">
      <t>ケイ</t>
    </rPh>
    <phoneticPr fontId="5"/>
  </si>
  <si>
    <t>福富地区計</t>
    <rPh sb="0" eb="2">
      <t>フクトミ</t>
    </rPh>
    <rPh sb="2" eb="4">
      <t>チク</t>
    </rPh>
    <rPh sb="4" eb="5">
      <t>ケイ</t>
    </rPh>
    <phoneticPr fontId="5"/>
  </si>
  <si>
    <t>黒瀬地区計</t>
    <rPh sb="0" eb="2">
      <t>クロセ</t>
    </rPh>
    <rPh sb="2" eb="4">
      <t>チク</t>
    </rPh>
    <rPh sb="4" eb="5">
      <t>ケイ</t>
    </rPh>
    <phoneticPr fontId="5"/>
  </si>
  <si>
    <t>年 　　　次</t>
    <rPh sb="5" eb="6">
      <t>ツギ</t>
    </rPh>
    <phoneticPr fontId="5"/>
  </si>
  <si>
    <t>3．各種選挙投票状況（投票率等）　　　　</t>
    <rPh sb="2" eb="4">
      <t>カクシュ</t>
    </rPh>
    <rPh sb="4" eb="6">
      <t>センキョ</t>
    </rPh>
    <rPh sb="6" eb="8">
      <t>トウヒョウ</t>
    </rPh>
    <rPh sb="8" eb="10">
      <t>ジョウキョウ</t>
    </rPh>
    <rPh sb="11" eb="14">
      <t>トウヒョウリツ</t>
    </rPh>
    <rPh sb="14" eb="15">
      <t>トウ</t>
    </rPh>
    <phoneticPr fontId="5"/>
  </si>
  <si>
    <t>海区漁業調整委員</t>
    <rPh sb="0" eb="2">
      <t>カイク</t>
    </rPh>
    <rPh sb="2" eb="4">
      <t>ギョギョウ</t>
    </rPh>
    <rPh sb="4" eb="6">
      <t>チョウセイ</t>
    </rPh>
    <rPh sb="6" eb="8">
      <t>イイン</t>
    </rPh>
    <phoneticPr fontId="4"/>
  </si>
  <si>
    <t>（入野）</t>
    <rPh sb="1" eb="3">
      <t>ニュウノ</t>
    </rPh>
    <phoneticPr fontId="4"/>
  </si>
  <si>
    <t>当 日 有 権 者 数 ( 人 )</t>
    <rPh sb="10" eb="11">
      <t>スウ</t>
    </rPh>
    <rPh sb="14" eb="15">
      <t>ニン</t>
    </rPh>
    <phoneticPr fontId="5"/>
  </si>
  <si>
    <t>投   票   者   数 ( 人 )</t>
    <rPh sb="16" eb="17">
      <t>ニン</t>
    </rPh>
    <phoneticPr fontId="5"/>
  </si>
  <si>
    <t>開　　票　　状　　況 ( 票 )</t>
    <rPh sb="13" eb="14">
      <t>ヒョウ</t>
    </rPh>
    <phoneticPr fontId="5"/>
  </si>
  <si>
    <t>東広島市役所</t>
    <rPh sb="0" eb="3">
      <t>ヒガシヒロシマ</t>
    </rPh>
    <rPh sb="3" eb="6">
      <t>シヤクショ</t>
    </rPh>
    <phoneticPr fontId="4"/>
  </si>
  <si>
    <t>東西条地域センター</t>
    <rPh sb="0" eb="1">
      <t>ヒガシ</t>
    </rPh>
    <rPh sb="1" eb="3">
      <t>サイジョウ</t>
    </rPh>
    <rPh sb="3" eb="5">
      <t>チイキ</t>
    </rPh>
    <phoneticPr fontId="4"/>
  </si>
  <si>
    <t>総合福祉センター</t>
    <rPh sb="0" eb="2">
      <t>ソウゴウ</t>
    </rPh>
    <rPh sb="2" eb="4">
      <t>フクシ</t>
    </rPh>
    <phoneticPr fontId="4"/>
  </si>
  <si>
    <t>三ツ城小学校屋内運動場</t>
    <rPh sb="0" eb="1">
      <t>サン</t>
    </rPh>
    <rPh sb="2" eb="3">
      <t>シロ</t>
    </rPh>
    <rPh sb="3" eb="6">
      <t>ショウガッコウ</t>
    </rPh>
    <rPh sb="6" eb="11">
      <t>オクナイウンドウジョウ</t>
    </rPh>
    <phoneticPr fontId="4"/>
  </si>
  <si>
    <t>御薗宇地域センター</t>
    <rPh sb="0" eb="1">
      <t>ミソノウ</t>
    </rPh>
    <rPh sb="1" eb="2">
      <t>ソノ</t>
    </rPh>
    <rPh sb="2" eb="3">
      <t>ウチュウ</t>
    </rPh>
    <rPh sb="3" eb="5">
      <t>チイキ</t>
    </rPh>
    <phoneticPr fontId="4"/>
  </si>
  <si>
    <t>下見福祉会館</t>
    <rPh sb="0" eb="2">
      <t>シタミ</t>
    </rPh>
    <rPh sb="2" eb="4">
      <t>フクシ</t>
    </rPh>
    <rPh sb="4" eb="6">
      <t>カイカン</t>
    </rPh>
    <phoneticPr fontId="4"/>
  </si>
  <si>
    <t>三永地域センター</t>
    <rPh sb="0" eb="2">
      <t>ミナガ</t>
    </rPh>
    <rPh sb="2" eb="4">
      <t>チイキ</t>
    </rPh>
    <phoneticPr fontId="4"/>
  </si>
  <si>
    <t>上三永公会堂</t>
    <rPh sb="0" eb="1">
      <t>カミ</t>
    </rPh>
    <rPh sb="1" eb="2">
      <t>サン</t>
    </rPh>
    <rPh sb="2" eb="3">
      <t>エイキュウ</t>
    </rPh>
    <rPh sb="3" eb="6">
      <t>コウカイドウ</t>
    </rPh>
    <phoneticPr fontId="4"/>
  </si>
  <si>
    <t>東子集会所</t>
    <rPh sb="0" eb="2">
      <t>アズマコ</t>
    </rPh>
    <rPh sb="2" eb="5">
      <t>シュウカイショ</t>
    </rPh>
    <phoneticPr fontId="4"/>
  </si>
  <si>
    <t>郷田地域センター</t>
    <rPh sb="0" eb="2">
      <t>ゴウダ</t>
    </rPh>
    <rPh sb="2" eb="4">
      <t>チイキ</t>
    </rPh>
    <phoneticPr fontId="4"/>
  </si>
  <si>
    <t>福本コミュニティ会館</t>
    <rPh sb="0" eb="2">
      <t>フクモト</t>
    </rPh>
    <rPh sb="8" eb="10">
      <t>カイカン</t>
    </rPh>
    <phoneticPr fontId="4"/>
  </si>
  <si>
    <t>板城地域センター</t>
    <rPh sb="0" eb="1">
      <t>イタ</t>
    </rPh>
    <rPh sb="1" eb="2">
      <t>シロ</t>
    </rPh>
    <rPh sb="2" eb="4">
      <t>チイキ</t>
    </rPh>
    <phoneticPr fontId="4"/>
  </si>
  <si>
    <t>賀茂高校旧体育館</t>
    <rPh sb="0" eb="2">
      <t>カモ</t>
    </rPh>
    <rPh sb="2" eb="4">
      <t>コウコウ</t>
    </rPh>
    <rPh sb="4" eb="5">
      <t>キュウ</t>
    </rPh>
    <rPh sb="5" eb="8">
      <t>タイイクカン</t>
    </rPh>
    <phoneticPr fontId="4"/>
  </si>
  <si>
    <t>寺西小学校屋内運動場</t>
    <rPh sb="0" eb="2">
      <t>テラニシ</t>
    </rPh>
    <rPh sb="2" eb="5">
      <t>ショウガッコウ</t>
    </rPh>
    <rPh sb="5" eb="7">
      <t>オクナイ</t>
    </rPh>
    <rPh sb="7" eb="9">
      <t>ウンドウ</t>
    </rPh>
    <rPh sb="9" eb="10">
      <t>ジョウ</t>
    </rPh>
    <phoneticPr fontId="4"/>
  </si>
  <si>
    <t>平岩地域センター</t>
    <rPh sb="0" eb="2">
      <t>ヒライワ</t>
    </rPh>
    <rPh sb="2" eb="4">
      <t>チイキ</t>
    </rPh>
    <phoneticPr fontId="4"/>
  </si>
  <si>
    <t>寺西地域センター</t>
    <rPh sb="0" eb="2">
      <t>テラニシ</t>
    </rPh>
    <rPh sb="2" eb="4">
      <t>チイキ</t>
    </rPh>
    <phoneticPr fontId="4"/>
  </si>
  <si>
    <t>日興苑コミュニティ会館</t>
    <rPh sb="0" eb="1">
      <t>ニッコウエン</t>
    </rPh>
    <rPh sb="1" eb="2">
      <t>キョウミ</t>
    </rPh>
    <rPh sb="2" eb="3">
      <t>エン</t>
    </rPh>
    <rPh sb="9" eb="11">
      <t>カイカン</t>
    </rPh>
    <phoneticPr fontId="4"/>
  </si>
  <si>
    <t>川上中部保育所</t>
    <rPh sb="0" eb="2">
      <t>カワカミ</t>
    </rPh>
    <rPh sb="2" eb="4">
      <t>チュウブ</t>
    </rPh>
    <rPh sb="4" eb="7">
      <t>ホイクショ</t>
    </rPh>
    <phoneticPr fontId="4"/>
  </si>
  <si>
    <t>川上東部保育所</t>
    <rPh sb="0" eb="2">
      <t>カワカミ</t>
    </rPh>
    <rPh sb="2" eb="4">
      <t>トウブ</t>
    </rPh>
    <rPh sb="4" eb="7">
      <t>ホイクショ</t>
    </rPh>
    <phoneticPr fontId="4"/>
  </si>
  <si>
    <t>川上地域センター</t>
    <rPh sb="0" eb="2">
      <t>カワカミ</t>
    </rPh>
    <rPh sb="2" eb="4">
      <t>チイキ</t>
    </rPh>
    <phoneticPr fontId="4"/>
  </si>
  <si>
    <t>八本松地域センター</t>
    <rPh sb="0" eb="3">
      <t>ハチホンマツ</t>
    </rPh>
    <rPh sb="3" eb="5">
      <t>チイキ</t>
    </rPh>
    <phoneticPr fontId="4"/>
  </si>
  <si>
    <t>原保育所</t>
    <rPh sb="0" eb="1">
      <t>ハラ</t>
    </rPh>
    <rPh sb="1" eb="4">
      <t>ホイクショ</t>
    </rPh>
    <phoneticPr fontId="4"/>
  </si>
  <si>
    <t>原地域センター</t>
    <rPh sb="0" eb="1">
      <t>ハラ</t>
    </rPh>
    <rPh sb="1" eb="3">
      <t>チイキ</t>
    </rPh>
    <phoneticPr fontId="4"/>
  </si>
  <si>
    <t>原西部集会所</t>
    <rPh sb="0" eb="1">
      <t>ハラ</t>
    </rPh>
    <rPh sb="1" eb="3">
      <t>セイブ</t>
    </rPh>
    <rPh sb="3" eb="5">
      <t>シュウカイ</t>
    </rPh>
    <rPh sb="5" eb="6">
      <t>ショ</t>
    </rPh>
    <phoneticPr fontId="4"/>
  </si>
  <si>
    <t>吉川地域センター</t>
    <rPh sb="0" eb="2">
      <t>ヨシカワ</t>
    </rPh>
    <rPh sb="2" eb="4">
      <t>チイキ</t>
    </rPh>
    <phoneticPr fontId="4"/>
  </si>
  <si>
    <t>西志和コミュニティハウス</t>
    <rPh sb="0" eb="1">
      <t>ニシ</t>
    </rPh>
    <rPh sb="1" eb="2">
      <t>ココロザシ</t>
    </rPh>
    <rPh sb="2" eb="3">
      <t>ワ</t>
    </rPh>
    <phoneticPr fontId="4"/>
  </si>
  <si>
    <t>志和生涯学習センター</t>
    <rPh sb="0" eb="2">
      <t>シワ</t>
    </rPh>
    <rPh sb="2" eb="4">
      <t>ショウガイ</t>
    </rPh>
    <rPh sb="4" eb="6">
      <t>ガクシュウ</t>
    </rPh>
    <phoneticPr fontId="4"/>
  </si>
  <si>
    <t>奥屋公民館</t>
    <rPh sb="0" eb="1">
      <t>オクヤ</t>
    </rPh>
    <rPh sb="1" eb="2">
      <t>ヤネ</t>
    </rPh>
    <rPh sb="2" eb="5">
      <t>コウミンカン</t>
    </rPh>
    <phoneticPr fontId="4"/>
  </si>
  <si>
    <t>冠集会所</t>
    <rPh sb="0" eb="1">
      <t>カンムリ</t>
    </rPh>
    <rPh sb="1" eb="3">
      <t>シュウカイ</t>
    </rPh>
    <rPh sb="3" eb="4">
      <t>ショ</t>
    </rPh>
    <phoneticPr fontId="4"/>
  </si>
  <si>
    <t>志和堀地域センター</t>
    <rPh sb="0" eb="2">
      <t>シワ</t>
    </rPh>
    <rPh sb="2" eb="3">
      <t>ホリ</t>
    </rPh>
    <rPh sb="3" eb="5">
      <t>チイキ</t>
    </rPh>
    <phoneticPr fontId="4"/>
  </si>
  <si>
    <t>東志和地域センター</t>
    <rPh sb="0" eb="1">
      <t>ヒガシ</t>
    </rPh>
    <rPh sb="1" eb="3">
      <t>シワ</t>
    </rPh>
    <rPh sb="3" eb="5">
      <t>チイキ</t>
    </rPh>
    <phoneticPr fontId="4"/>
  </si>
  <si>
    <t>内中集会所</t>
    <rPh sb="0" eb="1">
      <t>ウチナ</t>
    </rPh>
    <rPh sb="1" eb="2">
      <t>ナカ</t>
    </rPh>
    <rPh sb="2" eb="4">
      <t>シュウカイ</t>
    </rPh>
    <rPh sb="4" eb="5">
      <t>ショ</t>
    </rPh>
    <phoneticPr fontId="4"/>
  </si>
  <si>
    <t>高屋東地域センター</t>
    <rPh sb="0" eb="2">
      <t>タカヤ</t>
    </rPh>
    <rPh sb="2" eb="3">
      <t>ヒガシ</t>
    </rPh>
    <rPh sb="3" eb="5">
      <t>チイキ</t>
    </rPh>
    <phoneticPr fontId="4"/>
  </si>
  <si>
    <t>高屋堀集会所</t>
    <rPh sb="0" eb="2">
      <t>タカヤ</t>
    </rPh>
    <rPh sb="2" eb="3">
      <t>ホリ</t>
    </rPh>
    <rPh sb="3" eb="5">
      <t>シュウカイ</t>
    </rPh>
    <rPh sb="5" eb="6">
      <t>ショ</t>
    </rPh>
    <phoneticPr fontId="4"/>
  </si>
  <si>
    <t>高屋西地域センター</t>
    <rPh sb="0" eb="2">
      <t>タカヤ</t>
    </rPh>
    <rPh sb="2" eb="3">
      <t>ニシ</t>
    </rPh>
    <rPh sb="3" eb="5">
      <t>チイキ</t>
    </rPh>
    <phoneticPr fontId="4"/>
  </si>
  <si>
    <t>宮領集会所</t>
    <rPh sb="0" eb="1">
      <t>ミヤ</t>
    </rPh>
    <rPh sb="1" eb="2">
      <t>リョウ</t>
    </rPh>
    <rPh sb="2" eb="4">
      <t>シュウカイ</t>
    </rPh>
    <rPh sb="4" eb="5">
      <t>ジョ</t>
    </rPh>
    <phoneticPr fontId="4"/>
  </si>
  <si>
    <t>小谷小学校新館</t>
    <rPh sb="0" eb="2">
      <t>コタニ</t>
    </rPh>
    <rPh sb="2" eb="5">
      <t>ショウガッコウ</t>
    </rPh>
    <rPh sb="5" eb="7">
      <t>シンカン</t>
    </rPh>
    <phoneticPr fontId="4"/>
  </si>
  <si>
    <t>造賀地域センター</t>
    <rPh sb="0" eb="1">
      <t>ゾウカ</t>
    </rPh>
    <rPh sb="1" eb="2">
      <t>ガショウ</t>
    </rPh>
    <rPh sb="2" eb="4">
      <t>チイキ</t>
    </rPh>
    <phoneticPr fontId="4"/>
  </si>
  <si>
    <t>高美が丘地域センター</t>
    <rPh sb="0" eb="2">
      <t>タカミ</t>
    </rPh>
    <rPh sb="3" eb="4">
      <t>オカ</t>
    </rPh>
    <rPh sb="4" eb="6">
      <t>チイキ</t>
    </rPh>
    <phoneticPr fontId="4"/>
  </si>
  <si>
    <t>板城西保育所</t>
    <rPh sb="0" eb="2">
      <t>イタシロ</t>
    </rPh>
    <rPh sb="2" eb="3">
      <t>ニシ</t>
    </rPh>
    <rPh sb="3" eb="6">
      <t>ホイクショ</t>
    </rPh>
    <phoneticPr fontId="4"/>
  </si>
  <si>
    <t>南方会館</t>
    <rPh sb="0" eb="2">
      <t>ミナミガタ</t>
    </rPh>
    <rPh sb="2" eb="4">
      <t>カイカン</t>
    </rPh>
    <phoneticPr fontId="4"/>
  </si>
  <si>
    <t>竹保集会所</t>
    <rPh sb="0" eb="1">
      <t>タケ</t>
    </rPh>
    <rPh sb="1" eb="2">
      <t>タモツ</t>
    </rPh>
    <rPh sb="2" eb="5">
      <t>シュウカイショ</t>
    </rPh>
    <phoneticPr fontId="4"/>
  </si>
  <si>
    <t>乃美尾会館</t>
    <rPh sb="0" eb="1">
      <t>ノ</t>
    </rPh>
    <rPh sb="1" eb="2">
      <t>ミ</t>
    </rPh>
    <rPh sb="2" eb="3">
      <t>オ</t>
    </rPh>
    <rPh sb="3" eb="5">
      <t>カイカン</t>
    </rPh>
    <phoneticPr fontId="4"/>
  </si>
  <si>
    <t>大多田会館</t>
    <rPh sb="0" eb="1">
      <t>オオ</t>
    </rPh>
    <rPh sb="1" eb="3">
      <t>タダ</t>
    </rPh>
    <rPh sb="3" eb="5">
      <t>カイカン</t>
    </rPh>
    <phoneticPr fontId="4"/>
  </si>
  <si>
    <t>黒瀬保健福祉センター</t>
    <rPh sb="0" eb="2">
      <t>クロセ</t>
    </rPh>
    <rPh sb="2" eb="4">
      <t>ホケン</t>
    </rPh>
    <rPh sb="4" eb="6">
      <t>フクシ</t>
    </rPh>
    <phoneticPr fontId="4"/>
  </si>
  <si>
    <t>西福寺讃光会館</t>
    <rPh sb="0" eb="1">
      <t>ニシ</t>
    </rPh>
    <rPh sb="1" eb="3">
      <t>フクジ</t>
    </rPh>
    <rPh sb="3" eb="7">
      <t>サンコウカイカン</t>
    </rPh>
    <phoneticPr fontId="4"/>
  </si>
  <si>
    <t>市飯田老人集会所</t>
    <rPh sb="0" eb="1">
      <t>イチ</t>
    </rPh>
    <rPh sb="1" eb="3">
      <t>イイダ</t>
    </rPh>
    <rPh sb="3" eb="5">
      <t>ロウジン</t>
    </rPh>
    <rPh sb="5" eb="8">
      <t>シュウカイショ</t>
    </rPh>
    <phoneticPr fontId="4"/>
  </si>
  <si>
    <t>暁保育所</t>
    <rPh sb="0" eb="1">
      <t>アカツキ</t>
    </rPh>
    <rPh sb="1" eb="4">
      <t>ホイクショ</t>
    </rPh>
    <phoneticPr fontId="4"/>
  </si>
  <si>
    <t>徳正寺集会所</t>
    <rPh sb="0" eb="1">
      <t>トク</t>
    </rPh>
    <rPh sb="1" eb="2">
      <t>セイ</t>
    </rPh>
    <rPh sb="2" eb="3">
      <t>テラ</t>
    </rPh>
    <rPh sb="3" eb="6">
      <t>シュウカイショ</t>
    </rPh>
    <phoneticPr fontId="4"/>
  </si>
  <si>
    <t>ひまわり台老人集会所</t>
    <rPh sb="4" eb="5">
      <t>ダイ</t>
    </rPh>
    <rPh sb="5" eb="7">
      <t>ロウジン</t>
    </rPh>
    <rPh sb="7" eb="10">
      <t>シュウカイショ</t>
    </rPh>
    <phoneticPr fontId="4"/>
  </si>
  <si>
    <t>中黒瀬小学校屋内運動場</t>
    <rPh sb="0" eb="3">
      <t>ナカクロセ</t>
    </rPh>
    <rPh sb="3" eb="6">
      <t>ショウガッコウ</t>
    </rPh>
    <rPh sb="6" eb="11">
      <t>オクナイウンドウジョウ</t>
    </rPh>
    <phoneticPr fontId="4"/>
  </si>
  <si>
    <t>松ヶ丘会館</t>
    <rPh sb="0" eb="3">
      <t>マツガオカ</t>
    </rPh>
    <rPh sb="3" eb="5">
      <t>カイカン</t>
    </rPh>
    <phoneticPr fontId="4"/>
  </si>
  <si>
    <t>春日野一丁目会館</t>
    <rPh sb="0" eb="3">
      <t>カスガノ</t>
    </rPh>
    <rPh sb="3" eb="6">
      <t>イッチョウメ</t>
    </rPh>
    <rPh sb="6" eb="8">
      <t>カイカン</t>
    </rPh>
    <phoneticPr fontId="4"/>
  </si>
  <si>
    <t>竹仁地域センター</t>
    <rPh sb="0" eb="1">
      <t>タケ</t>
    </rPh>
    <rPh sb="1" eb="2">
      <t>ジン</t>
    </rPh>
    <rPh sb="2" eb="4">
      <t>チイキ</t>
    </rPh>
    <phoneticPr fontId="4"/>
  </si>
  <si>
    <t>福富支所</t>
    <rPh sb="0" eb="2">
      <t>フクトミ</t>
    </rPh>
    <rPh sb="2" eb="4">
      <t>シショ</t>
    </rPh>
    <phoneticPr fontId="4"/>
  </si>
  <si>
    <t>上戸野地域センター</t>
    <rPh sb="0" eb="1">
      <t>カミ</t>
    </rPh>
    <rPh sb="1" eb="3">
      <t>トノ</t>
    </rPh>
    <rPh sb="3" eb="5">
      <t>チイキ</t>
    </rPh>
    <phoneticPr fontId="4"/>
  </si>
  <si>
    <t>乃美地域センター大ホール</t>
    <rPh sb="0" eb="1">
      <t>ノ</t>
    </rPh>
    <rPh sb="1" eb="2">
      <t>ミ</t>
    </rPh>
    <rPh sb="2" eb="4">
      <t>チイキ</t>
    </rPh>
    <rPh sb="8" eb="9">
      <t>ダイ</t>
    </rPh>
    <phoneticPr fontId="4"/>
  </si>
  <si>
    <t>安宿地域センター</t>
    <rPh sb="0" eb="2">
      <t>ヤスヤド</t>
    </rPh>
    <rPh sb="2" eb="4">
      <t>チイキ</t>
    </rPh>
    <phoneticPr fontId="4"/>
  </si>
  <si>
    <t>清武地域センター</t>
    <rPh sb="0" eb="1">
      <t>キヨ</t>
    </rPh>
    <rPh sb="1" eb="2">
      <t>タケ</t>
    </rPh>
    <rPh sb="2" eb="4">
      <t>チイキ</t>
    </rPh>
    <phoneticPr fontId="4"/>
  </si>
  <si>
    <t>清武西地域センター</t>
    <rPh sb="0" eb="1">
      <t>キヨ</t>
    </rPh>
    <rPh sb="1" eb="2">
      <t>タケ</t>
    </rPh>
    <rPh sb="2" eb="3">
      <t>ニシ</t>
    </rPh>
    <rPh sb="3" eb="5">
      <t>チイキ</t>
    </rPh>
    <phoneticPr fontId="4"/>
  </si>
  <si>
    <t>吉原地域センター大ホール</t>
    <rPh sb="0" eb="2">
      <t>ヨシハラ</t>
    </rPh>
    <rPh sb="2" eb="4">
      <t>チイキ</t>
    </rPh>
    <rPh sb="8" eb="9">
      <t>ダイ</t>
    </rPh>
    <phoneticPr fontId="4"/>
  </si>
  <si>
    <t>河内保健福祉センター</t>
    <rPh sb="0" eb="2">
      <t>コウチチョウ</t>
    </rPh>
    <rPh sb="2" eb="4">
      <t>ホケン</t>
    </rPh>
    <rPh sb="4" eb="6">
      <t>フクシ</t>
    </rPh>
    <phoneticPr fontId="4"/>
  </si>
  <si>
    <t>河戸地域センター</t>
    <rPh sb="0" eb="2">
      <t>カワト</t>
    </rPh>
    <rPh sb="2" eb="4">
      <t>チイキ</t>
    </rPh>
    <phoneticPr fontId="4"/>
  </si>
  <si>
    <t>戸野地域センター</t>
    <rPh sb="0" eb="2">
      <t>トノ</t>
    </rPh>
    <rPh sb="2" eb="4">
      <t>チイキ</t>
    </rPh>
    <phoneticPr fontId="4"/>
  </si>
  <si>
    <t>宇山地域センター</t>
    <rPh sb="0" eb="2">
      <t>ウヤマ</t>
    </rPh>
    <rPh sb="2" eb="4">
      <t>チイキ</t>
    </rPh>
    <phoneticPr fontId="4"/>
  </si>
  <si>
    <t>小田地区多目的集会施設</t>
    <rPh sb="0" eb="2">
      <t>オダ</t>
    </rPh>
    <rPh sb="2" eb="4">
      <t>チク</t>
    </rPh>
    <rPh sb="4" eb="7">
      <t>タモクテキ</t>
    </rPh>
    <rPh sb="7" eb="9">
      <t>シュウカイ</t>
    </rPh>
    <rPh sb="9" eb="11">
      <t>シセツ</t>
    </rPh>
    <phoneticPr fontId="4"/>
  </si>
  <si>
    <t>入野地域センター</t>
    <rPh sb="0" eb="2">
      <t>ニュウノ</t>
    </rPh>
    <rPh sb="2" eb="4">
      <t>チイキ</t>
    </rPh>
    <phoneticPr fontId="4"/>
  </si>
  <si>
    <t>入野光保育園</t>
    <rPh sb="0" eb="2">
      <t>ニュウノ</t>
    </rPh>
    <rPh sb="2" eb="3">
      <t>ヒカリ</t>
    </rPh>
    <rPh sb="3" eb="6">
      <t>ホイクエン</t>
    </rPh>
    <phoneticPr fontId="4"/>
  </si>
  <si>
    <t>印内集会所</t>
    <rPh sb="0" eb="1">
      <t>イン</t>
    </rPh>
    <rPh sb="1" eb="2">
      <t>ウチ</t>
    </rPh>
    <rPh sb="2" eb="5">
      <t>シュウカイショ</t>
    </rPh>
    <phoneticPr fontId="4"/>
  </si>
  <si>
    <t>三津小学校屋内運動場</t>
    <rPh sb="0" eb="5">
      <t>ミツショウガッコウ</t>
    </rPh>
    <rPh sb="5" eb="10">
      <t>オクナイウンドウジョウ</t>
    </rPh>
    <phoneticPr fontId="4"/>
  </si>
  <si>
    <t>安芸津生涯学習センター大集会場</t>
    <rPh sb="0" eb="3">
      <t>アキツ</t>
    </rPh>
    <rPh sb="3" eb="5">
      <t>ショウガイ</t>
    </rPh>
    <rPh sb="5" eb="7">
      <t>ガクシュウ</t>
    </rPh>
    <rPh sb="11" eb="14">
      <t>ダイシュウカイ</t>
    </rPh>
    <rPh sb="14" eb="15">
      <t>ジョウ</t>
    </rPh>
    <phoneticPr fontId="4"/>
  </si>
  <si>
    <t>浜地区集会所</t>
    <rPh sb="0" eb="1">
      <t>ハマ</t>
    </rPh>
    <rPh sb="1" eb="3">
      <t>チク</t>
    </rPh>
    <rPh sb="3" eb="6">
      <t>シュウカイショ</t>
    </rPh>
    <phoneticPr fontId="4"/>
  </si>
  <si>
    <t>西之谷集会所</t>
    <rPh sb="0" eb="3">
      <t>ニシノタニ</t>
    </rPh>
    <rPh sb="3" eb="6">
      <t>シュウカイショ</t>
    </rPh>
    <phoneticPr fontId="4"/>
  </si>
  <si>
    <t>郷会館</t>
    <rPh sb="0" eb="1">
      <t>ゴウ</t>
    </rPh>
    <rPh sb="1" eb="3">
      <t>カイカン</t>
    </rPh>
    <phoneticPr fontId="4"/>
  </si>
  <si>
    <t>安芸津農産物加工センター</t>
    <rPh sb="0" eb="3">
      <t>アキツチョウ</t>
    </rPh>
    <rPh sb="3" eb="6">
      <t>ノウサンブツ</t>
    </rPh>
    <rPh sb="6" eb="8">
      <t>カコウ</t>
    </rPh>
    <phoneticPr fontId="4"/>
  </si>
  <si>
    <t>風早小学校屋内運動場</t>
    <rPh sb="0" eb="2">
      <t>カザハヤ</t>
    </rPh>
    <rPh sb="2" eb="5">
      <t>ショウガッコウ</t>
    </rPh>
    <rPh sb="5" eb="10">
      <t>オクナイウンドウジョウ</t>
    </rPh>
    <phoneticPr fontId="4"/>
  </si>
  <si>
    <t>（安芸津）</t>
    <rPh sb="1" eb="4">
      <t>アキツ</t>
    </rPh>
    <phoneticPr fontId="4"/>
  </si>
  <si>
    <t>1.選挙人名簿登録者数（定時登録）</t>
    <phoneticPr fontId="5"/>
  </si>
  <si>
    <t>東 広 島 市 合 計</t>
    <phoneticPr fontId="5"/>
  </si>
  <si>
    <t>計</t>
    <phoneticPr fontId="5"/>
  </si>
  <si>
    <t>投　　　票　　　率 ( ％ )</t>
    <phoneticPr fontId="5"/>
  </si>
  <si>
    <t>選挙管理委員会　</t>
    <phoneticPr fontId="4"/>
  </si>
  <si>
    <t>選挙管理委員会</t>
    <phoneticPr fontId="4"/>
  </si>
  <si>
    <t>海辺の里おおしば</t>
    <rPh sb="0" eb="2">
      <t>ウミベ</t>
    </rPh>
    <rPh sb="3" eb="4">
      <t>サト</t>
    </rPh>
    <phoneticPr fontId="4"/>
  </si>
  <si>
    <t>小松原集会所</t>
    <rPh sb="0" eb="3">
      <t>コマツバラ</t>
    </rPh>
    <rPh sb="3" eb="6">
      <t>シュウカイショ</t>
    </rPh>
    <phoneticPr fontId="4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</si>
  <si>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5"/>
  </si>
  <si>
    <t>在外投票含む</t>
  </si>
  <si>
    <t>2．各種選挙投票状況（投票者数）</t>
    <rPh sb="2" eb="4">
      <t>カクシュ</t>
    </rPh>
    <rPh sb="4" eb="6">
      <t>センキョ</t>
    </rPh>
    <rPh sb="6" eb="8">
      <t>トウヒョウ</t>
    </rPh>
    <rPh sb="8" eb="10">
      <t>ジョウキョウ</t>
    </rPh>
    <rPh sb="11" eb="14">
      <t>トウヒョウシャ</t>
    </rPh>
    <rPh sb="14" eb="15">
      <t>スウ</t>
    </rPh>
    <phoneticPr fontId="5"/>
  </si>
  <si>
    <t>補欠選挙</t>
  </si>
  <si>
    <t>登 録 者 数　（人）</t>
    <rPh sb="9" eb="10">
      <t>ニン</t>
    </rPh>
    <phoneticPr fontId="5"/>
  </si>
  <si>
    <t>人数</t>
  </si>
  <si>
    <t>総務部</t>
  </si>
  <si>
    <t>生活環境部</t>
  </si>
  <si>
    <t>都市部</t>
    <rPh sb="0" eb="3">
      <t>トシブ</t>
    </rPh>
    <phoneticPr fontId="18"/>
  </si>
  <si>
    <t>学校教育部</t>
  </si>
  <si>
    <t>総務課</t>
    <rPh sb="0" eb="3">
      <t>ソウムカ</t>
    </rPh>
    <phoneticPr fontId="18"/>
  </si>
  <si>
    <t>市民生活課</t>
    <rPh sb="0" eb="2">
      <t>シミン</t>
    </rPh>
    <rPh sb="2" eb="4">
      <t>セイカツ</t>
    </rPh>
    <rPh sb="4" eb="5">
      <t>カ</t>
    </rPh>
    <phoneticPr fontId="18"/>
  </si>
  <si>
    <t>都市計画課</t>
    <rPh sb="0" eb="2">
      <t>トシ</t>
    </rPh>
    <rPh sb="2" eb="4">
      <t>ケイカク</t>
    </rPh>
    <rPh sb="4" eb="5">
      <t>カ</t>
    </rPh>
    <phoneticPr fontId="18"/>
  </si>
  <si>
    <t>教育総務課</t>
    <rPh sb="0" eb="2">
      <t>キョウイク</t>
    </rPh>
    <rPh sb="2" eb="5">
      <t>ソウムカ</t>
    </rPh>
    <phoneticPr fontId="18"/>
  </si>
  <si>
    <t>秘書室</t>
    <rPh sb="0" eb="3">
      <t>ヒショシツ</t>
    </rPh>
    <phoneticPr fontId="18"/>
  </si>
  <si>
    <t>消費生活センター</t>
    <rPh sb="0" eb="2">
      <t>ショウヒ</t>
    </rPh>
    <rPh sb="2" eb="4">
      <t>セイカツ</t>
    </rPh>
    <phoneticPr fontId="18"/>
  </si>
  <si>
    <t>広域事業推進室</t>
    <rPh sb="0" eb="2">
      <t>コウイキ</t>
    </rPh>
    <rPh sb="2" eb="4">
      <t>ジギョウ</t>
    </rPh>
    <rPh sb="4" eb="6">
      <t>スイシン</t>
    </rPh>
    <rPh sb="6" eb="7">
      <t>シツ</t>
    </rPh>
    <phoneticPr fontId="18"/>
  </si>
  <si>
    <t>学事課</t>
    <rPh sb="0" eb="2">
      <t>ガクジ</t>
    </rPh>
    <rPh sb="2" eb="3">
      <t>カ</t>
    </rPh>
    <phoneticPr fontId="18"/>
  </si>
  <si>
    <t>職員課</t>
    <rPh sb="0" eb="3">
      <t>ショクインカ</t>
    </rPh>
    <phoneticPr fontId="18"/>
  </si>
  <si>
    <t>市民課</t>
    <rPh sb="0" eb="3">
      <t>シミンカ</t>
    </rPh>
    <phoneticPr fontId="18"/>
  </si>
  <si>
    <t>都市整備課</t>
    <rPh sb="0" eb="2">
      <t>トシ</t>
    </rPh>
    <rPh sb="2" eb="5">
      <t>セイビカ</t>
    </rPh>
    <phoneticPr fontId="18"/>
  </si>
  <si>
    <t>指導課</t>
    <rPh sb="0" eb="2">
      <t>シドウ</t>
    </rPh>
    <rPh sb="2" eb="3">
      <t>カ</t>
    </rPh>
    <phoneticPr fontId="18"/>
  </si>
  <si>
    <t>危機管理課</t>
    <rPh sb="0" eb="2">
      <t>キキ</t>
    </rPh>
    <rPh sb="2" eb="4">
      <t>カンリ</t>
    </rPh>
    <rPh sb="4" eb="5">
      <t>カ</t>
    </rPh>
    <phoneticPr fontId="18"/>
  </si>
  <si>
    <t>廃棄物対策課</t>
    <rPh sb="0" eb="3">
      <t>ハイキブツ</t>
    </rPh>
    <rPh sb="3" eb="6">
      <t>タイサクカ</t>
    </rPh>
    <phoneticPr fontId="18"/>
  </si>
  <si>
    <t>区画整理課</t>
    <rPh sb="0" eb="2">
      <t>クカク</t>
    </rPh>
    <rPh sb="2" eb="4">
      <t>セイリ</t>
    </rPh>
    <rPh sb="4" eb="5">
      <t>カ</t>
    </rPh>
    <phoneticPr fontId="18"/>
  </si>
  <si>
    <t>青少年育成課</t>
    <rPh sb="0" eb="3">
      <t>セイショウネン</t>
    </rPh>
    <rPh sb="3" eb="5">
      <t>イクセイ</t>
    </rPh>
    <rPh sb="5" eb="6">
      <t>カ</t>
    </rPh>
    <phoneticPr fontId="18"/>
  </si>
  <si>
    <t>交通安全対策室</t>
    <rPh sb="0" eb="2">
      <t>コウツウ</t>
    </rPh>
    <rPh sb="2" eb="4">
      <t>アンゼン</t>
    </rPh>
    <rPh sb="4" eb="7">
      <t>タイサクシツ</t>
    </rPh>
    <phoneticPr fontId="18"/>
  </si>
  <si>
    <t>環境対策課</t>
    <rPh sb="0" eb="2">
      <t>カンキョウ</t>
    </rPh>
    <rPh sb="2" eb="4">
      <t>タイサク</t>
    </rPh>
    <rPh sb="4" eb="5">
      <t>カ</t>
    </rPh>
    <phoneticPr fontId="18"/>
  </si>
  <si>
    <t>建築指導課</t>
    <rPh sb="0" eb="2">
      <t>ケンチク</t>
    </rPh>
    <rPh sb="2" eb="4">
      <t>シドウ</t>
    </rPh>
    <rPh sb="4" eb="5">
      <t>カ</t>
    </rPh>
    <phoneticPr fontId="18"/>
  </si>
  <si>
    <t>東広島学校給食ｾﾝﾀｰ</t>
    <rPh sb="0" eb="3">
      <t>ヒガシヒロシマ</t>
    </rPh>
    <rPh sb="3" eb="5">
      <t>ガッコウ</t>
    </rPh>
    <rPh sb="5" eb="7">
      <t>キュウショク</t>
    </rPh>
    <phoneticPr fontId="18"/>
  </si>
  <si>
    <t>検査課</t>
    <rPh sb="0" eb="3">
      <t>ケンサカ</t>
    </rPh>
    <phoneticPr fontId="18"/>
  </si>
  <si>
    <t>開発指導課</t>
    <rPh sb="0" eb="2">
      <t>カイハツ</t>
    </rPh>
    <rPh sb="2" eb="4">
      <t>シドウ</t>
    </rPh>
    <rPh sb="4" eb="5">
      <t>カ</t>
    </rPh>
    <phoneticPr fontId="18"/>
  </si>
  <si>
    <t>西条学校給食ｾﾝﾀｰ</t>
    <rPh sb="0" eb="2">
      <t>サイジョウ</t>
    </rPh>
    <rPh sb="2" eb="4">
      <t>ガッコウ</t>
    </rPh>
    <rPh sb="4" eb="6">
      <t>キュウショク</t>
    </rPh>
    <phoneticPr fontId="18"/>
  </si>
  <si>
    <t>契約課</t>
    <rPh sb="0" eb="2">
      <t>ケイヤク</t>
    </rPh>
    <rPh sb="2" eb="3">
      <t>カ</t>
    </rPh>
    <phoneticPr fontId="18"/>
  </si>
  <si>
    <t>人権推進課</t>
    <rPh sb="0" eb="2">
      <t>ジンケン</t>
    </rPh>
    <rPh sb="2" eb="4">
      <t>スイシン</t>
    </rPh>
    <rPh sb="4" eb="5">
      <t>カ</t>
    </rPh>
    <phoneticPr fontId="18"/>
  </si>
  <si>
    <t>営繕課</t>
    <rPh sb="0" eb="2">
      <t>エイゼン</t>
    </rPh>
    <rPh sb="2" eb="3">
      <t>カ</t>
    </rPh>
    <phoneticPr fontId="18"/>
  </si>
  <si>
    <t>八本松学校給食ｾﾝﾀｰ</t>
    <rPh sb="0" eb="3">
      <t>ハチホンマツ</t>
    </rPh>
    <rPh sb="3" eb="5">
      <t>ガッコウ</t>
    </rPh>
    <rPh sb="5" eb="7">
      <t>キュウショク</t>
    </rPh>
    <phoneticPr fontId="18"/>
  </si>
  <si>
    <t>福富学校給食ｾﾝﾀｰ</t>
    <rPh sb="0" eb="2">
      <t>フクトミ</t>
    </rPh>
    <rPh sb="2" eb="4">
      <t>ガッコウ</t>
    </rPh>
    <rPh sb="4" eb="6">
      <t>キュウショク</t>
    </rPh>
    <phoneticPr fontId="18"/>
  </si>
  <si>
    <t>企画振興部</t>
    <rPh sb="0" eb="5">
      <t>キカクシンコウブ</t>
    </rPh>
    <phoneticPr fontId="18"/>
  </si>
  <si>
    <t>八本松出張所</t>
    <rPh sb="0" eb="3">
      <t>ハチホンマツ</t>
    </rPh>
    <rPh sb="3" eb="5">
      <t>シュッチョウ</t>
    </rPh>
    <rPh sb="5" eb="6">
      <t>ショ</t>
    </rPh>
    <phoneticPr fontId="18"/>
  </si>
  <si>
    <t>下水道部</t>
    <rPh sb="0" eb="3">
      <t>ゲスイドウ</t>
    </rPh>
    <rPh sb="3" eb="4">
      <t>ブ</t>
    </rPh>
    <phoneticPr fontId="18"/>
  </si>
  <si>
    <t>豊栄学校給食ｾﾝﾀｰ</t>
    <rPh sb="0" eb="2">
      <t>トヨサカ</t>
    </rPh>
    <rPh sb="2" eb="4">
      <t>ガッコウ</t>
    </rPh>
    <rPh sb="4" eb="6">
      <t>キュウショク</t>
    </rPh>
    <phoneticPr fontId="18"/>
  </si>
  <si>
    <t>企画課</t>
    <rPh sb="0" eb="2">
      <t>キカク</t>
    </rPh>
    <rPh sb="2" eb="3">
      <t>カ</t>
    </rPh>
    <phoneticPr fontId="18"/>
  </si>
  <si>
    <t>志和出張所</t>
    <rPh sb="0" eb="2">
      <t>シワ</t>
    </rPh>
    <rPh sb="2" eb="4">
      <t>シュッチョウ</t>
    </rPh>
    <rPh sb="4" eb="5">
      <t>ショ</t>
    </rPh>
    <phoneticPr fontId="18"/>
  </si>
  <si>
    <t>下水道管理課</t>
    <rPh sb="0" eb="3">
      <t>ゲスイドウ</t>
    </rPh>
    <rPh sb="3" eb="6">
      <t>カンリカ</t>
    </rPh>
    <phoneticPr fontId="18"/>
  </si>
  <si>
    <t>河内学校給食ｾﾝﾀｰ</t>
    <rPh sb="0" eb="2">
      <t>コウチ</t>
    </rPh>
    <rPh sb="2" eb="4">
      <t>ガッコウ</t>
    </rPh>
    <rPh sb="4" eb="6">
      <t>キュウショク</t>
    </rPh>
    <phoneticPr fontId="18"/>
  </si>
  <si>
    <t>市政情報課</t>
    <rPh sb="0" eb="2">
      <t>シセイ</t>
    </rPh>
    <rPh sb="2" eb="4">
      <t>ジョウホウ</t>
    </rPh>
    <rPh sb="4" eb="5">
      <t>カ</t>
    </rPh>
    <phoneticPr fontId="18"/>
  </si>
  <si>
    <t>高屋出張所</t>
    <rPh sb="0" eb="2">
      <t>タカヤ</t>
    </rPh>
    <rPh sb="2" eb="4">
      <t>シュッチョウ</t>
    </rPh>
    <rPh sb="4" eb="5">
      <t>ショ</t>
    </rPh>
    <phoneticPr fontId="18"/>
  </si>
  <si>
    <t>下水道建設課</t>
    <rPh sb="0" eb="3">
      <t>ゲスイドウ</t>
    </rPh>
    <rPh sb="3" eb="5">
      <t>ケンセツ</t>
    </rPh>
    <rPh sb="5" eb="6">
      <t>カ</t>
    </rPh>
    <phoneticPr fontId="18"/>
  </si>
  <si>
    <t>安芸津学校給食ｾﾝﾀｰ</t>
    <rPh sb="0" eb="3">
      <t>アキツ</t>
    </rPh>
    <rPh sb="3" eb="5">
      <t>ガッコウ</t>
    </rPh>
    <rPh sb="5" eb="7">
      <t>キュウショク</t>
    </rPh>
    <phoneticPr fontId="18"/>
  </si>
  <si>
    <t>地域政策課</t>
    <rPh sb="0" eb="2">
      <t>チイキ</t>
    </rPh>
    <rPh sb="2" eb="5">
      <t>セイサクカ</t>
    </rPh>
    <phoneticPr fontId="18"/>
  </si>
  <si>
    <t>下水道施設課</t>
    <rPh sb="0" eb="3">
      <t>ゲスイドウ</t>
    </rPh>
    <rPh sb="3" eb="5">
      <t>シセツ</t>
    </rPh>
    <rPh sb="5" eb="6">
      <t>カ</t>
    </rPh>
    <phoneticPr fontId="18"/>
  </si>
  <si>
    <t>幼稚園</t>
    <rPh sb="0" eb="3">
      <t>ヨウチエン</t>
    </rPh>
    <phoneticPr fontId="18"/>
  </si>
  <si>
    <t>黒瀬支所</t>
    <rPh sb="0" eb="2">
      <t>クロセ</t>
    </rPh>
    <rPh sb="2" eb="4">
      <t>シショ</t>
    </rPh>
    <phoneticPr fontId="18"/>
  </si>
  <si>
    <t>福祉部</t>
    <rPh sb="0" eb="2">
      <t>フクシ</t>
    </rPh>
    <rPh sb="2" eb="3">
      <t>ブ</t>
    </rPh>
    <phoneticPr fontId="18"/>
  </si>
  <si>
    <t>浄化センター</t>
    <rPh sb="0" eb="2">
      <t>ジョウカ</t>
    </rPh>
    <phoneticPr fontId="18"/>
  </si>
  <si>
    <t>地域振興課</t>
    <rPh sb="0" eb="2">
      <t>チイキ</t>
    </rPh>
    <rPh sb="2" eb="4">
      <t>シンコウ</t>
    </rPh>
    <rPh sb="4" eb="5">
      <t>カ</t>
    </rPh>
    <phoneticPr fontId="18"/>
  </si>
  <si>
    <t>社会福祉課</t>
    <rPh sb="0" eb="2">
      <t>シャカイ</t>
    </rPh>
    <rPh sb="2" eb="4">
      <t>フクシ</t>
    </rPh>
    <rPh sb="4" eb="5">
      <t>カ</t>
    </rPh>
    <phoneticPr fontId="18"/>
  </si>
  <si>
    <t>生涯学習部</t>
    <rPh sb="0" eb="2">
      <t>ショウガイ</t>
    </rPh>
    <rPh sb="2" eb="4">
      <t>ガクシュウ</t>
    </rPh>
    <rPh sb="4" eb="5">
      <t>ブ</t>
    </rPh>
    <phoneticPr fontId="18"/>
  </si>
  <si>
    <t>福祉保健課</t>
    <rPh sb="0" eb="2">
      <t>フクシ</t>
    </rPh>
    <rPh sb="2" eb="5">
      <t>ホケンカ</t>
    </rPh>
    <phoneticPr fontId="18"/>
  </si>
  <si>
    <t>障害福祉課</t>
    <rPh sb="0" eb="2">
      <t>ショウガイ</t>
    </rPh>
    <rPh sb="2" eb="4">
      <t>フクシ</t>
    </rPh>
    <rPh sb="4" eb="5">
      <t>カ</t>
    </rPh>
    <phoneticPr fontId="18"/>
  </si>
  <si>
    <t>会計管理室</t>
    <rPh sb="0" eb="2">
      <t>カイケイ</t>
    </rPh>
    <rPh sb="2" eb="5">
      <t>カンリシツ</t>
    </rPh>
    <phoneticPr fontId="18"/>
  </si>
  <si>
    <t>生涯学習課</t>
    <rPh sb="0" eb="2">
      <t>ショウガイ</t>
    </rPh>
    <rPh sb="2" eb="4">
      <t>ガクシュウ</t>
    </rPh>
    <rPh sb="4" eb="5">
      <t>カ</t>
    </rPh>
    <phoneticPr fontId="18"/>
  </si>
  <si>
    <t>こども家庭課</t>
    <rPh sb="3" eb="5">
      <t>カテイ</t>
    </rPh>
    <rPh sb="5" eb="6">
      <t>カ</t>
    </rPh>
    <phoneticPr fontId="18"/>
  </si>
  <si>
    <t>会計課</t>
    <rPh sb="0" eb="2">
      <t>カイケイ</t>
    </rPh>
    <rPh sb="2" eb="3">
      <t>カ</t>
    </rPh>
    <phoneticPr fontId="18"/>
  </si>
  <si>
    <t>福富支所</t>
    <rPh sb="0" eb="2">
      <t>フクトミ</t>
    </rPh>
    <rPh sb="2" eb="4">
      <t>シショ</t>
    </rPh>
    <phoneticPr fontId="18"/>
  </si>
  <si>
    <t>保育課</t>
    <rPh sb="0" eb="2">
      <t>ホイク</t>
    </rPh>
    <rPh sb="2" eb="3">
      <t>カ</t>
    </rPh>
    <phoneticPr fontId="18"/>
  </si>
  <si>
    <t>黒瀬生涯学習センター</t>
    <rPh sb="0" eb="2">
      <t>クロセ</t>
    </rPh>
    <rPh sb="2" eb="4">
      <t>ショウガイ</t>
    </rPh>
    <rPh sb="4" eb="6">
      <t>ガクシュウ</t>
    </rPh>
    <phoneticPr fontId="18"/>
  </si>
  <si>
    <t>保育所</t>
    <rPh sb="0" eb="2">
      <t>ホイク</t>
    </rPh>
    <rPh sb="2" eb="3">
      <t>ショ</t>
    </rPh>
    <phoneticPr fontId="18"/>
  </si>
  <si>
    <t>消防局</t>
    <rPh sb="0" eb="2">
      <t>ショウボウ</t>
    </rPh>
    <rPh sb="2" eb="3">
      <t>キョク</t>
    </rPh>
    <phoneticPr fontId="18"/>
  </si>
  <si>
    <t>豊栄生涯学習センター</t>
    <rPh sb="0" eb="2">
      <t>トヨサカ</t>
    </rPh>
    <rPh sb="2" eb="4">
      <t>ショウガイ</t>
    </rPh>
    <rPh sb="4" eb="6">
      <t>ガクシュウ</t>
    </rPh>
    <phoneticPr fontId="18"/>
  </si>
  <si>
    <t>児童館</t>
    <rPh sb="0" eb="3">
      <t>ジドウカン</t>
    </rPh>
    <phoneticPr fontId="18"/>
  </si>
  <si>
    <t>消防総務課</t>
    <rPh sb="0" eb="2">
      <t>ショウボウ</t>
    </rPh>
    <rPh sb="2" eb="5">
      <t>ソウムカ</t>
    </rPh>
    <phoneticPr fontId="18"/>
  </si>
  <si>
    <t>安芸津生涯学習センター</t>
    <rPh sb="0" eb="3">
      <t>アキツ</t>
    </rPh>
    <rPh sb="3" eb="5">
      <t>ショウガイ</t>
    </rPh>
    <rPh sb="5" eb="7">
      <t>ガクシュウ</t>
    </rPh>
    <phoneticPr fontId="18"/>
  </si>
  <si>
    <t>豊栄支所</t>
    <rPh sb="0" eb="2">
      <t>トヨサカ</t>
    </rPh>
    <rPh sb="2" eb="4">
      <t>シショ</t>
    </rPh>
    <phoneticPr fontId="18"/>
  </si>
  <si>
    <t>健康増進課</t>
    <rPh sb="0" eb="2">
      <t>ケンコウ</t>
    </rPh>
    <rPh sb="2" eb="4">
      <t>ゾウシン</t>
    </rPh>
    <rPh sb="4" eb="5">
      <t>カ</t>
    </rPh>
    <phoneticPr fontId="18"/>
  </si>
  <si>
    <t>警防課</t>
    <rPh sb="0" eb="2">
      <t>ケイボウ</t>
    </rPh>
    <rPh sb="2" eb="3">
      <t>カ</t>
    </rPh>
    <phoneticPr fontId="18"/>
  </si>
  <si>
    <t>高齢者支援課</t>
    <rPh sb="0" eb="3">
      <t>コウレイシャ</t>
    </rPh>
    <rPh sb="3" eb="5">
      <t>シエン</t>
    </rPh>
    <rPh sb="5" eb="6">
      <t>カ</t>
    </rPh>
    <phoneticPr fontId="18"/>
  </si>
  <si>
    <t>指令課</t>
    <rPh sb="0" eb="2">
      <t>シレイ</t>
    </rPh>
    <rPh sb="2" eb="3">
      <t>カ</t>
    </rPh>
    <phoneticPr fontId="18"/>
  </si>
  <si>
    <t>介護保険課</t>
    <rPh sb="0" eb="2">
      <t>カイゴ</t>
    </rPh>
    <rPh sb="2" eb="4">
      <t>ホケン</t>
    </rPh>
    <rPh sb="4" eb="5">
      <t>カ</t>
    </rPh>
    <phoneticPr fontId="18"/>
  </si>
  <si>
    <t>予防課</t>
    <rPh sb="0" eb="3">
      <t>ヨボウカ</t>
    </rPh>
    <phoneticPr fontId="18"/>
  </si>
  <si>
    <t>河内支所</t>
    <rPh sb="0" eb="2">
      <t>コウチ</t>
    </rPh>
    <rPh sb="2" eb="4">
      <t>シショ</t>
    </rPh>
    <phoneticPr fontId="18"/>
  </si>
  <si>
    <t>国保年金課</t>
    <rPh sb="0" eb="2">
      <t>コクホ</t>
    </rPh>
    <rPh sb="2" eb="4">
      <t>ネンキン</t>
    </rPh>
    <rPh sb="4" eb="5">
      <t>カ</t>
    </rPh>
    <phoneticPr fontId="18"/>
  </si>
  <si>
    <t>東広島消防署</t>
    <rPh sb="0" eb="3">
      <t>ヒガシヒロシマ</t>
    </rPh>
    <rPh sb="3" eb="5">
      <t>ショウボウ</t>
    </rPh>
    <rPh sb="5" eb="6">
      <t>ショ</t>
    </rPh>
    <phoneticPr fontId="18"/>
  </si>
  <si>
    <t>本署</t>
    <rPh sb="0" eb="2">
      <t>ホンショ</t>
    </rPh>
    <phoneticPr fontId="18"/>
  </si>
  <si>
    <t>西分署</t>
    <rPh sb="0" eb="1">
      <t>ニシ</t>
    </rPh>
    <rPh sb="1" eb="3">
      <t>ブンショ</t>
    </rPh>
    <phoneticPr fontId="18"/>
  </si>
  <si>
    <t>スポーツ振興課</t>
    <rPh sb="4" eb="6">
      <t>シンコウ</t>
    </rPh>
    <rPh sb="6" eb="7">
      <t>カ</t>
    </rPh>
    <phoneticPr fontId="18"/>
  </si>
  <si>
    <t>安芸津支所</t>
    <rPh sb="0" eb="3">
      <t>アキツ</t>
    </rPh>
    <rPh sb="3" eb="5">
      <t>シショ</t>
    </rPh>
    <phoneticPr fontId="18"/>
  </si>
  <si>
    <t>産業部</t>
    <rPh sb="0" eb="2">
      <t>サンギョウ</t>
    </rPh>
    <rPh sb="2" eb="3">
      <t>ブ</t>
    </rPh>
    <phoneticPr fontId="18"/>
  </si>
  <si>
    <t>南分署</t>
    <rPh sb="0" eb="1">
      <t>ミナミ</t>
    </rPh>
    <rPh sb="1" eb="3">
      <t>ブンショ</t>
    </rPh>
    <phoneticPr fontId="18"/>
  </si>
  <si>
    <t>文化課</t>
    <rPh sb="0" eb="2">
      <t>ブンカ</t>
    </rPh>
    <rPh sb="2" eb="3">
      <t>カ</t>
    </rPh>
    <phoneticPr fontId="18"/>
  </si>
  <si>
    <t>農林水産課</t>
    <rPh sb="0" eb="2">
      <t>ノウリン</t>
    </rPh>
    <rPh sb="2" eb="4">
      <t>スイサン</t>
    </rPh>
    <rPh sb="4" eb="5">
      <t>カ</t>
    </rPh>
    <phoneticPr fontId="18"/>
  </si>
  <si>
    <t>北分署</t>
    <rPh sb="0" eb="1">
      <t>キタ</t>
    </rPh>
    <rPh sb="1" eb="3">
      <t>ブンショ</t>
    </rPh>
    <phoneticPr fontId="18"/>
  </si>
  <si>
    <t>出土文化財管理センター</t>
    <rPh sb="0" eb="2">
      <t>シュツド</t>
    </rPh>
    <rPh sb="2" eb="5">
      <t>ブンカザイ</t>
    </rPh>
    <rPh sb="5" eb="7">
      <t>カンリ</t>
    </rPh>
    <phoneticPr fontId="18"/>
  </si>
  <si>
    <t>農村環境改善センター</t>
    <rPh sb="0" eb="2">
      <t>ノウソン</t>
    </rPh>
    <rPh sb="2" eb="4">
      <t>カンキョウ</t>
    </rPh>
    <rPh sb="4" eb="6">
      <t>カイゼン</t>
    </rPh>
    <phoneticPr fontId="18"/>
  </si>
  <si>
    <t>東分署</t>
    <rPh sb="0" eb="1">
      <t>ヒガシ</t>
    </rPh>
    <rPh sb="1" eb="3">
      <t>ブンショ</t>
    </rPh>
    <phoneticPr fontId="18"/>
  </si>
  <si>
    <t>中央生涯学習センター</t>
    <rPh sb="0" eb="2">
      <t>チュウオウ</t>
    </rPh>
    <rPh sb="2" eb="4">
      <t>ショウガイ</t>
    </rPh>
    <rPh sb="4" eb="6">
      <t>ガクシュウ</t>
    </rPh>
    <phoneticPr fontId="18"/>
  </si>
  <si>
    <t>園芸センター</t>
    <rPh sb="0" eb="2">
      <t>エンゲイ</t>
    </rPh>
    <phoneticPr fontId="18"/>
  </si>
  <si>
    <t>安芸津分署</t>
    <rPh sb="0" eb="3">
      <t>アキツ</t>
    </rPh>
    <rPh sb="3" eb="5">
      <t>ブンショ</t>
    </rPh>
    <phoneticPr fontId="18"/>
  </si>
  <si>
    <t>中央図書館</t>
    <rPh sb="0" eb="2">
      <t>チュウオウ</t>
    </rPh>
    <rPh sb="2" eb="5">
      <t>トショカン</t>
    </rPh>
    <phoneticPr fontId="18"/>
  </si>
  <si>
    <t>地籍調査課</t>
    <rPh sb="0" eb="2">
      <t>チセキ</t>
    </rPh>
    <rPh sb="2" eb="5">
      <t>チョウサカ</t>
    </rPh>
    <phoneticPr fontId="18"/>
  </si>
  <si>
    <t>竹原消防署</t>
    <rPh sb="0" eb="2">
      <t>タケハラ</t>
    </rPh>
    <rPh sb="2" eb="5">
      <t>ショウボウショ</t>
    </rPh>
    <phoneticPr fontId="18"/>
  </si>
  <si>
    <t>ｻﾝｽｸｴｱ児童青少年図書館</t>
    <rPh sb="6" eb="8">
      <t>ジドウ</t>
    </rPh>
    <rPh sb="8" eb="11">
      <t>セイショウネン</t>
    </rPh>
    <rPh sb="11" eb="13">
      <t>トショ</t>
    </rPh>
    <rPh sb="13" eb="14">
      <t>カン</t>
    </rPh>
    <phoneticPr fontId="18"/>
  </si>
  <si>
    <t>財務部</t>
    <rPh sb="0" eb="3">
      <t>ザイムブ</t>
    </rPh>
    <phoneticPr fontId="18"/>
  </si>
  <si>
    <t>産業振興課</t>
    <rPh sb="0" eb="2">
      <t>サンギョウ</t>
    </rPh>
    <rPh sb="2" eb="4">
      <t>シンコウ</t>
    </rPh>
    <rPh sb="4" eb="5">
      <t>カ</t>
    </rPh>
    <phoneticPr fontId="18"/>
  </si>
  <si>
    <t>黒瀬図書館</t>
    <rPh sb="0" eb="2">
      <t>クロセ</t>
    </rPh>
    <rPh sb="2" eb="4">
      <t>トショ</t>
    </rPh>
    <rPh sb="4" eb="5">
      <t>カン</t>
    </rPh>
    <phoneticPr fontId="18"/>
  </si>
  <si>
    <t>財政課</t>
    <rPh sb="0" eb="3">
      <t>ザイセイカ</t>
    </rPh>
    <phoneticPr fontId="18"/>
  </si>
  <si>
    <t>企業立地推進室</t>
    <rPh sb="0" eb="2">
      <t>キギョウ</t>
    </rPh>
    <rPh sb="2" eb="4">
      <t>リッチ</t>
    </rPh>
    <rPh sb="4" eb="7">
      <t>スイシンシツ</t>
    </rPh>
    <phoneticPr fontId="18"/>
  </si>
  <si>
    <t>忠海分署</t>
    <rPh sb="0" eb="2">
      <t>タダノウミ</t>
    </rPh>
    <rPh sb="2" eb="4">
      <t>ブンショ</t>
    </rPh>
    <phoneticPr fontId="18"/>
  </si>
  <si>
    <t>福富図書館</t>
    <rPh sb="0" eb="2">
      <t>フクトミ</t>
    </rPh>
    <rPh sb="2" eb="4">
      <t>トショ</t>
    </rPh>
    <rPh sb="4" eb="5">
      <t>カン</t>
    </rPh>
    <phoneticPr fontId="18"/>
  </si>
  <si>
    <t>管財課</t>
    <rPh sb="0" eb="2">
      <t>カンザイ</t>
    </rPh>
    <rPh sb="2" eb="3">
      <t>カ</t>
    </rPh>
    <phoneticPr fontId="18"/>
  </si>
  <si>
    <t>新産業創造センター</t>
    <rPh sb="0" eb="3">
      <t>シンサンギョウ</t>
    </rPh>
    <rPh sb="3" eb="5">
      <t>ソウゾウ</t>
    </rPh>
    <phoneticPr fontId="18"/>
  </si>
  <si>
    <t>大崎上島消防署</t>
    <rPh sb="0" eb="2">
      <t>オオサキ</t>
    </rPh>
    <rPh sb="2" eb="4">
      <t>カミジマ</t>
    </rPh>
    <rPh sb="4" eb="6">
      <t>ショウボウ</t>
    </rPh>
    <rPh sb="6" eb="7">
      <t>ショ</t>
    </rPh>
    <phoneticPr fontId="18"/>
  </si>
  <si>
    <t>豊栄図書館</t>
    <rPh sb="0" eb="2">
      <t>トヨサカ</t>
    </rPh>
    <rPh sb="2" eb="4">
      <t>トショ</t>
    </rPh>
    <rPh sb="4" eb="5">
      <t>カン</t>
    </rPh>
    <phoneticPr fontId="18"/>
  </si>
  <si>
    <t>勤労福祉センター</t>
    <rPh sb="0" eb="2">
      <t>キンロウ</t>
    </rPh>
    <rPh sb="2" eb="4">
      <t>フクシ</t>
    </rPh>
    <phoneticPr fontId="18"/>
  </si>
  <si>
    <t>河内こども図書館</t>
    <rPh sb="0" eb="2">
      <t>コウチ</t>
    </rPh>
    <rPh sb="5" eb="7">
      <t>トショ</t>
    </rPh>
    <rPh sb="7" eb="8">
      <t>カン</t>
    </rPh>
    <phoneticPr fontId="18"/>
  </si>
  <si>
    <t>市民税課</t>
    <rPh sb="0" eb="3">
      <t>シミンゼイ</t>
    </rPh>
    <rPh sb="3" eb="4">
      <t>カ</t>
    </rPh>
    <phoneticPr fontId="18"/>
  </si>
  <si>
    <t>商業観光課</t>
    <rPh sb="0" eb="2">
      <t>ショウギョウ</t>
    </rPh>
    <rPh sb="2" eb="4">
      <t>カンコウ</t>
    </rPh>
    <rPh sb="4" eb="5">
      <t>カ</t>
    </rPh>
    <phoneticPr fontId="18"/>
  </si>
  <si>
    <t>水道局</t>
    <rPh sb="0" eb="3">
      <t>スイドウキョク</t>
    </rPh>
    <phoneticPr fontId="18"/>
  </si>
  <si>
    <t>安芸津図書館</t>
    <rPh sb="0" eb="3">
      <t>アキツ</t>
    </rPh>
    <rPh sb="3" eb="5">
      <t>トショ</t>
    </rPh>
    <rPh sb="5" eb="6">
      <t>カン</t>
    </rPh>
    <phoneticPr fontId="18"/>
  </si>
  <si>
    <t>資産税課</t>
    <rPh sb="0" eb="3">
      <t>シサンゼイ</t>
    </rPh>
    <rPh sb="3" eb="4">
      <t>カ</t>
    </rPh>
    <phoneticPr fontId="18"/>
  </si>
  <si>
    <t>業務課</t>
    <rPh sb="0" eb="3">
      <t>ギョウムカ</t>
    </rPh>
    <phoneticPr fontId="18"/>
  </si>
  <si>
    <t>市議会</t>
    <rPh sb="0" eb="1">
      <t>シ</t>
    </rPh>
    <rPh sb="1" eb="3">
      <t>ギカイ</t>
    </rPh>
    <phoneticPr fontId="18"/>
  </si>
  <si>
    <t>収納課</t>
    <rPh sb="0" eb="2">
      <t>シュウノウ</t>
    </rPh>
    <rPh sb="2" eb="3">
      <t>カ</t>
    </rPh>
    <phoneticPr fontId="18"/>
  </si>
  <si>
    <t>建設部</t>
  </si>
  <si>
    <t>工務課</t>
    <rPh sb="0" eb="3">
      <t>コウムカ</t>
    </rPh>
    <phoneticPr fontId="18"/>
  </si>
  <si>
    <t>議会事務局</t>
    <rPh sb="0" eb="2">
      <t>ギカイ</t>
    </rPh>
    <rPh sb="2" eb="5">
      <t>ジムキョク</t>
    </rPh>
    <phoneticPr fontId="18"/>
  </si>
  <si>
    <t>建設管理課</t>
    <rPh sb="0" eb="2">
      <t>ケンセツ</t>
    </rPh>
    <rPh sb="2" eb="5">
      <t>カンリカ</t>
    </rPh>
    <phoneticPr fontId="18"/>
  </si>
  <si>
    <t>給水課</t>
    <rPh sb="0" eb="2">
      <t>キュウスイ</t>
    </rPh>
    <rPh sb="2" eb="3">
      <t>カ</t>
    </rPh>
    <phoneticPr fontId="18"/>
  </si>
  <si>
    <t>住宅課</t>
    <rPh sb="0" eb="2">
      <t>ジュウタク</t>
    </rPh>
    <rPh sb="2" eb="3">
      <t>カ</t>
    </rPh>
    <phoneticPr fontId="18"/>
  </si>
  <si>
    <t>選挙管理委員会</t>
    <rPh sb="0" eb="2">
      <t>センキョ</t>
    </rPh>
    <rPh sb="2" eb="4">
      <t>カンリ</t>
    </rPh>
    <rPh sb="4" eb="7">
      <t>イインカイ</t>
    </rPh>
    <phoneticPr fontId="18"/>
  </si>
  <si>
    <t>用地課</t>
    <rPh sb="0" eb="2">
      <t>ヨウチ</t>
    </rPh>
    <rPh sb="2" eb="3">
      <t>カ</t>
    </rPh>
    <phoneticPr fontId="18"/>
  </si>
  <si>
    <t>公平委員会</t>
    <rPh sb="0" eb="2">
      <t>コウヘイ</t>
    </rPh>
    <rPh sb="2" eb="5">
      <t>イインカイ</t>
    </rPh>
    <phoneticPr fontId="18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</si>
  <si>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8"/>
  </si>
  <si>
    <t>道路建設課</t>
    <rPh sb="0" eb="2">
      <t>ドウロ</t>
    </rPh>
    <rPh sb="2" eb="4">
      <t>ケンセツ</t>
    </rPh>
    <rPh sb="4" eb="5">
      <t>カ</t>
    </rPh>
    <phoneticPr fontId="18"/>
  </si>
  <si>
    <t>河川港湾課</t>
    <rPh sb="0" eb="2">
      <t>カセン</t>
    </rPh>
    <rPh sb="2" eb="4">
      <t>コウワン</t>
    </rPh>
    <rPh sb="4" eb="5">
      <t>カ</t>
    </rPh>
    <phoneticPr fontId="18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</si>
  <si>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8"/>
  </si>
  <si>
    <t>監査委員</t>
    <rPh sb="0" eb="2">
      <t>カンサ</t>
    </rPh>
    <rPh sb="2" eb="4">
      <t>イイン</t>
    </rPh>
    <phoneticPr fontId="18"/>
  </si>
  <si>
    <t>維持課</t>
    <rPh sb="0" eb="2">
      <t>イジ</t>
    </rPh>
    <rPh sb="2" eb="3">
      <t>カ</t>
    </rPh>
    <phoneticPr fontId="18"/>
  </si>
  <si>
    <t>監査委員事務局</t>
    <rPh sb="0" eb="2">
      <t>カンサ</t>
    </rPh>
    <rPh sb="2" eb="4">
      <t>イイン</t>
    </rPh>
    <rPh sb="4" eb="7">
      <t>ジムキョク</t>
    </rPh>
    <phoneticPr fontId="18"/>
  </si>
  <si>
    <t>農業委員会</t>
    <rPh sb="0" eb="2">
      <t>ノウギョウ</t>
    </rPh>
    <rPh sb="2" eb="5">
      <t>イインカイ</t>
    </rPh>
    <phoneticPr fontId="18"/>
  </si>
  <si>
    <t>農業委員会事務局</t>
    <rPh sb="0" eb="2">
      <t>ノウギョウ</t>
    </rPh>
    <rPh sb="2" eb="5">
      <t>イインカイ</t>
    </rPh>
    <rPh sb="5" eb="8">
      <t>ジムキョク</t>
    </rPh>
    <phoneticPr fontId="18"/>
  </si>
  <si>
    <t>注　（　）の人数は、兼職又は併任の職員数を示す。</t>
    <rPh sb="12" eb="13">
      <t>マタ</t>
    </rPh>
    <rPh sb="14" eb="16">
      <t>ヘイニン</t>
    </rPh>
    <phoneticPr fontId="18"/>
  </si>
  <si>
    <t>市　　　　　　　長</t>
    <rPh sb="0" eb="1">
      <t>シ</t>
    </rPh>
    <rPh sb="8" eb="9">
      <t>チョウ</t>
    </rPh>
    <phoneticPr fontId="18"/>
  </si>
  <si>
    <t>【行政委員会等】</t>
    <rPh sb="1" eb="3">
      <t>ギョウセイ</t>
    </rPh>
    <rPh sb="3" eb="6">
      <t>イインカイ</t>
    </rPh>
    <rPh sb="6" eb="7">
      <t>トウ</t>
    </rPh>
    <phoneticPr fontId="18"/>
  </si>
  <si>
    <t>副　　　市　　　長</t>
    <rPh sb="0" eb="1">
      <t>フク</t>
    </rPh>
    <rPh sb="4" eb="5">
      <t>シ</t>
    </rPh>
    <rPh sb="8" eb="9">
      <t>チョウ</t>
    </rPh>
    <phoneticPr fontId="18"/>
  </si>
  <si>
    <t>教育委員会</t>
    <rPh sb="0" eb="2">
      <t>キョウイク</t>
    </rPh>
    <rPh sb="2" eb="5">
      <t>イインカイ</t>
    </rPh>
    <phoneticPr fontId="18"/>
  </si>
  <si>
    <t>9部5支所</t>
    <rPh sb="1" eb="2">
      <t>ブ</t>
    </rPh>
    <rPh sb="3" eb="5">
      <t>シショ</t>
    </rPh>
    <phoneticPr fontId="18"/>
  </si>
  <si>
    <t>事務局</t>
    <rPh sb="0" eb="3">
      <t>ジムキョク</t>
    </rPh>
    <phoneticPr fontId="18"/>
  </si>
  <si>
    <t>消防局長</t>
    <rPh sb="0" eb="2">
      <t>ショウボウ</t>
    </rPh>
    <rPh sb="2" eb="3">
      <t>キョク</t>
    </rPh>
    <rPh sb="3" eb="4">
      <t>チョウ</t>
    </rPh>
    <phoneticPr fontId="18"/>
  </si>
  <si>
    <t>水道局長</t>
    <rPh sb="0" eb="2">
      <t>スイドウ</t>
    </rPh>
    <rPh sb="2" eb="4">
      <t>キョクチョウ</t>
    </rPh>
    <phoneticPr fontId="18"/>
  </si>
  <si>
    <t>総務部</t>
    <rPh sb="0" eb="2">
      <t>ソウム</t>
    </rPh>
    <rPh sb="2" eb="3">
      <t>ブ</t>
    </rPh>
    <phoneticPr fontId="18"/>
  </si>
  <si>
    <t>企画振興部</t>
    <rPh sb="0" eb="2">
      <t>キカク</t>
    </rPh>
    <rPh sb="2" eb="4">
      <t>シンコウ</t>
    </rPh>
    <rPh sb="4" eb="5">
      <t>ブ</t>
    </rPh>
    <phoneticPr fontId="18"/>
  </si>
  <si>
    <t>財務部</t>
    <rPh sb="0" eb="2">
      <t>ザイム</t>
    </rPh>
    <rPh sb="2" eb="3">
      <t>ブ</t>
    </rPh>
    <phoneticPr fontId="18"/>
  </si>
  <si>
    <t>生活環境部</t>
    <rPh sb="0" eb="2">
      <t>セイカツ</t>
    </rPh>
    <rPh sb="2" eb="4">
      <t>カンキョウ</t>
    </rPh>
    <rPh sb="4" eb="5">
      <t>ブ</t>
    </rPh>
    <phoneticPr fontId="18"/>
  </si>
  <si>
    <t>建設部</t>
    <rPh sb="0" eb="2">
      <t>ケンセツ</t>
    </rPh>
    <rPh sb="2" eb="3">
      <t>ブ</t>
    </rPh>
    <phoneticPr fontId="18"/>
  </si>
  <si>
    <t>都市部</t>
    <rPh sb="0" eb="2">
      <t>トシ</t>
    </rPh>
    <rPh sb="2" eb="3">
      <t>ブ</t>
    </rPh>
    <phoneticPr fontId="18"/>
  </si>
  <si>
    <t>水道局</t>
    <rPh sb="0" eb="2">
      <t>スイドウ</t>
    </rPh>
    <rPh sb="2" eb="3">
      <t>キョク</t>
    </rPh>
    <phoneticPr fontId="18"/>
  </si>
  <si>
    <t>学校教育部</t>
    <rPh sb="0" eb="2">
      <t>ガッコウ</t>
    </rPh>
    <rPh sb="2" eb="4">
      <t>キョウイク</t>
    </rPh>
    <rPh sb="4" eb="5">
      <t>ブ</t>
    </rPh>
    <phoneticPr fontId="18"/>
  </si>
  <si>
    <t>5課1室12係</t>
    <rPh sb="1" eb="2">
      <t>カ</t>
    </rPh>
    <rPh sb="3" eb="4">
      <t>シツ</t>
    </rPh>
    <rPh sb="6" eb="7">
      <t>カカリ</t>
    </rPh>
    <phoneticPr fontId="18"/>
  </si>
  <si>
    <t>6課1室16係</t>
    <rPh sb="1" eb="2">
      <t>カ</t>
    </rPh>
    <rPh sb="3" eb="4">
      <t>シツ</t>
    </rPh>
    <rPh sb="6" eb="7">
      <t>カカリ</t>
    </rPh>
    <phoneticPr fontId="18"/>
  </si>
  <si>
    <t>3課8係</t>
    <rPh sb="1" eb="2">
      <t>カ</t>
    </rPh>
    <rPh sb="3" eb="4">
      <t>カカリ</t>
    </rPh>
    <phoneticPr fontId="18"/>
  </si>
  <si>
    <t>2係</t>
    <rPh sb="1" eb="2">
      <t>カカリ</t>
    </rPh>
    <phoneticPr fontId="18"/>
  </si>
  <si>
    <t>事務局</t>
    <rPh sb="0" eb="2">
      <t>ジム</t>
    </rPh>
    <rPh sb="2" eb="3">
      <t>キョク</t>
    </rPh>
    <phoneticPr fontId="18"/>
  </si>
  <si>
    <t>庶務係</t>
    <rPh sb="0" eb="2">
      <t>ショム</t>
    </rPh>
    <rPh sb="2" eb="3">
      <t>カカリ</t>
    </rPh>
    <phoneticPr fontId="18"/>
  </si>
  <si>
    <t>総務課</t>
  </si>
  <si>
    <t>企画課</t>
  </si>
  <si>
    <t>財政課</t>
  </si>
  <si>
    <t>市民生活課</t>
  </si>
  <si>
    <t>建設管理課</t>
    <rPh sb="0" eb="2">
      <t>ケンセツ</t>
    </rPh>
    <rPh sb="2" eb="4">
      <t>カンリ</t>
    </rPh>
    <rPh sb="4" eb="5">
      <t>カ</t>
    </rPh>
    <phoneticPr fontId="18"/>
  </si>
  <si>
    <t>都市計画課</t>
  </si>
  <si>
    <t>下水道管理課</t>
    <rPh sb="3" eb="5">
      <t>カンリ</t>
    </rPh>
    <rPh sb="5" eb="6">
      <t>カ</t>
    </rPh>
    <phoneticPr fontId="18"/>
  </si>
  <si>
    <t>業務課</t>
  </si>
  <si>
    <t>生涯学習課</t>
  </si>
  <si>
    <t>議事調査係</t>
    <rPh sb="0" eb="2">
      <t>ギジ</t>
    </rPh>
    <rPh sb="2" eb="4">
      <t>チョウサ</t>
    </rPh>
    <rPh sb="4" eb="5">
      <t>カカリ</t>
    </rPh>
    <phoneticPr fontId="18"/>
  </si>
  <si>
    <t>行政経営係</t>
    <rPh sb="2" eb="4">
      <t>ケイエイ</t>
    </rPh>
    <phoneticPr fontId="18"/>
  </si>
  <si>
    <t>市民相談係</t>
  </si>
  <si>
    <t>福祉総務係</t>
    <rPh sb="0" eb="2">
      <t>フクシ</t>
    </rPh>
    <rPh sb="2" eb="4">
      <t>ソウム</t>
    </rPh>
    <rPh sb="4" eb="5">
      <t>カカリ</t>
    </rPh>
    <phoneticPr fontId="18"/>
  </si>
  <si>
    <t>農政係</t>
  </si>
  <si>
    <t>管理調整係</t>
    <rPh sb="0" eb="2">
      <t>カンリ</t>
    </rPh>
    <rPh sb="2" eb="4">
      <t>チョウセイ</t>
    </rPh>
    <rPh sb="4" eb="5">
      <t>カカリ</t>
    </rPh>
    <phoneticPr fontId="18"/>
  </si>
  <si>
    <t>都市計画係</t>
  </si>
  <si>
    <t>総務計画係</t>
    <rPh sb="0" eb="2">
      <t>ソウム</t>
    </rPh>
    <rPh sb="2" eb="4">
      <t>ケイカク</t>
    </rPh>
    <rPh sb="4" eb="5">
      <t>カカリ</t>
    </rPh>
    <phoneticPr fontId="18"/>
  </si>
  <si>
    <t>総務係</t>
    <rPh sb="0" eb="2">
      <t>ソウム</t>
    </rPh>
    <rPh sb="2" eb="3">
      <t>カカリ</t>
    </rPh>
    <phoneticPr fontId="18"/>
  </si>
  <si>
    <t>教育総務係</t>
    <rPh sb="0" eb="2">
      <t>キョウイク</t>
    </rPh>
    <rPh sb="2" eb="4">
      <t>ソウム</t>
    </rPh>
    <rPh sb="4" eb="5">
      <t>カカリ</t>
    </rPh>
    <phoneticPr fontId="18"/>
  </si>
  <si>
    <t>学習振興係</t>
    <rPh sb="0" eb="2">
      <t>ガクシュウ</t>
    </rPh>
    <rPh sb="2" eb="4">
      <t>シンコウ</t>
    </rPh>
    <rPh sb="4" eb="5">
      <t>カカリ</t>
    </rPh>
    <phoneticPr fontId="18"/>
  </si>
  <si>
    <t>文書法務係</t>
  </si>
  <si>
    <t>国際交流係</t>
  </si>
  <si>
    <t>地域生活係</t>
    <rPh sb="0" eb="2">
      <t>チイキ</t>
    </rPh>
    <rPh sb="2" eb="4">
      <t>セイカツ</t>
    </rPh>
    <rPh sb="4" eb="5">
      <t>カカリ</t>
    </rPh>
    <phoneticPr fontId="18"/>
  </si>
  <si>
    <t>保護第1係</t>
    <rPh sb="0" eb="2">
      <t>ホゴ</t>
    </rPh>
    <rPh sb="2" eb="3">
      <t>ダイ</t>
    </rPh>
    <rPh sb="4" eb="5">
      <t>カカリ</t>
    </rPh>
    <phoneticPr fontId="18"/>
  </si>
  <si>
    <t>農水産振興係</t>
    <rPh sb="0" eb="1">
      <t>ノウ</t>
    </rPh>
    <rPh sb="1" eb="3">
      <t>スイサン</t>
    </rPh>
    <rPh sb="3" eb="5">
      <t>シンコウ</t>
    </rPh>
    <rPh sb="5" eb="6">
      <t>カカリ</t>
    </rPh>
    <phoneticPr fontId="18"/>
  </si>
  <si>
    <t>審査指導係</t>
    <rPh sb="0" eb="2">
      <t>シンサ</t>
    </rPh>
    <rPh sb="2" eb="4">
      <t>シドウ</t>
    </rPh>
    <rPh sb="4" eb="5">
      <t>カカリ</t>
    </rPh>
    <phoneticPr fontId="18"/>
  </si>
  <si>
    <t>地域計画係</t>
    <rPh sb="0" eb="2">
      <t>チイキ</t>
    </rPh>
    <rPh sb="2" eb="4">
      <t>ケイカク</t>
    </rPh>
    <rPh sb="4" eb="5">
      <t>カカリ</t>
    </rPh>
    <phoneticPr fontId="18"/>
  </si>
  <si>
    <t>徴収係</t>
    <rPh sb="0" eb="2">
      <t>チョウシュウ</t>
    </rPh>
    <rPh sb="2" eb="3">
      <t>カカリ</t>
    </rPh>
    <phoneticPr fontId="18"/>
  </si>
  <si>
    <t>消防団係</t>
    <rPh sb="0" eb="3">
      <t>ショウボウダン</t>
    </rPh>
    <rPh sb="3" eb="4">
      <t>カカリ</t>
    </rPh>
    <phoneticPr fontId="18"/>
  </si>
  <si>
    <t>経理係</t>
    <rPh sb="0" eb="2">
      <t>ケイリ</t>
    </rPh>
    <rPh sb="2" eb="3">
      <t>カカリ</t>
    </rPh>
    <phoneticPr fontId="18"/>
  </si>
  <si>
    <t>学校財務係</t>
    <rPh sb="0" eb="2">
      <t>ガッコウ</t>
    </rPh>
    <rPh sb="2" eb="4">
      <t>ザイム</t>
    </rPh>
    <rPh sb="4" eb="5">
      <t>カカリ</t>
    </rPh>
    <phoneticPr fontId="18"/>
  </si>
  <si>
    <t>社会教育係</t>
    <rPh sb="0" eb="2">
      <t>シャカイ</t>
    </rPh>
    <rPh sb="2" eb="4">
      <t>キョウイク</t>
    </rPh>
    <rPh sb="4" eb="5">
      <t>カカリ</t>
    </rPh>
    <phoneticPr fontId="18"/>
  </si>
  <si>
    <t>交通政策係</t>
    <rPh sb="0" eb="2">
      <t>コウツウ</t>
    </rPh>
    <rPh sb="2" eb="4">
      <t>セイサク</t>
    </rPh>
    <rPh sb="4" eb="5">
      <t>カカリ</t>
    </rPh>
    <phoneticPr fontId="18"/>
  </si>
  <si>
    <t>保護第2係</t>
    <rPh sb="0" eb="2">
      <t>ホゴ</t>
    </rPh>
    <rPh sb="2" eb="3">
      <t>ダイ</t>
    </rPh>
    <rPh sb="4" eb="5">
      <t>カカリ</t>
    </rPh>
    <phoneticPr fontId="18"/>
  </si>
  <si>
    <t>農林保全係</t>
    <rPh sb="0" eb="2">
      <t>ノウリン</t>
    </rPh>
    <rPh sb="2" eb="4">
      <t>ホゼン</t>
    </rPh>
    <rPh sb="4" eb="5">
      <t>カカリ</t>
    </rPh>
    <phoneticPr fontId="18"/>
  </si>
  <si>
    <t>道路企画係</t>
    <rPh sb="0" eb="2">
      <t>ドウロ</t>
    </rPh>
    <rPh sb="2" eb="4">
      <t>キカク</t>
    </rPh>
    <rPh sb="4" eb="5">
      <t>ガカリ</t>
    </rPh>
    <phoneticPr fontId="18"/>
  </si>
  <si>
    <t>料金係</t>
    <rPh sb="0" eb="2">
      <t>リョウキン</t>
    </rPh>
    <rPh sb="2" eb="3">
      <t>カカリ</t>
    </rPh>
    <phoneticPr fontId="18"/>
  </si>
  <si>
    <t>施設安全係</t>
    <rPh sb="0" eb="2">
      <t>シセツ</t>
    </rPh>
    <rPh sb="2" eb="4">
      <t>アンゼン</t>
    </rPh>
    <rPh sb="4" eb="5">
      <t>カカリ</t>
    </rPh>
    <phoneticPr fontId="18"/>
  </si>
  <si>
    <t>人権教育担当</t>
    <rPh sb="0" eb="2">
      <t>ジンケン</t>
    </rPh>
    <rPh sb="2" eb="4">
      <t>キョウイク</t>
    </rPh>
    <rPh sb="4" eb="6">
      <t>タントウ</t>
    </rPh>
    <phoneticPr fontId="18"/>
  </si>
  <si>
    <t>(1)</t>
  </si>
  <si>
    <t>秘書室</t>
    <rPh sb="0" eb="2">
      <t>ヒショ</t>
    </rPh>
    <rPh sb="2" eb="3">
      <t>シツ</t>
    </rPh>
    <phoneticPr fontId="18"/>
  </si>
  <si>
    <t>管財課</t>
  </si>
  <si>
    <t>広域事業推進室</t>
  </si>
  <si>
    <t>下水道建設課</t>
  </si>
  <si>
    <t>1係</t>
    <rPh sb="1" eb="2">
      <t>カカリ</t>
    </rPh>
    <phoneticPr fontId="18"/>
  </si>
  <si>
    <t>秘書係</t>
  </si>
  <si>
    <t>市政情報課</t>
  </si>
  <si>
    <t>住宅課</t>
    <rPh sb="0" eb="2">
      <t>ジュウタク</t>
    </rPh>
    <phoneticPr fontId="18"/>
  </si>
  <si>
    <t>調整係</t>
    <rPh sb="0" eb="2">
      <t>チョウセイ</t>
    </rPh>
    <rPh sb="2" eb="3">
      <t>カカリ</t>
    </rPh>
    <phoneticPr fontId="18"/>
  </si>
  <si>
    <t>工務第1係</t>
    <rPh sb="0" eb="2">
      <t>コウム</t>
    </rPh>
    <rPh sb="2" eb="3">
      <t>ダイ</t>
    </rPh>
    <phoneticPr fontId="18"/>
  </si>
  <si>
    <t>警防係</t>
    <rPh sb="0" eb="2">
      <t>ケイボウ</t>
    </rPh>
    <rPh sb="2" eb="3">
      <t>カカリ</t>
    </rPh>
    <phoneticPr fontId="18"/>
  </si>
  <si>
    <t>学事課</t>
  </si>
  <si>
    <t>市民課</t>
  </si>
  <si>
    <t>シティプロモーション推進係</t>
    <rPh sb="10" eb="12">
      <t>スイシン</t>
    </rPh>
    <rPh sb="12" eb="13">
      <t>ガカリ</t>
    </rPh>
    <phoneticPr fontId="18"/>
  </si>
  <si>
    <t>財産管理係</t>
    <rPh sb="0" eb="2">
      <t>ザイサン</t>
    </rPh>
    <rPh sb="2" eb="4">
      <t>カンリ</t>
    </rPh>
    <rPh sb="4" eb="5">
      <t>カカリ</t>
    </rPh>
    <phoneticPr fontId="18"/>
  </si>
  <si>
    <t>障害福祉係</t>
    <rPh sb="0" eb="2">
      <t>ショウガイ</t>
    </rPh>
    <rPh sb="2" eb="4">
      <t>フクシ</t>
    </rPh>
    <rPh sb="4" eb="5">
      <t>カカリ</t>
    </rPh>
    <phoneticPr fontId="18"/>
  </si>
  <si>
    <t>計画調整係</t>
    <rPh sb="0" eb="2">
      <t>ケイカク</t>
    </rPh>
    <rPh sb="2" eb="4">
      <t>チョウセイ</t>
    </rPh>
    <rPh sb="4" eb="5">
      <t>カカリ</t>
    </rPh>
    <phoneticPr fontId="18"/>
  </si>
  <si>
    <t>工務第2係</t>
    <rPh sb="0" eb="2">
      <t>コウム</t>
    </rPh>
    <rPh sb="2" eb="3">
      <t>ダイ</t>
    </rPh>
    <phoneticPr fontId="18"/>
  </si>
  <si>
    <t>救急救助係</t>
    <rPh sb="0" eb="2">
      <t>キュウキュウ</t>
    </rPh>
    <rPh sb="2" eb="4">
      <t>キュウジョ</t>
    </rPh>
    <rPh sb="4" eb="5">
      <t>カカリ</t>
    </rPh>
    <phoneticPr fontId="18"/>
  </si>
  <si>
    <t>計画係</t>
    <rPh sb="0" eb="2">
      <t>ケイカク</t>
    </rPh>
    <rPh sb="2" eb="3">
      <t>ガカリ</t>
    </rPh>
    <phoneticPr fontId="18"/>
  </si>
  <si>
    <t>学務職員係</t>
    <rPh sb="0" eb="2">
      <t>ガクム</t>
    </rPh>
    <rPh sb="2" eb="4">
      <t>ショクイン</t>
    </rPh>
    <rPh sb="4" eb="5">
      <t>カカリ</t>
    </rPh>
    <phoneticPr fontId="18"/>
  </si>
  <si>
    <t>選挙係</t>
    <rPh sb="0" eb="2">
      <t>センキョ</t>
    </rPh>
    <rPh sb="2" eb="3">
      <t>カカリ</t>
    </rPh>
    <phoneticPr fontId="18"/>
  </si>
  <si>
    <t>戸籍係</t>
    <rPh sb="0" eb="2">
      <t>コセキ</t>
    </rPh>
    <rPh sb="2" eb="3">
      <t>カカリ</t>
    </rPh>
    <phoneticPr fontId="18"/>
  </si>
  <si>
    <t>職員課</t>
  </si>
  <si>
    <t>障害支援係</t>
    <rPh sb="0" eb="2">
      <t>ショウガイ</t>
    </rPh>
    <rPh sb="2" eb="4">
      <t>シエン</t>
    </rPh>
    <rPh sb="4" eb="5">
      <t>カカリ</t>
    </rPh>
    <phoneticPr fontId="18"/>
  </si>
  <si>
    <t>住宅係</t>
  </si>
  <si>
    <t>都市整備課</t>
  </si>
  <si>
    <t>工務第3係</t>
    <rPh sb="0" eb="2">
      <t>コウム</t>
    </rPh>
    <rPh sb="2" eb="3">
      <t>ダイ</t>
    </rPh>
    <phoneticPr fontId="18"/>
  </si>
  <si>
    <t>工務係</t>
    <rPh sb="0" eb="2">
      <t>コウム</t>
    </rPh>
    <rPh sb="2" eb="3">
      <t>ガカリ</t>
    </rPh>
    <phoneticPr fontId="18"/>
  </si>
  <si>
    <t>保健給食係</t>
    <rPh sb="0" eb="2">
      <t>ホケン</t>
    </rPh>
    <rPh sb="2" eb="4">
      <t>キュウショク</t>
    </rPh>
    <rPh sb="4" eb="5">
      <t>カカリ</t>
    </rPh>
    <phoneticPr fontId="18"/>
  </si>
  <si>
    <t>情報政策係</t>
    <rPh sb="0" eb="2">
      <t>ジョウホウ</t>
    </rPh>
    <rPh sb="2" eb="4">
      <t>セイサク</t>
    </rPh>
    <rPh sb="4" eb="5">
      <t>カカリ</t>
    </rPh>
    <phoneticPr fontId="18"/>
  </si>
  <si>
    <t>住民係</t>
    <rPh sb="0" eb="2">
      <t>ジュウミン</t>
    </rPh>
    <rPh sb="2" eb="3">
      <t>カカリ</t>
    </rPh>
    <phoneticPr fontId="18"/>
  </si>
  <si>
    <t>園芸センター</t>
  </si>
  <si>
    <t>人事係</t>
  </si>
  <si>
    <t>－</t>
  </si>
  <si>
    <t>情報管理係</t>
  </si>
  <si>
    <t>園芸振興係</t>
  </si>
  <si>
    <t>給与厚生係</t>
  </si>
  <si>
    <t>用地課</t>
  </si>
  <si>
    <t>市街地整備係</t>
    <rPh sb="0" eb="3">
      <t>シガイチ</t>
    </rPh>
    <rPh sb="3" eb="5">
      <t>セイビ</t>
    </rPh>
    <rPh sb="5" eb="6">
      <t>ガカリ</t>
    </rPh>
    <phoneticPr fontId="18"/>
  </si>
  <si>
    <t>第1指令係</t>
    <rPh sb="0" eb="1">
      <t>ダイ</t>
    </rPh>
    <rPh sb="2" eb="4">
      <t>シレイ</t>
    </rPh>
    <rPh sb="4" eb="5">
      <t>カカリ</t>
    </rPh>
    <phoneticPr fontId="18"/>
  </si>
  <si>
    <t>指導課</t>
  </si>
  <si>
    <t>市民税課</t>
  </si>
  <si>
    <t>子育て支援係</t>
    <rPh sb="0" eb="2">
      <t>コソダ</t>
    </rPh>
    <rPh sb="3" eb="5">
      <t>シエン</t>
    </rPh>
    <rPh sb="5" eb="6">
      <t>カカリ</t>
    </rPh>
    <phoneticPr fontId="18"/>
  </si>
  <si>
    <t>庶務係</t>
  </si>
  <si>
    <t>公園係</t>
    <rPh sb="0" eb="2">
      <t>コウエン</t>
    </rPh>
    <rPh sb="2" eb="3">
      <t>カカリ</t>
    </rPh>
    <phoneticPr fontId="18"/>
  </si>
  <si>
    <t>普及係</t>
    <rPh sb="0" eb="2">
      <t>フキュウ</t>
    </rPh>
    <rPh sb="2" eb="3">
      <t>カカリ</t>
    </rPh>
    <phoneticPr fontId="18"/>
  </si>
  <si>
    <t>第2指令係</t>
    <rPh sb="0" eb="1">
      <t>ダイ</t>
    </rPh>
    <rPh sb="2" eb="4">
      <t>シレイ</t>
    </rPh>
    <rPh sb="4" eb="5">
      <t>カカリ</t>
    </rPh>
    <phoneticPr fontId="18"/>
  </si>
  <si>
    <t>給水係</t>
    <rPh sb="0" eb="2">
      <t>キュウスイ</t>
    </rPh>
    <rPh sb="2" eb="3">
      <t>カカリ</t>
    </rPh>
    <phoneticPr fontId="18"/>
  </si>
  <si>
    <t>地域政策課</t>
    <rPh sb="0" eb="2">
      <t>チイキ</t>
    </rPh>
    <rPh sb="2" eb="4">
      <t>セイサク</t>
    </rPh>
    <rPh sb="4" eb="5">
      <t>カ</t>
    </rPh>
    <phoneticPr fontId="18"/>
  </si>
  <si>
    <t>廃棄物対策課</t>
    <rPh sb="0" eb="3">
      <t>ハイキブツ</t>
    </rPh>
    <rPh sb="3" eb="5">
      <t>タイサク</t>
    </rPh>
    <rPh sb="5" eb="6">
      <t>カ</t>
    </rPh>
    <phoneticPr fontId="18"/>
  </si>
  <si>
    <t>地籍調査課</t>
    <rPh sb="0" eb="2">
      <t>チセキ</t>
    </rPh>
    <rPh sb="2" eb="4">
      <t>チョウサ</t>
    </rPh>
    <rPh sb="4" eb="5">
      <t>カ</t>
    </rPh>
    <phoneticPr fontId="18"/>
  </si>
  <si>
    <t>税務調整係</t>
    <rPh sb="0" eb="2">
      <t>ゼイム</t>
    </rPh>
    <rPh sb="2" eb="4">
      <t>チョウセイ</t>
    </rPh>
    <rPh sb="4" eb="5">
      <t>カカリ</t>
    </rPh>
    <phoneticPr fontId="18"/>
  </si>
  <si>
    <t>母子保健係</t>
  </si>
  <si>
    <t>用地係</t>
    <rPh sb="0" eb="2">
      <t>ヨウチ</t>
    </rPh>
    <rPh sb="2" eb="3">
      <t>ガカリ</t>
    </rPh>
    <phoneticPr fontId="18"/>
  </si>
  <si>
    <t>維持係</t>
    <rPh sb="0" eb="2">
      <t>イジ</t>
    </rPh>
    <rPh sb="2" eb="3">
      <t>カカリ</t>
    </rPh>
    <phoneticPr fontId="18"/>
  </si>
  <si>
    <t>浄水係</t>
    <rPh sb="0" eb="2">
      <t>ジョウスイ</t>
    </rPh>
    <rPh sb="2" eb="3">
      <t>カカリ</t>
    </rPh>
    <phoneticPr fontId="18"/>
  </si>
  <si>
    <t>青少年育成課</t>
    <rPh sb="0" eb="3">
      <t>セイショウネン</t>
    </rPh>
    <rPh sb="3" eb="6">
      <t>イクセイカ</t>
    </rPh>
    <phoneticPr fontId="18"/>
  </si>
  <si>
    <t>市民協働推進係</t>
    <rPh sb="6" eb="7">
      <t>カカリ</t>
    </rPh>
    <phoneticPr fontId="18"/>
  </si>
  <si>
    <t>廃棄物係</t>
    <rPh sb="0" eb="2">
      <t>ハイキ</t>
    </rPh>
    <rPh sb="2" eb="3">
      <t>ブツ</t>
    </rPh>
    <rPh sb="3" eb="4">
      <t>カカリ</t>
    </rPh>
    <phoneticPr fontId="18"/>
  </si>
  <si>
    <t>地籍調査1係</t>
    <rPh sb="0" eb="2">
      <t>チセキ</t>
    </rPh>
    <rPh sb="2" eb="4">
      <t>チョウサ</t>
    </rPh>
    <rPh sb="5" eb="6">
      <t>カカリ</t>
    </rPh>
    <phoneticPr fontId="18"/>
  </si>
  <si>
    <t>防災対策係</t>
    <rPh sb="0" eb="2">
      <t>ボウサイ</t>
    </rPh>
    <rPh sb="2" eb="4">
      <t>タイサク</t>
    </rPh>
    <rPh sb="4" eb="5">
      <t>カカリ</t>
    </rPh>
    <phoneticPr fontId="18"/>
  </si>
  <si>
    <t>市民税係</t>
    <rPh sb="0" eb="3">
      <t>シミンゼイ</t>
    </rPh>
    <rPh sb="3" eb="4">
      <t>カカリ</t>
    </rPh>
    <phoneticPr fontId="18"/>
  </si>
  <si>
    <t>予防課</t>
    <rPh sb="0" eb="2">
      <t>ヨボウ</t>
    </rPh>
    <rPh sb="2" eb="3">
      <t>カ</t>
    </rPh>
    <phoneticPr fontId="18"/>
  </si>
  <si>
    <t>青少年係</t>
    <rPh sb="0" eb="3">
      <t>セイショウネン</t>
    </rPh>
    <rPh sb="3" eb="4">
      <t>カカリ</t>
    </rPh>
    <phoneticPr fontId="18"/>
  </si>
  <si>
    <t>監査係</t>
    <rPh sb="0" eb="2">
      <t>カンサ</t>
    </rPh>
    <rPh sb="2" eb="3">
      <t>カカリ</t>
    </rPh>
    <phoneticPr fontId="18"/>
  </si>
  <si>
    <t>地域活動支援係</t>
    <rPh sb="0" eb="2">
      <t>チイキ</t>
    </rPh>
    <rPh sb="2" eb="4">
      <t>カツドウ</t>
    </rPh>
    <rPh sb="4" eb="6">
      <t>シエン</t>
    </rPh>
    <rPh sb="6" eb="7">
      <t>カカ</t>
    </rPh>
    <phoneticPr fontId="18"/>
  </si>
  <si>
    <t>美化推進係</t>
    <rPh sb="0" eb="2">
      <t>ビカ</t>
    </rPh>
    <rPh sb="2" eb="4">
      <t>スイシン</t>
    </rPh>
    <rPh sb="4" eb="5">
      <t>カカリ</t>
    </rPh>
    <phoneticPr fontId="18"/>
  </si>
  <si>
    <t>地籍調査2係</t>
    <rPh sb="0" eb="2">
      <t>チセキ</t>
    </rPh>
    <rPh sb="2" eb="4">
      <t>チョウサ</t>
    </rPh>
    <rPh sb="5" eb="6">
      <t>カカリ</t>
    </rPh>
    <phoneticPr fontId="18"/>
  </si>
  <si>
    <t>生活安全係</t>
    <rPh sb="0" eb="2">
      <t>セイカツ</t>
    </rPh>
    <rPh sb="2" eb="4">
      <t>アンゼン</t>
    </rPh>
    <rPh sb="4" eb="5">
      <t>カカリ</t>
    </rPh>
    <phoneticPr fontId="18"/>
  </si>
  <si>
    <t>道路建設課</t>
    <rPh sb="0" eb="2">
      <t>ドウロ</t>
    </rPh>
    <phoneticPr fontId="18"/>
  </si>
  <si>
    <t>計画係</t>
    <rPh sb="0" eb="2">
      <t>ケイカク</t>
    </rPh>
    <rPh sb="2" eb="3">
      <t>カカリ</t>
    </rPh>
    <phoneticPr fontId="18"/>
  </si>
  <si>
    <t>予防係</t>
    <rPh sb="0" eb="2">
      <t>ヨボウ</t>
    </rPh>
    <rPh sb="2" eb="3">
      <t>カカリ</t>
    </rPh>
    <phoneticPr fontId="18"/>
  </si>
  <si>
    <t>資産税課</t>
  </si>
  <si>
    <t>保育所係</t>
    <rPh sb="0" eb="2">
      <t>ホイク</t>
    </rPh>
    <rPh sb="2" eb="3">
      <t>ショ</t>
    </rPh>
    <rPh sb="3" eb="4">
      <t>カカリ</t>
    </rPh>
    <phoneticPr fontId="18"/>
  </si>
  <si>
    <t>市道第1係</t>
    <rPh sb="0" eb="2">
      <t>シドウ</t>
    </rPh>
    <rPh sb="2" eb="3">
      <t>ダイ</t>
    </rPh>
    <rPh sb="4" eb="5">
      <t>ガカリ</t>
    </rPh>
    <phoneticPr fontId="18"/>
  </si>
  <si>
    <t>事業第1係</t>
    <rPh sb="2" eb="3">
      <t>ダイ</t>
    </rPh>
    <phoneticPr fontId="18"/>
  </si>
  <si>
    <t>施設係</t>
    <rPh sb="0" eb="2">
      <t>シセツ</t>
    </rPh>
    <rPh sb="2" eb="3">
      <t>カカリ</t>
    </rPh>
    <phoneticPr fontId="18"/>
  </si>
  <si>
    <t>指導係</t>
    <rPh sb="0" eb="2">
      <t>シドウ</t>
    </rPh>
    <rPh sb="2" eb="3">
      <t>カカリ</t>
    </rPh>
    <phoneticPr fontId="18"/>
  </si>
  <si>
    <t>東広島学校給食センター</t>
    <rPh sb="0" eb="3">
      <t>ヒガシヒロシマ</t>
    </rPh>
    <rPh sb="3" eb="5">
      <t>ガッコウ</t>
    </rPh>
    <phoneticPr fontId="18"/>
  </si>
  <si>
    <t>市民協働センター</t>
    <rPh sb="0" eb="2">
      <t>シミン</t>
    </rPh>
    <rPh sb="2" eb="4">
      <t>キョウドウ</t>
    </rPh>
    <phoneticPr fontId="18"/>
  </si>
  <si>
    <t>土地係</t>
  </si>
  <si>
    <t>児童育成係</t>
    <rPh sb="0" eb="2">
      <t>ジドウ</t>
    </rPh>
    <rPh sb="2" eb="4">
      <t>イクセイ</t>
    </rPh>
    <rPh sb="4" eb="5">
      <t>カカ</t>
    </rPh>
    <phoneticPr fontId="18"/>
  </si>
  <si>
    <t>市道第2係</t>
    <rPh sb="0" eb="2">
      <t>シドウ</t>
    </rPh>
    <rPh sb="2" eb="3">
      <t>ダイ</t>
    </rPh>
    <rPh sb="4" eb="5">
      <t>ガカリ</t>
    </rPh>
    <phoneticPr fontId="18"/>
  </si>
  <si>
    <t>事業第2係</t>
    <rPh sb="2" eb="3">
      <t>ダイ</t>
    </rPh>
    <rPh sb="4" eb="5">
      <t>ガカリ</t>
    </rPh>
    <phoneticPr fontId="18"/>
  </si>
  <si>
    <t>業務係</t>
    <rPh sb="0" eb="2">
      <t>ギョウム</t>
    </rPh>
    <rPh sb="2" eb="3">
      <t>カカリ</t>
    </rPh>
    <phoneticPr fontId="18"/>
  </si>
  <si>
    <t>環境管理係</t>
    <rPh sb="0" eb="2">
      <t>カンキョウ</t>
    </rPh>
    <rPh sb="2" eb="4">
      <t>カンリ</t>
    </rPh>
    <rPh sb="4" eb="5">
      <t>カカリ</t>
    </rPh>
    <phoneticPr fontId="18"/>
  </si>
  <si>
    <t>労政係</t>
    <rPh sb="0" eb="2">
      <t>ロウセイ</t>
    </rPh>
    <rPh sb="2" eb="3">
      <t>カカリ</t>
    </rPh>
    <phoneticPr fontId="18"/>
  </si>
  <si>
    <t>啓発班</t>
    <rPh sb="0" eb="2">
      <t>ケイハツ</t>
    </rPh>
    <rPh sb="2" eb="3">
      <t>ハン</t>
    </rPh>
    <phoneticPr fontId="18"/>
  </si>
  <si>
    <t>家屋係</t>
  </si>
  <si>
    <t>農林道係</t>
    <rPh sb="0" eb="2">
      <t>ノウリン</t>
    </rPh>
    <rPh sb="2" eb="3">
      <t>ドウ</t>
    </rPh>
    <rPh sb="3" eb="4">
      <t>ガカリ</t>
    </rPh>
    <phoneticPr fontId="18"/>
  </si>
  <si>
    <t>東広島消防署</t>
    <rPh sb="0" eb="3">
      <t>ヒガシヒロシマ</t>
    </rPh>
    <rPh sb="3" eb="6">
      <t>ショウボウショ</t>
    </rPh>
    <phoneticPr fontId="18"/>
  </si>
  <si>
    <t>生活衛生係</t>
    <rPh sb="0" eb="2">
      <t>セイカツ</t>
    </rPh>
    <rPh sb="2" eb="4">
      <t>エイセイ</t>
    </rPh>
    <rPh sb="4" eb="5">
      <t>カカリ</t>
    </rPh>
    <phoneticPr fontId="18"/>
  </si>
  <si>
    <t>調整班</t>
    <rPh sb="0" eb="2">
      <t>チョウセイ</t>
    </rPh>
    <rPh sb="2" eb="3">
      <t>ハン</t>
    </rPh>
    <phoneticPr fontId="18"/>
  </si>
  <si>
    <t>保育所</t>
  </si>
  <si>
    <t>建築指導課</t>
  </si>
  <si>
    <t>西条学校給食センター</t>
    <rPh sb="0" eb="2">
      <t>サイジョウ</t>
    </rPh>
    <rPh sb="2" eb="4">
      <t>ガッコウ</t>
    </rPh>
    <phoneticPr fontId="18"/>
  </si>
  <si>
    <t>収納課</t>
  </si>
  <si>
    <t>建築指導係</t>
    <rPh sb="0" eb="2">
      <t>ケンチク</t>
    </rPh>
    <rPh sb="2" eb="4">
      <t>シドウ</t>
    </rPh>
    <rPh sb="4" eb="5">
      <t>カカリ</t>
    </rPh>
    <phoneticPr fontId="18"/>
  </si>
  <si>
    <t>農地保全係</t>
    <rPh sb="0" eb="2">
      <t>ノウチ</t>
    </rPh>
    <rPh sb="2" eb="4">
      <t>ホゼン</t>
    </rPh>
    <rPh sb="4" eb="5">
      <t>カカリ</t>
    </rPh>
    <phoneticPr fontId="18"/>
  </si>
  <si>
    <t>企業振興係</t>
    <rPh sb="0" eb="2">
      <t>キギョウ</t>
    </rPh>
    <rPh sb="2" eb="4">
      <t>シンコウ</t>
    </rPh>
    <rPh sb="4" eb="5">
      <t>カカリ</t>
    </rPh>
    <phoneticPr fontId="18"/>
  </si>
  <si>
    <t>河川港湾係</t>
    <rPh sb="0" eb="2">
      <t>カセン</t>
    </rPh>
    <rPh sb="2" eb="4">
      <t>コウワン</t>
    </rPh>
    <rPh sb="4" eb="5">
      <t>ガカリ</t>
    </rPh>
    <phoneticPr fontId="18"/>
  </si>
  <si>
    <t>建築審査係</t>
    <rPh sb="0" eb="2">
      <t>ケンチク</t>
    </rPh>
    <rPh sb="2" eb="4">
      <t>シンサ</t>
    </rPh>
    <rPh sb="4" eb="5">
      <t>カカリ</t>
    </rPh>
    <phoneticPr fontId="18"/>
  </si>
  <si>
    <t>庶務係</t>
    <rPh sb="0" eb="2">
      <t>ショム</t>
    </rPh>
    <rPh sb="2" eb="3">
      <t>ガカリ</t>
    </rPh>
    <phoneticPr fontId="18"/>
  </si>
  <si>
    <t>農地係</t>
    <rPh sb="0" eb="2">
      <t>ノウチ</t>
    </rPh>
    <rPh sb="2" eb="3">
      <t>カカリ</t>
    </rPh>
    <phoneticPr fontId="18"/>
  </si>
  <si>
    <t>産業団地整備係</t>
    <rPh sb="0" eb="2">
      <t>サンギョウ</t>
    </rPh>
    <rPh sb="2" eb="4">
      <t>ダンチ</t>
    </rPh>
    <rPh sb="4" eb="6">
      <t>セイビ</t>
    </rPh>
    <rPh sb="6" eb="7">
      <t>ガカリ</t>
    </rPh>
    <phoneticPr fontId="18"/>
  </si>
  <si>
    <t>検査係</t>
    <rPh sb="2" eb="3">
      <t>カカリ</t>
    </rPh>
    <phoneticPr fontId="18"/>
  </si>
  <si>
    <t>調査係</t>
    <rPh sb="0" eb="2">
      <t>チョウサ</t>
    </rPh>
    <rPh sb="2" eb="3">
      <t>カカリ</t>
    </rPh>
    <phoneticPr fontId="18"/>
  </si>
  <si>
    <t>農業水利係</t>
    <rPh sb="0" eb="2">
      <t>ノウギョウ</t>
    </rPh>
    <rPh sb="2" eb="4">
      <t>スイリ</t>
    </rPh>
    <rPh sb="4" eb="5">
      <t>ガカリ</t>
    </rPh>
    <phoneticPr fontId="18"/>
  </si>
  <si>
    <t>第1警防係</t>
    <rPh sb="0" eb="1">
      <t>ダイ</t>
    </rPh>
    <rPh sb="2" eb="4">
      <t>ケイボウ</t>
    </rPh>
    <rPh sb="4" eb="5">
      <t>カカリ</t>
    </rPh>
    <phoneticPr fontId="18"/>
  </si>
  <si>
    <t>八本松学校給食センター</t>
    <rPh sb="0" eb="3">
      <t>ハチホンマツ</t>
    </rPh>
    <rPh sb="3" eb="5">
      <t>ガッコウ</t>
    </rPh>
    <phoneticPr fontId="18"/>
  </si>
  <si>
    <t>第1救急係</t>
    <rPh sb="0" eb="1">
      <t>ダイ</t>
    </rPh>
    <rPh sb="2" eb="4">
      <t>キュウキュウ</t>
    </rPh>
    <rPh sb="4" eb="5">
      <t>カカリ</t>
    </rPh>
    <phoneticPr fontId="18"/>
  </si>
  <si>
    <t>ひがしひろしま聖苑</t>
  </si>
  <si>
    <t>保健総務係</t>
    <rPh sb="0" eb="2">
      <t>ホケン</t>
    </rPh>
    <rPh sb="2" eb="4">
      <t>ソウム</t>
    </rPh>
    <rPh sb="4" eb="5">
      <t>カカリ</t>
    </rPh>
    <phoneticPr fontId="18"/>
  </si>
  <si>
    <t>開発指導係</t>
    <rPh sb="0" eb="2">
      <t>カイハツ</t>
    </rPh>
    <rPh sb="2" eb="4">
      <t>シドウ</t>
    </rPh>
    <rPh sb="4" eb="5">
      <t>カカリ</t>
    </rPh>
    <phoneticPr fontId="18"/>
  </si>
  <si>
    <t>第1救助係</t>
    <rPh sb="0" eb="1">
      <t>ダイ</t>
    </rPh>
    <rPh sb="2" eb="4">
      <t>キュウジョ</t>
    </rPh>
    <rPh sb="4" eb="5">
      <t>カカリ</t>
    </rPh>
    <phoneticPr fontId="18"/>
  </si>
  <si>
    <t>新産業創出係</t>
    <rPh sb="0" eb="3">
      <t>シンサンギョウ</t>
    </rPh>
    <rPh sb="3" eb="5">
      <t>ソウシュツ</t>
    </rPh>
    <rPh sb="5" eb="6">
      <t>カカリ</t>
    </rPh>
    <phoneticPr fontId="18"/>
  </si>
  <si>
    <t>工事契約係</t>
    <rPh sb="0" eb="2">
      <t>コウジ</t>
    </rPh>
    <rPh sb="2" eb="4">
      <t>ケイヤク</t>
    </rPh>
    <rPh sb="4" eb="5">
      <t>カカリ</t>
    </rPh>
    <phoneticPr fontId="18"/>
  </si>
  <si>
    <t>健康支援係</t>
    <rPh sb="0" eb="2">
      <t>ケンコウ</t>
    </rPh>
    <rPh sb="2" eb="4">
      <t>シエン</t>
    </rPh>
    <rPh sb="4" eb="5">
      <t>カカリ</t>
    </rPh>
    <phoneticPr fontId="18"/>
  </si>
  <si>
    <t>維持第1係</t>
    <rPh sb="0" eb="2">
      <t>イジ</t>
    </rPh>
    <phoneticPr fontId="18"/>
  </si>
  <si>
    <t>開発検査係</t>
    <rPh sb="0" eb="2">
      <t>カイハツ</t>
    </rPh>
    <rPh sb="2" eb="4">
      <t>ケンサ</t>
    </rPh>
    <rPh sb="4" eb="5">
      <t>カカリ</t>
    </rPh>
    <phoneticPr fontId="18"/>
  </si>
  <si>
    <t>第2警防係</t>
    <rPh sb="0" eb="1">
      <t>ダイ</t>
    </rPh>
    <rPh sb="2" eb="4">
      <t>ケイボウ</t>
    </rPh>
    <rPh sb="4" eb="5">
      <t>カカリ</t>
    </rPh>
    <phoneticPr fontId="18"/>
  </si>
  <si>
    <t>福富学校給食センター</t>
    <rPh sb="0" eb="2">
      <t>フクトミ</t>
    </rPh>
    <rPh sb="2" eb="4">
      <t>ガッコウ</t>
    </rPh>
    <rPh sb="4" eb="6">
      <t>キュウショク</t>
    </rPh>
    <phoneticPr fontId="18"/>
  </si>
  <si>
    <t>物品役務係</t>
    <rPh sb="0" eb="2">
      <t>ブッピン</t>
    </rPh>
    <rPh sb="2" eb="4">
      <t>エキム</t>
    </rPh>
    <rPh sb="4" eb="5">
      <t>カカリ</t>
    </rPh>
    <phoneticPr fontId="18"/>
  </si>
  <si>
    <t>維持第2係</t>
    <rPh sb="0" eb="2">
      <t>イジ</t>
    </rPh>
    <phoneticPr fontId="18"/>
  </si>
  <si>
    <t>第2救急係</t>
    <rPh sb="0" eb="1">
      <t>ダイ</t>
    </rPh>
    <rPh sb="2" eb="4">
      <t>キュウキュウ</t>
    </rPh>
    <rPh sb="4" eb="5">
      <t>カカリ</t>
    </rPh>
    <phoneticPr fontId="18"/>
  </si>
  <si>
    <t>事務職員</t>
  </si>
  <si>
    <t>人権推進係</t>
    <rPh sb="0" eb="2">
      <t>ジンケン</t>
    </rPh>
    <rPh sb="2" eb="4">
      <t>スイシン</t>
    </rPh>
    <rPh sb="4" eb="5">
      <t>カカリ</t>
    </rPh>
    <phoneticPr fontId="18"/>
  </si>
  <si>
    <t>営繕課</t>
    <rPh sb="0" eb="2">
      <t>エイゼン</t>
    </rPh>
    <phoneticPr fontId="18"/>
  </si>
  <si>
    <t>第2救助係</t>
    <rPh sb="0" eb="1">
      <t>ダイ</t>
    </rPh>
    <rPh sb="2" eb="4">
      <t>キュウジョ</t>
    </rPh>
    <rPh sb="4" eb="5">
      <t>カカリ</t>
    </rPh>
    <phoneticPr fontId="18"/>
  </si>
  <si>
    <t>営繕第1係</t>
    <rPh sb="0" eb="2">
      <t>エイゼン</t>
    </rPh>
    <phoneticPr fontId="18"/>
  </si>
  <si>
    <t>豊栄学校給食センター</t>
    <rPh sb="0" eb="2">
      <t>トヨサカ</t>
    </rPh>
    <rPh sb="2" eb="4">
      <t>ガッコウ</t>
    </rPh>
    <rPh sb="4" eb="6">
      <t>キュウショク</t>
    </rPh>
    <phoneticPr fontId="18"/>
  </si>
  <si>
    <t>東広島市人権センター</t>
    <rPh sb="0" eb="4">
      <t>ヒガシヒロシマシ</t>
    </rPh>
    <rPh sb="4" eb="6">
      <t>ジンケン</t>
    </rPh>
    <phoneticPr fontId="18"/>
  </si>
  <si>
    <t>高齢福祉係</t>
    <rPh sb="0" eb="2">
      <t>コウレイ</t>
    </rPh>
    <rPh sb="2" eb="4">
      <t>フクシ</t>
    </rPh>
    <phoneticPr fontId="18"/>
  </si>
  <si>
    <t>営繕第2係</t>
    <rPh sb="0" eb="2">
      <t>エイゼン</t>
    </rPh>
    <phoneticPr fontId="18"/>
  </si>
  <si>
    <t>商業振興係</t>
    <rPh sb="0" eb="2">
      <t>ショウギョウ</t>
    </rPh>
    <rPh sb="2" eb="4">
      <t>シンコウ</t>
    </rPh>
    <rPh sb="4" eb="5">
      <t>カカリ</t>
    </rPh>
    <phoneticPr fontId="18"/>
  </si>
  <si>
    <t>営繕第3係</t>
    <rPh sb="0" eb="2">
      <t>エイゼン</t>
    </rPh>
    <phoneticPr fontId="18"/>
  </si>
  <si>
    <t>黒瀬文化会館</t>
    <rPh sb="0" eb="2">
      <t>クロセ</t>
    </rPh>
    <rPh sb="2" eb="4">
      <t>ブンカ</t>
    </rPh>
    <rPh sb="4" eb="6">
      <t>カイカン</t>
    </rPh>
    <phoneticPr fontId="18"/>
  </si>
  <si>
    <t>観光振興係</t>
    <rPh sb="0" eb="2">
      <t>カンコウ</t>
    </rPh>
    <rPh sb="2" eb="4">
      <t>シンコウ</t>
    </rPh>
    <rPh sb="4" eb="5">
      <t>カカリ</t>
    </rPh>
    <phoneticPr fontId="18"/>
  </si>
  <si>
    <t>河内学校給食センター</t>
    <rPh sb="0" eb="2">
      <t>コウチ</t>
    </rPh>
    <rPh sb="2" eb="4">
      <t>ガッコウ</t>
    </rPh>
    <rPh sb="4" eb="6">
      <t>キュウショク</t>
    </rPh>
    <phoneticPr fontId="18"/>
  </si>
  <si>
    <t>介護保険係</t>
    <rPh sb="0" eb="2">
      <t>カイゴ</t>
    </rPh>
    <phoneticPr fontId="18"/>
  </si>
  <si>
    <t>河内人権センター</t>
    <rPh sb="0" eb="2">
      <t>カワウチ</t>
    </rPh>
    <rPh sb="2" eb="4">
      <t>ジンケン</t>
    </rPh>
    <phoneticPr fontId="18"/>
  </si>
  <si>
    <t>介護認定係</t>
    <rPh sb="0" eb="2">
      <t>カイゴ</t>
    </rPh>
    <rPh sb="2" eb="4">
      <t>ニンテイ</t>
    </rPh>
    <rPh sb="4" eb="5">
      <t>カカリ</t>
    </rPh>
    <phoneticPr fontId="18"/>
  </si>
  <si>
    <t>スポーツ振興課</t>
    <rPh sb="4" eb="7">
      <t>シンコウカ</t>
    </rPh>
    <phoneticPr fontId="18"/>
  </si>
  <si>
    <t>介護給付係</t>
    <rPh sb="0" eb="2">
      <t>カイゴ</t>
    </rPh>
    <rPh sb="2" eb="4">
      <t>キュウフ</t>
    </rPh>
    <rPh sb="4" eb="5">
      <t>カカリ</t>
    </rPh>
    <phoneticPr fontId="18"/>
  </si>
  <si>
    <t>安芸津学校給食センター</t>
    <rPh sb="0" eb="3">
      <t>アキツ</t>
    </rPh>
    <rPh sb="3" eb="5">
      <t>ガッコウ</t>
    </rPh>
    <rPh sb="5" eb="7">
      <t>キュウショク</t>
    </rPh>
    <phoneticPr fontId="18"/>
  </si>
  <si>
    <t>生涯スポーツ係</t>
    <rPh sb="0" eb="2">
      <t>ショウガイ</t>
    </rPh>
    <rPh sb="6" eb="7">
      <t>カカリ</t>
    </rPh>
    <phoneticPr fontId="18"/>
  </si>
  <si>
    <t>安芸津人権センター</t>
    <rPh sb="0" eb="3">
      <t>アキツ</t>
    </rPh>
    <rPh sb="3" eb="5">
      <t>ジンケン</t>
    </rPh>
    <phoneticPr fontId="18"/>
  </si>
  <si>
    <t>スポーツ施設係</t>
    <rPh sb="4" eb="6">
      <t>シセツ</t>
    </rPh>
    <rPh sb="6" eb="7">
      <t>カカリ</t>
    </rPh>
    <phoneticPr fontId="18"/>
  </si>
  <si>
    <t>国保年金課</t>
  </si>
  <si>
    <t>エスポワール</t>
  </si>
  <si>
    <t>国保係</t>
  </si>
  <si>
    <t>小学校</t>
    <rPh sb="0" eb="3">
      <t>ショウガッコウ</t>
    </rPh>
    <phoneticPr fontId="18"/>
  </si>
  <si>
    <t>医療給付係</t>
    <rPh sb="0" eb="2">
      <t>イリョウ</t>
    </rPh>
    <phoneticPr fontId="18"/>
  </si>
  <si>
    <t>文化財係</t>
    <rPh sb="0" eb="2">
      <t>ブンカ</t>
    </rPh>
    <rPh sb="2" eb="3">
      <t>ザイ</t>
    </rPh>
    <rPh sb="3" eb="4">
      <t>カカリ</t>
    </rPh>
    <phoneticPr fontId="18"/>
  </si>
  <si>
    <t>会計管理者</t>
    <rPh sb="0" eb="2">
      <t>カイケイ</t>
    </rPh>
    <rPh sb="2" eb="4">
      <t>カンリ</t>
    </rPh>
    <rPh sb="4" eb="5">
      <t>モノ</t>
    </rPh>
    <phoneticPr fontId="18"/>
  </si>
  <si>
    <t>八本松出張所</t>
  </si>
  <si>
    <t>年金係</t>
  </si>
  <si>
    <t>中学校</t>
    <rPh sb="0" eb="3">
      <t>チュウガッコウ</t>
    </rPh>
    <phoneticPr fontId="18"/>
  </si>
  <si>
    <t>芸術文化係</t>
    <rPh sb="0" eb="2">
      <t>ゲイジュツ</t>
    </rPh>
    <rPh sb="2" eb="4">
      <t>ブンカ</t>
    </rPh>
    <rPh sb="4" eb="5">
      <t>カカリ</t>
    </rPh>
    <phoneticPr fontId="18"/>
  </si>
  <si>
    <t>市民係</t>
  </si>
  <si>
    <t>会計管理室</t>
    <rPh sb="0" eb="2">
      <t>カイケイ</t>
    </rPh>
    <rPh sb="2" eb="4">
      <t>カンリ</t>
    </rPh>
    <rPh sb="4" eb="5">
      <t>シツ</t>
    </rPh>
    <phoneticPr fontId="18"/>
  </si>
  <si>
    <t>国民健康保険診療所</t>
    <rPh sb="0" eb="2">
      <t>コクミン</t>
    </rPh>
    <rPh sb="2" eb="6">
      <t>ケンコウホケン</t>
    </rPh>
    <rPh sb="6" eb="9">
      <t>シンリョウショ</t>
    </rPh>
    <phoneticPr fontId="18"/>
  </si>
  <si>
    <t>幼稚園</t>
  </si>
  <si>
    <t>1課2係</t>
    <rPh sb="1" eb="2">
      <t>カ</t>
    </rPh>
    <rPh sb="3" eb="4">
      <t>カカリ</t>
    </rPh>
    <phoneticPr fontId="18"/>
  </si>
  <si>
    <t>志和出張所</t>
    <rPh sb="0" eb="2">
      <t>シワ</t>
    </rPh>
    <phoneticPr fontId="18"/>
  </si>
  <si>
    <t>会計課</t>
  </si>
  <si>
    <t>審査係</t>
    <rPh sb="0" eb="2">
      <t>シンサ</t>
    </rPh>
    <rPh sb="2" eb="3">
      <t>カカリ</t>
    </rPh>
    <phoneticPr fontId="18"/>
  </si>
  <si>
    <t>高屋出張所</t>
    <rPh sb="0" eb="2">
      <t>タカヤ</t>
    </rPh>
    <rPh sb="2" eb="4">
      <t>シュッチョウ</t>
    </rPh>
    <phoneticPr fontId="18"/>
  </si>
  <si>
    <t>生涯学習係</t>
    <rPh sb="0" eb="4">
      <t>ショウガイガクシュウ</t>
    </rPh>
    <rPh sb="4" eb="5">
      <t>カカリ</t>
    </rPh>
    <phoneticPr fontId="18"/>
  </si>
  <si>
    <t>図書係</t>
    <rPh sb="0" eb="2">
      <t>トショ</t>
    </rPh>
    <rPh sb="2" eb="3">
      <t>カカリ</t>
    </rPh>
    <phoneticPr fontId="18"/>
  </si>
  <si>
    <t>サンスクエア児童青少年図書館</t>
    <rPh sb="6" eb="8">
      <t>ジドウ</t>
    </rPh>
    <rPh sb="8" eb="11">
      <t>セイショウネン</t>
    </rPh>
    <rPh sb="11" eb="14">
      <t>トショカン</t>
    </rPh>
    <phoneticPr fontId="18"/>
  </si>
  <si>
    <t>2(1)</t>
  </si>
  <si>
    <t>2課4係</t>
    <rPh sb="1" eb="2">
      <t>カ</t>
    </rPh>
    <rPh sb="3" eb="4">
      <t>カカリ</t>
    </rPh>
    <phoneticPr fontId="18"/>
  </si>
  <si>
    <t>黒瀬図書館</t>
    <rPh sb="0" eb="2">
      <t>クロセ</t>
    </rPh>
    <rPh sb="2" eb="5">
      <t>トショカン</t>
    </rPh>
    <phoneticPr fontId="18"/>
  </si>
  <si>
    <t>地域振興課</t>
    <rPh sb="0" eb="2">
      <t>チイキ</t>
    </rPh>
    <rPh sb="2" eb="5">
      <t>シンコウカ</t>
    </rPh>
    <phoneticPr fontId="18"/>
  </si>
  <si>
    <t>地域振興係</t>
    <rPh sb="0" eb="2">
      <t>チイキ</t>
    </rPh>
    <rPh sb="2" eb="4">
      <t>シンコウ</t>
    </rPh>
    <rPh sb="4" eb="5">
      <t>カカリ</t>
    </rPh>
    <phoneticPr fontId="18"/>
  </si>
  <si>
    <t>社会福祉係</t>
    <rPh sb="0" eb="2">
      <t>シャカイ</t>
    </rPh>
    <rPh sb="2" eb="4">
      <t>フクシ</t>
    </rPh>
    <rPh sb="4" eb="5">
      <t>カカリ</t>
    </rPh>
    <phoneticPr fontId="18"/>
  </si>
  <si>
    <t>福富図書館</t>
    <rPh sb="0" eb="2">
      <t>フクトミ</t>
    </rPh>
    <rPh sb="2" eb="5">
      <t>トショカン</t>
    </rPh>
    <phoneticPr fontId="18"/>
  </si>
  <si>
    <t>福祉保健課</t>
    <rPh sb="0" eb="2">
      <t>フクシ</t>
    </rPh>
    <rPh sb="2" eb="4">
      <t>ホケン</t>
    </rPh>
    <rPh sb="4" eb="5">
      <t>カ</t>
    </rPh>
    <phoneticPr fontId="18"/>
  </si>
  <si>
    <t>産業振興係</t>
    <rPh sb="0" eb="2">
      <t>サンギョウ</t>
    </rPh>
    <rPh sb="2" eb="4">
      <t>シンコウ</t>
    </rPh>
    <rPh sb="4" eb="5">
      <t>カカリ</t>
    </rPh>
    <phoneticPr fontId="18"/>
  </si>
  <si>
    <t>豊栄図書館</t>
    <rPh sb="0" eb="2">
      <t>トヨサカ</t>
    </rPh>
    <rPh sb="2" eb="5">
      <t>トショカン</t>
    </rPh>
    <phoneticPr fontId="18"/>
  </si>
  <si>
    <t>河内こども図書館</t>
    <rPh sb="0" eb="2">
      <t>コウチ</t>
    </rPh>
    <rPh sb="5" eb="8">
      <t>トショカン</t>
    </rPh>
    <phoneticPr fontId="18"/>
  </si>
  <si>
    <t>安芸津図書館</t>
    <rPh sb="0" eb="3">
      <t>アキツ</t>
    </rPh>
    <rPh sb="3" eb="6">
      <t>トショカン</t>
    </rPh>
    <phoneticPr fontId="18"/>
  </si>
  <si>
    <t>1(1)</t>
  </si>
  <si>
    <t>大崎上島消防署</t>
    <rPh sb="0" eb="1">
      <t>ダイ</t>
    </rPh>
    <rPh sb="1" eb="2">
      <t>サキ</t>
    </rPh>
    <rPh sb="2" eb="4">
      <t>カミシマ</t>
    </rPh>
    <rPh sb="4" eb="7">
      <t>ショウボウショ</t>
    </rPh>
    <phoneticPr fontId="18"/>
  </si>
  <si>
    <t>は、幹事課</t>
    <rPh sb="2" eb="4">
      <t>カンジ</t>
    </rPh>
    <rPh sb="4" eb="5">
      <t>カ</t>
    </rPh>
    <phoneticPr fontId="18"/>
  </si>
  <si>
    <t>芸術文化ホール推進室</t>
    <rPh sb="0" eb="2">
      <t>ゲイジュツ</t>
    </rPh>
    <rPh sb="2" eb="4">
      <t>ブンカ</t>
    </rPh>
    <rPh sb="7" eb="9">
      <t>スイシン</t>
    </rPh>
    <rPh sb="9" eb="10">
      <t>シツ</t>
    </rPh>
    <phoneticPr fontId="18"/>
  </si>
  <si>
    <t>福富生涯学習支援センター</t>
    <rPh sb="0" eb="2">
      <t>フクトミ</t>
    </rPh>
    <rPh sb="2" eb="4">
      <t>ショウガイ</t>
    </rPh>
    <rPh sb="4" eb="6">
      <t>ガクシュウ</t>
    </rPh>
    <rPh sb="6" eb="8">
      <t>シエン</t>
    </rPh>
    <phoneticPr fontId="18"/>
  </si>
  <si>
    <t>河内生涯学習支援センター</t>
    <rPh sb="0" eb="2">
      <t>コウチ</t>
    </rPh>
    <rPh sb="2" eb="4">
      <t>ショウガイ</t>
    </rPh>
    <rPh sb="4" eb="6">
      <t>ガクシュウ</t>
    </rPh>
    <rPh sb="6" eb="8">
      <t>シエン</t>
    </rPh>
    <phoneticPr fontId="18"/>
  </si>
  <si>
    <t>観光案内所</t>
    <rPh sb="0" eb="2">
      <t>カンコウ</t>
    </rPh>
    <rPh sb="2" eb="4">
      <t>アンナイ</t>
    </rPh>
    <rPh sb="4" eb="5">
      <t>ショ</t>
    </rPh>
    <phoneticPr fontId="18"/>
  </si>
  <si>
    <t>黒瀬維持分室</t>
    <rPh sb="0" eb="2">
      <t>クロセ</t>
    </rPh>
    <rPh sb="2" eb="4">
      <t>イジ</t>
    </rPh>
    <rPh sb="4" eb="6">
      <t>ブンシツ</t>
    </rPh>
    <phoneticPr fontId="18"/>
  </si>
  <si>
    <t>福富維持分室</t>
    <rPh sb="0" eb="2">
      <t>フクトミ</t>
    </rPh>
    <rPh sb="2" eb="4">
      <t>イジ</t>
    </rPh>
    <rPh sb="4" eb="6">
      <t>ブンシツ</t>
    </rPh>
    <phoneticPr fontId="18"/>
  </si>
  <si>
    <t>豊栄維持分室</t>
    <rPh sb="0" eb="2">
      <t>トヨサカ</t>
    </rPh>
    <rPh sb="2" eb="4">
      <t>イジ</t>
    </rPh>
    <rPh sb="4" eb="6">
      <t>ブンシツ</t>
    </rPh>
    <phoneticPr fontId="18"/>
  </si>
  <si>
    <t>河内維持分室</t>
    <rPh sb="0" eb="2">
      <t>コウチ</t>
    </rPh>
    <rPh sb="2" eb="4">
      <t>イジ</t>
    </rPh>
    <rPh sb="4" eb="6">
      <t>ブンシツ</t>
    </rPh>
    <phoneticPr fontId="18"/>
  </si>
  <si>
    <t>安芸津維持分室</t>
    <rPh sb="0" eb="3">
      <t>アキツ</t>
    </rPh>
    <rPh sb="3" eb="5">
      <t>イジ</t>
    </rPh>
    <rPh sb="5" eb="7">
      <t>ブンシツ</t>
    </rPh>
    <phoneticPr fontId="18"/>
  </si>
  <si>
    <t>2部16課1室30係</t>
    <rPh sb="6" eb="7">
      <t>シツ</t>
    </rPh>
    <phoneticPr fontId="18"/>
  </si>
  <si>
    <t>6課5室19係</t>
    <rPh sb="3" eb="4">
      <t>シツ</t>
    </rPh>
    <phoneticPr fontId="18"/>
  </si>
  <si>
    <t>5課1室17係</t>
    <rPh sb="3" eb="4">
      <t>シツ</t>
    </rPh>
    <phoneticPr fontId="18"/>
  </si>
  <si>
    <t>消防総務係</t>
    <rPh sb="0" eb="2">
      <t>ショウボウ</t>
    </rPh>
    <rPh sb="2" eb="4">
      <t>ソウム</t>
    </rPh>
    <rPh sb="4" eb="5">
      <t>カカリ</t>
    </rPh>
    <phoneticPr fontId="18"/>
  </si>
  <si>
    <t>事業係</t>
    <rPh sb="0" eb="2">
      <t>ジギョウ</t>
    </rPh>
    <rPh sb="2" eb="3">
      <t>カカリ</t>
    </rPh>
    <phoneticPr fontId="18"/>
  </si>
  <si>
    <t>美術館</t>
    <rPh sb="0" eb="3">
      <t>ビジュツカン</t>
    </rPh>
    <phoneticPr fontId="18"/>
  </si>
  <si>
    <r>
      <t>【支所】</t>
    </r>
    <r>
      <rPr>
        <sz val="8"/>
        <rFont val="ＭＳ Ｐゴシック"/>
        <family val="3"/>
        <charset val="128"/>
      </rPr>
      <t>　5支所7課15係</t>
    </r>
    <rPh sb="1" eb="3">
      <t>シショ</t>
    </rPh>
    <phoneticPr fontId="18"/>
  </si>
  <si>
    <t>1課3係</t>
    <rPh sb="1" eb="2">
      <t>カ</t>
    </rPh>
    <rPh sb="3" eb="4">
      <t>カカリ</t>
    </rPh>
    <phoneticPr fontId="18"/>
  </si>
  <si>
    <t>5．東広島行政機構図</t>
    <rPh sb="2" eb="5">
      <t>ヒガシヒロシマ</t>
    </rPh>
    <rPh sb="5" eb="7">
      <t>ギョウセイ</t>
    </rPh>
    <rPh sb="7" eb="9">
      <t>キコウ</t>
    </rPh>
    <rPh sb="9" eb="10">
      <t>ズ</t>
    </rPh>
    <phoneticPr fontId="17"/>
  </si>
  <si>
    <t>平成27年6月1日現在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</si>
  <si>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2006（平18）</t>
  </si>
  <si>
    <t>2007（平19）</t>
  </si>
  <si>
    <t>2008（平20）</t>
  </si>
  <si>
    <t>2009（平21）</t>
  </si>
  <si>
    <t>2010（平22）</t>
  </si>
  <si>
    <t>2011（平23）</t>
  </si>
  <si>
    <t>2012（平24）</t>
  </si>
  <si>
    <t>2013（平25）</t>
  </si>
  <si>
    <t>2009(平21).08.30</t>
  </si>
  <si>
    <t>2012(平24).12.16</t>
  </si>
  <si>
    <t>2014(平26).12.14</t>
  </si>
  <si>
    <t>2007(平19).07.29</t>
  </si>
  <si>
    <t>2010(平22).07.11</t>
  </si>
  <si>
    <t>2013(平25).07.21</t>
  </si>
  <si>
    <t>2005(平17).11.06</t>
    <rPh sb="5" eb="6">
      <t>ヒラ</t>
    </rPh>
    <phoneticPr fontId="28"/>
  </si>
  <si>
    <t>2009(平21).11.08</t>
  </si>
  <si>
    <t>2013(平25).11.10</t>
  </si>
  <si>
    <t>2003(平15).04.13</t>
    <rPh sb="5" eb="6">
      <t>ヒラ</t>
    </rPh>
    <phoneticPr fontId="28"/>
  </si>
  <si>
    <t>2007(平19).04.08</t>
  </si>
  <si>
    <t>2015(平27).04.12</t>
    <rPh sb="5" eb="6">
      <t>ヒラ</t>
    </rPh>
    <phoneticPr fontId="28"/>
  </si>
  <si>
    <t>1998(平10).04.26</t>
    <rPh sb="5" eb="6">
      <t>ヒラ</t>
    </rPh>
    <phoneticPr fontId="28"/>
  </si>
  <si>
    <t>2006(平18).04.23</t>
    <rPh sb="5" eb="6">
      <t>ヒラ</t>
    </rPh>
    <phoneticPr fontId="28"/>
  </si>
  <si>
    <t>2014(平26).04.20</t>
  </si>
  <si>
    <t>2011(平23)04.24</t>
    <rPh sb="5" eb="6">
      <t>ヒラ</t>
    </rPh>
    <phoneticPr fontId="28"/>
  </si>
  <si>
    <t>2014(平26).04.20</t>
    <rPh sb="5" eb="6">
      <t>ヒラ</t>
    </rPh>
    <phoneticPr fontId="28"/>
  </si>
  <si>
    <t>2015(平27).04.26</t>
    <rPh sb="5" eb="6">
      <t>ヒラ</t>
    </rPh>
    <phoneticPr fontId="28"/>
  </si>
  <si>
    <t>1978(昭53).05.28</t>
    <rPh sb="5" eb="6">
      <t>アキラ</t>
    </rPh>
    <phoneticPr fontId="28"/>
  </si>
  <si>
    <t>2011(平23).05.22</t>
    <rPh sb="5" eb="6">
      <t>ヒラ</t>
    </rPh>
    <phoneticPr fontId="28"/>
  </si>
  <si>
    <t>1998(平10).03.22</t>
    <rPh sb="5" eb="6">
      <t>ヒラ</t>
    </rPh>
    <phoneticPr fontId="28"/>
  </si>
  <si>
    <t>2000(平12).11.26</t>
    <rPh sb="5" eb="6">
      <t>ヒラ</t>
    </rPh>
    <phoneticPr fontId="28"/>
  </si>
  <si>
    <t>2008(平20).11.30</t>
    <rPh sb="5" eb="6">
      <t>ヒラ</t>
    </rPh>
    <phoneticPr fontId="28"/>
  </si>
  <si>
    <t>2008(平20).07.31</t>
    <rPh sb="5" eb="6">
      <t>ヒラ</t>
    </rPh>
    <phoneticPr fontId="28"/>
  </si>
  <si>
    <t>環境先進都市推進室</t>
    <rPh sb="0" eb="2">
      <t>カンキョウ</t>
    </rPh>
    <rPh sb="2" eb="4">
      <t>センシン</t>
    </rPh>
    <rPh sb="4" eb="6">
      <t>トシ</t>
    </rPh>
    <rPh sb="6" eb="9">
      <t>スイシンシツ</t>
    </rPh>
    <phoneticPr fontId="18"/>
  </si>
  <si>
    <t>56課10室134係</t>
    <phoneticPr fontId="18"/>
  </si>
  <si>
    <t>【理事】</t>
    <rPh sb="1" eb="3">
      <t>リジ</t>
    </rPh>
    <phoneticPr fontId="18"/>
  </si>
  <si>
    <t>5課2室10係</t>
    <phoneticPr fontId="18"/>
  </si>
  <si>
    <t>5支所10課24係</t>
    <phoneticPr fontId="18"/>
  </si>
  <si>
    <t>5課12係</t>
    <phoneticPr fontId="18"/>
  </si>
  <si>
    <t>8課1室13係</t>
    <phoneticPr fontId="18"/>
  </si>
  <si>
    <t>8課20係</t>
    <phoneticPr fontId="18"/>
  </si>
  <si>
    <t>4課3署6分署46係</t>
    <phoneticPr fontId="18"/>
  </si>
  <si>
    <t>3課7係</t>
    <phoneticPr fontId="18"/>
  </si>
  <si>
    <t>11課13係</t>
    <phoneticPr fontId="18"/>
  </si>
  <si>
    <t>　</t>
    <phoneticPr fontId="18"/>
  </si>
  <si>
    <t>地方創生係</t>
    <rPh sb="0" eb="2">
      <t>チホウ</t>
    </rPh>
    <rPh sb="2" eb="4">
      <t>ソウセイ</t>
    </rPh>
    <rPh sb="4" eb="5">
      <t>カカリ</t>
    </rPh>
    <phoneticPr fontId="18"/>
  </si>
  <si>
    <t>財政第1係</t>
    <phoneticPr fontId="18"/>
  </si>
  <si>
    <t>企画調整係</t>
    <rPh sb="0" eb="2">
      <t>キカク</t>
    </rPh>
    <rPh sb="2" eb="4">
      <t>チョウセイ</t>
    </rPh>
    <rPh sb="4" eb="5">
      <t>カカリ</t>
    </rPh>
    <phoneticPr fontId="18"/>
  </si>
  <si>
    <t>財政第2係</t>
    <phoneticPr fontId="18"/>
  </si>
  <si>
    <t>自立支援係</t>
    <rPh sb="0" eb="2">
      <t>ジリツ</t>
    </rPh>
    <rPh sb="2" eb="4">
      <t>シエン</t>
    </rPh>
    <rPh sb="4" eb="5">
      <t>カカリ</t>
    </rPh>
    <phoneticPr fontId="18"/>
  </si>
  <si>
    <t>(1)</t>
    <phoneticPr fontId="18"/>
  </si>
  <si>
    <t>施設管理係</t>
    <phoneticPr fontId="18"/>
  </si>
  <si>
    <t>農村環境改善
センター</t>
    <rPh sb="0" eb="2">
      <t>ノウソン</t>
    </rPh>
    <rPh sb="2" eb="4">
      <t>カンキョウ</t>
    </rPh>
    <rPh sb="4" eb="6">
      <t>カイゼン</t>
    </rPh>
    <phoneticPr fontId="18"/>
  </si>
  <si>
    <t>芸術文化ホール
推進室</t>
    <rPh sb="0" eb="2">
      <t>ゲイジュツ</t>
    </rPh>
    <rPh sb="2" eb="4">
      <t>ブンカ</t>
    </rPh>
    <rPh sb="8" eb="10">
      <t>スイシン</t>
    </rPh>
    <rPh sb="10" eb="11">
      <t>シツ</t>
    </rPh>
    <phoneticPr fontId="18"/>
  </si>
  <si>
    <t>街路係</t>
    <phoneticPr fontId="18"/>
  </si>
  <si>
    <t>志和生涯学習
センター</t>
    <rPh sb="0" eb="2">
      <t>シワ</t>
    </rPh>
    <rPh sb="2" eb="4">
      <t>ショウガイ</t>
    </rPh>
    <rPh sb="4" eb="6">
      <t>ガクシュウ</t>
    </rPh>
    <phoneticPr fontId="18"/>
  </si>
  <si>
    <t>－</t>
    <phoneticPr fontId="18"/>
  </si>
  <si>
    <t>黒瀬生涯学習
センター</t>
    <rPh sb="0" eb="2">
      <t>クロセ</t>
    </rPh>
    <rPh sb="2" eb="4">
      <t>ショウガイ</t>
    </rPh>
    <rPh sb="4" eb="6">
      <t>ガクシュウ</t>
    </rPh>
    <phoneticPr fontId="18"/>
  </si>
  <si>
    <t>福富生涯学習
支援センター</t>
    <rPh sb="0" eb="2">
      <t>フクトミ</t>
    </rPh>
    <rPh sb="2" eb="4">
      <t>ショウガイ</t>
    </rPh>
    <rPh sb="4" eb="6">
      <t>ガクシュウ</t>
    </rPh>
    <rPh sb="7" eb="9">
      <t>シエン</t>
    </rPh>
    <phoneticPr fontId="18"/>
  </si>
  <si>
    <t>(48)</t>
    <phoneticPr fontId="18"/>
  </si>
  <si>
    <t>(8)</t>
    <phoneticPr fontId="18"/>
  </si>
  <si>
    <t>(37)</t>
    <phoneticPr fontId="18"/>
  </si>
  <si>
    <t>豊栄生涯学習
センター</t>
    <rPh sb="0" eb="2">
      <t>トヨサカ</t>
    </rPh>
    <rPh sb="2" eb="4">
      <t>ショウガイ</t>
    </rPh>
    <rPh sb="4" eb="6">
      <t>ガクシュウ</t>
    </rPh>
    <phoneticPr fontId="18"/>
  </si>
  <si>
    <t>(9)</t>
    <phoneticPr fontId="18"/>
  </si>
  <si>
    <t>環境先進都市推進室</t>
    <rPh sb="0" eb="2">
      <t>カンキョウ</t>
    </rPh>
    <rPh sb="2" eb="4">
      <t>センシン</t>
    </rPh>
    <rPh sb="4" eb="6">
      <t>トシ</t>
    </rPh>
    <rPh sb="6" eb="8">
      <t>スイシン</t>
    </rPh>
    <rPh sb="8" eb="9">
      <t>シツ</t>
    </rPh>
    <phoneticPr fontId="18"/>
  </si>
  <si>
    <t>企画推進係</t>
    <rPh sb="0" eb="2">
      <t>キカク</t>
    </rPh>
    <rPh sb="2" eb="4">
      <t>スイシン</t>
    </rPh>
    <rPh sb="4" eb="5">
      <t>カカリ</t>
    </rPh>
    <phoneticPr fontId="18"/>
  </si>
  <si>
    <t>河内生涯学習
支援センター</t>
    <rPh sb="0" eb="2">
      <t>コウチ</t>
    </rPh>
    <rPh sb="2" eb="4">
      <t>ショウガイ</t>
    </rPh>
    <rPh sb="4" eb="6">
      <t>ガクシュウ</t>
    </rPh>
    <rPh sb="7" eb="9">
      <t>シエン</t>
    </rPh>
    <phoneticPr fontId="18"/>
  </si>
  <si>
    <t>収納第1係</t>
    <phoneticPr fontId="18"/>
  </si>
  <si>
    <t>収納第2係</t>
    <phoneticPr fontId="18"/>
  </si>
  <si>
    <t>安芸津生涯学習
センター</t>
    <rPh sb="0" eb="3">
      <t>アキツ</t>
    </rPh>
    <rPh sb="3" eb="5">
      <t>ショウガイ</t>
    </rPh>
    <rPh sb="5" eb="7">
      <t>ガクシュウ</t>
    </rPh>
    <phoneticPr fontId="18"/>
  </si>
  <si>
    <t>新産業創造
センター</t>
    <rPh sb="0" eb="3">
      <t>シンサンギョウ</t>
    </rPh>
    <rPh sb="3" eb="5">
      <t>ソウゾウ</t>
    </rPh>
    <phoneticPr fontId="18"/>
  </si>
  <si>
    <t>4(1)</t>
    <phoneticPr fontId="18"/>
  </si>
  <si>
    <t>維持課</t>
    <phoneticPr fontId="18"/>
  </si>
  <si>
    <t>3(1)</t>
    <phoneticPr fontId="18"/>
  </si>
  <si>
    <t>(2)</t>
    <phoneticPr fontId="18"/>
  </si>
  <si>
    <t>3(1)</t>
    <phoneticPr fontId="18"/>
  </si>
  <si>
    <t>地域支援係</t>
    <phoneticPr fontId="18"/>
  </si>
  <si>
    <t>(1)</t>
    <phoneticPr fontId="18"/>
  </si>
  <si>
    <t>出土文化財管理
センター</t>
    <rPh sb="0" eb="2">
      <t>シュツド</t>
    </rPh>
    <rPh sb="2" eb="5">
      <t>ブンカザイ</t>
    </rPh>
    <rPh sb="5" eb="7">
      <t>カンリ</t>
    </rPh>
    <phoneticPr fontId="18"/>
  </si>
  <si>
    <t>1(1)</t>
    <phoneticPr fontId="18"/>
  </si>
  <si>
    <t>－</t>
    <phoneticPr fontId="18"/>
  </si>
  <si>
    <t>出納係</t>
    <phoneticPr fontId="18"/>
  </si>
  <si>
    <t>市民生活係</t>
    <phoneticPr fontId="18"/>
  </si>
  <si>
    <t>福祉保健係</t>
    <phoneticPr fontId="18"/>
  </si>
  <si>
    <t>注　(　）内の数字は、兼務又は併任の職員数を示す。</t>
    <phoneticPr fontId="18"/>
  </si>
  <si>
    <t>衆議院議員</t>
    <rPh sb="0" eb="2">
      <t>シュウギ</t>
    </rPh>
    <rPh sb="2" eb="3">
      <t>イン</t>
    </rPh>
    <rPh sb="3" eb="5">
      <t>ギイン</t>
    </rPh>
    <phoneticPr fontId="17"/>
  </si>
  <si>
    <t>2014（平26）</t>
    <phoneticPr fontId="5"/>
  </si>
  <si>
    <t>安芸津支所</t>
    <rPh sb="0" eb="1">
      <t>ヤス</t>
    </rPh>
    <rPh sb="1" eb="2">
      <t>ゲイ</t>
    </rPh>
    <rPh sb="2" eb="3">
      <t>ツ</t>
    </rPh>
    <rPh sb="3" eb="4">
      <t>シ</t>
    </rPh>
    <rPh sb="4" eb="5">
      <t>ショ</t>
    </rPh>
    <phoneticPr fontId="18"/>
  </si>
  <si>
    <t>能良地域センター</t>
    <rPh sb="0" eb="1">
      <t>ノウ</t>
    </rPh>
    <rPh sb="1" eb="2">
      <t>リョウ</t>
    </rPh>
    <rPh sb="2" eb="4">
      <t>チイキ</t>
    </rPh>
    <phoneticPr fontId="4"/>
  </si>
  <si>
    <t>灘集会所</t>
    <rPh sb="0" eb="1">
      <t>ナダ</t>
    </rPh>
    <rPh sb="1" eb="3">
      <t>シュウカイ</t>
    </rPh>
    <rPh sb="3" eb="4">
      <t>ショ</t>
    </rPh>
    <phoneticPr fontId="4"/>
  </si>
  <si>
    <t>つばきの里大田</t>
    <rPh sb="4" eb="5">
      <t>サト</t>
    </rPh>
    <rPh sb="5" eb="7">
      <t>オオタ</t>
    </rPh>
    <phoneticPr fontId="4"/>
  </si>
  <si>
    <t>2015（平27）</t>
    <phoneticPr fontId="5"/>
  </si>
  <si>
    <t>定数内職員数1,565人（派遣職員27人を含む。）</t>
    <phoneticPr fontId="18"/>
  </si>
  <si>
    <t>エスポワール</t>
    <phoneticPr fontId="18"/>
  </si>
  <si>
    <t>1(1)</t>
    <phoneticPr fontId="18"/>
  </si>
  <si>
    <t>3(1)</t>
    <phoneticPr fontId="18"/>
  </si>
  <si>
    <t>-</t>
    <phoneticPr fontId="18"/>
  </si>
  <si>
    <t>教育委員会事務局</t>
    <rPh sb="0" eb="2">
      <t>キョウイク</t>
    </rPh>
    <rPh sb="2" eb="5">
      <t>イインカイ</t>
    </rPh>
    <rPh sb="5" eb="8">
      <t>ジムキョク</t>
    </rPh>
    <phoneticPr fontId="17"/>
  </si>
  <si>
    <t>4(1)</t>
    <phoneticPr fontId="18"/>
  </si>
  <si>
    <t>2(1)</t>
    <phoneticPr fontId="18"/>
  </si>
  <si>
    <t>市長部局</t>
    <rPh sb="0" eb="2">
      <t>シチョウ</t>
    </rPh>
    <rPh sb="2" eb="4">
      <t>ブキョク</t>
    </rPh>
    <phoneticPr fontId="17"/>
  </si>
  <si>
    <t>所属</t>
    <phoneticPr fontId="18"/>
  </si>
  <si>
    <t>4. 所属別職員数</t>
    <rPh sb="3" eb="5">
      <t>ショゾク</t>
    </rPh>
    <rPh sb="5" eb="6">
      <t>ベツ</t>
    </rPh>
    <rPh sb="6" eb="9">
      <t>ショクインスウ</t>
    </rPh>
    <phoneticPr fontId="18"/>
  </si>
  <si>
    <t>2015(平成27)年 4月 1日現在　職員課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</si>
</sst>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-411]yyyy\(gggee\)\.mm\.dd"/>
    <numFmt numFmtId="177" formatCode="[$-411]yyyy\(\ \ e\)"/>
    <numFmt numFmtId="178" formatCode="\(##\)"/>
    <numFmt numFmtId="179" formatCode="\(#\)"/>
    <numFmt numFmtId="180" formatCode="#,##0_ "/>
    <numFmt numFmtId="181" formatCode="#,##0&quot;人&quot;;[Red]\-#,##0&quot;人&quot;"/>
    <numFmt numFmtId="182" formatCode="0_ "/>
    <numFmt numFmtId="183" formatCode="0_ ;[Red]\-0\ "/>
    <numFmt numFmtId="184" formatCode="0_);[Red]\(0\)"/>
  </numFmts>
  <fonts count="55">
    <font>
      <sz val="12"/>
      <name val="標準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標準明朝"/>
      <family val="1"/>
      <charset val="128"/>
    </font>
    <font>
      <sz val="6"/>
      <name val="ＭＳ Ｐ明朝"/>
      <family val="1"/>
      <charset val="128"/>
    </font>
    <font>
      <sz val="10"/>
      <name val="標準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標準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標準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24">
    <border>
      <left/>
      <right/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theme="1"/>
      </top>
      <bottom/>
      <diagonal/>
    </border>
    <border>
      <left style="thin">
        <color indexed="8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double">
        <color indexed="8"/>
      </right>
      <top style="hair">
        <color theme="1"/>
      </top>
      <bottom style="thin">
        <color indexed="8"/>
      </bottom>
      <diagonal/>
    </border>
    <border>
      <left style="medium">
        <color indexed="8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hair">
        <color theme="1"/>
      </bottom>
      <diagonal/>
    </border>
    <border>
      <left style="medium">
        <color indexed="8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indexed="8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indexed="8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double">
        <color indexed="8"/>
      </right>
      <top style="thin">
        <color indexed="8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double">
        <color indexed="8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/>
      <diagonal/>
    </border>
    <border>
      <left style="hair">
        <color theme="1"/>
      </left>
      <right style="hair">
        <color theme="1"/>
      </right>
      <top style="thin">
        <color indexed="8"/>
      </top>
      <bottom/>
      <diagonal/>
    </border>
    <border>
      <left style="hair">
        <color theme="1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double">
        <color indexed="8"/>
      </right>
      <top/>
      <bottom style="hair">
        <color theme="1"/>
      </bottom>
      <diagonal/>
    </border>
    <border>
      <left style="hair">
        <color theme="1"/>
      </left>
      <right style="double">
        <color indexed="8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indexed="8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indexed="8"/>
      </bottom>
      <diagonal/>
    </border>
    <border>
      <left style="thin">
        <color indexed="8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8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medium">
        <color indexed="8"/>
      </left>
      <right style="hair">
        <color theme="1"/>
      </right>
      <top style="hair">
        <color theme="1"/>
      </top>
      <bottom style="medium">
        <color indexed="8"/>
      </bottom>
      <diagonal/>
    </border>
    <border>
      <left style="hair">
        <color theme="1"/>
      </left>
      <right/>
      <top style="hair">
        <color theme="1"/>
      </top>
      <bottom style="medium">
        <color indexed="8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double">
        <color indexed="8"/>
      </right>
      <top style="hair">
        <color theme="1"/>
      </top>
      <bottom style="medium">
        <color indexed="8"/>
      </bottom>
      <diagonal/>
    </border>
    <border>
      <left style="thin">
        <color indexed="8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 style="thin">
        <color indexed="8"/>
      </bottom>
      <diagonal/>
    </border>
    <border>
      <left style="double">
        <color indexed="8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double">
        <color indexed="8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indexed="8"/>
      </left>
      <right style="hair">
        <color theme="1"/>
      </right>
      <top style="hair">
        <color theme="1"/>
      </top>
      <bottom style="thin">
        <color indexed="8"/>
      </bottom>
      <diagonal/>
    </border>
    <border>
      <left style="thin">
        <color theme="1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medium">
        <color indexed="8"/>
      </right>
      <top/>
      <bottom style="hair">
        <color theme="1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/>
      <diagonal/>
    </border>
    <border>
      <left style="thin">
        <color indexed="8"/>
      </left>
      <right style="hair">
        <color theme="1"/>
      </right>
      <top style="thin">
        <color theme="1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 style="thin">
        <color indexed="8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 style="medium">
        <color indexed="8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medium">
        <color indexed="8"/>
      </bottom>
      <diagonal/>
    </border>
    <border>
      <left style="hair">
        <color theme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hair">
        <color theme="1"/>
      </bottom>
      <diagonal/>
    </border>
    <border>
      <left style="thin">
        <color indexed="8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8"/>
      </left>
      <right style="hair">
        <color theme="1"/>
      </right>
      <top style="hair">
        <color theme="1"/>
      </top>
      <bottom style="medium">
        <color indexed="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8"/>
      </bottom>
      <diagonal/>
    </border>
    <border>
      <left style="hair">
        <color theme="1"/>
      </left>
      <right style="medium">
        <color indexed="8"/>
      </right>
      <top style="hair">
        <color theme="1"/>
      </top>
      <bottom style="medium">
        <color indexed="8"/>
      </bottom>
      <diagonal/>
    </border>
    <border>
      <left style="double">
        <color indexed="8"/>
      </left>
      <right/>
      <top style="hair">
        <color theme="1"/>
      </top>
      <bottom style="hair">
        <color theme="1"/>
      </bottom>
      <diagonal/>
    </border>
    <border>
      <left/>
      <right style="thin">
        <color indexed="8"/>
      </right>
      <top style="hair">
        <color theme="1"/>
      </top>
      <bottom style="hair">
        <color theme="1"/>
      </bottom>
      <diagonal/>
    </border>
    <border>
      <left style="thin">
        <color indexed="8"/>
      </left>
      <right style="hair">
        <color theme="1"/>
      </right>
      <top style="medium">
        <color indexed="8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indexed="8"/>
      </top>
      <bottom style="hair">
        <color theme="1"/>
      </bottom>
      <diagonal/>
    </border>
    <border>
      <left style="hair">
        <color theme="1"/>
      </left>
      <right style="double">
        <color indexed="8"/>
      </right>
      <top style="medium">
        <color indexed="8"/>
      </top>
      <bottom style="hair">
        <color theme="1"/>
      </bottom>
      <diagonal/>
    </border>
    <border>
      <left style="hair">
        <color theme="1"/>
      </left>
      <right style="medium">
        <color indexed="8"/>
      </right>
      <top style="medium">
        <color indexed="8"/>
      </top>
      <bottom style="hair">
        <color theme="1"/>
      </bottom>
      <diagonal/>
    </border>
    <border>
      <left style="double">
        <color indexed="8"/>
      </left>
      <right/>
      <top style="hair">
        <color theme="1"/>
      </top>
      <bottom style="medium">
        <color indexed="8"/>
      </bottom>
      <diagonal/>
    </border>
    <border>
      <left/>
      <right style="thin">
        <color indexed="8"/>
      </right>
      <top style="hair">
        <color theme="1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theme="1"/>
      </bottom>
      <diagonal/>
    </border>
    <border>
      <left/>
      <right style="thin">
        <color indexed="8"/>
      </right>
      <top style="thin">
        <color indexed="8"/>
      </top>
      <bottom style="hair">
        <color theme="1"/>
      </bottom>
      <diagonal/>
    </border>
    <border>
      <left style="double">
        <color indexed="8"/>
      </left>
      <right style="hair">
        <color theme="1"/>
      </right>
      <top style="medium">
        <color indexed="8"/>
      </top>
      <bottom/>
      <diagonal/>
    </border>
    <border>
      <left style="double">
        <color indexed="8"/>
      </left>
      <right style="hair">
        <color theme="1"/>
      </right>
      <top/>
      <bottom style="thin">
        <color indexed="8"/>
      </bottom>
      <diagonal/>
    </border>
    <border>
      <left style="hair">
        <color theme="1"/>
      </left>
      <right style="thin">
        <color indexed="8"/>
      </right>
      <top style="medium">
        <color indexed="8"/>
      </top>
      <bottom/>
      <diagonal/>
    </border>
    <border>
      <left style="hair">
        <color theme="1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96">
    <xf numFmtId="0" fontId="0" fillId="0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7" borderId="127" applyNumberFormat="0" applyAlignment="0" applyProtection="0">
      <alignment vertical="center"/>
    </xf>
    <xf numFmtId="0" fontId="32" fillId="27" borderId="127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29" borderId="128" applyNumberFormat="0" applyFont="0" applyAlignment="0" applyProtection="0">
      <alignment vertical="center"/>
    </xf>
    <xf numFmtId="0" fontId="29" fillId="29" borderId="128" applyNumberFormat="0" applyFont="0" applyAlignment="0" applyProtection="0">
      <alignment vertical="center"/>
    </xf>
    <xf numFmtId="0" fontId="34" fillId="0" borderId="129" applyNumberFormat="0" applyFill="0" applyAlignment="0" applyProtection="0">
      <alignment vertical="center"/>
    </xf>
    <xf numFmtId="0" fontId="34" fillId="0" borderId="129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130" applyNumberFormat="0" applyAlignment="0" applyProtection="0">
      <alignment vertical="center"/>
    </xf>
    <xf numFmtId="0" fontId="36" fillId="31" borderId="1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8" fillId="0" borderId="131" applyNumberFormat="0" applyFill="0" applyAlignment="0" applyProtection="0">
      <alignment vertical="center"/>
    </xf>
    <xf numFmtId="0" fontId="38" fillId="0" borderId="131" applyNumberFormat="0" applyFill="0" applyAlignment="0" applyProtection="0">
      <alignment vertical="center"/>
    </xf>
    <xf numFmtId="0" fontId="39" fillId="0" borderId="132" applyNumberFormat="0" applyFill="0" applyAlignment="0" applyProtection="0">
      <alignment vertical="center"/>
    </xf>
    <xf numFmtId="0" fontId="39" fillId="0" borderId="132" applyNumberFormat="0" applyFill="0" applyAlignment="0" applyProtection="0">
      <alignment vertical="center"/>
    </xf>
    <xf numFmtId="0" fontId="40" fillId="0" borderId="133" applyNumberFormat="0" applyFill="0" applyAlignment="0" applyProtection="0">
      <alignment vertical="center"/>
    </xf>
    <xf numFmtId="0" fontId="40" fillId="0" borderId="13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34" applyNumberFormat="0" applyFill="0" applyAlignment="0" applyProtection="0">
      <alignment vertical="center"/>
    </xf>
    <xf numFmtId="0" fontId="41" fillId="0" borderId="134" applyNumberFormat="0" applyFill="0" applyAlignment="0" applyProtection="0">
      <alignment vertical="center"/>
    </xf>
    <xf numFmtId="0" fontId="42" fillId="31" borderId="135" applyNumberFormat="0" applyAlignment="0" applyProtection="0">
      <alignment vertical="center"/>
    </xf>
    <xf numFmtId="0" fontId="42" fillId="31" borderId="13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2" borderId="130" applyNumberFormat="0" applyAlignment="0" applyProtection="0">
      <alignment vertical="center"/>
    </xf>
    <xf numFmtId="0" fontId="44" fillId="32" borderId="130" applyNumberFormat="0" applyAlignment="0" applyProtection="0">
      <alignment vertical="center"/>
    </xf>
    <xf numFmtId="0" fontId="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4" fillId="0" borderId="0"/>
    <xf numFmtId="0" fontId="29" fillId="0" borderId="0">
      <alignment vertical="center"/>
    </xf>
    <xf numFmtId="0" fontId="6" fillId="0" borderId="0"/>
    <xf numFmtId="0" fontId="3" fillId="0" borderId="0"/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660">
    <xf numFmtId="0" fontId="0" fillId="0" borderId="0" xfId="0"/>
    <xf numFmtId="0" fontId="8" fillId="0" borderId="1" xfId="92" applyFont="1" applyBorder="1" applyAlignment="1">
      <alignment horizontal="centerContinuous" vertical="center"/>
    </xf>
    <xf numFmtId="0" fontId="8" fillId="0" borderId="2" xfId="92" applyFont="1" applyBorder="1" applyAlignment="1">
      <alignment horizontal="centerContinuous" vertical="center"/>
    </xf>
    <xf numFmtId="0" fontId="8" fillId="0" borderId="3" xfId="92" applyFont="1" applyBorder="1" applyAlignment="1">
      <alignment horizontal="center" vertical="center"/>
    </xf>
    <xf numFmtId="0" fontId="8" fillId="0" borderId="4" xfId="92" applyFont="1" applyBorder="1" applyAlignment="1">
      <alignment horizontal="center" vertical="center"/>
    </xf>
    <xf numFmtId="0" fontId="8" fillId="0" borderId="5" xfId="92" applyFont="1" applyBorder="1" applyAlignment="1">
      <alignment horizontal="center" vertical="center"/>
    </xf>
    <xf numFmtId="0" fontId="8" fillId="0" borderId="6" xfId="92" applyFont="1" applyBorder="1" applyAlignment="1">
      <alignment horizontal="center" vertical="center"/>
    </xf>
    <xf numFmtId="0" fontId="8" fillId="0" borderId="0" xfId="92" applyFont="1" applyAlignment="1">
      <alignment vertical="center"/>
    </xf>
    <xf numFmtId="37" fontId="8" fillId="0" borderId="7" xfId="92" applyNumberFormat="1" applyFont="1" applyBorder="1" applyAlignment="1" applyProtection="1">
      <alignment vertical="center"/>
    </xf>
    <xf numFmtId="37" fontId="8" fillId="0" borderId="0" xfId="92" applyNumberFormat="1" applyFont="1" applyAlignment="1" applyProtection="1">
      <alignment vertical="center"/>
    </xf>
    <xf numFmtId="2" fontId="8" fillId="0" borderId="0" xfId="92" applyNumberFormat="1" applyFont="1" applyBorder="1" applyAlignment="1" applyProtection="1">
      <alignment vertical="center"/>
    </xf>
    <xf numFmtId="2" fontId="8" fillId="0" borderId="0" xfId="92" applyNumberFormat="1" applyFont="1" applyAlignment="1" applyProtection="1">
      <alignment vertical="center"/>
    </xf>
    <xf numFmtId="0" fontId="9" fillId="0" borderId="0" xfId="92" applyFont="1" applyAlignment="1">
      <alignment vertical="center"/>
    </xf>
    <xf numFmtId="0" fontId="9" fillId="0" borderId="0" xfId="92" applyFont="1" applyBorder="1" applyAlignment="1">
      <alignment vertical="center"/>
    </xf>
    <xf numFmtId="0" fontId="8" fillId="0" borderId="0" xfId="92" applyFont="1" applyBorder="1" applyAlignment="1">
      <alignment vertical="center"/>
    </xf>
    <xf numFmtId="2" fontId="8" fillId="0" borderId="0" xfId="92" applyNumberFormat="1" applyFont="1" applyBorder="1" applyAlignment="1">
      <alignment vertical="center"/>
    </xf>
    <xf numFmtId="37" fontId="8" fillId="0" borderId="8" xfId="92" applyNumberFormat="1" applyFont="1" applyBorder="1" applyAlignment="1" applyProtection="1">
      <alignment vertical="center"/>
    </xf>
    <xf numFmtId="37" fontId="8" fillId="0" borderId="9" xfId="92" applyNumberFormat="1" applyFont="1" applyBorder="1" applyAlignment="1" applyProtection="1">
      <alignment vertical="center"/>
    </xf>
    <xf numFmtId="2" fontId="8" fillId="0" borderId="9" xfId="92" applyNumberFormat="1" applyFont="1" applyBorder="1" applyAlignment="1" applyProtection="1">
      <alignment vertical="center"/>
    </xf>
    <xf numFmtId="37" fontId="8" fillId="0" borderId="0" xfId="92" applyNumberFormat="1" applyFont="1" applyBorder="1" applyAlignment="1" applyProtection="1">
      <alignment vertical="center"/>
    </xf>
    <xf numFmtId="37" fontId="8" fillId="0" borderId="10" xfId="92" applyNumberFormat="1" applyFont="1" applyBorder="1" applyAlignment="1" applyProtection="1">
      <alignment vertical="center"/>
    </xf>
    <xf numFmtId="37" fontId="8" fillId="0" borderId="11" xfId="92" applyNumberFormat="1" applyFont="1" applyBorder="1" applyAlignment="1" applyProtection="1">
      <alignment vertical="center"/>
    </xf>
    <xf numFmtId="2" fontId="8" fillId="0" borderId="11" xfId="92" applyNumberFormat="1" applyFont="1" applyBorder="1" applyAlignment="1" applyProtection="1">
      <alignment vertical="center"/>
    </xf>
    <xf numFmtId="38" fontId="8" fillId="0" borderId="0" xfId="65" applyFont="1" applyBorder="1" applyAlignment="1">
      <alignment vertical="center"/>
    </xf>
    <xf numFmtId="2" fontId="8" fillId="0" borderId="11" xfId="92" applyNumberFormat="1" applyFont="1" applyBorder="1" applyAlignment="1">
      <alignment vertical="center"/>
    </xf>
    <xf numFmtId="38" fontId="8" fillId="0" borderId="11" xfId="65" applyFont="1" applyBorder="1" applyAlignment="1">
      <alignment vertical="center"/>
    </xf>
    <xf numFmtId="0" fontId="8" fillId="0" borderId="11" xfId="92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12" xfId="92" applyFont="1" applyBorder="1" applyAlignment="1">
      <alignment horizontal="right" vertical="center"/>
    </xf>
    <xf numFmtId="0" fontId="9" fillId="0" borderId="12" xfId="92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5" fillId="0" borderId="12" xfId="92" applyFont="1" applyBorder="1" applyAlignment="1">
      <alignment horizontal="right" vertical="center"/>
    </xf>
    <xf numFmtId="0" fontId="9" fillId="0" borderId="0" xfId="92" applyFont="1" applyBorder="1" applyAlignment="1">
      <alignment horizontal="right" vertical="center"/>
    </xf>
    <xf numFmtId="0" fontId="15" fillId="0" borderId="0" xfId="92" applyFont="1" applyBorder="1" applyAlignment="1">
      <alignment horizontal="right" vertical="center"/>
    </xf>
    <xf numFmtId="0" fontId="8" fillId="0" borderId="13" xfId="92" applyFont="1" applyBorder="1" applyAlignment="1">
      <alignment horizontal="centerContinuous" vertical="center"/>
    </xf>
    <xf numFmtId="0" fontId="8" fillId="0" borderId="14" xfId="92" applyFont="1" applyBorder="1" applyAlignment="1">
      <alignment horizontal="centerContinuous" vertical="center"/>
    </xf>
    <xf numFmtId="37" fontId="8" fillId="0" borderId="15" xfId="92" applyNumberFormat="1" applyFont="1" applyBorder="1" applyAlignment="1" applyProtection="1">
      <alignment vertical="center"/>
    </xf>
    <xf numFmtId="37" fontId="8" fillId="0" borderId="16" xfId="92" applyNumberFormat="1" applyFont="1" applyBorder="1" applyAlignment="1" applyProtection="1">
      <alignment vertical="center"/>
    </xf>
    <xf numFmtId="2" fontId="8" fillId="0" borderId="16" xfId="92" applyNumberFormat="1" applyFont="1" applyBorder="1" applyAlignment="1" applyProtection="1">
      <alignment vertical="center"/>
    </xf>
    <xf numFmtId="0" fontId="9" fillId="0" borderId="0" xfId="0" applyFont="1" applyFill="1"/>
    <xf numFmtId="0" fontId="15" fillId="0" borderId="0" xfId="0" applyFont="1" applyFill="1" applyBorder="1"/>
    <xf numFmtId="0" fontId="15" fillId="0" borderId="0" xfId="0" applyFont="1" applyFill="1"/>
    <xf numFmtId="0" fontId="15" fillId="0" borderId="12" xfId="0" applyFont="1" applyFill="1" applyBorder="1" applyAlignment="1">
      <alignment horizontal="right"/>
    </xf>
    <xf numFmtId="0" fontId="7" fillId="0" borderId="0" xfId="0" applyFont="1" applyFill="1"/>
    <xf numFmtId="0" fontId="8" fillId="0" borderId="1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7" fillId="0" borderId="0" xfId="0" applyFont="1" applyFill="1" applyBorder="1"/>
    <xf numFmtId="2" fontId="8" fillId="0" borderId="7" xfId="92" applyNumberFormat="1" applyFont="1" applyBorder="1" applyAlignment="1" applyProtection="1">
      <alignment vertical="center"/>
    </xf>
    <xf numFmtId="0" fontId="9" fillId="0" borderId="0" xfId="92" applyFont="1" applyAlignment="1">
      <alignment horizontal="center" vertical="center"/>
    </xf>
    <xf numFmtId="0" fontId="8" fillId="0" borderId="0" xfId="92" applyFont="1" applyAlignment="1">
      <alignment horizontal="center" vertical="center"/>
    </xf>
    <xf numFmtId="176" fontId="8" fillId="0" borderId="20" xfId="92" applyNumberFormat="1" applyFont="1" applyBorder="1" applyAlignment="1">
      <alignment horizontal="center" vertical="center"/>
    </xf>
    <xf numFmtId="176" fontId="8" fillId="0" borderId="21" xfId="92" applyNumberFormat="1" applyFont="1" applyBorder="1" applyAlignment="1">
      <alignment horizontal="center" vertical="center"/>
    </xf>
    <xf numFmtId="176" fontId="8" fillId="0" borderId="0" xfId="92" applyNumberFormat="1" applyFont="1" applyBorder="1" applyAlignment="1">
      <alignment horizontal="center" vertical="center"/>
    </xf>
    <xf numFmtId="176" fontId="8" fillId="0" borderId="22" xfId="92" applyNumberFormat="1" applyFont="1" applyBorder="1" applyAlignment="1">
      <alignment horizontal="center" vertical="center"/>
    </xf>
    <xf numFmtId="176" fontId="8" fillId="0" borderId="16" xfId="92" applyNumberFormat="1" applyFont="1" applyBorder="1" applyAlignment="1">
      <alignment horizontal="center" vertical="center"/>
    </xf>
    <xf numFmtId="0" fontId="8" fillId="0" borderId="23" xfId="92" applyFont="1" applyBorder="1" applyAlignment="1">
      <alignment horizontal="center" vertical="center" shrinkToFit="1"/>
    </xf>
    <xf numFmtId="0" fontId="8" fillId="0" borderId="24" xfId="92" applyFont="1" applyBorder="1" applyAlignment="1">
      <alignment horizontal="center" vertical="center" shrinkToFit="1"/>
    </xf>
    <xf numFmtId="0" fontId="8" fillId="0" borderId="25" xfId="92" applyFont="1" applyBorder="1" applyAlignment="1">
      <alignment horizontal="center" vertical="center" shrinkToFit="1"/>
    </xf>
    <xf numFmtId="0" fontId="8" fillId="0" borderId="26" xfId="92" applyFont="1" applyBorder="1" applyAlignment="1">
      <alignment horizontal="center" vertical="center" shrinkToFit="1"/>
    </xf>
    <xf numFmtId="0" fontId="19" fillId="0" borderId="0" xfId="86" applyFont="1" applyFill="1" applyAlignment="1">
      <alignment vertical="center"/>
    </xf>
    <xf numFmtId="0" fontId="19" fillId="0" borderId="0" xfId="86" applyFont="1" applyFill="1" applyAlignment="1">
      <alignment horizontal="right" vertical="center"/>
    </xf>
    <xf numFmtId="0" fontId="19" fillId="0" borderId="0" xfId="86" applyFont="1" applyFill="1" applyBorder="1" applyAlignment="1">
      <alignment vertical="center"/>
    </xf>
    <xf numFmtId="0" fontId="20" fillId="0" borderId="0" xfId="86" applyFont="1" applyFill="1" applyAlignment="1">
      <alignment vertical="center"/>
    </xf>
    <xf numFmtId="0" fontId="20" fillId="0" borderId="0" xfId="86" applyFont="1" applyFill="1" applyAlignment="1">
      <alignment horizontal="left" vertical="center"/>
    </xf>
    <xf numFmtId="0" fontId="20" fillId="0" borderId="0" xfId="86" applyFont="1" applyFill="1" applyAlignment="1">
      <alignment horizontal="right" vertical="center"/>
    </xf>
    <xf numFmtId="0" fontId="20" fillId="0" borderId="0" xfId="86" applyFont="1" applyFill="1" applyBorder="1" applyAlignment="1">
      <alignment vertical="center"/>
    </xf>
    <xf numFmtId="0" fontId="21" fillId="0" borderId="0" xfId="86" applyFont="1" applyFill="1" applyAlignment="1">
      <alignment horizontal="center" vertical="center"/>
    </xf>
    <xf numFmtId="0" fontId="21" fillId="0" borderId="0" xfId="86" applyFont="1" applyFill="1" applyBorder="1" applyAlignment="1">
      <alignment horizontal="center" vertical="center"/>
    </xf>
    <xf numFmtId="0" fontId="22" fillId="0" borderId="0" xfId="86" applyFont="1" applyFill="1" applyAlignment="1">
      <alignment vertical="center"/>
    </xf>
    <xf numFmtId="0" fontId="22" fillId="0" borderId="0" xfId="86" applyFont="1" applyFill="1" applyAlignment="1">
      <alignment horizontal="right" vertical="center"/>
    </xf>
    <xf numFmtId="0" fontId="22" fillId="0" borderId="0" xfId="86" applyFont="1" applyFill="1" applyBorder="1" applyAlignment="1">
      <alignment vertical="center"/>
    </xf>
    <xf numFmtId="0" fontId="21" fillId="0" borderId="0" xfId="86" applyFont="1" applyFill="1" applyAlignment="1">
      <alignment vertical="center"/>
    </xf>
    <xf numFmtId="0" fontId="21" fillId="0" borderId="0" xfId="86" applyFont="1" applyFill="1" applyAlignment="1">
      <alignment horizontal="right" vertical="center"/>
    </xf>
    <xf numFmtId="0" fontId="21" fillId="0" borderId="0" xfId="86" applyFont="1" applyFill="1" applyBorder="1" applyAlignment="1">
      <alignment vertical="center"/>
    </xf>
    <xf numFmtId="0" fontId="9" fillId="0" borderId="0" xfId="86" applyFont="1" applyFill="1" applyAlignment="1">
      <alignment vertical="center"/>
    </xf>
    <xf numFmtId="0" fontId="15" fillId="0" borderId="0" xfId="86" applyFont="1" applyFill="1" applyAlignment="1">
      <alignment vertical="center"/>
    </xf>
    <xf numFmtId="0" fontId="21" fillId="0" borderId="0" xfId="86" applyFont="1" applyFill="1" applyAlignment="1">
      <alignment horizontal="left" vertical="center"/>
    </xf>
    <xf numFmtId="0" fontId="23" fillId="0" borderId="0" xfId="86" applyFont="1" applyAlignment="1">
      <alignment vertical="center"/>
    </xf>
    <xf numFmtId="0" fontId="23" fillId="0" borderId="27" xfId="86" applyFont="1" applyBorder="1" applyAlignment="1">
      <alignment vertical="center"/>
    </xf>
    <xf numFmtId="0" fontId="23" fillId="0" borderId="0" xfId="86" applyFont="1" applyBorder="1" applyAlignment="1">
      <alignment vertical="center"/>
    </xf>
    <xf numFmtId="0" fontId="23" fillId="0" borderId="28" xfId="86" applyFont="1" applyFill="1" applyBorder="1" applyAlignment="1">
      <alignment horizontal="center" vertical="center"/>
    </xf>
    <xf numFmtId="180" fontId="23" fillId="0" borderId="0" xfId="86" applyNumberFormat="1" applyFont="1" applyBorder="1" applyAlignment="1">
      <alignment vertical="center"/>
    </xf>
    <xf numFmtId="0" fontId="23" fillId="0" borderId="29" xfId="86" applyFont="1" applyBorder="1" applyAlignment="1">
      <alignment vertical="center"/>
    </xf>
    <xf numFmtId="0" fontId="23" fillId="0" borderId="0" xfId="86" applyFont="1" applyFill="1" applyAlignment="1">
      <alignment vertical="center"/>
    </xf>
    <xf numFmtId="0" fontId="23" fillId="0" borderId="0" xfId="86" applyFont="1" applyBorder="1" applyAlignment="1"/>
    <xf numFmtId="0" fontId="23" fillId="0" borderId="30" xfId="86" applyFont="1" applyBorder="1" applyAlignment="1">
      <alignment vertical="center"/>
    </xf>
    <xf numFmtId="0" fontId="23" fillId="0" borderId="0" xfId="86" applyFont="1" applyBorder="1" applyAlignment="1">
      <alignment vertical="top"/>
    </xf>
    <xf numFmtId="0" fontId="23" fillId="0" borderId="0" xfId="86" applyFont="1" applyFill="1" applyBorder="1" applyAlignment="1">
      <alignment horizontal="center" vertical="center"/>
    </xf>
    <xf numFmtId="0" fontId="23" fillId="0" borderId="29" xfId="86" applyFont="1" applyFill="1" applyBorder="1" applyAlignment="1">
      <alignment horizontal="center" vertical="center"/>
    </xf>
    <xf numFmtId="0" fontId="23" fillId="0" borderId="0" xfId="86" applyFont="1" applyFill="1" applyBorder="1" applyAlignment="1">
      <alignment horizontal="distributed" vertical="center"/>
    </xf>
    <xf numFmtId="180" fontId="23" fillId="0" borderId="31" xfId="86" applyNumberFormat="1" applyFont="1" applyFill="1" applyBorder="1" applyAlignment="1">
      <alignment vertical="center"/>
    </xf>
    <xf numFmtId="0" fontId="23" fillId="0" borderId="31" xfId="86" applyFont="1" applyFill="1" applyBorder="1" applyAlignment="1">
      <alignment vertical="center"/>
    </xf>
    <xf numFmtId="0" fontId="23" fillId="0" borderId="32" xfId="86" applyFont="1" applyFill="1" applyBorder="1" applyAlignment="1">
      <alignment vertical="center"/>
    </xf>
    <xf numFmtId="180" fontId="23" fillId="0" borderId="0" xfId="86" applyNumberFormat="1" applyFont="1" applyFill="1" applyBorder="1" applyAlignment="1">
      <alignment vertical="center"/>
    </xf>
    <xf numFmtId="0" fontId="23" fillId="0" borderId="0" xfId="86" applyFont="1" applyFill="1" applyBorder="1" applyAlignment="1">
      <alignment vertical="center"/>
    </xf>
    <xf numFmtId="0" fontId="23" fillId="0" borderId="30" xfId="86" applyFont="1" applyFill="1" applyBorder="1" applyAlignment="1">
      <alignment vertical="center"/>
    </xf>
    <xf numFmtId="0" fontId="23" fillId="0" borderId="30" xfId="86" applyFont="1" applyBorder="1" applyAlignment="1">
      <alignment vertical="top"/>
    </xf>
    <xf numFmtId="0" fontId="23" fillId="0" borderId="33" xfId="86" applyFont="1" applyBorder="1" applyAlignment="1">
      <alignment vertical="center"/>
    </xf>
    <xf numFmtId="0" fontId="23" fillId="0" borderId="33" xfId="86" applyFont="1" applyFill="1" applyBorder="1" applyAlignment="1">
      <alignment vertical="center"/>
    </xf>
    <xf numFmtId="0" fontId="23" fillId="0" borderId="34" xfId="86" applyFont="1" applyBorder="1" applyAlignment="1">
      <alignment vertical="center"/>
    </xf>
    <xf numFmtId="0" fontId="23" fillId="0" borderId="35" xfId="86" applyFont="1" applyBorder="1" applyAlignment="1">
      <alignment vertical="center"/>
    </xf>
    <xf numFmtId="0" fontId="23" fillId="0" borderId="28" xfId="86" applyFont="1" applyFill="1" applyBorder="1" applyAlignment="1">
      <alignment vertical="center"/>
    </xf>
    <xf numFmtId="0" fontId="23" fillId="0" borderId="31" xfId="86" applyFont="1" applyBorder="1" applyAlignment="1">
      <alignment vertical="center"/>
    </xf>
    <xf numFmtId="0" fontId="23" fillId="0" borderId="32" xfId="86" applyFont="1" applyBorder="1" applyAlignment="1">
      <alignment vertical="center"/>
    </xf>
    <xf numFmtId="0" fontId="23" fillId="0" borderId="35" xfId="86" applyFont="1" applyFill="1" applyBorder="1" applyAlignment="1">
      <alignment vertical="center"/>
    </xf>
    <xf numFmtId="0" fontId="23" fillId="0" borderId="34" xfId="86" applyFont="1" applyFill="1" applyBorder="1" applyAlignment="1">
      <alignment vertical="center"/>
    </xf>
    <xf numFmtId="0" fontId="23" fillId="0" borderId="28" xfId="86" applyFont="1" applyBorder="1" applyAlignment="1">
      <alignment vertical="center"/>
    </xf>
    <xf numFmtId="0" fontId="23" fillId="0" borderId="36" xfId="86" applyFont="1" applyBorder="1" applyAlignment="1">
      <alignment vertical="center"/>
    </xf>
    <xf numFmtId="0" fontId="23" fillId="0" borderId="37" xfId="86" applyFont="1" applyBorder="1" applyAlignment="1">
      <alignment vertical="center"/>
    </xf>
    <xf numFmtId="0" fontId="23" fillId="0" borderId="29" xfId="86" applyFont="1" applyFill="1" applyBorder="1" applyAlignment="1">
      <alignment vertical="center"/>
    </xf>
    <xf numFmtId="0" fontId="23" fillId="0" borderId="27" xfId="86" applyFont="1" applyFill="1" applyBorder="1" applyAlignment="1">
      <alignment vertical="center"/>
    </xf>
    <xf numFmtId="0" fontId="23" fillId="0" borderId="37" xfId="86" applyFont="1" applyFill="1" applyBorder="1" applyAlignment="1">
      <alignment vertical="center"/>
    </xf>
    <xf numFmtId="0" fontId="23" fillId="0" borderId="0" xfId="86" applyFont="1" applyFill="1" applyBorder="1" applyAlignment="1">
      <alignment vertical="top"/>
    </xf>
    <xf numFmtId="180" fontId="23" fillId="0" borderId="0" xfId="86" applyNumberFormat="1" applyFont="1" applyFill="1" applyAlignment="1">
      <alignment vertical="center"/>
    </xf>
    <xf numFmtId="0" fontId="23" fillId="0" borderId="38" xfId="86" applyFont="1" applyFill="1" applyBorder="1" applyAlignment="1">
      <alignment vertical="center"/>
    </xf>
    <xf numFmtId="0" fontId="23" fillId="0" borderId="0" xfId="86" applyFont="1" applyFill="1" applyBorder="1" applyAlignment="1">
      <alignment vertical="center" shrinkToFit="1"/>
    </xf>
    <xf numFmtId="49" fontId="23" fillId="0" borderId="0" xfId="86" applyNumberFormat="1" applyFont="1" applyFill="1" applyBorder="1" applyAlignment="1">
      <alignment horizontal="right" vertical="center"/>
    </xf>
    <xf numFmtId="180" fontId="23" fillId="0" borderId="0" xfId="86" applyNumberFormat="1" applyFont="1" applyAlignment="1">
      <alignment vertical="center"/>
    </xf>
    <xf numFmtId="0" fontId="19" fillId="0" borderId="31" xfId="86" applyFont="1" applyFill="1" applyBorder="1" applyAlignment="1">
      <alignment vertical="center" wrapText="1"/>
    </xf>
    <xf numFmtId="0" fontId="19" fillId="0" borderId="0" xfId="86" applyFont="1" applyFill="1" applyBorder="1" applyAlignment="1">
      <alignment vertical="center" wrapText="1"/>
    </xf>
    <xf numFmtId="0" fontId="18" fillId="0" borderId="0" xfId="86" applyFont="1" applyFill="1" applyBorder="1" applyAlignment="1">
      <alignment vertical="center" wrapText="1"/>
    </xf>
    <xf numFmtId="0" fontId="23" fillId="0" borderId="39" xfId="86" applyFont="1" applyFill="1" applyBorder="1" applyAlignment="1">
      <alignment vertical="center"/>
    </xf>
    <xf numFmtId="0" fontId="23" fillId="0" borderId="40" xfId="86" applyFont="1" applyBorder="1" applyAlignment="1">
      <alignment vertical="center"/>
    </xf>
    <xf numFmtId="0" fontId="23" fillId="0" borderId="40" xfId="86" applyFont="1" applyFill="1" applyBorder="1" applyAlignment="1">
      <alignment vertical="center"/>
    </xf>
    <xf numFmtId="0" fontId="23" fillId="0" borderId="41" xfId="86" applyFont="1" applyFill="1" applyBorder="1" applyAlignment="1">
      <alignment vertical="center"/>
    </xf>
    <xf numFmtId="0" fontId="23" fillId="0" borderId="42" xfId="86" applyFont="1" applyFill="1" applyBorder="1" applyAlignment="1">
      <alignment vertical="center"/>
    </xf>
    <xf numFmtId="180" fontId="23" fillId="0" borderId="0" xfId="86" applyNumberFormat="1" applyFont="1" applyFill="1" applyBorder="1" applyAlignment="1">
      <alignment horizontal="right" vertical="center"/>
    </xf>
    <xf numFmtId="0" fontId="23" fillId="0" borderId="29" xfId="86" applyFont="1" applyFill="1" applyBorder="1" applyAlignment="1">
      <alignment vertical="center" shrinkToFit="1"/>
    </xf>
    <xf numFmtId="180" fontId="23" fillId="0" borderId="0" xfId="86" applyNumberFormat="1" applyFont="1" applyBorder="1" applyAlignment="1">
      <alignment horizontal="right" vertical="center"/>
    </xf>
    <xf numFmtId="0" fontId="23" fillId="0" borderId="43" xfId="86" applyFont="1" applyFill="1" applyBorder="1" applyAlignment="1">
      <alignment vertical="center"/>
    </xf>
    <xf numFmtId="0" fontId="23" fillId="0" borderId="44" xfId="86" applyFont="1" applyFill="1" applyBorder="1" applyAlignment="1">
      <alignment vertical="center"/>
    </xf>
    <xf numFmtId="0" fontId="23" fillId="0" borderId="45" xfId="86" applyFont="1" applyFill="1" applyBorder="1" applyAlignment="1">
      <alignment vertical="center"/>
    </xf>
    <xf numFmtId="0" fontId="23" fillId="0" borderId="41" xfId="86" applyFont="1" applyBorder="1" applyAlignment="1">
      <alignment vertical="center"/>
    </xf>
    <xf numFmtId="0" fontId="23" fillId="0" borderId="46" xfId="86" applyFont="1" applyFill="1" applyBorder="1" applyAlignment="1">
      <alignment vertical="center"/>
    </xf>
    <xf numFmtId="0" fontId="23" fillId="0" borderId="44" xfId="86" applyFont="1" applyBorder="1" applyAlignment="1">
      <alignment vertical="center"/>
    </xf>
    <xf numFmtId="0" fontId="23" fillId="0" borderId="42" xfId="86" applyFont="1" applyBorder="1" applyAlignment="1">
      <alignment vertical="center"/>
    </xf>
    <xf numFmtId="0" fontId="23" fillId="0" borderId="43" xfId="86" applyFont="1" applyBorder="1" applyAlignment="1">
      <alignment vertical="center"/>
    </xf>
    <xf numFmtId="0" fontId="8" fillId="0" borderId="25" xfId="92" applyFont="1" applyBorder="1" applyAlignment="1">
      <alignment horizontal="center" vertical="center"/>
    </xf>
    <xf numFmtId="0" fontId="23" fillId="0" borderId="0" xfId="86" applyFont="1" applyBorder="1" applyAlignment="1">
      <alignment horizontal="distributed" vertical="center"/>
    </xf>
    <xf numFmtId="0" fontId="23" fillId="0" borderId="31" xfId="86" applyFont="1" applyFill="1" applyBorder="1" applyAlignment="1">
      <alignment vertical="center" shrinkToFit="1"/>
    </xf>
    <xf numFmtId="0" fontId="23" fillId="0" borderId="31" xfId="86" applyFont="1" applyFill="1" applyBorder="1" applyAlignment="1">
      <alignment vertical="center" wrapText="1"/>
    </xf>
    <xf numFmtId="0" fontId="24" fillId="0" borderId="0" xfId="86" applyFont="1" applyAlignment="1">
      <alignment vertical="center"/>
    </xf>
    <xf numFmtId="0" fontId="25" fillId="0" borderId="0" xfId="86" applyFont="1" applyAlignment="1">
      <alignment vertical="center"/>
    </xf>
    <xf numFmtId="0" fontId="26" fillId="0" borderId="0" xfId="86" applyFont="1" applyAlignment="1">
      <alignment vertical="center"/>
    </xf>
    <xf numFmtId="0" fontId="9" fillId="0" borderId="0" xfId="86" applyFont="1" applyAlignment="1">
      <alignment vertical="center"/>
    </xf>
    <xf numFmtId="0" fontId="26" fillId="0" borderId="0" xfId="86" applyFont="1" applyFill="1" applyAlignment="1">
      <alignment vertical="center" shrinkToFit="1"/>
    </xf>
    <xf numFmtId="0" fontId="23" fillId="0" borderId="0" xfId="86" applyFont="1" applyFill="1" applyBorder="1" applyAlignment="1"/>
    <xf numFmtId="0" fontId="27" fillId="0" borderId="0" xfId="86" applyFont="1" applyFill="1" applyBorder="1" applyAlignment="1">
      <alignment vertical="center"/>
    </xf>
    <xf numFmtId="0" fontId="23" fillId="0" borderId="0" xfId="86" applyFont="1" applyFill="1" applyBorder="1" applyAlignment="1">
      <alignment horizontal="left" vertical="center" shrinkToFit="1"/>
    </xf>
    <xf numFmtId="0" fontId="23" fillId="0" borderId="0" xfId="86" applyFont="1" applyAlignment="1">
      <alignment horizontal="right" vertical="center"/>
    </xf>
    <xf numFmtId="0" fontId="23" fillId="0" borderId="39" xfId="86" applyFont="1" applyBorder="1" applyAlignment="1">
      <alignment vertical="center"/>
    </xf>
    <xf numFmtId="0" fontId="46" fillId="0" borderId="0" xfId="86" applyFont="1" applyFill="1" applyAlignment="1">
      <alignment vertical="center"/>
    </xf>
    <xf numFmtId="0" fontId="46" fillId="0" borderId="0" xfId="86" applyFont="1" applyFill="1" applyAlignment="1">
      <alignment horizontal="left" vertical="center"/>
    </xf>
    <xf numFmtId="0" fontId="47" fillId="0" borderId="47" xfId="86" applyFont="1" applyFill="1" applyBorder="1" applyAlignment="1">
      <alignment horizontal="center" vertical="center" shrinkToFit="1"/>
    </xf>
    <xf numFmtId="0" fontId="47" fillId="0" borderId="48" xfId="86" applyFont="1" applyFill="1" applyBorder="1" applyAlignment="1">
      <alignment horizontal="center" vertical="center" shrinkToFit="1"/>
    </xf>
    <xf numFmtId="0" fontId="47" fillId="0" borderId="49" xfId="86" applyFont="1" applyFill="1" applyBorder="1" applyAlignment="1">
      <alignment horizontal="center" vertical="center" shrinkToFit="1"/>
    </xf>
    <xf numFmtId="0" fontId="48" fillId="2" borderId="50" xfId="86" applyFont="1" applyFill="1" applyBorder="1" applyAlignment="1">
      <alignment vertical="center" shrinkToFit="1"/>
    </xf>
    <xf numFmtId="0" fontId="48" fillId="2" borderId="51" xfId="86" applyFont="1" applyFill="1" applyBorder="1" applyAlignment="1">
      <alignment vertical="center" shrinkToFit="1"/>
    </xf>
    <xf numFmtId="0" fontId="47" fillId="0" borderId="53" xfId="86" applyFont="1" applyFill="1" applyBorder="1" applyAlignment="1">
      <alignment vertical="center" shrinkToFit="1"/>
    </xf>
    <xf numFmtId="0" fontId="47" fillId="0" borderId="51" xfId="86" applyFont="1" applyFill="1" applyBorder="1" applyAlignment="1">
      <alignment vertical="center" shrinkToFit="1"/>
    </xf>
    <xf numFmtId="0" fontId="47" fillId="0" borderId="54" xfId="86" applyFont="1" applyFill="1" applyBorder="1" applyAlignment="1">
      <alignment vertical="center" shrinkToFit="1"/>
    </xf>
    <xf numFmtId="0" fontId="47" fillId="0" borderId="55" xfId="86" applyFont="1" applyFill="1" applyBorder="1" applyAlignment="1">
      <alignment vertical="center" shrinkToFit="1"/>
    </xf>
    <xf numFmtId="0" fontId="47" fillId="0" borderId="53" xfId="86" applyFont="1" applyFill="1" applyBorder="1" applyAlignment="1">
      <alignment horizontal="right" vertical="center" shrinkToFit="1"/>
    </xf>
    <xf numFmtId="0" fontId="47" fillId="0" borderId="55" xfId="86" applyFont="1" applyFill="1" applyBorder="1" applyAlignment="1">
      <alignment horizontal="left" vertical="center" shrinkToFit="1"/>
    </xf>
    <xf numFmtId="178" fontId="47" fillId="0" borderId="52" xfId="86" applyNumberFormat="1" applyFont="1" applyFill="1" applyBorder="1" applyAlignment="1">
      <alignment horizontal="right" vertical="center" shrinkToFit="1"/>
    </xf>
    <xf numFmtId="0" fontId="47" fillId="0" borderId="56" xfId="86" applyFont="1" applyFill="1" applyBorder="1" applyAlignment="1">
      <alignment horizontal="left" vertical="center" shrinkToFit="1"/>
    </xf>
    <xf numFmtId="178" fontId="47" fillId="0" borderId="53" xfId="86" applyNumberFormat="1" applyFont="1" applyFill="1" applyBorder="1" applyAlignment="1">
      <alignment vertical="center" shrinkToFit="1"/>
    </xf>
    <xf numFmtId="0" fontId="48" fillId="0" borderId="51" xfId="86" applyFont="1" applyFill="1" applyBorder="1" applyAlignment="1">
      <alignment vertical="center" shrinkToFit="1"/>
    </xf>
    <xf numFmtId="0" fontId="47" fillId="0" borderId="58" xfId="86" applyFont="1" applyFill="1" applyBorder="1" applyAlignment="1">
      <alignment horizontal="left" vertical="center" shrinkToFit="1"/>
    </xf>
    <xf numFmtId="179" fontId="47" fillId="0" borderId="51" xfId="86" applyNumberFormat="1" applyFont="1" applyFill="1" applyBorder="1" applyAlignment="1">
      <alignment vertical="center" shrinkToFit="1"/>
    </xf>
    <xf numFmtId="0" fontId="48" fillId="2" borderId="53" xfId="86" applyFont="1" applyFill="1" applyBorder="1" applyAlignment="1">
      <alignment vertical="center" shrinkToFit="1"/>
    </xf>
    <xf numFmtId="0" fontId="47" fillId="0" borderId="59" xfId="86" applyFont="1" applyFill="1" applyBorder="1" applyAlignment="1">
      <alignment horizontal="left" vertical="center" shrinkToFit="1"/>
    </xf>
    <xf numFmtId="0" fontId="47" fillId="0" borderId="60" xfId="86" applyFont="1" applyFill="1" applyBorder="1" applyAlignment="1">
      <alignment vertical="center" shrinkToFit="1"/>
    </xf>
    <xf numFmtId="0" fontId="48" fillId="0" borderId="53" xfId="86" applyFont="1" applyFill="1" applyBorder="1" applyAlignment="1">
      <alignment vertical="center" shrinkToFit="1"/>
    </xf>
    <xf numFmtId="0" fontId="47" fillId="0" borderId="61" xfId="86" applyFont="1" applyFill="1" applyBorder="1" applyAlignment="1">
      <alignment vertical="center" shrinkToFit="1"/>
    </xf>
    <xf numFmtId="0" fontId="47" fillId="0" borderId="62" xfId="86" applyFont="1" applyFill="1" applyBorder="1" applyAlignment="1">
      <alignment vertical="center" shrinkToFit="1"/>
    </xf>
    <xf numFmtId="0" fontId="47" fillId="0" borderId="63" xfId="86" applyFont="1" applyFill="1" applyBorder="1" applyAlignment="1">
      <alignment horizontal="center" vertical="center" shrinkToFit="1"/>
    </xf>
    <xf numFmtId="178" fontId="47" fillId="0" borderId="52" xfId="86" applyNumberFormat="1" applyFont="1" applyFill="1" applyBorder="1" applyAlignment="1">
      <alignment vertical="center" shrinkToFit="1"/>
    </xf>
    <xf numFmtId="178" fontId="47" fillId="0" borderId="65" xfId="86" applyNumberFormat="1" applyFont="1" applyFill="1" applyBorder="1" applyAlignment="1">
      <alignment horizontal="right" vertical="center" shrinkToFit="1"/>
    </xf>
    <xf numFmtId="178" fontId="47" fillId="0" borderId="53" xfId="86" applyNumberFormat="1" applyFont="1" applyFill="1" applyBorder="1" applyAlignment="1">
      <alignment horizontal="right" vertical="center" shrinkToFit="1"/>
    </xf>
    <xf numFmtId="0" fontId="47" fillId="0" borderId="56" xfId="86" applyFont="1" applyFill="1" applyBorder="1" applyAlignment="1">
      <alignment horizontal="center" vertical="center" shrinkToFit="1"/>
    </xf>
    <xf numFmtId="178" fontId="47" fillId="0" borderId="51" xfId="86" applyNumberFormat="1" applyFont="1" applyFill="1" applyBorder="1" applyAlignment="1">
      <alignment horizontal="right" vertical="center" shrinkToFit="1"/>
    </xf>
    <xf numFmtId="0" fontId="47" fillId="0" borderId="52" xfId="86" applyFont="1" applyFill="1" applyBorder="1" applyAlignment="1">
      <alignment horizontal="right" vertical="center" shrinkToFit="1"/>
    </xf>
    <xf numFmtId="0" fontId="47" fillId="0" borderId="66" xfId="86" applyFont="1" applyFill="1" applyBorder="1" applyAlignment="1">
      <alignment vertical="center" shrinkToFit="1"/>
    </xf>
    <xf numFmtId="0" fontId="48" fillId="2" borderId="68" xfId="86" applyFont="1" applyFill="1" applyBorder="1" applyAlignment="1">
      <alignment vertical="center" shrinkToFit="1"/>
    </xf>
    <xf numFmtId="0" fontId="47" fillId="0" borderId="70" xfId="86" applyFont="1" applyFill="1" applyBorder="1" applyAlignment="1">
      <alignment vertical="center" shrinkToFit="1"/>
    </xf>
    <xf numFmtId="0" fontId="49" fillId="0" borderId="71" xfId="86" applyFont="1" applyFill="1" applyBorder="1" applyAlignment="1">
      <alignment horizontal="right" vertical="center"/>
    </xf>
    <xf numFmtId="0" fontId="50" fillId="0" borderId="0" xfId="86" applyFont="1" applyFill="1" applyBorder="1" applyAlignment="1">
      <alignment horizontal="left" vertical="center"/>
    </xf>
    <xf numFmtId="0" fontId="47" fillId="0" borderId="53" xfId="86" applyNumberFormat="1" applyFont="1" applyFill="1" applyBorder="1" applyAlignment="1">
      <alignment horizontal="right" vertical="center" shrinkToFit="1"/>
    </xf>
    <xf numFmtId="0" fontId="49" fillId="0" borderId="0" xfId="86" applyFont="1" applyFill="1" applyBorder="1" applyAlignment="1">
      <alignment horizontal="left" vertical="center"/>
    </xf>
    <xf numFmtId="0" fontId="47" fillId="0" borderId="0" xfId="86" applyFont="1" applyFill="1" applyBorder="1" applyAlignment="1">
      <alignment horizontal="left" vertical="center"/>
    </xf>
    <xf numFmtId="0" fontId="46" fillId="0" borderId="0" xfId="86" applyFont="1" applyFill="1" applyBorder="1" applyAlignment="1">
      <alignment horizontal="left" vertical="center"/>
    </xf>
    <xf numFmtId="0" fontId="46" fillId="0" borderId="71" xfId="86" applyFont="1" applyFill="1" applyBorder="1" applyAlignment="1">
      <alignment vertical="center"/>
    </xf>
    <xf numFmtId="178" fontId="47" fillId="0" borderId="54" xfId="86" applyNumberFormat="1" applyFont="1" applyFill="1" applyBorder="1" applyAlignment="1">
      <alignment vertical="center" shrinkToFit="1"/>
    </xf>
    <xf numFmtId="0" fontId="47" fillId="0" borderId="56" xfId="86" applyNumberFormat="1" applyFont="1" applyFill="1" applyBorder="1" applyAlignment="1">
      <alignment horizontal="left" vertical="center" shrinkToFit="1"/>
    </xf>
    <xf numFmtId="0" fontId="46" fillId="0" borderId="73" xfId="86" applyFont="1" applyFill="1" applyBorder="1" applyAlignment="1">
      <alignment horizontal="left" vertical="center"/>
    </xf>
    <xf numFmtId="0" fontId="46" fillId="0" borderId="76" xfId="86" applyFont="1" applyFill="1" applyBorder="1" applyAlignment="1">
      <alignment vertical="center"/>
    </xf>
    <xf numFmtId="0" fontId="47" fillId="0" borderId="0" xfId="86" applyFont="1" applyFill="1" applyAlignment="1">
      <alignment vertical="center"/>
    </xf>
    <xf numFmtId="0" fontId="51" fillId="0" borderId="0" xfId="86" applyFont="1" applyFill="1" applyAlignment="1">
      <alignment vertical="center"/>
    </xf>
    <xf numFmtId="37" fontId="8" fillId="0" borderId="0" xfId="92" applyNumberFormat="1" applyFont="1" applyAlignment="1">
      <alignment vertical="center"/>
    </xf>
    <xf numFmtId="0" fontId="23" fillId="0" borderId="77" xfId="86" applyFont="1" applyFill="1" applyBorder="1" applyAlignment="1">
      <alignment vertical="center"/>
    </xf>
    <xf numFmtId="0" fontId="52" fillId="0" borderId="0" xfId="86" applyFont="1" applyBorder="1" applyAlignment="1">
      <alignment vertical="center"/>
    </xf>
    <xf numFmtId="0" fontId="52" fillId="0" borderId="0" xfId="86" applyFont="1" applyBorder="1" applyAlignment="1">
      <alignment horizontal="distributed" vertical="center"/>
    </xf>
    <xf numFmtId="0" fontId="52" fillId="0" borderId="31" xfId="86" applyFont="1" applyBorder="1" applyAlignment="1">
      <alignment vertical="center"/>
    </xf>
    <xf numFmtId="0" fontId="52" fillId="0" borderId="32" xfId="86" applyFont="1" applyBorder="1" applyAlignment="1">
      <alignment vertical="center"/>
    </xf>
    <xf numFmtId="0" fontId="23" fillId="0" borderId="0" xfId="86" applyFont="1" applyFill="1" applyAlignment="1">
      <alignment horizontal="right" vertical="center"/>
    </xf>
    <xf numFmtId="0" fontId="15" fillId="0" borderId="0" xfId="86" applyFont="1" applyFill="1" applyBorder="1" applyAlignment="1">
      <alignment vertical="center"/>
    </xf>
    <xf numFmtId="0" fontId="15" fillId="0" borderId="0" xfId="86" applyFont="1" applyBorder="1" applyAlignment="1">
      <alignment vertical="center"/>
    </xf>
    <xf numFmtId="181" fontId="15" fillId="0" borderId="0" xfId="66" applyNumberFormat="1" applyFont="1" applyFill="1" applyBorder="1" applyAlignment="1">
      <alignment vertical="center"/>
    </xf>
    <xf numFmtId="0" fontId="23" fillId="0" borderId="31" xfId="86" applyFont="1" applyFill="1" applyBorder="1" applyAlignment="1">
      <alignment horizontal="right" vertical="top"/>
    </xf>
    <xf numFmtId="0" fontId="23" fillId="0" borderId="31" xfId="86" applyFont="1" applyFill="1" applyBorder="1" applyAlignment="1">
      <alignment horizontal="right" vertical="center"/>
    </xf>
    <xf numFmtId="0" fontId="15" fillId="0" borderId="0" xfId="86" applyNumberFormat="1" applyFont="1" applyFill="1" applyBorder="1" applyAlignment="1">
      <alignment vertical="center" shrinkToFit="1"/>
    </xf>
    <xf numFmtId="0" fontId="23" fillId="0" borderId="30" xfId="86" applyFont="1" applyFill="1" applyBorder="1" applyAlignment="1">
      <alignment horizontal="right" vertical="top"/>
    </xf>
    <xf numFmtId="0" fontId="23" fillId="0" borderId="30" xfId="86" applyFont="1" applyFill="1" applyBorder="1" applyAlignment="1">
      <alignment horizontal="right" vertical="center"/>
    </xf>
    <xf numFmtId="0" fontId="15" fillId="0" borderId="0" xfId="86" applyFont="1" applyFill="1" applyBorder="1" applyAlignment="1">
      <alignment vertical="center" shrinkToFit="1"/>
    </xf>
    <xf numFmtId="181" fontId="15" fillId="0" borderId="0" xfId="86" applyNumberFormat="1" applyFont="1" applyFill="1" applyBorder="1" applyAlignment="1">
      <alignment vertical="center"/>
    </xf>
    <xf numFmtId="0" fontId="15" fillId="0" borderId="0" xfId="86" applyFont="1" applyFill="1" applyBorder="1" applyAlignment="1">
      <alignment vertical="center" wrapText="1"/>
    </xf>
    <xf numFmtId="0" fontId="23" fillId="0" borderId="0" xfId="86" applyFont="1" applyFill="1" applyBorder="1" applyAlignment="1">
      <alignment horizontal="right" vertical="center"/>
    </xf>
    <xf numFmtId="178" fontId="47" fillId="0" borderId="75" xfId="86" applyNumberFormat="1" applyFont="1" applyFill="1" applyBorder="1" applyAlignment="1">
      <alignment vertical="center" shrinkToFit="1"/>
    </xf>
    <xf numFmtId="2" fontId="8" fillId="0" borderId="10" xfId="92" applyNumberFormat="1" applyFont="1" applyBorder="1" applyAlignment="1" applyProtection="1">
      <alignment vertical="center"/>
    </xf>
    <xf numFmtId="0" fontId="7" fillId="0" borderId="136" xfId="0" applyFont="1" applyFill="1" applyBorder="1"/>
    <xf numFmtId="0" fontId="8" fillId="0" borderId="137" xfId="0" applyFont="1" applyFill="1" applyBorder="1" applyAlignment="1" applyProtection="1">
      <alignment horizontal="center" vertical="center"/>
    </xf>
    <xf numFmtId="0" fontId="8" fillId="0" borderId="138" xfId="0" applyFont="1" applyFill="1" applyBorder="1" applyAlignment="1" applyProtection="1">
      <alignment horizontal="center" vertical="center"/>
    </xf>
    <xf numFmtId="0" fontId="8" fillId="0" borderId="139" xfId="0" applyFont="1" applyFill="1" applyBorder="1" applyAlignment="1" applyProtection="1">
      <alignment horizontal="center" vertical="center"/>
    </xf>
    <xf numFmtId="0" fontId="8" fillId="0" borderId="140" xfId="0" applyFont="1" applyFill="1" applyBorder="1" applyAlignment="1" applyProtection="1">
      <alignment horizontal="center" vertical="center"/>
    </xf>
    <xf numFmtId="0" fontId="8" fillId="0" borderId="141" xfId="0" applyFont="1" applyFill="1" applyBorder="1" applyAlignment="1" applyProtection="1">
      <alignment horizontal="distributed" vertical="center"/>
    </xf>
    <xf numFmtId="0" fontId="8" fillId="0" borderId="142" xfId="0" applyFont="1" applyFill="1" applyBorder="1" applyAlignment="1" applyProtection="1">
      <alignment horizontal="center" vertical="center"/>
    </xf>
    <xf numFmtId="0" fontId="8" fillId="0" borderId="143" xfId="0" applyFont="1" applyFill="1" applyBorder="1" applyAlignment="1" applyProtection="1">
      <alignment horizontal="distributed" vertical="center"/>
    </xf>
    <xf numFmtId="0" fontId="10" fillId="0" borderId="143" xfId="0" applyFont="1" applyFill="1" applyBorder="1" applyAlignment="1" applyProtection="1">
      <alignment horizontal="distributed" vertical="center"/>
    </xf>
    <xf numFmtId="0" fontId="8" fillId="0" borderId="143" xfId="0" applyFont="1" applyFill="1" applyBorder="1" applyAlignment="1" applyProtection="1">
      <alignment horizontal="distributed" vertical="center" wrapText="1"/>
    </xf>
    <xf numFmtId="0" fontId="11" fillId="0" borderId="143" xfId="0" applyFont="1" applyFill="1" applyBorder="1" applyAlignment="1" applyProtection="1">
      <alignment horizontal="distributed" vertical="center"/>
    </xf>
    <xf numFmtId="0" fontId="8" fillId="0" borderId="144" xfId="0" applyFont="1" applyFill="1" applyBorder="1" applyAlignment="1" applyProtection="1">
      <alignment horizontal="center" vertical="center"/>
    </xf>
    <xf numFmtId="0" fontId="8" fillId="0" borderId="145" xfId="0" applyFont="1" applyFill="1" applyBorder="1" applyAlignment="1" applyProtection="1">
      <alignment horizontal="distributed" vertical="center"/>
    </xf>
    <xf numFmtId="38" fontId="21" fillId="0" borderId="146" xfId="68" applyFont="1" applyFill="1" applyBorder="1" applyAlignment="1">
      <alignment vertical="center"/>
    </xf>
    <xf numFmtId="38" fontId="21" fillId="0" borderId="147" xfId="68" applyFont="1" applyFill="1" applyBorder="1" applyAlignment="1">
      <alignment vertical="center"/>
    </xf>
    <xf numFmtId="37" fontId="8" fillId="0" borderId="148" xfId="0" applyNumberFormat="1" applyFont="1" applyFill="1" applyBorder="1" applyAlignment="1" applyProtection="1">
      <alignment vertical="center"/>
    </xf>
    <xf numFmtId="38" fontId="21" fillId="0" borderId="149" xfId="68" applyFont="1" applyFill="1" applyBorder="1" applyAlignment="1">
      <alignment vertical="center"/>
    </xf>
    <xf numFmtId="38" fontId="21" fillId="0" borderId="150" xfId="68" applyFont="1" applyFill="1" applyBorder="1" applyAlignment="1">
      <alignment vertical="center"/>
    </xf>
    <xf numFmtId="37" fontId="8" fillId="0" borderId="151" xfId="0" applyNumberFormat="1" applyFont="1" applyFill="1" applyBorder="1" applyAlignment="1" applyProtection="1">
      <alignment vertical="center"/>
    </xf>
    <xf numFmtId="38" fontId="21" fillId="0" borderId="152" xfId="68" applyFont="1" applyFill="1" applyBorder="1" applyAlignment="1">
      <alignment vertical="center"/>
    </xf>
    <xf numFmtId="38" fontId="21" fillId="0" borderId="153" xfId="68" applyFont="1" applyFill="1" applyBorder="1" applyAlignment="1">
      <alignment vertical="center"/>
    </xf>
    <xf numFmtId="37" fontId="8" fillId="0" borderId="139" xfId="0" applyNumberFormat="1" applyFont="1" applyFill="1" applyBorder="1" applyAlignment="1" applyProtection="1">
      <alignment vertical="center"/>
    </xf>
    <xf numFmtId="37" fontId="9" fillId="34" borderId="154" xfId="0" applyNumberFormat="1" applyFont="1" applyFill="1" applyBorder="1" applyAlignment="1" applyProtection="1">
      <alignment vertical="center"/>
    </xf>
    <xf numFmtId="37" fontId="9" fillId="34" borderId="155" xfId="0" applyNumberFormat="1" applyFont="1" applyFill="1" applyBorder="1" applyAlignment="1" applyProtection="1">
      <alignment vertical="center"/>
    </xf>
    <xf numFmtId="37" fontId="9" fillId="34" borderId="156" xfId="0" applyNumberFormat="1" applyFont="1" applyFill="1" applyBorder="1" applyAlignment="1" applyProtection="1">
      <alignment vertical="center"/>
    </xf>
    <xf numFmtId="0" fontId="8" fillId="0" borderId="140" xfId="0" applyFont="1" applyFill="1" applyBorder="1" applyAlignment="1" applyProtection="1">
      <alignment horizontal="center" vertical="center" shrinkToFit="1"/>
    </xf>
    <xf numFmtId="0" fontId="11" fillId="0" borderId="141" xfId="0" applyFont="1" applyFill="1" applyBorder="1" applyAlignment="1" applyProtection="1">
      <alignment horizontal="distributed" vertical="center" wrapText="1"/>
    </xf>
    <xf numFmtId="0" fontId="8" fillId="0" borderId="142" xfId="0" applyFont="1" applyFill="1" applyBorder="1" applyAlignment="1" applyProtection="1">
      <alignment horizontal="center" vertical="center" shrinkToFit="1"/>
    </xf>
    <xf numFmtId="0" fontId="8" fillId="0" borderId="144" xfId="0" applyFont="1" applyFill="1" applyBorder="1" applyAlignment="1" applyProtection="1">
      <alignment horizontal="center" vertical="center" shrinkToFit="1"/>
    </xf>
    <xf numFmtId="37" fontId="8" fillId="0" borderId="157" xfId="0" applyNumberFormat="1" applyFont="1" applyFill="1" applyBorder="1" applyAlignment="1" applyProtection="1">
      <alignment vertical="center"/>
    </xf>
    <xf numFmtId="38" fontId="21" fillId="0" borderId="138" xfId="68" applyFont="1" applyFill="1" applyBorder="1" applyAlignment="1">
      <alignment vertical="center"/>
    </xf>
    <xf numFmtId="37" fontId="8" fillId="0" borderId="158" xfId="0" applyNumberFormat="1" applyFont="1" applyFill="1" applyBorder="1" applyAlignment="1" applyProtection="1">
      <alignment vertical="center"/>
    </xf>
    <xf numFmtId="37" fontId="9" fillId="34" borderId="159" xfId="0" applyNumberFormat="1" applyFont="1" applyFill="1" applyBorder="1" applyAlignment="1" applyProtection="1">
      <alignment vertical="center"/>
    </xf>
    <xf numFmtId="0" fontId="10" fillId="0" borderId="141" xfId="0" applyFont="1" applyFill="1" applyBorder="1" applyAlignment="1" applyProtection="1">
      <alignment horizontal="distributed" vertical="center"/>
    </xf>
    <xf numFmtId="38" fontId="21" fillId="0" borderId="160" xfId="68" applyFont="1" applyFill="1" applyBorder="1" applyAlignment="1">
      <alignment vertical="center"/>
    </xf>
    <xf numFmtId="0" fontId="8" fillId="0" borderId="161" xfId="0" applyFont="1" applyFill="1" applyBorder="1" applyAlignment="1" applyProtection="1">
      <alignment horizontal="distributed" vertical="center"/>
    </xf>
    <xf numFmtId="0" fontId="8" fillId="0" borderId="162" xfId="0" applyFont="1" applyFill="1" applyBorder="1" applyAlignment="1" applyProtection="1">
      <alignment horizontal="distributed" vertical="center"/>
    </xf>
    <xf numFmtId="0" fontId="8" fillId="0" borderId="162" xfId="0" applyFont="1" applyFill="1" applyBorder="1" applyAlignment="1" applyProtection="1">
      <alignment horizontal="distributed" vertical="center" wrapText="1"/>
    </xf>
    <xf numFmtId="0" fontId="10" fillId="0" borderId="163" xfId="0" applyFont="1" applyFill="1" applyBorder="1" applyAlignment="1" applyProtection="1">
      <alignment horizontal="distributed" vertical="center"/>
    </xf>
    <xf numFmtId="38" fontId="21" fillId="0" borderId="164" xfId="68" applyFont="1" applyFill="1" applyBorder="1" applyAlignment="1">
      <alignment vertical="center"/>
    </xf>
    <xf numFmtId="38" fontId="21" fillId="0" borderId="165" xfId="68" applyFont="1" applyFill="1" applyBorder="1" applyAlignment="1">
      <alignment vertical="center"/>
    </xf>
    <xf numFmtId="37" fontId="9" fillId="34" borderId="166" xfId="0" applyNumberFormat="1" applyFont="1" applyFill="1" applyBorder="1" applyAlignment="1" applyProtection="1">
      <alignment vertical="center"/>
    </xf>
    <xf numFmtId="37" fontId="9" fillId="34" borderId="167" xfId="0" applyNumberFormat="1" applyFont="1" applyFill="1" applyBorder="1" applyAlignment="1" applyProtection="1">
      <alignment vertical="center"/>
    </xf>
    <xf numFmtId="0" fontId="11" fillId="0" borderId="162" xfId="0" applyFont="1" applyFill="1" applyBorder="1" applyAlignment="1" applyProtection="1">
      <alignment horizontal="distributed" vertical="center"/>
    </xf>
    <xf numFmtId="0" fontId="8" fillId="0" borderId="168" xfId="0" applyFont="1" applyFill="1" applyBorder="1" applyAlignment="1" applyProtection="1">
      <alignment horizontal="center" vertical="center"/>
    </xf>
    <xf numFmtId="0" fontId="8" fillId="0" borderId="169" xfId="0" applyFont="1" applyFill="1" applyBorder="1" applyAlignment="1" applyProtection="1">
      <alignment horizontal="distributed" vertical="center"/>
    </xf>
    <xf numFmtId="38" fontId="21" fillId="0" borderId="170" xfId="68" applyFont="1" applyFill="1" applyBorder="1" applyAlignment="1">
      <alignment vertical="center"/>
    </xf>
    <xf numFmtId="37" fontId="8" fillId="0" borderId="171" xfId="0" applyNumberFormat="1" applyFont="1" applyFill="1" applyBorder="1" applyAlignment="1" applyProtection="1">
      <alignment vertical="center"/>
    </xf>
    <xf numFmtId="0" fontId="8" fillId="0" borderId="172" xfId="0" applyFont="1" applyFill="1" applyBorder="1" applyAlignment="1" applyProtection="1">
      <alignment horizontal="center" vertical="center"/>
    </xf>
    <xf numFmtId="0" fontId="8" fillId="0" borderId="173" xfId="0" applyFont="1" applyFill="1" applyBorder="1" applyAlignment="1" applyProtection="1">
      <alignment horizontal="center" vertical="center"/>
    </xf>
    <xf numFmtId="0" fontId="8" fillId="0" borderId="174" xfId="0" applyFont="1" applyFill="1" applyBorder="1" applyAlignment="1" applyProtection="1">
      <alignment horizontal="center" vertical="center"/>
    </xf>
    <xf numFmtId="0" fontId="8" fillId="0" borderId="175" xfId="0" applyFont="1" applyFill="1" applyBorder="1" applyAlignment="1" applyProtection="1">
      <alignment horizontal="center" vertical="center"/>
    </xf>
    <xf numFmtId="0" fontId="8" fillId="0" borderId="176" xfId="0" applyFont="1" applyFill="1" applyBorder="1" applyAlignment="1" applyProtection="1">
      <alignment horizontal="center" vertical="center"/>
    </xf>
    <xf numFmtId="0" fontId="11" fillId="0" borderId="143" xfId="0" applyFont="1" applyFill="1" applyBorder="1" applyAlignment="1" applyProtection="1">
      <alignment horizontal="distributed" vertical="center" wrapText="1"/>
    </xf>
    <xf numFmtId="0" fontId="8" fillId="0" borderId="177" xfId="0" applyFont="1" applyFill="1" applyBorder="1" applyAlignment="1" applyProtection="1">
      <alignment horizontal="center" vertical="center"/>
    </xf>
    <xf numFmtId="38" fontId="21" fillId="0" borderId="178" xfId="68" applyFont="1" applyFill="1" applyBorder="1" applyAlignment="1">
      <alignment vertical="center"/>
    </xf>
    <xf numFmtId="37" fontId="8" fillId="0" borderId="179" xfId="0" applyNumberFormat="1" applyFont="1" applyFill="1" applyBorder="1" applyAlignment="1" applyProtection="1">
      <alignment vertical="center"/>
    </xf>
    <xf numFmtId="37" fontId="8" fillId="0" borderId="180" xfId="0" applyNumberFormat="1" applyFont="1" applyFill="1" applyBorder="1" applyAlignment="1" applyProtection="1">
      <alignment vertical="center"/>
    </xf>
    <xf numFmtId="37" fontId="8" fillId="0" borderId="174" xfId="0" applyNumberFormat="1" applyFont="1" applyFill="1" applyBorder="1" applyAlignment="1" applyProtection="1">
      <alignment vertical="center"/>
    </xf>
    <xf numFmtId="37" fontId="9" fillId="34" borderId="181" xfId="0" applyNumberFormat="1" applyFont="1" applyFill="1" applyBorder="1" applyAlignment="1" applyProtection="1">
      <alignment vertical="center"/>
    </xf>
    <xf numFmtId="0" fontId="11" fillId="0" borderId="161" xfId="0" applyFont="1" applyFill="1" applyBorder="1" applyAlignment="1" applyProtection="1">
      <alignment horizontal="distributed" vertical="center"/>
    </xf>
    <xf numFmtId="0" fontId="8" fillId="0" borderId="163" xfId="0" applyFont="1" applyFill="1" applyBorder="1" applyAlignment="1" applyProtection="1">
      <alignment horizontal="distributed" vertical="center"/>
    </xf>
    <xf numFmtId="37" fontId="8" fillId="0" borderId="182" xfId="0" applyNumberFormat="1" applyFont="1" applyFill="1" applyBorder="1" applyAlignment="1" applyProtection="1">
      <alignment vertical="center"/>
    </xf>
    <xf numFmtId="37" fontId="9" fillId="34" borderId="183" xfId="0" applyNumberFormat="1" applyFont="1" applyFill="1" applyBorder="1" applyAlignment="1" applyProtection="1">
      <alignment vertical="center"/>
    </xf>
    <xf numFmtId="37" fontId="9" fillId="34" borderId="184" xfId="0" applyNumberFormat="1" applyFont="1" applyFill="1" applyBorder="1" applyAlignment="1" applyProtection="1">
      <alignment vertical="center"/>
    </xf>
    <xf numFmtId="0" fontId="12" fillId="0" borderId="141" xfId="0" applyFont="1" applyFill="1" applyBorder="1" applyAlignment="1" applyProtection="1">
      <alignment horizontal="distributed" vertical="center"/>
    </xf>
    <xf numFmtId="0" fontId="12" fillId="0" borderId="145" xfId="0" applyFont="1" applyFill="1" applyBorder="1" applyAlignment="1" applyProtection="1">
      <alignment horizontal="distributed" vertical="center"/>
    </xf>
    <xf numFmtId="38" fontId="21" fillId="0" borderId="185" xfId="68" applyFont="1" applyFill="1" applyBorder="1" applyAlignment="1">
      <alignment vertical="center"/>
    </xf>
    <xf numFmtId="0" fontId="10" fillId="0" borderId="161" xfId="0" applyFont="1" applyFill="1" applyBorder="1" applyAlignment="1" applyProtection="1">
      <alignment horizontal="distributed" vertical="center"/>
    </xf>
    <xf numFmtId="0" fontId="10" fillId="0" borderId="162" xfId="0" applyFont="1" applyFill="1" applyBorder="1" applyAlignment="1" applyProtection="1">
      <alignment horizontal="distributed" vertical="center"/>
    </xf>
    <xf numFmtId="38" fontId="21" fillId="0" borderId="186" xfId="68" applyFont="1" applyFill="1" applyBorder="1" applyAlignment="1">
      <alignment vertical="center"/>
    </xf>
    <xf numFmtId="0" fontId="8" fillId="0" borderId="175" xfId="0" applyFont="1" applyFill="1" applyBorder="1" applyAlignment="1" applyProtection="1">
      <alignment horizontal="center" vertical="center" shrinkToFit="1"/>
    </xf>
    <xf numFmtId="0" fontId="8" fillId="0" borderId="161" xfId="0" applyFont="1" applyFill="1" applyBorder="1" applyAlignment="1" applyProtection="1">
      <alignment horizontal="distributed" vertical="center" wrapText="1"/>
    </xf>
    <xf numFmtId="0" fontId="8" fillId="0" borderId="176" xfId="0" applyFont="1" applyFill="1" applyBorder="1" applyAlignment="1" applyProtection="1">
      <alignment horizontal="center" vertical="center" shrinkToFit="1"/>
    </xf>
    <xf numFmtId="0" fontId="5" fillId="0" borderId="162" xfId="0" applyFont="1" applyFill="1" applyBorder="1" applyAlignment="1" applyProtection="1">
      <alignment horizontal="distributed" vertical="center"/>
    </xf>
    <xf numFmtId="0" fontId="12" fillId="0" borderId="162" xfId="0" applyFont="1" applyFill="1" applyBorder="1" applyAlignment="1" applyProtection="1">
      <alignment horizontal="distributed" vertical="center"/>
    </xf>
    <xf numFmtId="0" fontId="8" fillId="0" borderId="177" xfId="0" applyFont="1" applyFill="1" applyBorder="1" applyAlignment="1" applyProtection="1">
      <alignment horizontal="center" vertical="center" shrinkToFit="1"/>
    </xf>
    <xf numFmtId="38" fontId="21" fillId="0" borderId="173" xfId="68" applyFont="1" applyFill="1" applyBorder="1" applyAlignment="1">
      <alignment vertical="center"/>
    </xf>
    <xf numFmtId="37" fontId="8" fillId="0" borderId="187" xfId="0" applyNumberFormat="1" applyFont="1" applyFill="1" applyBorder="1" applyAlignment="1" applyProtection="1">
      <alignment vertical="center"/>
    </xf>
    <xf numFmtId="37" fontId="9" fillId="34" borderId="188" xfId="0" applyNumberFormat="1" applyFont="1" applyFill="1" applyBorder="1" applyAlignment="1" applyProtection="1">
      <alignment vertical="center"/>
    </xf>
    <xf numFmtId="37" fontId="9" fillId="34" borderId="189" xfId="0" applyNumberFormat="1" applyFont="1" applyFill="1" applyBorder="1" applyAlignment="1" applyProtection="1">
      <alignment vertical="center"/>
    </xf>
    <xf numFmtId="37" fontId="9" fillId="34" borderId="190" xfId="0" applyNumberFormat="1" applyFont="1" applyFill="1" applyBorder="1" applyAlignment="1" applyProtection="1">
      <alignment vertical="center"/>
    </xf>
    <xf numFmtId="37" fontId="9" fillId="34" borderId="191" xfId="0" applyNumberFormat="1" applyFont="1" applyFill="1" applyBorder="1" applyAlignment="1" applyProtection="1">
      <alignment vertical="center"/>
    </xf>
    <xf numFmtId="37" fontId="9" fillId="34" borderId="192" xfId="0" applyNumberFormat="1" applyFont="1" applyFill="1" applyBorder="1" applyAlignment="1" applyProtection="1">
      <alignment vertical="center"/>
    </xf>
    <xf numFmtId="37" fontId="8" fillId="0" borderId="193" xfId="0" applyNumberFormat="1" applyFont="1" applyFill="1" applyBorder="1" applyAlignment="1" applyProtection="1">
      <alignment vertical="center"/>
    </xf>
    <xf numFmtId="37" fontId="8" fillId="0" borderId="194" xfId="0" applyNumberFormat="1" applyFont="1" applyFill="1" applyBorder="1" applyAlignment="1" applyProtection="1">
      <alignment vertical="center"/>
    </xf>
    <xf numFmtId="37" fontId="8" fillId="0" borderId="195" xfId="0" applyNumberFormat="1" applyFont="1" applyFill="1" applyBorder="1" applyAlignment="1" applyProtection="1">
      <alignment vertical="center"/>
    </xf>
    <xf numFmtId="37" fontId="8" fillId="0" borderId="150" xfId="0" applyNumberFormat="1" applyFont="1" applyFill="1" applyBorder="1" applyAlignment="1" applyProtection="1">
      <alignment vertical="center"/>
    </xf>
    <xf numFmtId="37" fontId="9" fillId="0" borderId="196" xfId="0" applyNumberFormat="1" applyFont="1" applyFill="1" applyBorder="1" applyAlignment="1" applyProtection="1">
      <alignment vertical="center"/>
    </xf>
    <xf numFmtId="37" fontId="9" fillId="0" borderId="197" xfId="0" applyNumberFormat="1" applyFont="1" applyFill="1" applyBorder="1" applyAlignment="1" applyProtection="1">
      <alignment vertical="center"/>
    </xf>
    <xf numFmtId="37" fontId="9" fillId="0" borderId="198" xfId="0" applyNumberFormat="1" applyFont="1" applyFill="1" applyBorder="1" applyAlignment="1" applyProtection="1">
      <alignment vertical="center"/>
    </xf>
    <xf numFmtId="0" fontId="47" fillId="0" borderId="57" xfId="86" applyFont="1" applyFill="1" applyBorder="1" applyAlignment="1">
      <alignment horizontal="left" vertical="center" shrinkToFit="1"/>
    </xf>
    <xf numFmtId="0" fontId="47" fillId="0" borderId="57" xfId="86" applyFont="1" applyFill="1" applyBorder="1" applyAlignment="1">
      <alignment vertical="center" shrinkToFit="1"/>
    </xf>
    <xf numFmtId="0" fontId="47" fillId="0" borderId="63" xfId="86" applyFont="1" applyFill="1" applyBorder="1" applyAlignment="1">
      <alignment vertical="center" shrinkToFit="1"/>
    </xf>
    <xf numFmtId="0" fontId="47" fillId="0" borderId="56" xfId="86" applyFont="1" applyFill="1" applyBorder="1" applyAlignment="1">
      <alignment vertical="center" shrinkToFit="1"/>
    </xf>
    <xf numFmtId="0" fontId="47" fillId="0" borderId="64" xfId="86" applyFont="1" applyFill="1" applyBorder="1" applyAlignment="1">
      <alignment horizontal="left" vertical="center" shrinkToFit="1"/>
    </xf>
    <xf numFmtId="0" fontId="47" fillId="0" borderId="0" xfId="86" applyFont="1" applyFill="1" applyBorder="1" applyAlignment="1">
      <alignment horizontal="left" vertical="center" shrinkToFit="1"/>
    </xf>
    <xf numFmtId="0" fontId="47" fillId="0" borderId="59" xfId="86" applyFont="1" applyFill="1" applyBorder="1" applyAlignment="1">
      <alignment vertical="center" shrinkToFit="1"/>
    </xf>
    <xf numFmtId="0" fontId="47" fillId="0" borderId="74" xfId="86" applyFont="1" applyFill="1" applyBorder="1" applyAlignment="1">
      <alignment vertical="center" shrinkToFit="1"/>
    </xf>
    <xf numFmtId="0" fontId="47" fillId="0" borderId="73" xfId="86" applyFont="1" applyFill="1" applyBorder="1" applyAlignment="1">
      <alignment vertical="center" shrinkToFit="1"/>
    </xf>
    <xf numFmtId="0" fontId="51" fillId="0" borderId="102" xfId="86" applyFont="1" applyFill="1" applyBorder="1" applyAlignment="1">
      <alignment vertical="center"/>
    </xf>
    <xf numFmtId="0" fontId="47" fillId="0" borderId="213" xfId="86" applyNumberFormat="1" applyFont="1" applyFill="1" applyBorder="1" applyAlignment="1">
      <alignment horizontal="right" vertical="center" shrinkToFit="1"/>
    </xf>
    <xf numFmtId="0" fontId="47" fillId="0" borderId="214" xfId="86" applyFont="1" applyFill="1" applyBorder="1" applyAlignment="1">
      <alignment horizontal="left" vertical="center" shrinkToFit="1"/>
    </xf>
    <xf numFmtId="0" fontId="47" fillId="0" borderId="215" xfId="86" applyFont="1" applyFill="1" applyBorder="1" applyAlignment="1">
      <alignment horizontal="left" vertical="center" shrinkToFit="1"/>
    </xf>
    <xf numFmtId="0" fontId="47" fillId="0" borderId="216" xfId="86" applyFont="1" applyFill="1" applyBorder="1" applyAlignment="1">
      <alignment vertical="center" shrinkToFit="1"/>
    </xf>
    <xf numFmtId="0" fontId="48" fillId="2" borderId="218" xfId="86" applyFont="1" applyFill="1" applyBorder="1" applyAlignment="1">
      <alignment vertical="center" shrinkToFit="1"/>
    </xf>
    <xf numFmtId="0" fontId="49" fillId="0" borderId="219" xfId="86" applyFont="1" applyFill="1" applyBorder="1" applyAlignment="1">
      <alignment horizontal="right" vertical="center"/>
    </xf>
    <xf numFmtId="0" fontId="21" fillId="0" borderId="220" xfId="86" applyFont="1" applyFill="1" applyBorder="1" applyAlignment="1">
      <alignment vertical="center"/>
    </xf>
    <xf numFmtId="0" fontId="21" fillId="0" borderId="221" xfId="86" applyFont="1" applyFill="1" applyBorder="1" applyAlignment="1">
      <alignment vertical="center"/>
    </xf>
    <xf numFmtId="0" fontId="48" fillId="2" borderId="65" xfId="86" applyFont="1" applyFill="1" applyBorder="1" applyAlignment="1">
      <alignment horizontal="right" vertical="center" shrinkToFit="1"/>
    </xf>
    <xf numFmtId="0" fontId="48" fillId="0" borderId="219" xfId="86" applyFont="1" applyFill="1" applyBorder="1" applyAlignment="1">
      <alignment horizontal="right" vertical="center" shrinkToFit="1"/>
    </xf>
    <xf numFmtId="0" fontId="54" fillId="2" borderId="68" xfId="86" applyFont="1" applyFill="1" applyBorder="1" applyAlignment="1">
      <alignment vertical="center" shrinkToFit="1"/>
    </xf>
    <xf numFmtId="178" fontId="48" fillId="2" borderId="222" xfId="86" applyNumberFormat="1" applyFont="1" applyFill="1" applyBorder="1" applyAlignment="1">
      <alignment horizontal="right" vertical="center" shrinkToFit="1"/>
    </xf>
    <xf numFmtId="0" fontId="21" fillId="0" borderId="223" xfId="86" applyFont="1" applyFill="1" applyBorder="1" applyAlignment="1">
      <alignment vertical="center"/>
    </xf>
    <xf numFmtId="0" fontId="21" fillId="0" borderId="125" xfId="86" applyFont="1" applyFill="1" applyBorder="1" applyAlignment="1">
      <alignment vertical="center"/>
    </xf>
    <xf numFmtId="0" fontId="21" fillId="0" borderId="124" xfId="86" applyFont="1" applyFill="1" applyBorder="1" applyAlignment="1">
      <alignment vertical="center"/>
    </xf>
    <xf numFmtId="0" fontId="47" fillId="0" borderId="219" xfId="86" applyFont="1" applyFill="1" applyBorder="1" applyAlignment="1">
      <alignment vertical="center" shrinkToFit="1"/>
    </xf>
    <xf numFmtId="0" fontId="47" fillId="0" borderId="125" xfId="86" applyFont="1" applyFill="1" applyBorder="1" applyAlignment="1">
      <alignment horizontal="left" vertical="center" shrinkToFit="1"/>
    </xf>
    <xf numFmtId="0" fontId="47" fillId="0" borderId="124" xfId="86" applyFont="1" applyFill="1" applyBorder="1" applyAlignment="1">
      <alignment horizontal="left" vertical="center" shrinkToFit="1"/>
    </xf>
    <xf numFmtId="0" fontId="48" fillId="2" borderId="222" xfId="86" applyFont="1" applyFill="1" applyBorder="1" applyAlignment="1">
      <alignment horizontal="right" vertical="center" shrinkToFit="1"/>
    </xf>
    <xf numFmtId="0" fontId="21" fillId="0" borderId="52" xfId="86" applyFont="1" applyFill="1" applyBorder="1" applyAlignment="1">
      <alignment vertical="center" shrinkToFit="1"/>
    </xf>
    <xf numFmtId="0" fontId="48" fillId="0" borderId="223" xfId="86" applyFont="1" applyFill="1" applyBorder="1" applyAlignment="1">
      <alignment vertical="center" shrinkToFit="1"/>
    </xf>
    <xf numFmtId="0" fontId="48" fillId="2" borderId="222" xfId="86" applyFont="1" applyFill="1" applyBorder="1" applyAlignment="1">
      <alignment vertical="center" shrinkToFit="1"/>
    </xf>
    <xf numFmtId="0" fontId="47" fillId="0" borderId="219" xfId="86" applyFont="1" applyFill="1" applyBorder="1" applyAlignment="1">
      <alignment horizontal="right" vertical="center" shrinkToFit="1"/>
    </xf>
    <xf numFmtId="0" fontId="48" fillId="0" borderId="56" xfId="86" applyFont="1" applyFill="1" applyBorder="1" applyAlignment="1">
      <alignment horizontal="left" vertical="center" shrinkToFit="1"/>
    </xf>
    <xf numFmtId="0" fontId="48" fillId="0" borderId="63" xfId="86" applyFont="1" applyFill="1" applyBorder="1" applyAlignment="1">
      <alignment horizontal="left" vertical="center" shrinkToFit="1"/>
    </xf>
    <xf numFmtId="0" fontId="47" fillId="0" borderId="63" xfId="86" applyFont="1" applyFill="1" applyBorder="1" applyAlignment="1">
      <alignment horizontal="left" vertical="center" shrinkToFit="1"/>
    </xf>
    <xf numFmtId="0" fontId="47" fillId="0" borderId="222" xfId="86" applyFont="1" applyFill="1" applyBorder="1" applyAlignment="1">
      <alignment vertical="center" shrinkToFit="1"/>
    </xf>
    <xf numFmtId="0" fontId="54" fillId="2" borderId="50" xfId="86" applyFont="1" applyFill="1" applyBorder="1" applyAlignment="1">
      <alignment vertical="center" shrinkToFit="1"/>
    </xf>
    <xf numFmtId="0" fontId="9" fillId="34" borderId="85" xfId="0" applyFont="1" applyFill="1" applyBorder="1" applyAlignment="1" applyProtection="1">
      <alignment horizontal="distributed" vertical="center"/>
    </xf>
    <xf numFmtId="0" fontId="9" fillId="34" borderId="84" xfId="0" applyFont="1" applyFill="1" applyBorder="1" applyAlignment="1" applyProtection="1">
      <alignment horizontal="distributed" vertical="center"/>
    </xf>
    <xf numFmtId="0" fontId="15" fillId="0" borderId="12" xfId="0" applyFont="1" applyFill="1" applyBorder="1" applyAlignment="1">
      <alignment horizontal="right"/>
    </xf>
    <xf numFmtId="0" fontId="8" fillId="0" borderId="90" xfId="0" applyFont="1" applyFill="1" applyBorder="1" applyAlignment="1" applyProtection="1">
      <alignment horizontal="center" vertical="center"/>
    </xf>
    <xf numFmtId="0" fontId="8" fillId="0" borderId="91" xfId="0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 applyProtection="1">
      <alignment horizontal="center" vertical="center"/>
    </xf>
    <xf numFmtId="0" fontId="8" fillId="0" borderId="93" xfId="0" applyFont="1" applyFill="1" applyBorder="1" applyAlignment="1" applyProtection="1">
      <alignment horizontal="center" vertical="center"/>
    </xf>
    <xf numFmtId="0" fontId="8" fillId="0" borderId="209" xfId="0" applyFont="1" applyFill="1" applyBorder="1" applyAlignment="1" applyProtection="1">
      <alignment horizontal="center" vertical="center"/>
    </xf>
    <xf numFmtId="0" fontId="8" fillId="0" borderId="210" xfId="0" applyFont="1" applyFill="1" applyBorder="1" applyAlignment="1" applyProtection="1">
      <alignment horizontal="center" vertical="center"/>
    </xf>
    <xf numFmtId="0" fontId="8" fillId="0" borderId="211" xfId="0" applyFont="1" applyFill="1" applyBorder="1" applyAlignment="1" applyProtection="1">
      <alignment horizontal="center" vertical="center"/>
    </xf>
    <xf numFmtId="0" fontId="8" fillId="0" borderId="212" xfId="0" applyFont="1" applyFill="1" applyBorder="1" applyAlignment="1" applyProtection="1">
      <alignment horizontal="center" vertical="center"/>
    </xf>
    <xf numFmtId="0" fontId="9" fillId="34" borderId="83" xfId="0" applyFont="1" applyFill="1" applyBorder="1" applyAlignment="1" applyProtection="1">
      <alignment horizontal="distributed" vertical="center"/>
    </xf>
    <xf numFmtId="177" fontId="8" fillId="0" borderId="199" xfId="0" applyNumberFormat="1" applyFont="1" applyFill="1" applyBorder="1" applyAlignment="1" applyProtection="1">
      <alignment horizontal="center" vertical="center"/>
    </xf>
    <xf numFmtId="177" fontId="8" fillId="0" borderId="200" xfId="0" applyNumberFormat="1" applyFont="1" applyFill="1" applyBorder="1" applyAlignment="1" applyProtection="1">
      <alignment horizontal="center" vertical="center"/>
    </xf>
    <xf numFmtId="177" fontId="8" fillId="0" borderId="207" xfId="0" applyNumberFormat="1" applyFont="1" applyFill="1" applyBorder="1" applyAlignment="1" applyProtection="1">
      <alignment horizontal="center" vertical="center"/>
    </xf>
    <xf numFmtId="177" fontId="8" fillId="0" borderId="208" xfId="0" applyNumberFormat="1" applyFont="1" applyFill="1" applyBorder="1" applyAlignment="1" applyProtection="1">
      <alignment horizontal="center" vertical="center"/>
    </xf>
    <xf numFmtId="0" fontId="9" fillId="34" borderId="88" xfId="0" applyFont="1" applyFill="1" applyBorder="1" applyAlignment="1" applyProtection="1">
      <alignment horizontal="distributed" vertical="center"/>
    </xf>
    <xf numFmtId="0" fontId="9" fillId="34" borderId="89" xfId="0" applyFont="1" applyFill="1" applyBorder="1" applyAlignment="1" applyProtection="1">
      <alignment horizontal="distributed" vertical="center"/>
    </xf>
    <xf numFmtId="0" fontId="16" fillId="0" borderId="0" xfId="0" applyFont="1" applyFill="1" applyBorder="1" applyAlignment="1" applyProtection="1">
      <alignment horizontal="left"/>
    </xf>
    <xf numFmtId="0" fontId="8" fillId="0" borderId="201" xfId="0" applyFont="1" applyFill="1" applyBorder="1" applyAlignment="1" applyProtection="1">
      <alignment horizontal="center" vertical="center"/>
    </xf>
    <xf numFmtId="0" fontId="8" fillId="0" borderId="202" xfId="0" applyFont="1" applyFill="1" applyBorder="1" applyAlignment="1" applyProtection="1">
      <alignment horizontal="center" vertical="center"/>
    </xf>
    <xf numFmtId="0" fontId="8" fillId="0" borderId="203" xfId="0" applyFont="1" applyFill="1" applyBorder="1" applyAlignment="1" applyProtection="1">
      <alignment horizontal="center" vertical="center"/>
    </xf>
    <xf numFmtId="0" fontId="8" fillId="0" borderId="204" xfId="0" applyFont="1" applyFill="1" applyBorder="1" applyAlignment="1" applyProtection="1">
      <alignment horizontal="center" vertical="center"/>
    </xf>
    <xf numFmtId="0" fontId="15" fillId="0" borderId="78" xfId="0" applyFont="1" applyFill="1" applyBorder="1" applyAlignment="1">
      <alignment horizontal="right" vertical="center"/>
    </xf>
    <xf numFmtId="177" fontId="9" fillId="0" borderId="205" xfId="0" applyNumberFormat="1" applyFont="1" applyFill="1" applyBorder="1" applyAlignment="1" applyProtection="1">
      <alignment horizontal="center" vertical="center"/>
    </xf>
    <xf numFmtId="177" fontId="9" fillId="0" borderId="206" xfId="0" applyNumberFormat="1" applyFont="1" applyFill="1" applyBorder="1" applyAlignment="1" applyProtection="1">
      <alignment horizontal="center" vertical="center"/>
    </xf>
    <xf numFmtId="0" fontId="8" fillId="0" borderId="86" xfId="0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 applyProtection="1">
      <alignment horizontal="center" vertical="center"/>
    </xf>
    <xf numFmtId="0" fontId="10" fillId="0" borderId="16" xfId="92" applyFont="1" applyBorder="1" applyAlignment="1">
      <alignment horizontal="center" vertical="top" textRotation="255" wrapText="1"/>
    </xf>
    <xf numFmtId="0" fontId="10" fillId="0" borderId="101" xfId="92" applyFont="1" applyBorder="1" applyAlignment="1">
      <alignment horizontal="center" vertical="top" textRotation="255" wrapText="1"/>
    </xf>
    <xf numFmtId="0" fontId="8" fillId="0" borderId="82" xfId="92" applyFont="1" applyBorder="1" applyAlignment="1">
      <alignment horizontal="center" vertical="center" textRotation="255"/>
    </xf>
    <xf numFmtId="0" fontId="8" fillId="0" borderId="80" xfId="92" applyFont="1" applyBorder="1" applyAlignment="1">
      <alignment horizontal="center" vertical="center" textRotation="255"/>
    </xf>
    <xf numFmtId="0" fontId="11" fillId="0" borderId="82" xfId="92" applyFont="1" applyBorder="1" applyAlignment="1">
      <alignment horizontal="center" vertical="center" textRotation="255"/>
    </xf>
    <xf numFmtId="0" fontId="11" fillId="0" borderId="80" xfId="92" applyFont="1" applyBorder="1" applyAlignment="1">
      <alignment horizontal="center" vertical="center" textRotation="255"/>
    </xf>
    <xf numFmtId="0" fontId="8" fillId="0" borderId="9" xfId="92" applyFont="1" applyBorder="1" applyAlignment="1">
      <alignment horizontal="center" vertical="center" textRotation="255"/>
    </xf>
    <xf numFmtId="0" fontId="8" fillId="0" borderId="98" xfId="92" applyFont="1" applyBorder="1" applyAlignment="1">
      <alignment horizontal="center" vertical="center" textRotation="255"/>
    </xf>
    <xf numFmtId="0" fontId="8" fillId="0" borderId="0" xfId="92" applyFont="1" applyBorder="1" applyAlignment="1">
      <alignment horizontal="center" vertical="center" textRotation="255"/>
    </xf>
    <xf numFmtId="0" fontId="8" fillId="0" borderId="99" xfId="92" applyFont="1" applyBorder="1" applyAlignment="1">
      <alignment horizontal="center" vertical="center" textRotation="255"/>
    </xf>
    <xf numFmtId="0" fontId="8" fillId="0" borderId="11" xfId="92" applyFont="1" applyBorder="1" applyAlignment="1">
      <alignment horizontal="center" vertical="center" textRotation="255"/>
    </xf>
    <xf numFmtId="0" fontId="8" fillId="0" borderId="100" xfId="92" applyFont="1" applyBorder="1" applyAlignment="1">
      <alignment horizontal="center" vertical="center" textRotation="255"/>
    </xf>
    <xf numFmtId="0" fontId="8" fillId="0" borderId="79" xfId="92" applyFont="1" applyBorder="1" applyAlignment="1">
      <alignment horizontal="center" vertical="center" textRotation="255"/>
    </xf>
    <xf numFmtId="0" fontId="8" fillId="0" borderId="94" xfId="92" applyFont="1" applyBorder="1" applyAlignment="1">
      <alignment horizontal="center" vertical="center" textRotation="255"/>
    </xf>
    <xf numFmtId="0" fontId="0" fillId="0" borderId="81" xfId="0" applyBorder="1" applyAlignment="1">
      <alignment horizontal="center" vertical="center" textRotation="255"/>
    </xf>
    <xf numFmtId="0" fontId="0" fillId="0" borderId="100" xfId="0" applyBorder="1" applyAlignment="1">
      <alignment horizontal="center" vertical="center" textRotation="255"/>
    </xf>
    <xf numFmtId="0" fontId="16" fillId="0" borderId="0" xfId="92" applyFont="1" applyAlignment="1">
      <alignment horizontal="left" vertical="center"/>
    </xf>
    <xf numFmtId="0" fontId="8" fillId="0" borderId="81" xfId="92" applyFont="1" applyBorder="1" applyAlignment="1">
      <alignment horizontal="center" vertical="center" textRotation="255"/>
    </xf>
    <xf numFmtId="0" fontId="8" fillId="0" borderId="78" xfId="92" applyFont="1" applyBorder="1" applyAlignment="1">
      <alignment horizontal="distributed" vertical="center" indent="1"/>
    </xf>
    <xf numFmtId="0" fontId="8" fillId="0" borderId="95" xfId="92" applyFont="1" applyBorder="1" applyAlignment="1">
      <alignment horizontal="distributed" vertical="center" indent="1"/>
    </xf>
    <xf numFmtId="0" fontId="8" fillId="0" borderId="96" xfId="92" applyFont="1" applyBorder="1" applyAlignment="1">
      <alignment horizontal="distributed" vertical="center" indent="1"/>
    </xf>
    <xf numFmtId="0" fontId="8" fillId="0" borderId="97" xfId="92" applyFont="1" applyBorder="1" applyAlignment="1">
      <alignment horizontal="distributed" vertical="center" indent="1"/>
    </xf>
    <xf numFmtId="0" fontId="50" fillId="0" borderId="102" xfId="86" applyFont="1" applyFill="1" applyBorder="1" applyAlignment="1">
      <alignment horizontal="right" vertical="center"/>
    </xf>
    <xf numFmtId="0" fontId="47" fillId="0" borderId="103" xfId="86" applyFont="1" applyFill="1" applyBorder="1" applyAlignment="1">
      <alignment vertical="center" shrinkToFit="1"/>
    </xf>
    <xf numFmtId="0" fontId="47" fillId="0" borderId="57" xfId="86" applyFont="1" applyFill="1" applyBorder="1" applyAlignment="1">
      <alignment vertical="center" shrinkToFit="1"/>
    </xf>
    <xf numFmtId="0" fontId="47" fillId="0" borderId="104" xfId="86" applyFont="1" applyFill="1" applyBorder="1" applyAlignment="1">
      <alignment horizontal="left" vertical="center" shrinkToFit="1"/>
    </xf>
    <xf numFmtId="0" fontId="47" fillId="0" borderId="57" xfId="86" applyFont="1" applyFill="1" applyBorder="1" applyAlignment="1">
      <alignment horizontal="left" vertical="center" shrinkToFit="1"/>
    </xf>
    <xf numFmtId="0" fontId="48" fillId="2" borderId="103" xfId="86" applyFont="1" applyFill="1" applyBorder="1" applyAlignment="1">
      <alignment vertical="center" shrinkToFit="1"/>
    </xf>
    <xf numFmtId="0" fontId="48" fillId="2" borderId="57" xfId="86" applyFont="1" applyFill="1" applyBorder="1" applyAlignment="1">
      <alignment vertical="center" shrinkToFit="1"/>
    </xf>
    <xf numFmtId="0" fontId="48" fillId="2" borderId="67" xfId="86" applyFont="1" applyFill="1" applyBorder="1" applyAlignment="1">
      <alignment horizontal="left" vertical="center" shrinkToFit="1"/>
    </xf>
    <xf numFmtId="0" fontId="48" fillId="2" borderId="57" xfId="86" applyFont="1" applyFill="1" applyBorder="1" applyAlignment="1">
      <alignment horizontal="left" vertical="center" shrinkToFit="1"/>
    </xf>
    <xf numFmtId="0" fontId="47" fillId="0" borderId="64" xfId="86" applyFont="1" applyFill="1" applyBorder="1" applyAlignment="1">
      <alignment horizontal="left" vertical="center" shrinkToFit="1"/>
    </xf>
    <xf numFmtId="0" fontId="53" fillId="0" borderId="57" xfId="86" applyFont="1" applyBorder="1" applyAlignment="1">
      <alignment horizontal="left" vertical="center" shrinkToFit="1"/>
    </xf>
    <xf numFmtId="0" fontId="50" fillId="0" borderId="0" xfId="86" applyFont="1" applyFill="1" applyAlignment="1">
      <alignment horizontal="left" vertical="center"/>
    </xf>
    <xf numFmtId="0" fontId="47" fillId="0" borderId="67" xfId="86" applyFont="1" applyFill="1" applyBorder="1" applyAlignment="1">
      <alignment horizontal="left" vertical="center" shrinkToFit="1"/>
    </xf>
    <xf numFmtId="0" fontId="47" fillId="0" borderId="105" xfId="86" applyFont="1" applyFill="1" applyBorder="1" applyAlignment="1">
      <alignment horizontal="left" vertical="center" shrinkToFit="1"/>
    </xf>
    <xf numFmtId="0" fontId="47" fillId="0" borderId="217" xfId="86" applyFont="1" applyFill="1" applyBorder="1" applyAlignment="1">
      <alignment vertical="center" shrinkToFit="1"/>
    </xf>
    <xf numFmtId="0" fontId="47" fillId="0" borderId="214" xfId="86" applyFont="1" applyFill="1" applyBorder="1" applyAlignment="1">
      <alignment vertical="center" shrinkToFit="1"/>
    </xf>
    <xf numFmtId="0" fontId="50" fillId="0" borderId="102" xfId="86" applyFont="1" applyFill="1" applyBorder="1" applyAlignment="1">
      <alignment horizontal="left" vertical="center"/>
    </xf>
    <xf numFmtId="0" fontId="47" fillId="0" borderId="0" xfId="86" applyFont="1" applyFill="1" applyBorder="1" applyAlignment="1">
      <alignment horizontal="left" vertical="center" shrinkToFit="1"/>
    </xf>
    <xf numFmtId="0" fontId="48" fillId="2" borderId="64" xfId="86" applyFont="1" applyFill="1" applyBorder="1" applyAlignment="1">
      <alignment horizontal="left" vertical="center" shrinkToFit="1"/>
    </xf>
    <xf numFmtId="0" fontId="47" fillId="0" borderId="106" xfId="86" applyFont="1" applyFill="1" applyBorder="1" applyAlignment="1">
      <alignment vertical="center" shrinkToFit="1"/>
    </xf>
    <xf numFmtId="0" fontId="47" fillId="0" borderId="107" xfId="86" applyFont="1" applyFill="1" applyBorder="1" applyAlignment="1">
      <alignment vertical="center" shrinkToFit="1"/>
    </xf>
    <xf numFmtId="0" fontId="47" fillId="0" borderId="107" xfId="86" applyFont="1" applyFill="1" applyBorder="1" applyAlignment="1">
      <alignment horizontal="left" vertical="center" shrinkToFit="1"/>
    </xf>
    <xf numFmtId="0" fontId="48" fillId="2" borderId="62" xfId="86" applyFont="1" applyFill="1" applyBorder="1" applyAlignment="1">
      <alignment horizontal="left" vertical="center" shrinkToFit="1"/>
    </xf>
    <xf numFmtId="0" fontId="48" fillId="2" borderId="59" xfId="86" applyFont="1" applyFill="1" applyBorder="1" applyAlignment="1">
      <alignment horizontal="left" vertical="center" shrinkToFit="1"/>
    </xf>
    <xf numFmtId="0" fontId="48" fillId="2" borderId="108" xfId="86" applyFont="1" applyFill="1" applyBorder="1" applyAlignment="1">
      <alignment vertical="center" shrinkToFit="1"/>
    </xf>
    <xf numFmtId="0" fontId="48" fillId="2" borderId="59" xfId="86" applyFont="1" applyFill="1" applyBorder="1" applyAlignment="1">
      <alignment vertical="center" shrinkToFit="1"/>
    </xf>
    <xf numFmtId="0" fontId="47" fillId="0" borderId="108" xfId="86" applyFont="1" applyFill="1" applyBorder="1" applyAlignment="1">
      <alignment vertical="center" shrinkToFit="1"/>
    </xf>
    <xf numFmtId="0" fontId="47" fillId="0" borderId="59" xfId="86" applyFont="1" applyFill="1" applyBorder="1" applyAlignment="1">
      <alignment vertical="center" shrinkToFit="1"/>
    </xf>
    <xf numFmtId="0" fontId="48" fillId="0" borderId="106" xfId="86" applyFont="1" applyFill="1" applyBorder="1" applyAlignment="1">
      <alignment vertical="center" shrinkToFit="1"/>
    </xf>
    <xf numFmtId="0" fontId="48" fillId="0" borderId="57" xfId="86" applyFont="1" applyFill="1" applyBorder="1" applyAlignment="1">
      <alignment vertical="center" shrinkToFit="1"/>
    </xf>
    <xf numFmtId="0" fontId="47" fillId="0" borderId="67" xfId="86" applyFont="1" applyFill="1" applyBorder="1" applyAlignment="1">
      <alignment vertical="center" shrinkToFit="1"/>
    </xf>
    <xf numFmtId="0" fontId="48" fillId="2" borderId="113" xfId="86" applyFont="1" applyFill="1" applyBorder="1" applyAlignment="1">
      <alignment horizontal="left" vertical="center" shrinkToFit="1"/>
    </xf>
    <xf numFmtId="0" fontId="48" fillId="2" borderId="112" xfId="86" applyFont="1" applyFill="1" applyBorder="1" applyAlignment="1">
      <alignment horizontal="left" vertical="center" shrinkToFit="1"/>
    </xf>
    <xf numFmtId="0" fontId="47" fillId="0" borderId="104" xfId="86" applyFont="1" applyFill="1" applyBorder="1" applyAlignment="1">
      <alignment vertical="center" shrinkToFit="1"/>
    </xf>
    <xf numFmtId="0" fontId="54" fillId="2" borderId="62" xfId="86" applyFont="1" applyFill="1" applyBorder="1" applyAlignment="1">
      <alignment horizontal="left" vertical="center" shrinkToFit="1"/>
    </xf>
    <xf numFmtId="0" fontId="54" fillId="2" borderId="59" xfId="86" applyFont="1" applyFill="1" applyBorder="1" applyAlignment="1">
      <alignment horizontal="left" vertical="center" shrinkToFit="1"/>
    </xf>
    <xf numFmtId="0" fontId="48" fillId="0" borderId="221" xfId="86" applyFont="1" applyFill="1" applyBorder="1" applyAlignment="1">
      <alignment horizontal="left" vertical="center" shrinkToFit="1"/>
    </xf>
    <xf numFmtId="0" fontId="48" fillId="0" borderId="220" xfId="86" applyFont="1" applyFill="1" applyBorder="1" applyAlignment="1">
      <alignment horizontal="left" vertical="center" shrinkToFit="1"/>
    </xf>
    <xf numFmtId="0" fontId="48" fillId="2" borderId="69" xfId="86" applyFont="1" applyFill="1" applyBorder="1" applyAlignment="1">
      <alignment horizontal="left" vertical="center" shrinkToFit="1"/>
    </xf>
    <xf numFmtId="0" fontId="48" fillId="0" borderId="104" xfId="86" applyFont="1" applyFill="1" applyBorder="1" applyAlignment="1">
      <alignment horizontal="left" vertical="center" shrinkToFit="1"/>
    </xf>
    <xf numFmtId="0" fontId="48" fillId="0" borderId="57" xfId="86" applyFont="1" applyFill="1" applyBorder="1" applyAlignment="1">
      <alignment horizontal="left" vertical="center" shrinkToFit="1"/>
    </xf>
    <xf numFmtId="0" fontId="47" fillId="0" borderId="221" xfId="86" applyFont="1" applyFill="1" applyBorder="1" applyAlignment="1">
      <alignment horizontal="left" vertical="center" shrinkToFit="1"/>
    </xf>
    <xf numFmtId="0" fontId="47" fillId="0" borderId="220" xfId="86" applyFont="1" applyFill="1" applyBorder="1" applyAlignment="1">
      <alignment horizontal="left" vertical="center" shrinkToFit="1"/>
    </xf>
    <xf numFmtId="0" fontId="48" fillId="0" borderId="67" xfId="86" applyFont="1" applyFill="1" applyBorder="1" applyAlignment="1">
      <alignment horizontal="left" vertical="center" shrinkToFit="1"/>
    </xf>
    <xf numFmtId="0" fontId="48" fillId="2" borderId="67" xfId="86" applyFont="1" applyFill="1" applyBorder="1" applyAlignment="1">
      <alignment vertical="center" shrinkToFit="1"/>
    </xf>
    <xf numFmtId="0" fontId="47" fillId="0" borderId="124" xfId="86" applyFont="1" applyFill="1" applyBorder="1" applyAlignment="1">
      <alignment horizontal="left" vertical="center" shrinkToFit="1"/>
    </xf>
    <xf numFmtId="0" fontId="47" fillId="0" borderId="125" xfId="86" applyFont="1" applyFill="1" applyBorder="1" applyAlignment="1">
      <alignment horizontal="left" vertical="center" shrinkToFit="1"/>
    </xf>
    <xf numFmtId="0" fontId="47" fillId="0" borderId="63" xfId="86" applyFont="1" applyFill="1" applyBorder="1" applyAlignment="1">
      <alignment vertical="center" shrinkToFit="1"/>
    </xf>
    <xf numFmtId="0" fontId="47" fillId="0" borderId="56" xfId="86" applyFont="1" applyFill="1" applyBorder="1" applyAlignment="1">
      <alignment vertical="center" shrinkToFit="1"/>
    </xf>
    <xf numFmtId="0" fontId="16" fillId="0" borderId="0" xfId="86" applyFont="1" applyFill="1" applyAlignment="1">
      <alignment horizontal="left" vertical="center"/>
    </xf>
    <xf numFmtId="0" fontId="47" fillId="0" borderId="114" xfId="86" applyFont="1" applyFill="1" applyBorder="1" applyAlignment="1">
      <alignment horizontal="center" vertical="center" shrinkToFit="1"/>
    </xf>
    <xf numFmtId="0" fontId="47" fillId="0" borderId="110" xfId="86" applyFont="1" applyFill="1" applyBorder="1" applyAlignment="1">
      <alignment horizontal="center" vertical="center" shrinkToFit="1"/>
    </xf>
    <xf numFmtId="0" fontId="47" fillId="0" borderId="109" xfId="86" applyFont="1" applyFill="1" applyBorder="1" applyAlignment="1">
      <alignment horizontal="center" vertical="center" shrinkToFit="1"/>
    </xf>
    <xf numFmtId="0" fontId="54" fillId="2" borderId="111" xfId="86" applyFont="1" applyFill="1" applyBorder="1" applyAlignment="1">
      <alignment vertical="center" shrinkToFit="1"/>
    </xf>
    <xf numFmtId="0" fontId="54" fillId="2" borderId="112" xfId="86" applyFont="1" applyFill="1" applyBorder="1" applyAlignment="1">
      <alignment vertical="center" shrinkToFit="1"/>
    </xf>
    <xf numFmtId="0" fontId="47" fillId="0" borderId="113" xfId="86" applyFont="1" applyFill="1" applyBorder="1" applyAlignment="1">
      <alignment horizontal="left" vertical="center" shrinkToFit="1"/>
    </xf>
    <xf numFmtId="0" fontId="53" fillId="0" borderId="112" xfId="86" applyFont="1" applyBorder="1" applyAlignment="1">
      <alignment horizontal="left" vertical="center" shrinkToFit="1"/>
    </xf>
    <xf numFmtId="180" fontId="23" fillId="0" borderId="0" xfId="86" applyNumberFormat="1" applyFont="1" applyAlignment="1">
      <alignment vertical="center"/>
    </xf>
    <xf numFmtId="0" fontId="23" fillId="0" borderId="0" xfId="86" applyFont="1" applyFill="1" applyBorder="1" applyAlignment="1">
      <alignment vertical="center"/>
    </xf>
    <xf numFmtId="0" fontId="16" fillId="0" borderId="0" xfId="86" applyFont="1" applyAlignment="1">
      <alignment horizontal="left" vertical="center"/>
    </xf>
    <xf numFmtId="58" fontId="23" fillId="0" borderId="0" xfId="86" applyNumberFormat="1" applyFont="1" applyAlignment="1">
      <alignment horizontal="left"/>
    </xf>
    <xf numFmtId="0" fontId="23" fillId="0" borderId="0" xfId="86" applyFont="1" applyAlignment="1">
      <alignment horizontal="left"/>
    </xf>
    <xf numFmtId="0" fontId="23" fillId="0" borderId="115" xfId="86" applyFont="1" applyFill="1" applyBorder="1" applyAlignment="1">
      <alignment horizontal="distributed" vertical="center"/>
    </xf>
    <xf numFmtId="0" fontId="23" fillId="0" borderId="77" xfId="86" applyFont="1" applyFill="1" applyBorder="1" applyAlignment="1">
      <alignment horizontal="distributed" vertical="center"/>
    </xf>
    <xf numFmtId="0" fontId="23" fillId="0" borderId="118" xfId="86" applyFont="1" applyFill="1" applyBorder="1" applyAlignment="1">
      <alignment horizontal="distributed" vertical="center"/>
    </xf>
    <xf numFmtId="0" fontId="23" fillId="0" borderId="116" xfId="86" applyFont="1" applyFill="1" applyBorder="1" applyAlignment="1">
      <alignment horizontal="distributed" vertical="center"/>
    </xf>
    <xf numFmtId="0" fontId="23" fillId="0" borderId="117" xfId="86" applyFont="1" applyFill="1" applyBorder="1" applyAlignment="1">
      <alignment horizontal="distributed" vertical="center"/>
    </xf>
    <xf numFmtId="0" fontId="23" fillId="0" borderId="119" xfId="86" applyFont="1" applyFill="1" applyBorder="1" applyAlignment="1">
      <alignment horizontal="distributed" vertical="center"/>
    </xf>
    <xf numFmtId="0" fontId="23" fillId="0" borderId="120" xfId="86" applyFont="1" applyBorder="1" applyAlignment="1">
      <alignment horizontal="left" vertical="center"/>
    </xf>
    <xf numFmtId="0" fontId="23" fillId="0" borderId="0" xfId="86" applyFont="1" applyBorder="1" applyAlignment="1">
      <alignment horizontal="left" vertical="center"/>
    </xf>
    <xf numFmtId="0" fontId="23" fillId="0" borderId="72" xfId="86" applyFont="1" applyBorder="1" applyAlignment="1">
      <alignment horizontal="left" vertical="center"/>
    </xf>
    <xf numFmtId="0" fontId="23" fillId="0" borderId="121" xfId="86" applyFont="1" applyBorder="1" applyAlignment="1">
      <alignment horizontal="center" vertical="center"/>
    </xf>
    <xf numFmtId="0" fontId="23" fillId="0" borderId="122" xfId="86" applyFont="1" applyBorder="1" applyAlignment="1">
      <alignment horizontal="center" vertical="center"/>
    </xf>
    <xf numFmtId="0" fontId="23" fillId="0" borderId="123" xfId="86" applyFont="1" applyBorder="1" applyAlignment="1">
      <alignment horizontal="center" vertical="center"/>
    </xf>
    <xf numFmtId="0" fontId="23" fillId="0" borderId="124" xfId="86" applyFont="1" applyBorder="1" applyAlignment="1">
      <alignment horizontal="center" vertical="center"/>
    </xf>
    <xf numFmtId="0" fontId="23" fillId="0" borderId="125" xfId="86" applyFont="1" applyBorder="1" applyAlignment="1">
      <alignment horizontal="center" vertical="center"/>
    </xf>
    <xf numFmtId="0" fontId="23" fillId="0" borderId="126" xfId="86" applyFont="1" applyBorder="1" applyAlignment="1">
      <alignment horizontal="center" vertical="center"/>
    </xf>
    <xf numFmtId="0" fontId="23" fillId="0" borderId="31" xfId="86" applyFont="1" applyFill="1" applyBorder="1" applyAlignment="1">
      <alignment vertical="center"/>
    </xf>
    <xf numFmtId="0" fontId="23" fillId="0" borderId="28" xfId="86" applyFont="1" applyFill="1" applyBorder="1" applyAlignment="1">
      <alignment horizontal="distributed" vertical="center"/>
    </xf>
    <xf numFmtId="0" fontId="23" fillId="0" borderId="31" xfId="86" applyFont="1" applyFill="1" applyBorder="1" applyAlignment="1">
      <alignment horizontal="distributed" vertical="center"/>
    </xf>
    <xf numFmtId="0" fontId="23" fillId="0" borderId="35" xfId="86" applyFont="1" applyFill="1" applyBorder="1" applyAlignment="1">
      <alignment horizontal="distributed" vertical="center"/>
    </xf>
    <xf numFmtId="0" fontId="23" fillId="0" borderId="30" xfId="86" applyFont="1" applyFill="1" applyBorder="1" applyAlignment="1">
      <alignment horizontal="distributed" vertical="center"/>
    </xf>
    <xf numFmtId="180" fontId="23" fillId="0" borderId="32" xfId="86" applyNumberFormat="1" applyFont="1" applyBorder="1" applyAlignment="1">
      <alignment vertical="center"/>
    </xf>
    <xf numFmtId="180" fontId="23" fillId="0" borderId="33" xfId="86" applyNumberFormat="1" applyFont="1" applyBorder="1" applyAlignment="1">
      <alignment vertical="center"/>
    </xf>
    <xf numFmtId="49" fontId="23" fillId="0" borderId="32" xfId="86" applyNumberFormat="1" applyFont="1" applyFill="1" applyBorder="1" applyAlignment="1">
      <alignment horizontal="right" vertical="center" shrinkToFit="1"/>
    </xf>
    <xf numFmtId="49" fontId="1" fillId="0" borderId="33" xfId="86" applyNumberFormat="1" applyFont="1" applyBorder="1"/>
    <xf numFmtId="180" fontId="23" fillId="0" borderId="0" xfId="86" applyNumberFormat="1" applyFont="1" applyBorder="1" applyAlignment="1">
      <alignment vertical="center"/>
    </xf>
    <xf numFmtId="183" fontId="23" fillId="0" borderId="32" xfId="86" applyNumberFormat="1" applyFont="1" applyBorder="1" applyAlignment="1">
      <alignment vertical="center"/>
    </xf>
    <xf numFmtId="183" fontId="23" fillId="0" borderId="33" xfId="86" applyNumberFormat="1" applyFont="1" applyBorder="1" applyAlignment="1">
      <alignment vertical="center"/>
    </xf>
    <xf numFmtId="0" fontId="23" fillId="0" borderId="28" xfId="86" applyFont="1" applyFill="1" applyBorder="1" applyAlignment="1">
      <alignment horizontal="distributed" vertical="distributed"/>
    </xf>
    <xf numFmtId="0" fontId="23" fillId="0" borderId="31" xfId="86" applyFont="1" applyFill="1" applyBorder="1" applyAlignment="1">
      <alignment horizontal="distributed" vertical="distributed"/>
    </xf>
    <xf numFmtId="0" fontId="23" fillId="0" borderId="35" xfId="86" applyFont="1" applyFill="1" applyBorder="1" applyAlignment="1">
      <alignment horizontal="distributed" vertical="distributed"/>
    </xf>
    <xf numFmtId="0" fontId="23" fillId="0" borderId="30" xfId="86" applyFont="1" applyFill="1" applyBorder="1" applyAlignment="1">
      <alignment horizontal="distributed" vertical="distributed"/>
    </xf>
    <xf numFmtId="183" fontId="23" fillId="0" borderId="32" xfId="86" applyNumberFormat="1" applyFont="1" applyBorder="1" applyAlignment="1">
      <alignment horizontal="right" vertical="center"/>
    </xf>
    <xf numFmtId="183" fontId="23" fillId="0" borderId="33" xfId="86" applyNumberFormat="1" applyFont="1" applyBorder="1" applyAlignment="1">
      <alignment horizontal="right" vertical="center"/>
    </xf>
    <xf numFmtId="183" fontId="23" fillId="0" borderId="31" xfId="86" applyNumberFormat="1" applyFont="1" applyFill="1" applyBorder="1" applyAlignment="1">
      <alignment vertical="center"/>
    </xf>
    <xf numFmtId="183" fontId="23" fillId="0" borderId="0" xfId="86" applyNumberFormat="1" applyFont="1" applyFill="1" applyBorder="1" applyAlignment="1">
      <alignment vertical="center"/>
    </xf>
    <xf numFmtId="0" fontId="23" fillId="0" borderId="31" xfId="86" applyFont="1" applyFill="1" applyBorder="1" applyAlignment="1">
      <alignment horizontal="left" vertical="center"/>
    </xf>
    <xf numFmtId="0" fontId="23" fillId="0" borderId="0" xfId="86" applyFont="1" applyFill="1" applyBorder="1" applyAlignment="1">
      <alignment horizontal="left" vertical="center"/>
    </xf>
    <xf numFmtId="183" fontId="23" fillId="0" borderId="31" xfId="86" applyNumberFormat="1" applyFont="1" applyFill="1" applyBorder="1" applyAlignment="1">
      <alignment horizontal="right" vertical="center"/>
    </xf>
    <xf numFmtId="183" fontId="23" fillId="0" borderId="0" xfId="86" applyNumberFormat="1" applyFont="1" applyFill="1" applyBorder="1" applyAlignment="1">
      <alignment horizontal="right" vertical="center"/>
    </xf>
    <xf numFmtId="182" fontId="23" fillId="0" borderId="0" xfId="86" applyNumberFormat="1" applyFont="1" applyFill="1" applyBorder="1" applyAlignment="1">
      <alignment vertical="center"/>
    </xf>
    <xf numFmtId="0" fontId="23" fillId="0" borderId="28" xfId="86" applyFont="1" applyFill="1" applyBorder="1" applyAlignment="1">
      <alignment horizontal="center" vertical="center" shrinkToFit="1"/>
    </xf>
    <xf numFmtId="0" fontId="23" fillId="0" borderId="31" xfId="86" applyFont="1" applyFill="1" applyBorder="1" applyAlignment="1">
      <alignment horizontal="center" vertical="center" shrinkToFit="1"/>
    </xf>
    <xf numFmtId="0" fontId="23" fillId="0" borderId="35" xfId="86" applyFont="1" applyFill="1" applyBorder="1" applyAlignment="1">
      <alignment horizontal="center" vertical="center" shrinkToFit="1"/>
    </xf>
    <xf numFmtId="0" fontId="23" fillId="0" borderId="30" xfId="86" applyFont="1" applyFill="1" applyBorder="1" applyAlignment="1">
      <alignment horizontal="center" vertical="center" shrinkToFit="1"/>
    </xf>
    <xf numFmtId="49" fontId="23" fillId="0" borderId="31" xfId="86" applyNumberFormat="1" applyFont="1" applyFill="1" applyBorder="1" applyAlignment="1">
      <alignment horizontal="right" vertical="center" shrinkToFit="1"/>
    </xf>
    <xf numFmtId="49" fontId="23" fillId="0" borderId="0" xfId="86" applyNumberFormat="1" applyFont="1" applyFill="1" applyBorder="1" applyAlignment="1">
      <alignment horizontal="right" vertical="center" shrinkToFit="1"/>
    </xf>
    <xf numFmtId="182" fontId="23" fillId="0" borderId="31" xfId="86" applyNumberFormat="1" applyFont="1" applyFill="1" applyBorder="1" applyAlignment="1">
      <alignment vertical="center"/>
    </xf>
    <xf numFmtId="0" fontId="23" fillId="0" borderId="31" xfId="86" applyFont="1" applyFill="1" applyBorder="1" applyAlignment="1">
      <alignment vertical="top"/>
    </xf>
    <xf numFmtId="0" fontId="23" fillId="0" borderId="0" xfId="86" applyFont="1" applyFill="1" applyBorder="1" applyAlignment="1">
      <alignment vertical="top"/>
    </xf>
    <xf numFmtId="0" fontId="23" fillId="0" borderId="31" xfId="86" applyFont="1" applyFill="1" applyBorder="1" applyAlignment="1">
      <alignment horizontal="left" vertical="top"/>
    </xf>
    <xf numFmtId="0" fontId="23" fillId="0" borderId="30" xfId="86" applyFont="1" applyFill="1" applyBorder="1" applyAlignment="1">
      <alignment horizontal="left" vertical="top"/>
    </xf>
    <xf numFmtId="0" fontId="23" fillId="0" borderId="30" xfId="86" applyFont="1" applyFill="1" applyBorder="1" applyAlignment="1">
      <alignment horizontal="left" vertical="center"/>
    </xf>
    <xf numFmtId="183" fontId="23" fillId="0" borderId="32" xfId="86" applyNumberFormat="1" applyFont="1" applyFill="1" applyBorder="1" applyAlignment="1">
      <alignment vertical="center"/>
    </xf>
    <xf numFmtId="183" fontId="23" fillId="0" borderId="33" xfId="86" applyNumberFormat="1" applyFont="1" applyFill="1" applyBorder="1" applyAlignment="1">
      <alignment vertical="center"/>
    </xf>
    <xf numFmtId="183" fontId="23" fillId="0" borderId="32" xfId="86" applyNumberFormat="1" applyFont="1" applyFill="1" applyBorder="1" applyAlignment="1">
      <alignment horizontal="right" vertical="center"/>
    </xf>
    <xf numFmtId="183" fontId="23" fillId="0" borderId="33" xfId="86" applyNumberFormat="1" applyFont="1" applyFill="1" applyBorder="1" applyAlignment="1">
      <alignment horizontal="right" vertical="center"/>
    </xf>
    <xf numFmtId="180" fontId="23" fillId="0" borderId="32" xfId="86" applyNumberFormat="1" applyFont="1" applyFill="1" applyBorder="1" applyAlignment="1">
      <alignment horizontal="right" vertical="center"/>
    </xf>
    <xf numFmtId="180" fontId="23" fillId="0" borderId="33" xfId="86" applyNumberFormat="1" applyFont="1" applyFill="1" applyBorder="1" applyAlignment="1">
      <alignment horizontal="right" vertical="center"/>
    </xf>
    <xf numFmtId="0" fontId="23" fillId="0" borderId="28" xfId="86" applyFont="1" applyFill="1" applyBorder="1" applyAlignment="1">
      <alignment horizontal="distributed" vertical="center" shrinkToFit="1"/>
    </xf>
    <xf numFmtId="0" fontId="23" fillId="0" borderId="31" xfId="86" applyFont="1" applyFill="1" applyBorder="1" applyAlignment="1">
      <alignment horizontal="distributed" vertical="center" shrinkToFit="1"/>
    </xf>
    <xf numFmtId="0" fontId="23" fillId="0" borderId="35" xfId="86" applyFont="1" applyFill="1" applyBorder="1" applyAlignment="1">
      <alignment horizontal="distributed" vertical="center" shrinkToFit="1"/>
    </xf>
    <xf numFmtId="0" fontId="23" fillId="0" borderId="30" xfId="86" applyFont="1" applyFill="1" applyBorder="1" applyAlignment="1">
      <alignment horizontal="distributed" vertical="center" shrinkToFit="1"/>
    </xf>
    <xf numFmtId="0" fontId="9" fillId="0" borderId="0" xfId="86" applyFont="1" applyFill="1" applyBorder="1" applyAlignment="1">
      <alignment vertical="center"/>
    </xf>
    <xf numFmtId="0" fontId="23" fillId="0" borderId="30" xfId="86" applyFont="1" applyFill="1" applyBorder="1" applyAlignment="1">
      <alignment vertical="center"/>
    </xf>
    <xf numFmtId="0" fontId="23" fillId="0" borderId="28" xfId="86" applyFont="1" applyFill="1" applyBorder="1" applyAlignment="1">
      <alignment horizontal="distributed" vertical="center" wrapText="1"/>
    </xf>
    <xf numFmtId="0" fontId="23" fillId="0" borderId="31" xfId="86" applyFont="1" applyFill="1" applyBorder="1" applyAlignment="1">
      <alignment horizontal="distributed" vertical="center" wrapText="1"/>
    </xf>
    <xf numFmtId="0" fontId="23" fillId="0" borderId="35" xfId="86" applyFont="1" applyFill="1" applyBorder="1" applyAlignment="1">
      <alignment horizontal="distributed" vertical="center" wrapText="1"/>
    </xf>
    <xf numFmtId="0" fontId="23" fillId="0" borderId="30" xfId="86" applyFont="1" applyFill="1" applyBorder="1" applyAlignment="1">
      <alignment horizontal="distributed" vertical="center" wrapText="1"/>
    </xf>
    <xf numFmtId="180" fontId="23" fillId="0" borderId="0" xfId="86" applyNumberFormat="1" applyFont="1" applyFill="1" applyAlignment="1">
      <alignment vertical="center"/>
    </xf>
    <xf numFmtId="0" fontId="18" fillId="0" borderId="28" xfId="86" applyFont="1" applyFill="1" applyBorder="1" applyAlignment="1">
      <alignment vertical="center" wrapText="1"/>
    </xf>
    <xf numFmtId="0" fontId="18" fillId="0" borderId="31" xfId="86" applyFont="1" applyFill="1" applyBorder="1" applyAlignment="1">
      <alignment vertical="center" wrapText="1"/>
    </xf>
    <xf numFmtId="0" fontId="18" fillId="0" borderId="29" xfId="86" applyFont="1" applyFill="1" applyBorder="1" applyAlignment="1">
      <alignment vertical="center" wrapText="1"/>
    </xf>
    <xf numFmtId="0" fontId="18" fillId="0" borderId="0" xfId="86" applyFont="1" applyFill="1" applyBorder="1" applyAlignment="1">
      <alignment vertical="center" wrapText="1"/>
    </xf>
    <xf numFmtId="0" fontId="18" fillId="0" borderId="35" xfId="86" applyFont="1" applyFill="1" applyBorder="1" applyAlignment="1">
      <alignment vertical="center" wrapText="1"/>
    </xf>
    <xf numFmtId="0" fontId="18" fillId="0" borderId="30" xfId="86" applyFont="1" applyFill="1" applyBorder="1" applyAlignment="1">
      <alignment vertical="center" wrapText="1"/>
    </xf>
    <xf numFmtId="49" fontId="23" fillId="0" borderId="34" xfId="86" applyNumberFormat="1" applyFont="1" applyFill="1" applyBorder="1" applyAlignment="1">
      <alignment horizontal="right" vertical="center" shrinkToFit="1"/>
    </xf>
    <xf numFmtId="49" fontId="23" fillId="0" borderId="33" xfId="86" applyNumberFormat="1" applyFont="1" applyFill="1" applyBorder="1" applyAlignment="1">
      <alignment horizontal="right" vertical="center" shrinkToFit="1"/>
    </xf>
    <xf numFmtId="0" fontId="23" fillId="0" borderId="31" xfId="86" applyFont="1" applyBorder="1" applyAlignment="1">
      <alignment vertical="top"/>
    </xf>
    <xf numFmtId="0" fontId="23" fillId="0" borderId="0" xfId="86" applyFont="1" applyBorder="1" applyAlignment="1">
      <alignment vertical="top"/>
    </xf>
    <xf numFmtId="0" fontId="19" fillId="0" borderId="28" xfId="86" applyNumberFormat="1" applyFont="1" applyFill="1" applyBorder="1" applyAlignment="1">
      <alignment horizontal="left" vertical="center" wrapText="1"/>
    </xf>
    <xf numFmtId="0" fontId="19" fillId="0" borderId="31" xfId="86" applyNumberFormat="1" applyFont="1" applyFill="1" applyBorder="1" applyAlignment="1">
      <alignment horizontal="left" vertical="center" wrapText="1"/>
    </xf>
    <xf numFmtId="0" fontId="19" fillId="0" borderId="29" xfId="86" applyNumberFormat="1" applyFont="1" applyFill="1" applyBorder="1" applyAlignment="1">
      <alignment horizontal="left" vertical="center" wrapText="1"/>
    </xf>
    <xf numFmtId="0" fontId="19" fillId="0" borderId="0" xfId="86" applyNumberFormat="1" applyFont="1" applyFill="1" applyBorder="1" applyAlignment="1">
      <alignment horizontal="left" vertical="center" wrapText="1"/>
    </xf>
    <xf numFmtId="0" fontId="19" fillId="0" borderId="35" xfId="86" applyNumberFormat="1" applyFont="1" applyFill="1" applyBorder="1" applyAlignment="1">
      <alignment horizontal="left" vertical="center" wrapText="1"/>
    </xf>
    <xf numFmtId="0" fontId="19" fillId="0" borderId="30" xfId="86" applyNumberFormat="1" applyFont="1" applyFill="1" applyBorder="1" applyAlignment="1">
      <alignment horizontal="left" vertical="center" wrapText="1"/>
    </xf>
    <xf numFmtId="49" fontId="23" fillId="0" borderId="32" xfId="86" applyNumberFormat="1" applyFont="1" applyFill="1" applyBorder="1" applyAlignment="1">
      <alignment horizontal="center" vertical="center" shrinkToFit="1"/>
    </xf>
    <xf numFmtId="49" fontId="23" fillId="0" borderId="34" xfId="86" applyNumberFormat="1" applyFont="1" applyFill="1" applyBorder="1" applyAlignment="1">
      <alignment horizontal="center" vertical="center" shrinkToFit="1"/>
    </xf>
    <xf numFmtId="49" fontId="23" fillId="0" borderId="33" xfId="86" applyNumberFormat="1" applyFont="1" applyFill="1" applyBorder="1" applyAlignment="1">
      <alignment horizontal="center" vertical="center" shrinkToFit="1"/>
    </xf>
    <xf numFmtId="180" fontId="23" fillId="0" borderId="32" xfId="86" applyNumberFormat="1" applyFont="1" applyFill="1" applyBorder="1" applyAlignment="1">
      <alignment vertical="center"/>
    </xf>
    <xf numFmtId="180" fontId="23" fillId="0" borderId="33" xfId="86" applyNumberFormat="1" applyFont="1" applyFill="1" applyBorder="1" applyAlignment="1">
      <alignment vertical="center"/>
    </xf>
    <xf numFmtId="184" fontId="23" fillId="0" borderId="32" xfId="86" applyNumberFormat="1" applyFont="1" applyFill="1" applyBorder="1" applyAlignment="1">
      <alignment vertical="center"/>
    </xf>
    <xf numFmtId="184" fontId="23" fillId="0" borderId="33" xfId="86" applyNumberFormat="1" applyFont="1" applyFill="1" applyBorder="1" applyAlignment="1">
      <alignment vertical="center"/>
    </xf>
    <xf numFmtId="180" fontId="23" fillId="0" borderId="0" xfId="86" applyNumberFormat="1" applyFont="1" applyFill="1" applyBorder="1" applyAlignment="1">
      <alignment vertical="center"/>
    </xf>
    <xf numFmtId="184" fontId="23" fillId="0" borderId="31" xfId="86" applyNumberFormat="1" applyFont="1" applyFill="1" applyBorder="1" applyAlignment="1">
      <alignment vertical="center"/>
    </xf>
    <xf numFmtId="184" fontId="23" fillId="0" borderId="0" xfId="86" applyNumberFormat="1" applyFont="1" applyFill="1" applyBorder="1" applyAlignment="1">
      <alignment vertical="center"/>
    </xf>
    <xf numFmtId="180" fontId="23" fillId="0" borderId="32" xfId="86" applyNumberFormat="1" applyFont="1" applyFill="1" applyBorder="1" applyAlignment="1">
      <alignment horizontal="center" vertical="center"/>
    </xf>
    <xf numFmtId="180" fontId="23" fillId="0" borderId="33" xfId="86" applyNumberFormat="1" applyFont="1" applyFill="1" applyBorder="1" applyAlignment="1">
      <alignment horizontal="center" vertical="center"/>
    </xf>
    <xf numFmtId="183" fontId="23" fillId="0" borderId="32" xfId="86" applyNumberFormat="1" applyFont="1" applyFill="1" applyBorder="1" applyAlignment="1">
      <alignment vertical="center" shrinkToFit="1"/>
    </xf>
    <xf numFmtId="183" fontId="23" fillId="0" borderId="33" xfId="86" applyNumberFormat="1" applyFont="1" applyFill="1" applyBorder="1" applyAlignment="1">
      <alignment vertical="center" shrinkToFit="1"/>
    </xf>
    <xf numFmtId="180" fontId="23" fillId="0" borderId="0" xfId="86" applyNumberFormat="1" applyFont="1" applyAlignment="1">
      <alignment horizontal="right" vertical="center"/>
    </xf>
    <xf numFmtId="180" fontId="23" fillId="0" borderId="32" xfId="86" applyNumberFormat="1" applyFont="1" applyBorder="1" applyAlignment="1">
      <alignment horizontal="center" vertical="center"/>
    </xf>
    <xf numFmtId="180" fontId="23" fillId="0" borderId="33" xfId="86" applyNumberFormat="1" applyFont="1" applyBorder="1" applyAlignment="1">
      <alignment horizontal="center" vertical="center"/>
    </xf>
    <xf numFmtId="180" fontId="23" fillId="0" borderId="31" xfId="86" applyNumberFormat="1" applyFont="1" applyBorder="1" applyAlignment="1">
      <alignment horizontal="right" vertical="center"/>
    </xf>
    <xf numFmtId="180" fontId="23" fillId="0" borderId="0" xfId="86" applyNumberFormat="1" applyFont="1" applyBorder="1" applyAlignment="1">
      <alignment horizontal="right" vertical="center"/>
    </xf>
    <xf numFmtId="0" fontId="23" fillId="0" borderId="28" xfId="86" applyNumberFormat="1" applyFont="1" applyFill="1" applyBorder="1" applyAlignment="1">
      <alignment horizontal="distributed" vertical="distributed"/>
    </xf>
    <xf numFmtId="0" fontId="23" fillId="0" borderId="31" xfId="86" applyNumberFormat="1" applyFont="1" applyFill="1" applyBorder="1" applyAlignment="1">
      <alignment horizontal="distributed" vertical="distributed"/>
    </xf>
    <xf numFmtId="0" fontId="23" fillId="0" borderId="35" xfId="86" applyNumberFormat="1" applyFont="1" applyFill="1" applyBorder="1" applyAlignment="1">
      <alignment horizontal="distributed" vertical="distributed"/>
    </xf>
    <xf numFmtId="0" fontId="23" fillId="0" borderId="30" xfId="86" applyNumberFormat="1" applyFont="1" applyFill="1" applyBorder="1" applyAlignment="1">
      <alignment horizontal="distributed" vertical="distributed"/>
    </xf>
    <xf numFmtId="180" fontId="23" fillId="0" borderId="0" xfId="86" applyNumberFormat="1" applyFont="1" applyFill="1" applyAlignment="1">
      <alignment horizontal="right" vertical="center"/>
    </xf>
    <xf numFmtId="0" fontId="23" fillId="0" borderId="31" xfId="86" applyFont="1" applyFill="1" applyBorder="1" applyAlignment="1">
      <alignment vertical="center" shrinkToFit="1"/>
    </xf>
    <xf numFmtId="0" fontId="23" fillId="0" borderId="0" xfId="86" applyFont="1" applyFill="1" applyBorder="1" applyAlignment="1">
      <alignment vertical="center" shrinkToFit="1"/>
    </xf>
    <xf numFmtId="180" fontId="23" fillId="0" borderId="34" xfId="86" applyNumberFormat="1" applyFont="1" applyFill="1" applyBorder="1" applyAlignment="1">
      <alignment vertical="center"/>
    </xf>
    <xf numFmtId="0" fontId="23" fillId="0" borderId="28" xfId="86" applyFont="1" applyFill="1" applyBorder="1" applyAlignment="1">
      <alignment vertical="center" shrinkToFit="1"/>
    </xf>
    <xf numFmtId="0" fontId="23" fillId="0" borderId="35" xfId="86" applyFont="1" applyFill="1" applyBorder="1" applyAlignment="1">
      <alignment vertical="center" shrinkToFit="1"/>
    </xf>
    <xf numFmtId="0" fontId="23" fillId="0" borderId="30" xfId="86" applyFont="1" applyFill="1" applyBorder="1" applyAlignment="1">
      <alignment vertical="center" shrinkToFit="1"/>
    </xf>
    <xf numFmtId="49" fontId="23" fillId="0" borderId="32" xfId="86" applyNumberFormat="1" applyFont="1" applyFill="1" applyBorder="1" applyAlignment="1">
      <alignment horizontal="right" vertical="center"/>
    </xf>
    <xf numFmtId="49" fontId="23" fillId="0" borderId="33" xfId="86" applyNumberFormat="1" applyFont="1" applyFill="1" applyBorder="1" applyAlignment="1">
      <alignment horizontal="right" vertical="center"/>
    </xf>
    <xf numFmtId="180" fontId="23" fillId="0" borderId="31" xfId="86" applyNumberFormat="1" applyFont="1" applyFill="1" applyBorder="1" applyAlignment="1">
      <alignment horizontal="right" vertical="center"/>
    </xf>
    <xf numFmtId="180" fontId="23" fillId="0" borderId="0" xfId="86" applyNumberFormat="1" applyFont="1" applyFill="1" applyBorder="1" applyAlignment="1">
      <alignment horizontal="right" vertical="center"/>
    </xf>
    <xf numFmtId="0" fontId="23" fillId="0" borderId="28" xfId="86" applyFont="1" applyFill="1" applyBorder="1" applyAlignment="1">
      <alignment horizontal="center" vertical="center"/>
    </xf>
    <xf numFmtId="0" fontId="23" fillId="0" borderId="31" xfId="86" applyFont="1" applyFill="1" applyBorder="1" applyAlignment="1">
      <alignment horizontal="center" vertical="center"/>
    </xf>
    <xf numFmtId="0" fontId="23" fillId="0" borderId="32" xfId="86" applyFont="1" applyFill="1" applyBorder="1" applyAlignment="1">
      <alignment horizontal="center" vertical="center"/>
    </xf>
    <xf numFmtId="0" fontId="23" fillId="0" borderId="35" xfId="86" applyFont="1" applyFill="1" applyBorder="1" applyAlignment="1">
      <alignment horizontal="center" vertical="center"/>
    </xf>
    <xf numFmtId="0" fontId="23" fillId="0" borderId="30" xfId="86" applyFont="1" applyFill="1" applyBorder="1" applyAlignment="1">
      <alignment horizontal="center" vertical="center"/>
    </xf>
    <xf numFmtId="0" fontId="23" fillId="0" borderId="33" xfId="86" applyFont="1" applyFill="1" applyBorder="1" applyAlignment="1">
      <alignment horizontal="center" vertical="center"/>
    </xf>
    <xf numFmtId="0" fontId="23" fillId="0" borderId="32" xfId="86" applyFont="1" applyFill="1" applyBorder="1" applyAlignment="1">
      <alignment horizontal="center" vertical="center" shrinkToFit="1"/>
    </xf>
    <xf numFmtId="0" fontId="23" fillId="0" borderId="33" xfId="86" applyFont="1" applyFill="1" applyBorder="1" applyAlignment="1">
      <alignment horizontal="center" vertical="center" shrinkToFit="1"/>
    </xf>
    <xf numFmtId="182" fontId="23" fillId="0" borderId="32" xfId="86" applyNumberFormat="1" applyFont="1" applyFill="1" applyBorder="1" applyAlignment="1">
      <alignment horizontal="right" vertical="center"/>
    </xf>
    <xf numFmtId="182" fontId="23" fillId="0" borderId="33" xfId="86" applyNumberFormat="1" applyFont="1" applyFill="1" applyBorder="1" applyAlignment="1">
      <alignment horizontal="right" vertical="center"/>
    </xf>
    <xf numFmtId="183" fontId="23" fillId="0" borderId="31" xfId="86" applyNumberFormat="1" applyFont="1" applyFill="1" applyBorder="1" applyAlignment="1">
      <alignment vertical="center" shrinkToFit="1"/>
    </xf>
    <xf numFmtId="183" fontId="23" fillId="0" borderId="0" xfId="86" applyNumberFormat="1" applyFont="1" applyFill="1" applyBorder="1" applyAlignment="1">
      <alignment vertical="center" shrinkToFit="1"/>
    </xf>
    <xf numFmtId="0" fontId="23" fillId="0" borderId="32" xfId="86" applyFont="1" applyFill="1" applyBorder="1" applyAlignment="1">
      <alignment horizontal="distributed" vertical="center"/>
    </xf>
    <xf numFmtId="0" fontId="23" fillId="0" borderId="33" xfId="86" applyFont="1" applyFill="1" applyBorder="1" applyAlignment="1">
      <alignment horizontal="distributed" vertical="center"/>
    </xf>
    <xf numFmtId="0" fontId="19" fillId="0" borderId="28" xfId="86" applyFont="1" applyFill="1" applyBorder="1" applyAlignment="1">
      <alignment vertical="center" wrapText="1"/>
    </xf>
    <xf numFmtId="0" fontId="19" fillId="0" borderId="31" xfId="86" applyFont="1" applyFill="1" applyBorder="1" applyAlignment="1">
      <alignment vertical="center" wrapText="1"/>
    </xf>
    <xf numFmtId="0" fontId="19" fillId="0" borderId="29" xfId="86" applyFont="1" applyFill="1" applyBorder="1" applyAlignment="1">
      <alignment vertical="center" wrapText="1"/>
    </xf>
    <xf numFmtId="0" fontId="19" fillId="0" borderId="0" xfId="86" applyFont="1" applyFill="1" applyBorder="1" applyAlignment="1">
      <alignment vertical="center" wrapText="1"/>
    </xf>
    <xf numFmtId="0" fontId="19" fillId="0" borderId="35" xfId="86" applyFont="1" applyFill="1" applyBorder="1" applyAlignment="1">
      <alignment vertical="center" wrapText="1"/>
    </xf>
    <xf numFmtId="0" fontId="19" fillId="0" borderId="30" xfId="86" applyFont="1" applyFill="1" applyBorder="1" applyAlignment="1">
      <alignment vertical="center" wrapText="1"/>
    </xf>
    <xf numFmtId="180" fontId="23" fillId="0" borderId="31" xfId="86" applyNumberFormat="1" applyFont="1" applyFill="1" applyBorder="1" applyAlignment="1">
      <alignment vertical="center"/>
    </xf>
    <xf numFmtId="0" fontId="18" fillId="0" borderId="28" xfId="86" applyFont="1" applyFill="1" applyBorder="1" applyAlignment="1">
      <alignment vertical="center" wrapText="1" shrinkToFit="1"/>
    </xf>
    <xf numFmtId="0" fontId="18" fillId="0" borderId="31" xfId="86" applyFont="1" applyFill="1" applyBorder="1" applyAlignment="1">
      <alignment vertical="center" wrapText="1" shrinkToFit="1"/>
    </xf>
    <xf numFmtId="0" fontId="18" fillId="0" borderId="29" xfId="86" applyFont="1" applyFill="1" applyBorder="1" applyAlignment="1">
      <alignment vertical="center" wrapText="1" shrinkToFit="1"/>
    </xf>
    <xf numFmtId="0" fontId="18" fillId="0" borderId="0" xfId="86" applyFont="1" applyFill="1" applyBorder="1" applyAlignment="1">
      <alignment vertical="center" wrapText="1" shrinkToFit="1"/>
    </xf>
    <xf numFmtId="0" fontId="18" fillId="0" borderId="35" xfId="86" applyFont="1" applyFill="1" applyBorder="1" applyAlignment="1">
      <alignment vertical="center" wrapText="1" shrinkToFit="1"/>
    </xf>
    <xf numFmtId="0" fontId="18" fillId="0" borderId="30" xfId="86" applyFont="1" applyFill="1" applyBorder="1" applyAlignment="1">
      <alignment vertical="center" wrapText="1" shrinkToFit="1"/>
    </xf>
    <xf numFmtId="0" fontId="18" fillId="0" borderId="28" xfId="86" applyFont="1" applyFill="1" applyBorder="1" applyAlignment="1">
      <alignment horizontal="center" vertical="center" shrinkToFit="1"/>
    </xf>
    <xf numFmtId="0" fontId="18" fillId="0" borderId="31" xfId="86" applyFont="1" applyFill="1" applyBorder="1" applyAlignment="1">
      <alignment horizontal="center" vertical="center" shrinkToFit="1"/>
    </xf>
    <xf numFmtId="0" fontId="18" fillId="0" borderId="35" xfId="86" applyFont="1" applyFill="1" applyBorder="1" applyAlignment="1">
      <alignment horizontal="center" vertical="center" shrinkToFit="1"/>
    </xf>
    <xf numFmtId="0" fontId="18" fillId="0" borderId="30" xfId="86" applyFont="1" applyFill="1" applyBorder="1" applyAlignment="1">
      <alignment horizontal="center" vertical="center" shrinkToFit="1"/>
    </xf>
    <xf numFmtId="49" fontId="23" fillId="0" borderId="0" xfId="86" applyNumberFormat="1" applyFont="1" applyFill="1" applyBorder="1" applyAlignment="1">
      <alignment horizontal="right" vertical="center"/>
    </xf>
    <xf numFmtId="0" fontId="23" fillId="0" borderId="31" xfId="86" applyFont="1" applyFill="1" applyBorder="1" applyAlignment="1">
      <alignment horizontal="left" vertical="center" shrinkToFit="1"/>
    </xf>
    <xf numFmtId="0" fontId="23" fillId="0" borderId="0" xfId="86" applyFont="1" applyFill="1" applyBorder="1" applyAlignment="1">
      <alignment horizontal="left" vertical="center" shrinkToFit="1"/>
    </xf>
    <xf numFmtId="49" fontId="23" fillId="0" borderId="31" xfId="86" applyNumberFormat="1" applyFont="1" applyFill="1" applyBorder="1" applyAlignment="1">
      <alignment horizontal="right" vertical="center"/>
    </xf>
    <xf numFmtId="0" fontId="23" fillId="0" borderId="33" xfId="86" applyFont="1" applyFill="1" applyBorder="1" applyAlignment="1">
      <alignment vertical="center"/>
    </xf>
    <xf numFmtId="182" fontId="23" fillId="0" borderId="0" xfId="86" applyNumberFormat="1" applyFont="1" applyFill="1" applyBorder="1" applyAlignment="1">
      <alignment horizontal="right" vertical="center"/>
    </xf>
    <xf numFmtId="0" fontId="23" fillId="0" borderId="0" xfId="86" applyFont="1" applyFill="1" applyBorder="1" applyAlignment="1">
      <alignment horizontal="center" vertical="center" shrinkToFit="1"/>
    </xf>
    <xf numFmtId="0" fontId="23" fillId="0" borderId="0" xfId="86" applyFont="1" applyFill="1" applyBorder="1" applyAlignment="1">
      <alignment horizontal="center" vertical="center"/>
    </xf>
    <xf numFmtId="182" fontId="23" fillId="0" borderId="31" xfId="86" applyNumberFormat="1" applyFont="1" applyFill="1" applyBorder="1" applyAlignment="1">
      <alignment horizontal="right" vertical="center"/>
    </xf>
    <xf numFmtId="0" fontId="23" fillId="0" borderId="0" xfId="86" applyFont="1" applyFill="1" applyBorder="1" applyAlignment="1">
      <alignment horizontal="left" vertical="center" wrapText="1"/>
    </xf>
    <xf numFmtId="0" fontId="18" fillId="0" borderId="31" xfId="86" applyFont="1" applyFill="1" applyBorder="1" applyAlignment="1">
      <alignment horizontal="left" vertical="center" wrapText="1"/>
    </xf>
    <xf numFmtId="0" fontId="18" fillId="0" borderId="0" xfId="86" applyFont="1" applyFill="1" applyBorder="1" applyAlignment="1">
      <alignment horizontal="left" vertical="center" wrapText="1"/>
    </xf>
    <xf numFmtId="183" fontId="23" fillId="0" borderId="34" xfId="86" applyNumberFormat="1" applyFont="1" applyBorder="1" applyAlignment="1">
      <alignment vertical="center"/>
    </xf>
    <xf numFmtId="0" fontId="19" fillId="0" borderId="28" xfId="86" applyFont="1" applyBorder="1" applyAlignment="1">
      <alignment vertical="center" wrapText="1"/>
    </xf>
    <xf numFmtId="0" fontId="19" fillId="0" borderId="31" xfId="86" applyFont="1" applyBorder="1" applyAlignment="1">
      <alignment vertical="center" wrapText="1"/>
    </xf>
    <xf numFmtId="0" fontId="19" fillId="0" borderId="29" xfId="86" applyFont="1" applyBorder="1" applyAlignment="1">
      <alignment vertical="center" wrapText="1"/>
    </xf>
    <xf numFmtId="0" fontId="19" fillId="0" borderId="0" xfId="86" applyFont="1" applyBorder="1" applyAlignment="1">
      <alignment vertical="center" wrapText="1"/>
    </xf>
    <xf numFmtId="0" fontId="19" fillId="0" borderId="35" xfId="86" applyFont="1" applyBorder="1" applyAlignment="1">
      <alignment vertical="center" wrapText="1"/>
    </xf>
    <xf numFmtId="0" fontId="19" fillId="0" borderId="30" xfId="86" applyFont="1" applyBorder="1" applyAlignment="1">
      <alignment vertical="center" wrapText="1"/>
    </xf>
    <xf numFmtId="0" fontId="23" fillId="0" borderId="28" xfId="86" applyFont="1" applyBorder="1" applyAlignment="1">
      <alignment horizontal="center" vertical="center" shrinkToFit="1"/>
    </xf>
    <xf numFmtId="0" fontId="23" fillId="0" borderId="31" xfId="86" applyFont="1" applyBorder="1" applyAlignment="1">
      <alignment horizontal="center" vertical="center" shrinkToFit="1"/>
    </xf>
    <xf numFmtId="0" fontId="23" fillId="0" borderId="35" xfId="86" applyFont="1" applyBorder="1" applyAlignment="1">
      <alignment horizontal="center" vertical="center" shrinkToFit="1"/>
    </xf>
    <xf numFmtId="0" fontId="23" fillId="0" borderId="30" xfId="86" applyFont="1" applyBorder="1" applyAlignment="1">
      <alignment horizontal="center" vertical="center" shrinkToFit="1"/>
    </xf>
    <xf numFmtId="182" fontId="23" fillId="0" borderId="0" xfId="86" applyNumberFormat="1" applyFont="1" applyFill="1" applyBorder="1" applyAlignment="1">
      <alignment horizontal="right" vertical="center" shrinkToFit="1"/>
    </xf>
    <xf numFmtId="49" fontId="1" fillId="0" borderId="0" xfId="86" applyNumberFormat="1" applyFont="1" applyFill="1" applyBorder="1"/>
    <xf numFmtId="0" fontId="23" fillId="0" borderId="0" xfId="86" applyFont="1" applyAlignment="1">
      <alignment horizontal="left" vertical="center"/>
    </xf>
    <xf numFmtId="0" fontId="23" fillId="0" borderId="77" xfId="86" applyFont="1" applyFill="1" applyBorder="1" applyAlignment="1">
      <alignment vertical="center"/>
    </xf>
    <xf numFmtId="180" fontId="23" fillId="0" borderId="118" xfId="86" applyNumberFormat="1" applyFont="1" applyFill="1" applyBorder="1" applyAlignment="1">
      <alignment vertical="center"/>
    </xf>
    <xf numFmtId="180" fontId="23" fillId="0" borderId="119" xfId="86" applyNumberFormat="1" applyFont="1" applyFill="1" applyBorder="1" applyAlignment="1">
      <alignment vertical="center"/>
    </xf>
    <xf numFmtId="180" fontId="23" fillId="0" borderId="77" xfId="86" applyNumberFormat="1" applyFont="1" applyFill="1" applyBorder="1" applyAlignment="1">
      <alignment vertical="center"/>
    </xf>
    <xf numFmtId="182" fontId="23" fillId="0" borderId="77" xfId="86" applyNumberFormat="1" applyFont="1" applyFill="1" applyBorder="1" applyAlignment="1">
      <alignment horizontal="right" vertical="center"/>
    </xf>
    <xf numFmtId="183" fontId="23" fillId="0" borderId="77" xfId="86" applyNumberFormat="1" applyFont="1" applyFill="1" applyBorder="1" applyAlignment="1">
      <alignment vertical="center"/>
    </xf>
    <xf numFmtId="180" fontId="23" fillId="0" borderId="118" xfId="86" applyNumberFormat="1" applyFont="1" applyFill="1" applyBorder="1" applyAlignment="1">
      <alignment horizontal="right" vertical="center"/>
    </xf>
    <xf numFmtId="180" fontId="23" fillId="0" borderId="119" xfId="86" applyNumberFormat="1" applyFont="1" applyFill="1" applyBorder="1" applyAlignment="1">
      <alignment horizontal="right" vertical="center"/>
    </xf>
    <xf numFmtId="0" fontId="23" fillId="0" borderId="115" xfId="86" applyNumberFormat="1" applyFont="1" applyFill="1" applyBorder="1" applyAlignment="1">
      <alignment horizontal="distributed" vertical="center"/>
    </xf>
    <xf numFmtId="0" fontId="23" fillId="0" borderId="77" xfId="86" applyNumberFormat="1" applyFont="1" applyFill="1" applyBorder="1" applyAlignment="1">
      <alignment horizontal="distributed" vertical="center"/>
    </xf>
    <xf numFmtId="0" fontId="23" fillId="0" borderId="116" xfId="86" applyNumberFormat="1" applyFont="1" applyFill="1" applyBorder="1" applyAlignment="1">
      <alignment horizontal="distributed" vertical="center"/>
    </xf>
    <xf numFmtId="0" fontId="23" fillId="0" borderId="117" xfId="86" applyNumberFormat="1" applyFont="1" applyFill="1" applyBorder="1" applyAlignment="1">
      <alignment horizontal="distributed" vertical="center"/>
    </xf>
    <xf numFmtId="0" fontId="23" fillId="0" borderId="34" xfId="86" applyFont="1" applyFill="1" applyBorder="1" applyAlignment="1">
      <alignment vertical="center"/>
    </xf>
    <xf numFmtId="180" fontId="23" fillId="0" borderId="29" xfId="86" applyNumberFormat="1" applyFont="1" applyBorder="1" applyAlignment="1">
      <alignment horizontal="center" vertical="center"/>
    </xf>
    <xf numFmtId="180" fontId="23" fillId="0" borderId="0" xfId="86" applyNumberFormat="1" applyFont="1" applyBorder="1" applyAlignment="1">
      <alignment horizontal="center" vertical="center"/>
    </xf>
    <xf numFmtId="180" fontId="23" fillId="0" borderId="37" xfId="86" applyNumberFormat="1" applyFont="1" applyBorder="1" applyAlignment="1">
      <alignment horizontal="center" vertical="center"/>
    </xf>
    <xf numFmtId="0" fontId="23" fillId="0" borderId="0" xfId="86" applyFont="1" applyBorder="1" applyAlignment="1">
      <alignment horizontal="distributed" vertical="center"/>
    </xf>
    <xf numFmtId="180" fontId="23" fillId="0" borderId="31" xfId="86" applyNumberFormat="1" applyFont="1" applyBorder="1" applyAlignment="1">
      <alignment vertical="center"/>
    </xf>
    <xf numFmtId="180" fontId="23" fillId="0" borderId="30" xfId="86" applyNumberFormat="1" applyFont="1" applyBorder="1" applyAlignment="1">
      <alignment vertical="center"/>
    </xf>
    <xf numFmtId="0" fontId="23" fillId="0" borderId="0" xfId="86" applyFont="1" applyBorder="1" applyAlignment="1">
      <alignment horizontal="left"/>
    </xf>
    <xf numFmtId="0" fontId="23" fillId="0" borderId="0" xfId="86" applyFont="1" applyBorder="1" applyAlignment="1">
      <alignment horizontal="left" vertical="top"/>
    </xf>
    <xf numFmtId="0" fontId="23" fillId="0" borderId="32" xfId="86" applyFont="1" applyFill="1" applyBorder="1" applyAlignment="1">
      <alignment vertical="center"/>
    </xf>
  </cellXfs>
  <cellStyles count="96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" xfId="65" builtinId="6"/>
    <cellStyle name="桁区切り 2" xfId="66"/>
    <cellStyle name="桁区切り 3" xfId="67"/>
    <cellStyle name="桁区切り 4" xfId="68"/>
    <cellStyle name="桁区切り 5" xfId="69"/>
    <cellStyle name="見出し 1 2" xfId="70"/>
    <cellStyle name="見出し 1 3" xfId="71"/>
    <cellStyle name="見出し 2 2" xfId="72"/>
    <cellStyle name="見出し 2 3" xfId="73"/>
    <cellStyle name="見出し 3 2" xfId="74"/>
    <cellStyle name="見出し 3 3" xfId="75"/>
    <cellStyle name="見出し 4 2" xfId="76"/>
    <cellStyle name="見出し 4 3" xfId="77"/>
    <cellStyle name="集計 2" xfId="78"/>
    <cellStyle name="集計 3" xfId="79"/>
    <cellStyle name="出力 2" xfId="80"/>
    <cellStyle name="出力 3" xfId="81"/>
    <cellStyle name="説明文 2" xfId="82"/>
    <cellStyle name="説明文 3" xfId="83"/>
    <cellStyle name="入力 2" xfId="84"/>
    <cellStyle name="入力 3" xfId="85"/>
    <cellStyle name="標準" xfId="0" builtinId="0"/>
    <cellStyle name="標準 2" xfId="86"/>
    <cellStyle name="標準 3" xfId="87"/>
    <cellStyle name="標準 4" xfId="88"/>
    <cellStyle name="標準 4 2" xfId="89"/>
    <cellStyle name="標準 5" xfId="90"/>
    <cellStyle name="標準 6" xfId="91"/>
    <cellStyle name="標準_98統計書19-02各種選挙投票状況" xfId="92"/>
    <cellStyle name="未定義" xfId="93"/>
    <cellStyle name="良い 2" xfId="94"/>
    <cellStyle name="良い 3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 tint="-0.14999847407452621"/>
  </sheetPr>
  <dimension ref="A1:K56"/>
  <sheetViews>
    <sheetView defaultGridColor="0" view="pageBreakPreview" topLeftCell="A28" colorId="22" zoomScaleNormal="100" zoomScaleSheetLayoutView="100" workbookViewId="0">
      <selection activeCell="M51" sqref="M51"/>
    </sheetView>
  </sheetViews>
  <sheetFormatPr defaultColWidth="10.625" defaultRowHeight="14.25"/>
  <cols>
    <col min="1" max="1" width="6.625" style="47" customWidth="1"/>
    <col min="2" max="2" width="16.625" style="43" customWidth="1"/>
    <col min="3" max="5" width="7.125" style="43" customWidth="1"/>
    <col min="6" max="6" width="6.625" style="43" customWidth="1"/>
    <col min="7" max="7" width="16.625" style="43" customWidth="1"/>
    <col min="8" max="9" width="7.125" style="43" customWidth="1"/>
    <col min="10" max="10" width="7.625" style="47" customWidth="1"/>
    <col min="11" max="16384" width="10.625" style="43"/>
  </cols>
  <sheetData>
    <row r="1" spans="1:11" s="39" customFormat="1" ht="18.75" customHeight="1">
      <c r="A1" s="368" t="s">
        <v>196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1" s="41" customFormat="1" ht="18" customHeight="1" thickBot="1">
      <c r="A2" s="40"/>
      <c r="G2" s="42"/>
      <c r="H2" s="352" t="s">
        <v>614</v>
      </c>
      <c r="I2" s="352"/>
      <c r="J2" s="352"/>
    </row>
    <row r="3" spans="1:11" ht="15" customHeight="1">
      <c r="A3" s="353" t="s">
        <v>0</v>
      </c>
      <c r="B3" s="355" t="s">
        <v>1</v>
      </c>
      <c r="C3" s="369" t="s">
        <v>208</v>
      </c>
      <c r="D3" s="370"/>
      <c r="E3" s="371"/>
      <c r="F3" s="357" t="s">
        <v>0</v>
      </c>
      <c r="G3" s="359" t="s">
        <v>1</v>
      </c>
      <c r="H3" s="369" t="s">
        <v>208</v>
      </c>
      <c r="I3" s="370"/>
      <c r="J3" s="372"/>
      <c r="K3" s="47"/>
    </row>
    <row r="4" spans="1:11">
      <c r="A4" s="354"/>
      <c r="B4" s="356"/>
      <c r="C4" s="222" t="s">
        <v>2</v>
      </c>
      <c r="D4" s="223" t="s">
        <v>3</v>
      </c>
      <c r="E4" s="224" t="s">
        <v>4</v>
      </c>
      <c r="F4" s="358"/>
      <c r="G4" s="360"/>
      <c r="H4" s="269" t="s">
        <v>2</v>
      </c>
      <c r="I4" s="270" t="s">
        <v>3</v>
      </c>
      <c r="J4" s="271" t="s">
        <v>4</v>
      </c>
    </row>
    <row r="5" spans="1:11" ht="15" customHeight="1">
      <c r="A5" s="225" t="s">
        <v>12</v>
      </c>
      <c r="B5" s="226" t="s">
        <v>119</v>
      </c>
      <c r="C5" s="234">
        <v>3529</v>
      </c>
      <c r="D5" s="235">
        <v>3757</v>
      </c>
      <c r="E5" s="236">
        <f t="shared" ref="E5:E55" si="0">SUM(C5:D5)</f>
        <v>7286</v>
      </c>
      <c r="F5" s="272" t="s">
        <v>59</v>
      </c>
      <c r="G5" s="226" t="s">
        <v>166</v>
      </c>
      <c r="H5" s="276">
        <v>474</v>
      </c>
      <c r="I5" s="255">
        <v>546</v>
      </c>
      <c r="J5" s="277">
        <f t="shared" ref="J5:J10" si="1">SUM(H5:I5)</f>
        <v>1020</v>
      </c>
    </row>
    <row r="6" spans="1:11" ht="15" customHeight="1">
      <c r="A6" s="227" t="s">
        <v>13</v>
      </c>
      <c r="B6" s="228" t="s">
        <v>120</v>
      </c>
      <c r="C6" s="237">
        <v>1580</v>
      </c>
      <c r="D6" s="238">
        <v>1638</v>
      </c>
      <c r="E6" s="239">
        <f t="shared" si="0"/>
        <v>3218</v>
      </c>
      <c r="F6" s="273" t="s">
        <v>60</v>
      </c>
      <c r="G6" s="228" t="s">
        <v>167</v>
      </c>
      <c r="H6" s="237">
        <v>256</v>
      </c>
      <c r="I6" s="238">
        <v>278</v>
      </c>
      <c r="J6" s="278">
        <f t="shared" si="1"/>
        <v>534</v>
      </c>
    </row>
    <row r="7" spans="1:11" ht="15" customHeight="1">
      <c r="A7" s="227" t="s">
        <v>14</v>
      </c>
      <c r="B7" s="228" t="s">
        <v>121</v>
      </c>
      <c r="C7" s="237">
        <v>1914</v>
      </c>
      <c r="D7" s="238">
        <v>1930</v>
      </c>
      <c r="E7" s="239">
        <f t="shared" si="0"/>
        <v>3844</v>
      </c>
      <c r="F7" s="273" t="s">
        <v>61</v>
      </c>
      <c r="G7" s="274" t="s">
        <v>168</v>
      </c>
      <c r="H7" s="237">
        <v>1065</v>
      </c>
      <c r="I7" s="238">
        <v>1096</v>
      </c>
      <c r="J7" s="278">
        <f t="shared" si="1"/>
        <v>2161</v>
      </c>
    </row>
    <row r="8" spans="1:11" ht="15" customHeight="1">
      <c r="A8" s="227" t="s">
        <v>15</v>
      </c>
      <c r="B8" s="229" t="s">
        <v>122</v>
      </c>
      <c r="C8" s="237">
        <v>2979</v>
      </c>
      <c r="D8" s="238">
        <v>2544</v>
      </c>
      <c r="E8" s="239">
        <f t="shared" si="0"/>
        <v>5523</v>
      </c>
      <c r="F8" s="273" t="s">
        <v>62</v>
      </c>
      <c r="G8" s="229" t="s">
        <v>169</v>
      </c>
      <c r="H8" s="237">
        <v>1285</v>
      </c>
      <c r="I8" s="238">
        <v>1314</v>
      </c>
      <c r="J8" s="278">
        <f t="shared" si="1"/>
        <v>2599</v>
      </c>
    </row>
    <row r="9" spans="1:11" ht="15" customHeight="1">
      <c r="A9" s="227" t="s">
        <v>16</v>
      </c>
      <c r="B9" s="228" t="s">
        <v>123</v>
      </c>
      <c r="C9" s="237">
        <v>2237</v>
      </c>
      <c r="D9" s="238">
        <v>2080</v>
      </c>
      <c r="E9" s="239">
        <f t="shared" si="0"/>
        <v>4317</v>
      </c>
      <c r="F9" s="273" t="s">
        <v>63</v>
      </c>
      <c r="G9" s="228" t="s">
        <v>170</v>
      </c>
      <c r="H9" s="237">
        <v>959</v>
      </c>
      <c r="I9" s="238">
        <v>989</v>
      </c>
      <c r="J9" s="278">
        <f t="shared" si="1"/>
        <v>1948</v>
      </c>
    </row>
    <row r="10" spans="1:11" ht="15" customHeight="1">
      <c r="A10" s="227" t="s">
        <v>17</v>
      </c>
      <c r="B10" s="228" t="s">
        <v>124</v>
      </c>
      <c r="C10" s="237">
        <v>1559</v>
      </c>
      <c r="D10" s="238">
        <v>1218</v>
      </c>
      <c r="E10" s="239">
        <f t="shared" si="0"/>
        <v>2777</v>
      </c>
      <c r="F10" s="275" t="s">
        <v>64</v>
      </c>
      <c r="G10" s="233" t="s">
        <v>171</v>
      </c>
      <c r="H10" s="240">
        <v>589</v>
      </c>
      <c r="I10" s="241">
        <v>588</v>
      </c>
      <c r="J10" s="279">
        <f t="shared" si="1"/>
        <v>1177</v>
      </c>
    </row>
    <row r="11" spans="1:11" ht="15" customHeight="1">
      <c r="A11" s="227" t="s">
        <v>18</v>
      </c>
      <c r="B11" s="228" t="s">
        <v>125</v>
      </c>
      <c r="C11" s="237">
        <v>1563</v>
      </c>
      <c r="D11" s="238">
        <v>1578</v>
      </c>
      <c r="E11" s="239">
        <f t="shared" si="0"/>
        <v>3141</v>
      </c>
      <c r="F11" s="361" t="s">
        <v>111</v>
      </c>
      <c r="G11" s="351"/>
      <c r="H11" s="243">
        <f>SUM(C48:C55,H5:H10)</f>
        <v>9388</v>
      </c>
      <c r="I11" s="244">
        <f>SUM(D48:D55,I5:I10)</f>
        <v>9656</v>
      </c>
      <c r="J11" s="280">
        <f>E48+E49+E50+E51+E52+E53+E54+E55+J5+J6+J7+J8+J9+J10</f>
        <v>19044</v>
      </c>
    </row>
    <row r="12" spans="1:11" ht="15" customHeight="1">
      <c r="A12" s="227" t="s">
        <v>19</v>
      </c>
      <c r="B12" s="228" t="s">
        <v>126</v>
      </c>
      <c r="C12" s="237">
        <v>211</v>
      </c>
      <c r="D12" s="238">
        <v>247</v>
      </c>
      <c r="E12" s="239">
        <f t="shared" si="0"/>
        <v>458</v>
      </c>
      <c r="F12" s="272" t="s">
        <v>65</v>
      </c>
      <c r="G12" s="281" t="s">
        <v>172</v>
      </c>
      <c r="H12" s="260">
        <v>414</v>
      </c>
      <c r="I12" s="235">
        <v>490</v>
      </c>
      <c r="J12" s="283">
        <f>SUM(H12:I12)</f>
        <v>904</v>
      </c>
    </row>
    <row r="13" spans="1:11" ht="15" customHeight="1">
      <c r="A13" s="227" t="s">
        <v>20</v>
      </c>
      <c r="B13" s="228" t="s">
        <v>127</v>
      </c>
      <c r="C13" s="237">
        <v>2376</v>
      </c>
      <c r="D13" s="238">
        <v>2002</v>
      </c>
      <c r="E13" s="239">
        <f t="shared" si="0"/>
        <v>4378</v>
      </c>
      <c r="F13" s="273" t="s">
        <v>66</v>
      </c>
      <c r="G13" s="257" t="s">
        <v>173</v>
      </c>
      <c r="H13" s="237">
        <v>434</v>
      </c>
      <c r="I13" s="238">
        <v>511</v>
      </c>
      <c r="J13" s="278">
        <f>SUM(H13:I13)</f>
        <v>945</v>
      </c>
    </row>
    <row r="14" spans="1:11" ht="15" customHeight="1">
      <c r="A14" s="227" t="s">
        <v>21</v>
      </c>
      <c r="B14" s="228" t="s">
        <v>128</v>
      </c>
      <c r="C14" s="237">
        <v>799</v>
      </c>
      <c r="D14" s="238">
        <v>757</v>
      </c>
      <c r="E14" s="239">
        <f t="shared" si="0"/>
        <v>1556</v>
      </c>
      <c r="F14" s="275" t="s">
        <v>67</v>
      </c>
      <c r="G14" s="282" t="s">
        <v>174</v>
      </c>
      <c r="H14" s="240">
        <v>158</v>
      </c>
      <c r="I14" s="241">
        <v>161</v>
      </c>
      <c r="J14" s="279">
        <f>SUM(H14:I14)</f>
        <v>319</v>
      </c>
    </row>
    <row r="15" spans="1:11" ht="15" customHeight="1">
      <c r="A15" s="227" t="s">
        <v>22</v>
      </c>
      <c r="B15" s="230" t="s">
        <v>129</v>
      </c>
      <c r="C15" s="237">
        <v>210</v>
      </c>
      <c r="D15" s="238">
        <v>236</v>
      </c>
      <c r="E15" s="239">
        <f t="shared" si="0"/>
        <v>446</v>
      </c>
      <c r="F15" s="361" t="s">
        <v>110</v>
      </c>
      <c r="G15" s="351"/>
      <c r="H15" s="284">
        <f>SUM(H12:H14)</f>
        <v>1006</v>
      </c>
      <c r="I15" s="285">
        <f>SUM(I12:I14)</f>
        <v>1162</v>
      </c>
      <c r="J15" s="280">
        <f>SUM(J12:J14)</f>
        <v>2168</v>
      </c>
    </row>
    <row r="16" spans="1:11" ht="15" customHeight="1">
      <c r="A16" s="227" t="s">
        <v>23</v>
      </c>
      <c r="B16" s="228" t="s">
        <v>130</v>
      </c>
      <c r="C16" s="237">
        <v>780</v>
      </c>
      <c r="D16" s="238">
        <v>867</v>
      </c>
      <c r="E16" s="239">
        <f t="shared" si="0"/>
        <v>1647</v>
      </c>
      <c r="F16" s="272" t="s">
        <v>68</v>
      </c>
      <c r="G16" s="286" t="s">
        <v>175</v>
      </c>
      <c r="H16" s="288">
        <v>419</v>
      </c>
      <c r="I16" s="255">
        <v>459</v>
      </c>
      <c r="J16" s="283">
        <f t="shared" ref="J16:J21" si="2">SUM(H16:I16)</f>
        <v>878</v>
      </c>
    </row>
    <row r="17" spans="1:10" ht="15" customHeight="1">
      <c r="A17" s="227" t="s">
        <v>24</v>
      </c>
      <c r="B17" s="230" t="s">
        <v>131</v>
      </c>
      <c r="C17" s="237">
        <v>2339</v>
      </c>
      <c r="D17" s="238">
        <v>2216</v>
      </c>
      <c r="E17" s="239">
        <f t="shared" si="0"/>
        <v>4555</v>
      </c>
      <c r="F17" s="273" t="s">
        <v>69</v>
      </c>
      <c r="G17" s="228" t="s">
        <v>702</v>
      </c>
      <c r="H17" s="237">
        <v>115</v>
      </c>
      <c r="I17" s="238">
        <v>158</v>
      </c>
      <c r="J17" s="278">
        <f t="shared" si="2"/>
        <v>273</v>
      </c>
    </row>
    <row r="18" spans="1:10" ht="15" customHeight="1">
      <c r="A18" s="227" t="s">
        <v>25</v>
      </c>
      <c r="B18" s="231" t="s">
        <v>132</v>
      </c>
      <c r="C18" s="237">
        <v>3685</v>
      </c>
      <c r="D18" s="238">
        <v>3354</v>
      </c>
      <c r="E18" s="239">
        <f t="shared" si="0"/>
        <v>7039</v>
      </c>
      <c r="F18" s="273" t="s">
        <v>70</v>
      </c>
      <c r="G18" s="228" t="s">
        <v>176</v>
      </c>
      <c r="H18" s="237">
        <v>199</v>
      </c>
      <c r="I18" s="238">
        <v>228</v>
      </c>
      <c r="J18" s="278">
        <f t="shared" si="2"/>
        <v>427</v>
      </c>
    </row>
    <row r="19" spans="1:10" ht="15" customHeight="1">
      <c r="A19" s="227" t="s">
        <v>26</v>
      </c>
      <c r="B19" s="228" t="s">
        <v>133</v>
      </c>
      <c r="C19" s="237">
        <v>760</v>
      </c>
      <c r="D19" s="238">
        <v>830</v>
      </c>
      <c r="E19" s="239">
        <f t="shared" si="0"/>
        <v>1590</v>
      </c>
      <c r="F19" s="273" t="s">
        <v>71</v>
      </c>
      <c r="G19" s="228" t="s">
        <v>177</v>
      </c>
      <c r="H19" s="237">
        <v>350</v>
      </c>
      <c r="I19" s="238">
        <v>429</v>
      </c>
      <c r="J19" s="278">
        <f t="shared" si="2"/>
        <v>779</v>
      </c>
    </row>
    <row r="20" spans="1:10" ht="15" customHeight="1">
      <c r="A20" s="232" t="s">
        <v>27</v>
      </c>
      <c r="B20" s="233" t="s">
        <v>134</v>
      </c>
      <c r="C20" s="240">
        <v>775</v>
      </c>
      <c r="D20" s="241">
        <v>597</v>
      </c>
      <c r="E20" s="242">
        <f t="shared" si="0"/>
        <v>1372</v>
      </c>
      <c r="F20" s="273" t="s">
        <v>72</v>
      </c>
      <c r="G20" s="229" t="s">
        <v>178</v>
      </c>
      <c r="H20" s="237">
        <v>160</v>
      </c>
      <c r="I20" s="238">
        <v>188</v>
      </c>
      <c r="J20" s="278">
        <f t="shared" si="2"/>
        <v>348</v>
      </c>
    </row>
    <row r="21" spans="1:10" ht="15" customHeight="1">
      <c r="A21" s="350" t="s">
        <v>103</v>
      </c>
      <c r="B21" s="351"/>
      <c r="C21" s="243">
        <f>SUM(C5:C20)</f>
        <v>27296</v>
      </c>
      <c r="D21" s="244">
        <f>SUM(D5:D20)</f>
        <v>25851</v>
      </c>
      <c r="E21" s="245">
        <f>SUM(E5:E20)</f>
        <v>53147</v>
      </c>
      <c r="F21" s="275" t="s">
        <v>73</v>
      </c>
      <c r="G21" s="287" t="s">
        <v>179</v>
      </c>
      <c r="H21" s="240">
        <v>189</v>
      </c>
      <c r="I21" s="241">
        <v>252</v>
      </c>
      <c r="J21" s="279">
        <f t="shared" si="2"/>
        <v>441</v>
      </c>
    </row>
    <row r="22" spans="1:10" ht="15" customHeight="1">
      <c r="A22" s="246" t="s">
        <v>28</v>
      </c>
      <c r="B22" s="247" t="s">
        <v>135</v>
      </c>
      <c r="C22" s="234">
        <v>1153</v>
      </c>
      <c r="D22" s="235">
        <v>1237</v>
      </c>
      <c r="E22" s="250">
        <f t="shared" si="0"/>
        <v>2390</v>
      </c>
      <c r="F22" s="361" t="s">
        <v>109</v>
      </c>
      <c r="G22" s="351"/>
      <c r="H22" s="243">
        <f>SUM(H16:H21)</f>
        <v>1432</v>
      </c>
      <c r="I22" s="244">
        <f>SUM(I16:I21)</f>
        <v>1714</v>
      </c>
      <c r="J22" s="280">
        <f>SUM(J16:J21)</f>
        <v>3146</v>
      </c>
    </row>
    <row r="23" spans="1:10" ht="15" customHeight="1">
      <c r="A23" s="248" t="s">
        <v>29</v>
      </c>
      <c r="B23" s="228" t="s">
        <v>136</v>
      </c>
      <c r="C23" s="237">
        <v>2488</v>
      </c>
      <c r="D23" s="238">
        <v>2304</v>
      </c>
      <c r="E23" s="239">
        <f t="shared" si="0"/>
        <v>4792</v>
      </c>
      <c r="F23" s="272" t="s">
        <v>74</v>
      </c>
      <c r="G23" s="289" t="s">
        <v>180</v>
      </c>
      <c r="H23" s="260">
        <v>792</v>
      </c>
      <c r="I23" s="235">
        <v>976</v>
      </c>
      <c r="J23" s="283">
        <f t="shared" ref="J23:J29" si="3">SUM(H23:I23)</f>
        <v>1768</v>
      </c>
    </row>
    <row r="24" spans="1:10" ht="15" customHeight="1">
      <c r="A24" s="248" t="s">
        <v>30</v>
      </c>
      <c r="B24" s="228" t="s">
        <v>137</v>
      </c>
      <c r="C24" s="237">
        <v>1111</v>
      </c>
      <c r="D24" s="238">
        <v>1193</v>
      </c>
      <c r="E24" s="239">
        <f t="shared" si="0"/>
        <v>2304</v>
      </c>
      <c r="F24" s="273" t="s">
        <v>75</v>
      </c>
      <c r="G24" s="228" t="s">
        <v>181</v>
      </c>
      <c r="H24" s="291">
        <v>167</v>
      </c>
      <c r="I24" s="238">
        <v>213</v>
      </c>
      <c r="J24" s="278">
        <f t="shared" si="3"/>
        <v>380</v>
      </c>
    </row>
    <row r="25" spans="1:10" ht="15" customHeight="1">
      <c r="A25" s="248" t="s">
        <v>31</v>
      </c>
      <c r="B25" s="228" t="s">
        <v>138</v>
      </c>
      <c r="C25" s="237">
        <v>2046</v>
      </c>
      <c r="D25" s="238">
        <v>2061</v>
      </c>
      <c r="E25" s="239">
        <f t="shared" si="0"/>
        <v>4107</v>
      </c>
      <c r="F25" s="273" t="s">
        <v>76</v>
      </c>
      <c r="G25" s="257" t="s">
        <v>182</v>
      </c>
      <c r="H25" s="237">
        <v>168</v>
      </c>
      <c r="I25" s="238">
        <v>179</v>
      </c>
      <c r="J25" s="278">
        <f t="shared" si="3"/>
        <v>347</v>
      </c>
    </row>
    <row r="26" spans="1:10" ht="15" customHeight="1">
      <c r="A26" s="248" t="s">
        <v>32</v>
      </c>
      <c r="B26" s="228" t="s">
        <v>139</v>
      </c>
      <c r="C26" s="237">
        <v>1999</v>
      </c>
      <c r="D26" s="238">
        <v>2121</v>
      </c>
      <c r="E26" s="239">
        <f t="shared" si="0"/>
        <v>4120</v>
      </c>
      <c r="F26" s="273" t="s">
        <v>77</v>
      </c>
      <c r="G26" s="257" t="s">
        <v>183</v>
      </c>
      <c r="H26" s="237">
        <v>110</v>
      </c>
      <c r="I26" s="238">
        <v>115</v>
      </c>
      <c r="J26" s="278">
        <f t="shared" si="3"/>
        <v>225</v>
      </c>
    </row>
    <row r="27" spans="1:10" ht="15" customHeight="1">
      <c r="A27" s="248" t="s">
        <v>33</v>
      </c>
      <c r="B27" s="228" t="s">
        <v>140</v>
      </c>
      <c r="C27" s="237">
        <v>643</v>
      </c>
      <c r="D27" s="238">
        <v>579</v>
      </c>
      <c r="E27" s="239">
        <f t="shared" si="0"/>
        <v>1222</v>
      </c>
      <c r="F27" s="273" t="s">
        <v>78</v>
      </c>
      <c r="G27" s="290" t="s">
        <v>184</v>
      </c>
      <c r="H27" s="237">
        <v>243</v>
      </c>
      <c r="I27" s="238">
        <v>263</v>
      </c>
      <c r="J27" s="278">
        <f t="shared" si="3"/>
        <v>506</v>
      </c>
    </row>
    <row r="28" spans="1:10" ht="15" customHeight="1">
      <c r="A28" s="248" t="s">
        <v>34</v>
      </c>
      <c r="B28" s="228" t="s">
        <v>141</v>
      </c>
      <c r="C28" s="237">
        <v>702</v>
      </c>
      <c r="D28" s="238">
        <v>676</v>
      </c>
      <c r="E28" s="239">
        <f t="shared" si="0"/>
        <v>1378</v>
      </c>
      <c r="F28" s="273" t="s">
        <v>79</v>
      </c>
      <c r="G28" s="231" t="s">
        <v>185</v>
      </c>
      <c r="H28" s="291">
        <v>430</v>
      </c>
      <c r="I28" s="238">
        <v>460</v>
      </c>
      <c r="J28" s="278">
        <f t="shared" si="3"/>
        <v>890</v>
      </c>
    </row>
    <row r="29" spans="1:10" ht="15" customHeight="1">
      <c r="A29" s="248" t="s">
        <v>35</v>
      </c>
      <c r="B29" s="228" t="s">
        <v>142</v>
      </c>
      <c r="C29" s="237">
        <v>270</v>
      </c>
      <c r="D29" s="238">
        <v>239</v>
      </c>
      <c r="E29" s="239">
        <f t="shared" si="0"/>
        <v>509</v>
      </c>
      <c r="F29" s="275" t="s">
        <v>80</v>
      </c>
      <c r="G29" s="282" t="s">
        <v>186</v>
      </c>
      <c r="H29" s="240">
        <v>569</v>
      </c>
      <c r="I29" s="241">
        <v>614</v>
      </c>
      <c r="J29" s="279">
        <f t="shared" si="3"/>
        <v>1183</v>
      </c>
    </row>
    <row r="30" spans="1:10" ht="15" customHeight="1">
      <c r="A30" s="249" t="s">
        <v>36</v>
      </c>
      <c r="B30" s="233" t="s">
        <v>143</v>
      </c>
      <c r="C30" s="240">
        <v>409</v>
      </c>
      <c r="D30" s="251">
        <v>431</v>
      </c>
      <c r="E30" s="252">
        <f t="shared" si="0"/>
        <v>840</v>
      </c>
      <c r="F30" s="361" t="s">
        <v>108</v>
      </c>
      <c r="G30" s="351"/>
      <c r="H30" s="284">
        <f>SUM(H23:H29)</f>
        <v>2479</v>
      </c>
      <c r="I30" s="244">
        <f>SUM(I23:I29)</f>
        <v>2820</v>
      </c>
      <c r="J30" s="280">
        <f>SUM(J23:J29)</f>
        <v>5299</v>
      </c>
    </row>
    <row r="31" spans="1:10" ht="15" customHeight="1">
      <c r="A31" s="350" t="s">
        <v>104</v>
      </c>
      <c r="B31" s="351"/>
      <c r="C31" s="243">
        <f>SUM(C22:C30)</f>
        <v>10821</v>
      </c>
      <c r="D31" s="253">
        <f>SUM(D22:D30)</f>
        <v>10841</v>
      </c>
      <c r="E31" s="245">
        <f>SUM(C31:D31)</f>
        <v>21662</v>
      </c>
      <c r="F31" s="292" t="s">
        <v>81</v>
      </c>
      <c r="G31" s="293" t="s">
        <v>187</v>
      </c>
      <c r="H31" s="260">
        <v>213</v>
      </c>
      <c r="I31" s="235">
        <v>239</v>
      </c>
      <c r="J31" s="283">
        <f t="shared" ref="J31:J42" si="4">SUM(H31:I31)</f>
        <v>452</v>
      </c>
    </row>
    <row r="32" spans="1:10" ht="15" customHeight="1">
      <c r="A32" s="225" t="s">
        <v>37</v>
      </c>
      <c r="B32" s="254" t="s">
        <v>144</v>
      </c>
      <c r="C32" s="234">
        <v>613</v>
      </c>
      <c r="D32" s="255">
        <v>643</v>
      </c>
      <c r="E32" s="250">
        <f t="shared" si="0"/>
        <v>1256</v>
      </c>
      <c r="F32" s="294" t="s">
        <v>82</v>
      </c>
      <c r="G32" s="231" t="s">
        <v>188</v>
      </c>
      <c r="H32" s="237">
        <v>454</v>
      </c>
      <c r="I32" s="238">
        <v>546</v>
      </c>
      <c r="J32" s="278">
        <f t="shared" si="4"/>
        <v>1000</v>
      </c>
    </row>
    <row r="33" spans="1:10" ht="15" customHeight="1">
      <c r="A33" s="227" t="s">
        <v>38</v>
      </c>
      <c r="B33" s="229" t="s">
        <v>145</v>
      </c>
      <c r="C33" s="237">
        <v>362</v>
      </c>
      <c r="D33" s="238">
        <v>366</v>
      </c>
      <c r="E33" s="239">
        <f t="shared" si="0"/>
        <v>728</v>
      </c>
      <c r="F33" s="294" t="s">
        <v>83</v>
      </c>
      <c r="G33" s="295" t="s">
        <v>189</v>
      </c>
      <c r="H33" s="237">
        <v>523</v>
      </c>
      <c r="I33" s="238">
        <v>649</v>
      </c>
      <c r="J33" s="278">
        <f t="shared" si="4"/>
        <v>1172</v>
      </c>
    </row>
    <row r="34" spans="1:10" ht="15" customHeight="1">
      <c r="A34" s="227" t="s">
        <v>39</v>
      </c>
      <c r="B34" s="228" t="s">
        <v>146</v>
      </c>
      <c r="C34" s="237">
        <v>209</v>
      </c>
      <c r="D34" s="238">
        <v>244</v>
      </c>
      <c r="E34" s="239">
        <f t="shared" si="0"/>
        <v>453</v>
      </c>
      <c r="F34" s="294" t="s">
        <v>84</v>
      </c>
      <c r="G34" s="228" t="s">
        <v>190</v>
      </c>
      <c r="H34" s="291">
        <v>241</v>
      </c>
      <c r="I34" s="238">
        <v>271</v>
      </c>
      <c r="J34" s="278">
        <f t="shared" si="4"/>
        <v>512</v>
      </c>
    </row>
    <row r="35" spans="1:10" ht="15" customHeight="1">
      <c r="A35" s="227" t="s">
        <v>40</v>
      </c>
      <c r="B35" s="228" t="s">
        <v>147</v>
      </c>
      <c r="C35" s="237">
        <v>506</v>
      </c>
      <c r="D35" s="238">
        <v>542</v>
      </c>
      <c r="E35" s="239">
        <f t="shared" si="0"/>
        <v>1048</v>
      </c>
      <c r="F35" s="294" t="s">
        <v>85</v>
      </c>
      <c r="G35" s="257" t="s">
        <v>191</v>
      </c>
      <c r="H35" s="237">
        <v>329</v>
      </c>
      <c r="I35" s="238">
        <v>355</v>
      </c>
      <c r="J35" s="278">
        <f t="shared" si="4"/>
        <v>684</v>
      </c>
    </row>
    <row r="36" spans="1:10" ht="15" customHeight="1">
      <c r="A36" s="227" t="s">
        <v>41</v>
      </c>
      <c r="B36" s="228" t="s">
        <v>148</v>
      </c>
      <c r="C36" s="237">
        <v>482</v>
      </c>
      <c r="D36" s="238">
        <v>521</v>
      </c>
      <c r="E36" s="239">
        <f t="shared" si="0"/>
        <v>1003</v>
      </c>
      <c r="F36" s="294" t="s">
        <v>86</v>
      </c>
      <c r="G36" s="257" t="s">
        <v>192</v>
      </c>
      <c r="H36" s="237">
        <v>223</v>
      </c>
      <c r="I36" s="238">
        <v>251</v>
      </c>
      <c r="J36" s="278">
        <f t="shared" si="4"/>
        <v>474</v>
      </c>
    </row>
    <row r="37" spans="1:10" ht="15" customHeight="1">
      <c r="A37" s="227" t="s">
        <v>42</v>
      </c>
      <c r="B37" s="228" t="s">
        <v>149</v>
      </c>
      <c r="C37" s="237">
        <v>567</v>
      </c>
      <c r="D37" s="238">
        <v>600</v>
      </c>
      <c r="E37" s="239">
        <f t="shared" si="0"/>
        <v>1167</v>
      </c>
      <c r="F37" s="294" t="s">
        <v>87</v>
      </c>
      <c r="G37" s="296" t="s">
        <v>193</v>
      </c>
      <c r="H37" s="237">
        <v>128</v>
      </c>
      <c r="I37" s="238">
        <v>152</v>
      </c>
      <c r="J37" s="278">
        <f t="shared" si="4"/>
        <v>280</v>
      </c>
    </row>
    <row r="38" spans="1:10" ht="15" customHeight="1">
      <c r="A38" s="232" t="s">
        <v>43</v>
      </c>
      <c r="B38" s="233" t="s">
        <v>150</v>
      </c>
      <c r="C38" s="240">
        <v>135</v>
      </c>
      <c r="D38" s="241">
        <v>162</v>
      </c>
      <c r="E38" s="242">
        <f t="shared" si="0"/>
        <v>297</v>
      </c>
      <c r="F38" s="294" t="s">
        <v>88</v>
      </c>
      <c r="G38" s="231" t="s">
        <v>194</v>
      </c>
      <c r="H38" s="291">
        <v>1285</v>
      </c>
      <c r="I38" s="238">
        <v>1394</v>
      </c>
      <c r="J38" s="278">
        <f t="shared" si="4"/>
        <v>2679</v>
      </c>
    </row>
    <row r="39" spans="1:10" ht="15" customHeight="1">
      <c r="A39" s="350" t="s">
        <v>105</v>
      </c>
      <c r="B39" s="351"/>
      <c r="C39" s="243">
        <f>SUM(C32:C38)</f>
        <v>2874</v>
      </c>
      <c r="D39" s="244">
        <f>SUM(D32:D38)</f>
        <v>3078</v>
      </c>
      <c r="E39" s="245">
        <f>SUM(E32:E38)</f>
        <v>5952</v>
      </c>
      <c r="F39" s="294" t="s">
        <v>89</v>
      </c>
      <c r="G39" s="257" t="s">
        <v>703</v>
      </c>
      <c r="H39" s="237">
        <v>318</v>
      </c>
      <c r="I39" s="238">
        <v>352</v>
      </c>
      <c r="J39" s="278">
        <f t="shared" si="4"/>
        <v>670</v>
      </c>
    </row>
    <row r="40" spans="1:10" ht="15" customHeight="1">
      <c r="A40" s="225" t="s">
        <v>44</v>
      </c>
      <c r="B40" s="256" t="s">
        <v>151</v>
      </c>
      <c r="C40" s="260">
        <v>1716</v>
      </c>
      <c r="D40" s="235">
        <v>1775</v>
      </c>
      <c r="E40" s="250">
        <f t="shared" si="0"/>
        <v>3491</v>
      </c>
      <c r="F40" s="294" t="s">
        <v>90</v>
      </c>
      <c r="G40" s="228" t="s">
        <v>704</v>
      </c>
      <c r="H40" s="291">
        <v>114</v>
      </c>
      <c r="I40" s="238">
        <v>130</v>
      </c>
      <c r="J40" s="278">
        <f t="shared" si="4"/>
        <v>244</v>
      </c>
    </row>
    <row r="41" spans="1:10" ht="15" customHeight="1">
      <c r="A41" s="227" t="s">
        <v>45</v>
      </c>
      <c r="B41" s="257" t="s">
        <v>152</v>
      </c>
      <c r="C41" s="237">
        <v>514</v>
      </c>
      <c r="D41" s="238">
        <v>503</v>
      </c>
      <c r="E41" s="239">
        <f t="shared" si="0"/>
        <v>1017</v>
      </c>
      <c r="F41" s="294" t="s">
        <v>91</v>
      </c>
      <c r="G41" s="257" t="s">
        <v>202</v>
      </c>
      <c r="H41" s="237">
        <v>70</v>
      </c>
      <c r="I41" s="238">
        <v>82</v>
      </c>
      <c r="J41" s="278">
        <f t="shared" si="4"/>
        <v>152</v>
      </c>
    </row>
    <row r="42" spans="1:10" ht="15" customHeight="1">
      <c r="A42" s="227" t="s">
        <v>46</v>
      </c>
      <c r="B42" s="257" t="s">
        <v>153</v>
      </c>
      <c r="C42" s="237">
        <v>2701</v>
      </c>
      <c r="D42" s="238">
        <v>2874</v>
      </c>
      <c r="E42" s="239">
        <f t="shared" si="0"/>
        <v>5575</v>
      </c>
      <c r="F42" s="297" t="s">
        <v>92</v>
      </c>
      <c r="G42" s="282" t="s">
        <v>203</v>
      </c>
      <c r="H42" s="261">
        <v>222</v>
      </c>
      <c r="I42" s="298">
        <v>271</v>
      </c>
      <c r="J42" s="299">
        <f t="shared" si="4"/>
        <v>493</v>
      </c>
    </row>
    <row r="43" spans="1:10" ht="15" customHeight="1">
      <c r="A43" s="227" t="s">
        <v>47</v>
      </c>
      <c r="B43" s="258" t="s">
        <v>154</v>
      </c>
      <c r="C43" s="237">
        <v>1478</v>
      </c>
      <c r="D43" s="238">
        <v>1512</v>
      </c>
      <c r="E43" s="239">
        <f t="shared" si="0"/>
        <v>2990</v>
      </c>
      <c r="F43" s="361" t="s">
        <v>107</v>
      </c>
      <c r="G43" s="351"/>
      <c r="H43" s="300">
        <f>SUM(H31:H42)</f>
        <v>4120</v>
      </c>
      <c r="I43" s="301">
        <f>SUM(I31:I42)</f>
        <v>4692</v>
      </c>
      <c r="J43" s="280">
        <f>SUM(J31:J42)</f>
        <v>8812</v>
      </c>
    </row>
    <row r="44" spans="1:10" ht="15" customHeight="1" thickBot="1">
      <c r="A44" s="227" t="s">
        <v>48</v>
      </c>
      <c r="B44" s="257" t="s">
        <v>155</v>
      </c>
      <c r="C44" s="237">
        <v>1754</v>
      </c>
      <c r="D44" s="238">
        <v>1832</v>
      </c>
      <c r="E44" s="239">
        <f t="shared" si="0"/>
        <v>3586</v>
      </c>
      <c r="F44" s="366" t="s">
        <v>197</v>
      </c>
      <c r="G44" s="367"/>
      <c r="H44" s="302">
        <f>C21+C31+C39+C47+H11+H15+H22+H30+H43</f>
        <v>71251</v>
      </c>
      <c r="I44" s="303">
        <f>D21+D31+D39+D47+I11+I15+I22+I30+I43</f>
        <v>72252</v>
      </c>
      <c r="J44" s="304">
        <f>H44+I44</f>
        <v>143503</v>
      </c>
    </row>
    <row r="45" spans="1:10" ht="15" customHeight="1">
      <c r="A45" s="227" t="s">
        <v>49</v>
      </c>
      <c r="B45" s="257" t="s">
        <v>156</v>
      </c>
      <c r="C45" s="237">
        <v>1054</v>
      </c>
      <c r="D45" s="238">
        <v>1108</v>
      </c>
      <c r="E45" s="239">
        <f t="shared" si="0"/>
        <v>2162</v>
      </c>
      <c r="F45" s="376" t="s">
        <v>112</v>
      </c>
      <c r="G45" s="377"/>
      <c r="H45" s="44" t="s">
        <v>2</v>
      </c>
      <c r="I45" s="45" t="s">
        <v>3</v>
      </c>
      <c r="J45" s="46" t="s">
        <v>198</v>
      </c>
    </row>
    <row r="46" spans="1:10" ht="15" customHeight="1">
      <c r="A46" s="232" t="s">
        <v>50</v>
      </c>
      <c r="B46" s="259" t="s">
        <v>157</v>
      </c>
      <c r="C46" s="261">
        <v>2618</v>
      </c>
      <c r="D46" s="251">
        <v>2834</v>
      </c>
      <c r="E46" s="252">
        <f t="shared" si="0"/>
        <v>5452</v>
      </c>
      <c r="F46" s="364" t="s">
        <v>615</v>
      </c>
      <c r="G46" s="365"/>
      <c r="H46" s="305">
        <v>69016</v>
      </c>
      <c r="I46" s="306">
        <v>69322</v>
      </c>
      <c r="J46" s="277">
        <f>SUM(H46:I46)</f>
        <v>138338</v>
      </c>
    </row>
    <row r="47" spans="1:10" ht="15" customHeight="1">
      <c r="A47" s="350" t="s">
        <v>106</v>
      </c>
      <c r="B47" s="351"/>
      <c r="C47" s="262">
        <f>SUM(C40:C46)</f>
        <v>11835</v>
      </c>
      <c r="D47" s="263">
        <f>SUM(D40:D46)</f>
        <v>12438</v>
      </c>
      <c r="E47" s="245">
        <f>SUM(E40:E46)</f>
        <v>24273</v>
      </c>
      <c r="F47" s="362" t="s">
        <v>616</v>
      </c>
      <c r="G47" s="363"/>
      <c r="H47" s="307">
        <v>69724</v>
      </c>
      <c r="I47" s="308">
        <v>69897</v>
      </c>
      <c r="J47" s="278">
        <f>SUM(H47:I47)</f>
        <v>139621</v>
      </c>
    </row>
    <row r="48" spans="1:10" ht="15" customHeight="1">
      <c r="A48" s="225" t="s">
        <v>51</v>
      </c>
      <c r="B48" s="256" t="s">
        <v>158</v>
      </c>
      <c r="C48" s="260">
        <v>764</v>
      </c>
      <c r="D48" s="235">
        <v>772</v>
      </c>
      <c r="E48" s="250">
        <f t="shared" si="0"/>
        <v>1536</v>
      </c>
      <c r="F48" s="362" t="s">
        <v>617</v>
      </c>
      <c r="G48" s="363"/>
      <c r="H48" s="307">
        <v>70319</v>
      </c>
      <c r="I48" s="308">
        <v>70647</v>
      </c>
      <c r="J48" s="278">
        <f t="shared" ref="J48:J55" si="5">SUM(H48:I48)</f>
        <v>140966</v>
      </c>
    </row>
    <row r="49" spans="1:10" ht="15" customHeight="1">
      <c r="A49" s="227" t="s">
        <v>52</v>
      </c>
      <c r="B49" s="257" t="s">
        <v>159</v>
      </c>
      <c r="C49" s="237">
        <v>668</v>
      </c>
      <c r="D49" s="238">
        <v>691</v>
      </c>
      <c r="E49" s="239">
        <f t="shared" si="0"/>
        <v>1359</v>
      </c>
      <c r="F49" s="362" t="s">
        <v>618</v>
      </c>
      <c r="G49" s="363"/>
      <c r="H49" s="307">
        <v>70276</v>
      </c>
      <c r="I49" s="308">
        <v>70871</v>
      </c>
      <c r="J49" s="278">
        <f t="shared" si="5"/>
        <v>141147</v>
      </c>
    </row>
    <row r="50" spans="1:10" ht="15" customHeight="1">
      <c r="A50" s="227" t="s">
        <v>53</v>
      </c>
      <c r="B50" s="257" t="s">
        <v>160</v>
      </c>
      <c r="C50" s="237">
        <v>284</v>
      </c>
      <c r="D50" s="238">
        <v>276</v>
      </c>
      <c r="E50" s="239">
        <f t="shared" si="0"/>
        <v>560</v>
      </c>
      <c r="F50" s="362" t="s">
        <v>619</v>
      </c>
      <c r="G50" s="363"/>
      <c r="H50" s="307">
        <v>70480</v>
      </c>
      <c r="I50" s="308">
        <v>71178</v>
      </c>
      <c r="J50" s="278">
        <f t="shared" si="5"/>
        <v>141658</v>
      </c>
    </row>
    <row r="51" spans="1:10" ht="15" customHeight="1">
      <c r="A51" s="227" t="s">
        <v>54</v>
      </c>
      <c r="B51" s="258" t="s">
        <v>161</v>
      </c>
      <c r="C51" s="237">
        <v>931</v>
      </c>
      <c r="D51" s="238">
        <v>933</v>
      </c>
      <c r="E51" s="239">
        <f t="shared" si="0"/>
        <v>1864</v>
      </c>
      <c r="F51" s="362" t="s">
        <v>620</v>
      </c>
      <c r="G51" s="363"/>
      <c r="H51" s="307">
        <v>70684</v>
      </c>
      <c r="I51" s="308">
        <v>71585</v>
      </c>
      <c r="J51" s="278">
        <f t="shared" si="5"/>
        <v>142269</v>
      </c>
    </row>
    <row r="52" spans="1:10" ht="15" customHeight="1">
      <c r="A52" s="227" t="s">
        <v>55</v>
      </c>
      <c r="B52" s="257" t="s">
        <v>162</v>
      </c>
      <c r="C52" s="237">
        <v>489</v>
      </c>
      <c r="D52" s="238">
        <v>504</v>
      </c>
      <c r="E52" s="239">
        <f t="shared" si="0"/>
        <v>993</v>
      </c>
      <c r="F52" s="362" t="s">
        <v>621</v>
      </c>
      <c r="G52" s="363"/>
      <c r="H52" s="307">
        <v>70654</v>
      </c>
      <c r="I52" s="308">
        <v>71616</v>
      </c>
      <c r="J52" s="278">
        <f t="shared" si="5"/>
        <v>142270</v>
      </c>
    </row>
    <row r="53" spans="1:10" ht="15" customHeight="1">
      <c r="A53" s="227" t="s">
        <v>56</v>
      </c>
      <c r="B53" s="264" t="s">
        <v>163</v>
      </c>
      <c r="C53" s="237">
        <v>700</v>
      </c>
      <c r="D53" s="238">
        <v>746</v>
      </c>
      <c r="E53" s="239">
        <f t="shared" si="0"/>
        <v>1446</v>
      </c>
      <c r="F53" s="362" t="s">
        <v>622</v>
      </c>
      <c r="G53" s="363"/>
      <c r="H53" s="307">
        <v>70751</v>
      </c>
      <c r="I53" s="308">
        <v>71855</v>
      </c>
      <c r="J53" s="278">
        <f t="shared" si="5"/>
        <v>142606</v>
      </c>
    </row>
    <row r="54" spans="1:10" ht="15" customHeight="1">
      <c r="A54" s="227" t="s">
        <v>57</v>
      </c>
      <c r="B54" s="257" t="s">
        <v>164</v>
      </c>
      <c r="C54" s="237">
        <v>609</v>
      </c>
      <c r="D54" s="238">
        <v>585</v>
      </c>
      <c r="E54" s="239">
        <f t="shared" si="0"/>
        <v>1194</v>
      </c>
      <c r="F54" s="362" t="s">
        <v>700</v>
      </c>
      <c r="G54" s="363"/>
      <c r="H54" s="307">
        <v>70917</v>
      </c>
      <c r="I54" s="308">
        <v>72127</v>
      </c>
      <c r="J54" s="278">
        <f t="shared" si="5"/>
        <v>143044</v>
      </c>
    </row>
    <row r="55" spans="1:10" ht="15" customHeight="1" thickBot="1">
      <c r="A55" s="265" t="s">
        <v>58</v>
      </c>
      <c r="B55" s="266" t="s">
        <v>165</v>
      </c>
      <c r="C55" s="267">
        <v>315</v>
      </c>
      <c r="D55" s="251">
        <v>338</v>
      </c>
      <c r="E55" s="268">
        <f t="shared" si="0"/>
        <v>653</v>
      </c>
      <c r="F55" s="374" t="s">
        <v>705</v>
      </c>
      <c r="G55" s="375"/>
      <c r="H55" s="309">
        <f>H44</f>
        <v>71251</v>
      </c>
      <c r="I55" s="310">
        <f>I44</f>
        <v>72252</v>
      </c>
      <c r="J55" s="311">
        <f t="shared" si="5"/>
        <v>143503</v>
      </c>
    </row>
    <row r="56" spans="1:10">
      <c r="D56" s="221"/>
      <c r="F56" s="41"/>
      <c r="G56" s="41"/>
      <c r="H56" s="373" t="s">
        <v>204</v>
      </c>
      <c r="I56" s="373"/>
      <c r="J56" s="373"/>
    </row>
  </sheetData>
  <mergeCells count="30">
    <mergeCell ref="F54:G54"/>
    <mergeCell ref="A1:J1"/>
    <mergeCell ref="C3:E3"/>
    <mergeCell ref="H3:J3"/>
    <mergeCell ref="H56:J56"/>
    <mergeCell ref="F22:G22"/>
    <mergeCell ref="F15:G15"/>
    <mergeCell ref="A31:B31"/>
    <mergeCell ref="A39:B39"/>
    <mergeCell ref="F55:G55"/>
    <mergeCell ref="F43:G43"/>
    <mergeCell ref="F53:G53"/>
    <mergeCell ref="F45:G45"/>
    <mergeCell ref="F49:G49"/>
    <mergeCell ref="F50:G50"/>
    <mergeCell ref="F52:G52"/>
    <mergeCell ref="F51:G51"/>
    <mergeCell ref="F46:G46"/>
    <mergeCell ref="F47:G47"/>
    <mergeCell ref="F48:G48"/>
    <mergeCell ref="F44:G44"/>
    <mergeCell ref="A47:B47"/>
    <mergeCell ref="H2:J2"/>
    <mergeCell ref="A3:A4"/>
    <mergeCell ref="B3:B4"/>
    <mergeCell ref="F3:F4"/>
    <mergeCell ref="G3:G4"/>
    <mergeCell ref="F11:G11"/>
    <mergeCell ref="A21:B21"/>
    <mergeCell ref="F30:G30"/>
  </mergeCells>
  <phoneticPr fontId="5"/>
  <pageMargins left="0.78740157480314965" right="0.37" top="0.49" bottom="0.63" header="0.51181102362204722" footer="0.51181102362204722"/>
  <pageSetup paperSize="9" scale="94" firstPageNumber="13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 tint="-0.14999847407452621"/>
    <pageSetUpPr fitToPage="1"/>
  </sheetPr>
  <dimension ref="A1:U35"/>
  <sheetViews>
    <sheetView defaultGridColor="0" view="pageBreakPreview" colorId="22" zoomScale="85" zoomScaleNormal="75" zoomScaleSheetLayoutView="85" workbookViewId="0">
      <pane ySplit="4" topLeftCell="A20" activePane="bottomLeft" state="frozen"/>
      <selection sqref="A1:L1"/>
      <selection pane="bottomLeft" activeCell="O31" sqref="O31"/>
    </sheetView>
  </sheetViews>
  <sheetFormatPr defaultColWidth="8.75" defaultRowHeight="12"/>
  <cols>
    <col min="1" max="2" width="4.625" style="50" customWidth="1"/>
    <col min="3" max="3" width="16.625" style="50" customWidth="1"/>
    <col min="4" max="4" width="10.625" style="50" customWidth="1"/>
    <col min="5" max="10" width="9.125" style="7" customWidth="1"/>
    <col min="11" max="12" width="4.625" style="7" customWidth="1"/>
    <col min="13" max="13" width="16.625" style="7" customWidth="1"/>
    <col min="14" max="14" width="10.625" style="50" customWidth="1"/>
    <col min="15" max="20" width="9.125" style="7" customWidth="1"/>
    <col min="21" max="21" width="9.25" style="7" customWidth="1"/>
    <col min="22" max="16384" width="8.75" style="7"/>
  </cols>
  <sheetData>
    <row r="1" spans="1:21" s="12" customFormat="1" ht="18.75" customHeight="1">
      <c r="A1" s="394" t="s">
        <v>206</v>
      </c>
      <c r="B1" s="394"/>
      <c r="C1" s="394"/>
      <c r="D1" s="394"/>
      <c r="E1" s="394"/>
      <c r="F1" s="394"/>
      <c r="G1" s="394"/>
      <c r="H1" s="394"/>
      <c r="I1" s="394"/>
      <c r="J1" s="394"/>
      <c r="K1" s="394" t="s">
        <v>113</v>
      </c>
      <c r="L1" s="394"/>
      <c r="M1" s="394"/>
      <c r="N1" s="394"/>
      <c r="O1" s="394"/>
      <c r="P1" s="394"/>
      <c r="Q1" s="394"/>
      <c r="R1" s="394"/>
      <c r="S1" s="394"/>
      <c r="T1" s="394"/>
      <c r="U1" s="27"/>
    </row>
    <row r="2" spans="1:21" s="12" customFormat="1" ht="15" thickBot="1">
      <c r="A2" s="49"/>
      <c r="B2" s="49"/>
      <c r="C2" s="49"/>
      <c r="D2" s="49"/>
      <c r="I2" s="28"/>
      <c r="J2" s="31"/>
      <c r="N2" s="49"/>
      <c r="S2" s="29"/>
      <c r="T2" s="31"/>
      <c r="U2" s="27"/>
    </row>
    <row r="3" spans="1:21" ht="18" customHeight="1">
      <c r="A3" s="396" t="s">
        <v>5</v>
      </c>
      <c r="B3" s="396"/>
      <c r="C3" s="396"/>
      <c r="D3" s="397"/>
      <c r="E3" s="34" t="s">
        <v>116</v>
      </c>
      <c r="F3" s="1"/>
      <c r="G3" s="1"/>
      <c r="H3" s="1" t="s">
        <v>117</v>
      </c>
      <c r="I3" s="1"/>
      <c r="J3" s="2"/>
      <c r="K3" s="396" t="s">
        <v>5</v>
      </c>
      <c r="L3" s="396"/>
      <c r="M3" s="396"/>
      <c r="N3" s="397"/>
      <c r="O3" s="35" t="s">
        <v>199</v>
      </c>
      <c r="P3" s="1"/>
      <c r="Q3" s="1"/>
      <c r="R3" s="1" t="s">
        <v>118</v>
      </c>
      <c r="S3" s="1"/>
      <c r="T3" s="2"/>
      <c r="U3" s="30"/>
    </row>
    <row r="4" spans="1:21" ht="18" customHeight="1">
      <c r="A4" s="398"/>
      <c r="B4" s="398"/>
      <c r="C4" s="398"/>
      <c r="D4" s="399"/>
      <c r="E4" s="3" t="s">
        <v>2</v>
      </c>
      <c r="F4" s="4" t="s">
        <v>3</v>
      </c>
      <c r="G4" s="4" t="s">
        <v>4</v>
      </c>
      <c r="H4" s="4" t="s">
        <v>2</v>
      </c>
      <c r="I4" s="4" t="s">
        <v>3</v>
      </c>
      <c r="J4" s="5" t="s">
        <v>4</v>
      </c>
      <c r="K4" s="398"/>
      <c r="L4" s="398"/>
      <c r="M4" s="398"/>
      <c r="N4" s="399"/>
      <c r="O4" s="6" t="s">
        <v>2</v>
      </c>
      <c r="P4" s="4" t="s">
        <v>3</v>
      </c>
      <c r="Q4" s="4" t="s">
        <v>4</v>
      </c>
      <c r="R4" s="4" t="s">
        <v>6</v>
      </c>
      <c r="S4" s="4" t="s">
        <v>7</v>
      </c>
      <c r="T4" s="5" t="s">
        <v>4</v>
      </c>
      <c r="U4" s="30"/>
    </row>
    <row r="5" spans="1:21" s="12" customFormat="1" ht="26.1" customHeight="1">
      <c r="A5" s="380" t="s">
        <v>699</v>
      </c>
      <c r="B5" s="390" t="s">
        <v>93</v>
      </c>
      <c r="C5" s="51" t="s">
        <v>623</v>
      </c>
      <c r="D5" s="56" t="s">
        <v>205</v>
      </c>
      <c r="E5" s="8">
        <v>69782</v>
      </c>
      <c r="F5" s="19">
        <v>70724</v>
      </c>
      <c r="G5" s="9">
        <v>140506</v>
      </c>
      <c r="H5" s="19">
        <v>49242</v>
      </c>
      <c r="I5" s="19">
        <v>50683</v>
      </c>
      <c r="J5" s="19">
        <v>99925</v>
      </c>
      <c r="K5" s="380" t="s">
        <v>699</v>
      </c>
      <c r="L5" s="390" t="s">
        <v>93</v>
      </c>
      <c r="M5" s="51" t="s">
        <v>623</v>
      </c>
      <c r="N5" s="56" t="s">
        <v>205</v>
      </c>
      <c r="O5" s="10">
        <v>70.569999999999993</v>
      </c>
      <c r="P5" s="11">
        <v>71.66</v>
      </c>
      <c r="Q5" s="11">
        <v>71.12</v>
      </c>
      <c r="R5" s="9">
        <v>97269</v>
      </c>
      <c r="S5" s="9">
        <v>2651</v>
      </c>
      <c r="T5" s="9">
        <v>99920</v>
      </c>
      <c r="U5" s="30"/>
    </row>
    <row r="6" spans="1:21" s="13" customFormat="1" ht="26.1" customHeight="1">
      <c r="A6" s="380"/>
      <c r="B6" s="391"/>
      <c r="C6" s="51" t="s">
        <v>624</v>
      </c>
      <c r="D6" s="56" t="s">
        <v>205</v>
      </c>
      <c r="E6" s="8">
        <v>70538</v>
      </c>
      <c r="F6" s="19">
        <v>71713</v>
      </c>
      <c r="G6" s="9">
        <v>142251</v>
      </c>
      <c r="H6" s="19">
        <v>40269</v>
      </c>
      <c r="I6" s="19">
        <v>40625</v>
      </c>
      <c r="J6" s="19">
        <v>80894</v>
      </c>
      <c r="K6" s="380"/>
      <c r="L6" s="391"/>
      <c r="M6" s="51" t="s">
        <v>624</v>
      </c>
      <c r="N6" s="56" t="s">
        <v>205</v>
      </c>
      <c r="O6" s="10">
        <v>57.09</v>
      </c>
      <c r="P6" s="11">
        <v>56.65</v>
      </c>
      <c r="Q6" s="11">
        <v>56.87</v>
      </c>
      <c r="R6" s="9">
        <v>78905</v>
      </c>
      <c r="S6" s="9">
        <v>1987</v>
      </c>
      <c r="T6" s="9">
        <v>80892</v>
      </c>
      <c r="U6" s="30"/>
    </row>
    <row r="7" spans="1:21" s="13" customFormat="1" ht="26.1" customHeight="1">
      <c r="A7" s="380"/>
      <c r="B7" s="395"/>
      <c r="C7" s="52" t="s">
        <v>625</v>
      </c>
      <c r="D7" s="58" t="s">
        <v>205</v>
      </c>
      <c r="E7" s="8">
        <v>70929</v>
      </c>
      <c r="F7" s="19">
        <v>72228</v>
      </c>
      <c r="G7" s="9">
        <v>143157</v>
      </c>
      <c r="H7" s="19">
        <v>34204</v>
      </c>
      <c r="I7" s="19">
        <v>33866</v>
      </c>
      <c r="J7" s="19">
        <v>68070</v>
      </c>
      <c r="K7" s="380"/>
      <c r="L7" s="395"/>
      <c r="M7" s="52" t="s">
        <v>625</v>
      </c>
      <c r="N7" s="56" t="s">
        <v>205</v>
      </c>
      <c r="O7" s="10">
        <v>48.22</v>
      </c>
      <c r="P7" s="11">
        <v>46.89</v>
      </c>
      <c r="Q7" s="11">
        <v>47.55</v>
      </c>
      <c r="R7" s="9">
        <v>66483</v>
      </c>
      <c r="S7" s="9">
        <v>1582</v>
      </c>
      <c r="T7" s="9">
        <v>68065</v>
      </c>
      <c r="U7" s="30"/>
    </row>
    <row r="8" spans="1:21" s="14" customFormat="1" ht="26.1" customHeight="1">
      <c r="A8" s="380"/>
      <c r="B8" s="395" t="s">
        <v>94</v>
      </c>
      <c r="C8" s="53" t="s">
        <v>623</v>
      </c>
      <c r="D8" s="56" t="s">
        <v>205</v>
      </c>
      <c r="E8" s="16">
        <v>69782</v>
      </c>
      <c r="F8" s="17">
        <v>70724</v>
      </c>
      <c r="G8" s="17">
        <v>140506</v>
      </c>
      <c r="H8" s="17">
        <v>49260</v>
      </c>
      <c r="I8" s="17">
        <v>50700</v>
      </c>
      <c r="J8" s="17">
        <v>99960</v>
      </c>
      <c r="K8" s="380"/>
      <c r="L8" s="395" t="s">
        <v>94</v>
      </c>
      <c r="M8" s="53" t="s">
        <v>623</v>
      </c>
      <c r="N8" s="57" t="s">
        <v>205</v>
      </c>
      <c r="O8" s="18">
        <v>70.59</v>
      </c>
      <c r="P8" s="18">
        <v>71.69</v>
      </c>
      <c r="Q8" s="18">
        <v>71.14</v>
      </c>
      <c r="R8" s="17">
        <v>97972</v>
      </c>
      <c r="S8" s="17">
        <v>1986</v>
      </c>
      <c r="T8" s="17">
        <v>99958</v>
      </c>
      <c r="U8" s="30"/>
    </row>
    <row r="9" spans="1:21" s="14" customFormat="1" ht="26.1" customHeight="1">
      <c r="A9" s="380"/>
      <c r="B9" s="381"/>
      <c r="C9" s="51" t="s">
        <v>624</v>
      </c>
      <c r="D9" s="56" t="s">
        <v>205</v>
      </c>
      <c r="E9" s="8">
        <v>70538</v>
      </c>
      <c r="F9" s="19">
        <v>71713</v>
      </c>
      <c r="G9" s="19">
        <v>142251</v>
      </c>
      <c r="H9" s="19">
        <v>40264</v>
      </c>
      <c r="I9" s="19">
        <v>40594</v>
      </c>
      <c r="J9" s="19">
        <v>80858</v>
      </c>
      <c r="K9" s="380"/>
      <c r="L9" s="381"/>
      <c r="M9" s="51" t="s">
        <v>624</v>
      </c>
      <c r="N9" s="56" t="s">
        <v>205</v>
      </c>
      <c r="O9" s="48">
        <v>57.08</v>
      </c>
      <c r="P9" s="10">
        <v>56.61</v>
      </c>
      <c r="Q9" s="10">
        <v>56.84</v>
      </c>
      <c r="R9" s="19">
        <v>76759</v>
      </c>
      <c r="S9" s="19">
        <v>4099</v>
      </c>
      <c r="T9" s="19">
        <v>80858</v>
      </c>
      <c r="U9" s="30"/>
    </row>
    <row r="10" spans="1:21" s="14" customFormat="1" ht="26.1" customHeight="1">
      <c r="A10" s="380"/>
      <c r="B10" s="381"/>
      <c r="C10" s="52" t="s">
        <v>625</v>
      </c>
      <c r="D10" s="58" t="s">
        <v>205</v>
      </c>
      <c r="E10" s="20">
        <v>70929</v>
      </c>
      <c r="F10" s="21">
        <v>72228</v>
      </c>
      <c r="G10" s="21">
        <v>143157</v>
      </c>
      <c r="H10" s="21">
        <v>34204</v>
      </c>
      <c r="I10" s="21">
        <v>33865</v>
      </c>
      <c r="J10" s="21">
        <v>68069</v>
      </c>
      <c r="K10" s="380"/>
      <c r="L10" s="381"/>
      <c r="M10" s="52" t="s">
        <v>625</v>
      </c>
      <c r="N10" s="58" t="s">
        <v>205</v>
      </c>
      <c r="O10" s="220">
        <v>48.22</v>
      </c>
      <c r="P10" s="22">
        <v>46.89</v>
      </c>
      <c r="Q10" s="22">
        <v>47.55</v>
      </c>
      <c r="R10" s="21">
        <v>65055</v>
      </c>
      <c r="S10" s="21">
        <v>3064</v>
      </c>
      <c r="T10" s="21">
        <v>68069</v>
      </c>
      <c r="U10" s="30"/>
    </row>
    <row r="11" spans="1:21" s="14" customFormat="1" ht="26.1" customHeight="1">
      <c r="A11" s="385" t="s">
        <v>95</v>
      </c>
      <c r="B11" s="390" t="s">
        <v>93</v>
      </c>
      <c r="C11" s="51" t="s">
        <v>626</v>
      </c>
      <c r="D11" s="56" t="s">
        <v>205</v>
      </c>
      <c r="E11" s="8">
        <v>69821</v>
      </c>
      <c r="F11" s="19">
        <v>70159</v>
      </c>
      <c r="G11" s="19">
        <f>E11+F11</f>
        <v>139980</v>
      </c>
      <c r="H11" s="19">
        <v>37557</v>
      </c>
      <c r="I11" s="19">
        <v>38268</v>
      </c>
      <c r="J11" s="19">
        <f>H11+I11</f>
        <v>75825</v>
      </c>
      <c r="K11" s="385" t="s">
        <v>95</v>
      </c>
      <c r="L11" s="390" t="s">
        <v>93</v>
      </c>
      <c r="M11" s="51" t="s">
        <v>626</v>
      </c>
      <c r="N11" s="56" t="s">
        <v>205</v>
      </c>
      <c r="O11" s="10">
        <v>53.79</v>
      </c>
      <c r="P11" s="10">
        <v>54.54</v>
      </c>
      <c r="Q11" s="10">
        <v>54.17</v>
      </c>
      <c r="R11" s="19">
        <v>73481</v>
      </c>
      <c r="S11" s="19">
        <v>2344</v>
      </c>
      <c r="T11" s="19">
        <f>R11+S11</f>
        <v>75825</v>
      </c>
      <c r="U11" s="30"/>
    </row>
    <row r="12" spans="1:21" ht="26.1" customHeight="1">
      <c r="A12" s="387"/>
      <c r="B12" s="391"/>
      <c r="C12" s="51" t="s">
        <v>627</v>
      </c>
      <c r="D12" s="56" t="s">
        <v>11</v>
      </c>
      <c r="E12" s="8">
        <v>70316</v>
      </c>
      <c r="F12" s="19">
        <v>71143</v>
      </c>
      <c r="G12" s="19">
        <f t="shared" ref="G12:G34" si="0">E12+F12</f>
        <v>141459</v>
      </c>
      <c r="H12" s="19">
        <v>35975</v>
      </c>
      <c r="I12" s="19">
        <v>35609</v>
      </c>
      <c r="J12" s="19">
        <f t="shared" ref="J12:J34" si="1">H12+I12</f>
        <v>71584</v>
      </c>
      <c r="K12" s="387"/>
      <c r="L12" s="391"/>
      <c r="M12" s="51" t="s">
        <v>627</v>
      </c>
      <c r="N12" s="56" t="s">
        <v>11</v>
      </c>
      <c r="O12" s="48">
        <v>51.16</v>
      </c>
      <c r="P12" s="10">
        <v>50.05</v>
      </c>
      <c r="Q12" s="10">
        <v>50.6</v>
      </c>
      <c r="R12" s="19">
        <v>69691</v>
      </c>
      <c r="S12" s="19">
        <v>1893</v>
      </c>
      <c r="T12" s="19">
        <f t="shared" ref="T12:T34" si="2">R12+S12</f>
        <v>71584</v>
      </c>
      <c r="U12" s="30"/>
    </row>
    <row r="13" spans="1:21" ht="26.1" customHeight="1">
      <c r="A13" s="387"/>
      <c r="B13" s="392"/>
      <c r="C13" s="52" t="s">
        <v>628</v>
      </c>
      <c r="D13" s="58" t="s">
        <v>11</v>
      </c>
      <c r="E13" s="20">
        <v>70974</v>
      </c>
      <c r="F13" s="21">
        <v>72128</v>
      </c>
      <c r="G13" s="21">
        <f t="shared" si="0"/>
        <v>143102</v>
      </c>
      <c r="H13" s="21">
        <v>35309</v>
      </c>
      <c r="I13" s="21">
        <v>34564</v>
      </c>
      <c r="J13" s="21">
        <f t="shared" si="1"/>
        <v>69873</v>
      </c>
      <c r="K13" s="387"/>
      <c r="L13" s="392"/>
      <c r="M13" s="52" t="s">
        <v>628</v>
      </c>
      <c r="N13" s="58" t="s">
        <v>11</v>
      </c>
      <c r="O13" s="22">
        <v>48.83</v>
      </c>
      <c r="P13" s="22">
        <v>49.75</v>
      </c>
      <c r="Q13" s="22">
        <v>48.83</v>
      </c>
      <c r="R13" s="21">
        <v>68261</v>
      </c>
      <c r="S13" s="21">
        <v>1612</v>
      </c>
      <c r="T13" s="21">
        <f t="shared" si="2"/>
        <v>69873</v>
      </c>
      <c r="U13" s="30"/>
    </row>
    <row r="14" spans="1:21" ht="26.1" customHeight="1">
      <c r="A14" s="387"/>
      <c r="B14" s="390" t="s">
        <v>96</v>
      </c>
      <c r="C14" s="51" t="s">
        <v>626</v>
      </c>
      <c r="D14" s="56" t="s">
        <v>205</v>
      </c>
      <c r="E14" s="8">
        <v>69821</v>
      </c>
      <c r="F14" s="19">
        <v>70159</v>
      </c>
      <c r="G14" s="19">
        <f>E14+F14</f>
        <v>139980</v>
      </c>
      <c r="H14" s="19">
        <v>37542</v>
      </c>
      <c r="I14" s="19">
        <v>38260</v>
      </c>
      <c r="J14" s="19">
        <f>H14+I14</f>
        <v>75802</v>
      </c>
      <c r="K14" s="387"/>
      <c r="L14" s="390" t="s">
        <v>96</v>
      </c>
      <c r="M14" s="51" t="s">
        <v>626</v>
      </c>
      <c r="N14" s="56" t="s">
        <v>205</v>
      </c>
      <c r="O14" s="10">
        <v>53.77</v>
      </c>
      <c r="P14" s="10">
        <v>54.53</v>
      </c>
      <c r="Q14" s="10">
        <v>54.15</v>
      </c>
      <c r="R14" s="19">
        <v>74447</v>
      </c>
      <c r="S14" s="19">
        <v>1355</v>
      </c>
      <c r="T14" s="19">
        <f>R14+S14</f>
        <v>75802</v>
      </c>
      <c r="U14" s="30"/>
    </row>
    <row r="15" spans="1:21" ht="26.1" customHeight="1">
      <c r="A15" s="387"/>
      <c r="B15" s="391"/>
      <c r="C15" s="51" t="s">
        <v>627</v>
      </c>
      <c r="D15" s="56" t="s">
        <v>11</v>
      </c>
      <c r="E15" s="8">
        <v>70316</v>
      </c>
      <c r="F15" s="19">
        <v>71143</v>
      </c>
      <c r="G15" s="19">
        <f t="shared" si="0"/>
        <v>141459</v>
      </c>
      <c r="H15" s="19">
        <v>35951</v>
      </c>
      <c r="I15" s="19">
        <v>35592</v>
      </c>
      <c r="J15" s="19">
        <f t="shared" si="1"/>
        <v>71543</v>
      </c>
      <c r="K15" s="387"/>
      <c r="L15" s="391"/>
      <c r="M15" s="51" t="s">
        <v>627</v>
      </c>
      <c r="N15" s="56" t="s">
        <v>11</v>
      </c>
      <c r="O15" s="10">
        <v>51.13</v>
      </c>
      <c r="P15" s="10">
        <v>50.03</v>
      </c>
      <c r="Q15" s="10">
        <v>50.58</v>
      </c>
      <c r="R15" s="19">
        <v>69331</v>
      </c>
      <c r="S15" s="19">
        <v>2212</v>
      </c>
      <c r="T15" s="19">
        <f t="shared" si="2"/>
        <v>71543</v>
      </c>
      <c r="U15" s="30"/>
    </row>
    <row r="16" spans="1:21" ht="26.1" customHeight="1">
      <c r="A16" s="393"/>
      <c r="B16" s="392"/>
      <c r="C16" s="52" t="s">
        <v>628</v>
      </c>
      <c r="D16" s="138" t="s">
        <v>11</v>
      </c>
      <c r="E16" s="20">
        <v>70974</v>
      </c>
      <c r="F16" s="21">
        <v>72128</v>
      </c>
      <c r="G16" s="21">
        <f t="shared" si="0"/>
        <v>143102</v>
      </c>
      <c r="H16" s="21">
        <v>35309</v>
      </c>
      <c r="I16" s="21">
        <v>34559</v>
      </c>
      <c r="J16" s="21">
        <f t="shared" si="1"/>
        <v>69868</v>
      </c>
      <c r="K16" s="393"/>
      <c r="L16" s="392"/>
      <c r="M16" s="52" t="s">
        <v>628</v>
      </c>
      <c r="N16" s="58" t="s">
        <v>11</v>
      </c>
      <c r="O16" s="22">
        <v>49.75</v>
      </c>
      <c r="P16" s="22">
        <v>47.91</v>
      </c>
      <c r="Q16" s="22">
        <v>48.82</v>
      </c>
      <c r="R16" s="21">
        <v>67860</v>
      </c>
      <c r="S16" s="21">
        <v>2008</v>
      </c>
      <c r="T16" s="21">
        <f t="shared" si="2"/>
        <v>69868</v>
      </c>
      <c r="U16" s="30"/>
    </row>
    <row r="17" spans="1:21" ht="26.1" customHeight="1">
      <c r="A17" s="380" t="s">
        <v>97</v>
      </c>
      <c r="B17" s="381"/>
      <c r="C17" s="53" t="s">
        <v>629</v>
      </c>
      <c r="D17" s="56"/>
      <c r="E17" s="8">
        <v>67566</v>
      </c>
      <c r="F17" s="9">
        <v>68337</v>
      </c>
      <c r="G17" s="9">
        <f>E17+F17</f>
        <v>135903</v>
      </c>
      <c r="H17" s="9">
        <v>16694</v>
      </c>
      <c r="I17" s="9">
        <v>17342</v>
      </c>
      <c r="J17" s="9">
        <f>H17+I17</f>
        <v>34036</v>
      </c>
      <c r="K17" s="380" t="s">
        <v>97</v>
      </c>
      <c r="L17" s="381"/>
      <c r="M17" s="53" t="s">
        <v>629</v>
      </c>
      <c r="N17" s="56"/>
      <c r="O17" s="10">
        <v>24.71</v>
      </c>
      <c r="P17" s="11">
        <v>25.38</v>
      </c>
      <c r="Q17" s="11">
        <v>25.04</v>
      </c>
      <c r="R17" s="9">
        <v>33633</v>
      </c>
      <c r="S17" s="9">
        <v>403</v>
      </c>
      <c r="T17" s="9">
        <f>R17+S17</f>
        <v>34036</v>
      </c>
      <c r="U17" s="30"/>
    </row>
    <row r="18" spans="1:21" ht="26.1" customHeight="1">
      <c r="A18" s="380"/>
      <c r="B18" s="381"/>
      <c r="C18" s="53" t="s">
        <v>630</v>
      </c>
      <c r="D18" s="56"/>
      <c r="E18" s="8">
        <v>69129</v>
      </c>
      <c r="F18" s="9">
        <v>70182</v>
      </c>
      <c r="G18" s="9">
        <f>E18+F18</f>
        <v>139311</v>
      </c>
      <c r="H18" s="9">
        <v>21150</v>
      </c>
      <c r="I18" s="9">
        <v>20986</v>
      </c>
      <c r="J18" s="9">
        <f>H18+I18</f>
        <v>42136</v>
      </c>
      <c r="K18" s="380"/>
      <c r="L18" s="381"/>
      <c r="M18" s="53" t="s">
        <v>630</v>
      </c>
      <c r="N18" s="56"/>
      <c r="O18" s="10">
        <v>30.59</v>
      </c>
      <c r="P18" s="11">
        <v>29.9</v>
      </c>
      <c r="Q18" s="11">
        <v>30.25</v>
      </c>
      <c r="R18" s="9">
        <v>41047</v>
      </c>
      <c r="S18" s="9">
        <v>1089</v>
      </c>
      <c r="T18" s="9">
        <f>R18+S18</f>
        <v>42136</v>
      </c>
      <c r="U18" s="30"/>
    </row>
    <row r="19" spans="1:21" ht="26.1" customHeight="1">
      <c r="A19" s="380"/>
      <c r="B19" s="381"/>
      <c r="C19" s="53" t="s">
        <v>631</v>
      </c>
      <c r="D19" s="56"/>
      <c r="E19" s="8">
        <v>69791</v>
      </c>
      <c r="F19" s="9">
        <v>71279</v>
      </c>
      <c r="G19" s="9">
        <f t="shared" si="0"/>
        <v>141070</v>
      </c>
      <c r="H19" s="9">
        <v>20530</v>
      </c>
      <c r="I19" s="9">
        <v>21647</v>
      </c>
      <c r="J19" s="9">
        <f t="shared" si="1"/>
        <v>42177</v>
      </c>
      <c r="K19" s="380"/>
      <c r="L19" s="381"/>
      <c r="M19" s="53" t="s">
        <v>631</v>
      </c>
      <c r="N19" s="56"/>
      <c r="O19" s="10">
        <v>29.42</v>
      </c>
      <c r="P19" s="11">
        <v>30.37</v>
      </c>
      <c r="Q19" s="11">
        <v>29.9</v>
      </c>
      <c r="R19" s="9">
        <v>41824</v>
      </c>
      <c r="S19" s="9">
        <v>352</v>
      </c>
      <c r="T19" s="9">
        <f t="shared" si="2"/>
        <v>42176</v>
      </c>
      <c r="U19" s="30"/>
    </row>
    <row r="20" spans="1:21" ht="26.1" customHeight="1">
      <c r="A20" s="380" t="s">
        <v>98</v>
      </c>
      <c r="B20" s="381"/>
      <c r="C20" s="54" t="s">
        <v>632</v>
      </c>
      <c r="D20" s="57"/>
      <c r="E20" s="16">
        <v>44998</v>
      </c>
      <c r="F20" s="17">
        <v>44680</v>
      </c>
      <c r="G20" s="17">
        <f>E20+F20</f>
        <v>89678</v>
      </c>
      <c r="H20" s="17">
        <v>21154</v>
      </c>
      <c r="I20" s="17">
        <v>22894</v>
      </c>
      <c r="J20" s="17">
        <f>H20+I20</f>
        <v>44048</v>
      </c>
      <c r="K20" s="380" t="s">
        <v>98</v>
      </c>
      <c r="L20" s="381"/>
      <c r="M20" s="54" t="s">
        <v>632</v>
      </c>
      <c r="N20" s="57"/>
      <c r="O20" s="18">
        <v>47.01</v>
      </c>
      <c r="P20" s="18">
        <v>51.24</v>
      </c>
      <c r="Q20" s="18">
        <v>49.12</v>
      </c>
      <c r="R20" s="17">
        <v>43428</v>
      </c>
      <c r="S20" s="17">
        <v>620</v>
      </c>
      <c r="T20" s="17">
        <f>R20+S20</f>
        <v>44048</v>
      </c>
      <c r="U20" s="30"/>
    </row>
    <row r="21" spans="1:21" ht="26.1" customHeight="1">
      <c r="A21" s="380"/>
      <c r="B21" s="381"/>
      <c r="C21" s="51" t="s">
        <v>633</v>
      </c>
      <c r="D21" s="56"/>
      <c r="E21" s="8">
        <v>67927</v>
      </c>
      <c r="F21" s="19">
        <v>68766</v>
      </c>
      <c r="G21" s="19">
        <f>E21+F21</f>
        <v>136693</v>
      </c>
      <c r="H21" s="19">
        <v>31182</v>
      </c>
      <c r="I21" s="19">
        <v>33594</v>
      </c>
      <c r="J21" s="19">
        <f>H21+I21</f>
        <v>64776</v>
      </c>
      <c r="K21" s="380"/>
      <c r="L21" s="381"/>
      <c r="M21" s="51" t="s">
        <v>633</v>
      </c>
      <c r="N21" s="56"/>
      <c r="O21" s="10">
        <v>45.91</v>
      </c>
      <c r="P21" s="10">
        <v>48.85</v>
      </c>
      <c r="Q21" s="10">
        <v>47.39</v>
      </c>
      <c r="R21" s="19">
        <v>63716</v>
      </c>
      <c r="S21" s="19">
        <v>1060</v>
      </c>
      <c r="T21" s="19">
        <f>R21+S21</f>
        <v>64776</v>
      </c>
      <c r="U21" s="30"/>
    </row>
    <row r="22" spans="1:21" ht="26.1" customHeight="1">
      <c r="A22" s="380"/>
      <c r="B22" s="381"/>
      <c r="C22" s="52" t="s">
        <v>634</v>
      </c>
      <c r="D22" s="58"/>
      <c r="E22" s="20">
        <v>69531</v>
      </c>
      <c r="F22" s="21">
        <v>71141</v>
      </c>
      <c r="G22" s="21">
        <f t="shared" si="0"/>
        <v>140672</v>
      </c>
      <c r="H22" s="21">
        <v>21496</v>
      </c>
      <c r="I22" s="21">
        <v>21469</v>
      </c>
      <c r="J22" s="21">
        <f t="shared" si="1"/>
        <v>42965</v>
      </c>
      <c r="K22" s="380"/>
      <c r="L22" s="381"/>
      <c r="M22" s="52" t="s">
        <v>634</v>
      </c>
      <c r="N22" s="58"/>
      <c r="O22" s="22">
        <v>30.92</v>
      </c>
      <c r="P22" s="22">
        <v>30.18</v>
      </c>
      <c r="Q22" s="22">
        <v>30.54</v>
      </c>
      <c r="R22" s="21">
        <v>41892</v>
      </c>
      <c r="S22" s="21">
        <v>1073</v>
      </c>
      <c r="T22" s="21">
        <f t="shared" si="2"/>
        <v>42965</v>
      </c>
      <c r="U22" s="30"/>
    </row>
    <row r="23" spans="1:21" ht="26.1" customHeight="1">
      <c r="A23" s="380" t="s">
        <v>99</v>
      </c>
      <c r="B23" s="381"/>
      <c r="C23" s="51" t="s">
        <v>635</v>
      </c>
      <c r="D23" s="56"/>
      <c r="E23" s="8">
        <v>41819</v>
      </c>
      <c r="F23" s="19">
        <v>41581</v>
      </c>
      <c r="G23" s="19">
        <f>E23+F23</f>
        <v>83400</v>
      </c>
      <c r="H23" s="19">
        <v>15624</v>
      </c>
      <c r="I23" s="19">
        <v>16869</v>
      </c>
      <c r="J23" s="19">
        <f>H23+I23</f>
        <v>32493</v>
      </c>
      <c r="K23" s="380" t="s">
        <v>99</v>
      </c>
      <c r="L23" s="381"/>
      <c r="M23" s="51" t="s">
        <v>635</v>
      </c>
      <c r="N23" s="56"/>
      <c r="O23" s="10">
        <v>37.361008154188283</v>
      </c>
      <c r="P23" s="10">
        <v>40.569009884322163</v>
      </c>
      <c r="Q23" s="10">
        <v>38.96</v>
      </c>
      <c r="R23" s="19">
        <v>31964</v>
      </c>
      <c r="S23" s="19">
        <v>529</v>
      </c>
      <c r="T23" s="19">
        <f>R23+S23</f>
        <v>32493</v>
      </c>
      <c r="U23" s="30"/>
    </row>
    <row r="24" spans="1:21" ht="26.1" customHeight="1">
      <c r="A24" s="380"/>
      <c r="B24" s="381"/>
      <c r="C24" s="51" t="s">
        <v>636</v>
      </c>
      <c r="D24" s="56"/>
      <c r="E24" s="8">
        <v>67023</v>
      </c>
      <c r="F24" s="19">
        <v>67980</v>
      </c>
      <c r="G24" s="19">
        <f>E24+F24</f>
        <v>135003</v>
      </c>
      <c r="H24" s="19">
        <v>32763</v>
      </c>
      <c r="I24" s="19">
        <v>36193</v>
      </c>
      <c r="J24" s="19">
        <f>H24+I24</f>
        <v>68956</v>
      </c>
      <c r="K24" s="380"/>
      <c r="L24" s="381"/>
      <c r="M24" s="51" t="s">
        <v>636</v>
      </c>
      <c r="N24" s="56"/>
      <c r="O24" s="15">
        <v>48.88</v>
      </c>
      <c r="P24" s="15">
        <v>53.24</v>
      </c>
      <c r="Q24" s="15">
        <v>51.08</v>
      </c>
      <c r="R24" s="23">
        <v>68081</v>
      </c>
      <c r="S24" s="14">
        <v>875</v>
      </c>
      <c r="T24" s="19">
        <f>R24+S24</f>
        <v>68956</v>
      </c>
      <c r="U24" s="30"/>
    </row>
    <row r="25" spans="1:21" ht="26.1" customHeight="1">
      <c r="A25" s="380"/>
      <c r="B25" s="381"/>
      <c r="C25" s="52" t="s">
        <v>637</v>
      </c>
      <c r="D25" s="58"/>
      <c r="E25" s="20">
        <v>69218</v>
      </c>
      <c r="F25" s="21">
        <v>70895</v>
      </c>
      <c r="G25" s="21">
        <f t="shared" si="0"/>
        <v>140113</v>
      </c>
      <c r="H25" s="21">
        <v>21147</v>
      </c>
      <c r="I25" s="21">
        <v>22120</v>
      </c>
      <c r="J25" s="21">
        <f t="shared" si="1"/>
        <v>43267</v>
      </c>
      <c r="K25" s="380"/>
      <c r="L25" s="381"/>
      <c r="M25" s="52" t="s">
        <v>637</v>
      </c>
      <c r="N25" s="58"/>
      <c r="O25" s="24">
        <v>30.55</v>
      </c>
      <c r="P25" s="24">
        <v>31.2</v>
      </c>
      <c r="Q25" s="24">
        <v>30.88</v>
      </c>
      <c r="R25" s="25">
        <v>42785</v>
      </c>
      <c r="S25" s="26">
        <v>482</v>
      </c>
      <c r="T25" s="21">
        <f t="shared" si="2"/>
        <v>43267</v>
      </c>
      <c r="U25" s="30"/>
    </row>
    <row r="26" spans="1:21" s="12" customFormat="1" ht="26.1" customHeight="1">
      <c r="A26" s="380" t="s">
        <v>100</v>
      </c>
      <c r="B26" s="381"/>
      <c r="C26" s="51" t="s">
        <v>638</v>
      </c>
      <c r="D26" s="56"/>
      <c r="E26" s="8">
        <v>68748</v>
      </c>
      <c r="F26" s="19">
        <v>70181</v>
      </c>
      <c r="G26" s="19">
        <f>E26+F26</f>
        <v>138929</v>
      </c>
      <c r="H26" s="19">
        <v>32293</v>
      </c>
      <c r="I26" s="19">
        <v>35688</v>
      </c>
      <c r="J26" s="19">
        <f>H26+I26</f>
        <v>67981</v>
      </c>
      <c r="K26" s="380" t="s">
        <v>100</v>
      </c>
      <c r="L26" s="381"/>
      <c r="M26" s="51" t="s">
        <v>638</v>
      </c>
      <c r="N26" s="56"/>
      <c r="O26" s="10">
        <v>46.97</v>
      </c>
      <c r="P26" s="10">
        <v>50.85</v>
      </c>
      <c r="Q26" s="10">
        <v>48.93</v>
      </c>
      <c r="R26" s="19">
        <v>67228</v>
      </c>
      <c r="S26" s="19">
        <v>753</v>
      </c>
      <c r="T26" s="19">
        <f>R26+S26</f>
        <v>67981</v>
      </c>
      <c r="U26" s="30"/>
    </row>
    <row r="27" spans="1:21" s="12" customFormat="1" ht="26.1" customHeight="1">
      <c r="A27" s="380"/>
      <c r="B27" s="381"/>
      <c r="C27" s="51" t="s">
        <v>639</v>
      </c>
      <c r="D27" s="56" t="s">
        <v>207</v>
      </c>
      <c r="E27" s="8">
        <v>69218</v>
      </c>
      <c r="F27" s="19">
        <v>70895</v>
      </c>
      <c r="G27" s="19">
        <f>E27+F27</f>
        <v>140113</v>
      </c>
      <c r="H27" s="19">
        <v>20996</v>
      </c>
      <c r="I27" s="19">
        <v>21963</v>
      </c>
      <c r="J27" s="19">
        <f>H27+I27</f>
        <v>42959</v>
      </c>
      <c r="K27" s="380"/>
      <c r="L27" s="381"/>
      <c r="M27" s="51" t="s">
        <v>639</v>
      </c>
      <c r="N27" s="56" t="s">
        <v>207</v>
      </c>
      <c r="O27" s="10">
        <v>30.33</v>
      </c>
      <c r="P27" s="10">
        <v>30.98</v>
      </c>
      <c r="Q27" s="10">
        <v>30.66</v>
      </c>
      <c r="R27" s="19">
        <v>37750</v>
      </c>
      <c r="S27" s="19">
        <v>5208</v>
      </c>
      <c r="T27" s="19">
        <f>R27+S27</f>
        <v>42958</v>
      </c>
      <c r="U27" s="30"/>
    </row>
    <row r="28" spans="1:21" s="12" customFormat="1" ht="26.1" customHeight="1">
      <c r="A28" s="380"/>
      <c r="B28" s="381"/>
      <c r="C28" s="52" t="s">
        <v>640</v>
      </c>
      <c r="D28" s="58"/>
      <c r="E28" s="20">
        <v>69536</v>
      </c>
      <c r="F28" s="21">
        <v>71150</v>
      </c>
      <c r="G28" s="21">
        <f t="shared" si="0"/>
        <v>140686</v>
      </c>
      <c r="H28" s="21">
        <v>31264</v>
      </c>
      <c r="I28" s="21">
        <v>34362</v>
      </c>
      <c r="J28" s="21">
        <f t="shared" si="1"/>
        <v>65626</v>
      </c>
      <c r="K28" s="380"/>
      <c r="L28" s="381"/>
      <c r="M28" s="52" t="s">
        <v>640</v>
      </c>
      <c r="N28" s="58"/>
      <c r="O28" s="22">
        <v>44.96</v>
      </c>
      <c r="P28" s="22">
        <v>48.3</v>
      </c>
      <c r="Q28" s="22">
        <v>46.65</v>
      </c>
      <c r="R28" s="21">
        <v>64946</v>
      </c>
      <c r="S28" s="21">
        <v>680</v>
      </c>
      <c r="T28" s="21">
        <f t="shared" si="2"/>
        <v>65626</v>
      </c>
      <c r="U28" s="30"/>
    </row>
    <row r="29" spans="1:21" ht="26.1" customHeight="1">
      <c r="A29" s="382" t="s">
        <v>101</v>
      </c>
      <c r="B29" s="383"/>
      <c r="C29" s="51" t="s">
        <v>641</v>
      </c>
      <c r="D29" s="56" t="s">
        <v>8</v>
      </c>
      <c r="E29" s="8">
        <v>2153</v>
      </c>
      <c r="F29" s="19">
        <v>2354</v>
      </c>
      <c r="G29" s="19">
        <f t="shared" si="0"/>
        <v>4507</v>
      </c>
      <c r="H29" s="19">
        <v>1715</v>
      </c>
      <c r="I29" s="19">
        <v>1881</v>
      </c>
      <c r="J29" s="19">
        <f t="shared" si="1"/>
        <v>3596</v>
      </c>
      <c r="K29" s="382" t="s">
        <v>101</v>
      </c>
      <c r="L29" s="383"/>
      <c r="M29" s="51" t="s">
        <v>641</v>
      </c>
      <c r="N29" s="56" t="s">
        <v>8</v>
      </c>
      <c r="O29" s="10">
        <v>79.66</v>
      </c>
      <c r="P29" s="10">
        <v>79.91</v>
      </c>
      <c r="Q29" s="10">
        <v>79.790000000000006</v>
      </c>
      <c r="R29" s="19">
        <v>3533</v>
      </c>
      <c r="S29" s="19">
        <v>63</v>
      </c>
      <c r="T29" s="19">
        <f t="shared" si="2"/>
        <v>3596</v>
      </c>
      <c r="U29" s="30"/>
    </row>
    <row r="30" spans="1:21" s="12" customFormat="1" ht="26.1" customHeight="1">
      <c r="A30" s="382"/>
      <c r="B30" s="383"/>
      <c r="C30" s="52" t="s">
        <v>642</v>
      </c>
      <c r="D30" s="58" t="s">
        <v>195</v>
      </c>
      <c r="E30" s="20">
        <v>653</v>
      </c>
      <c r="F30" s="21">
        <v>601</v>
      </c>
      <c r="G30" s="21">
        <f t="shared" si="0"/>
        <v>1254</v>
      </c>
      <c r="H30" s="21">
        <v>432</v>
      </c>
      <c r="I30" s="21">
        <v>354</v>
      </c>
      <c r="J30" s="21">
        <f t="shared" si="1"/>
        <v>786</v>
      </c>
      <c r="K30" s="382"/>
      <c r="L30" s="383"/>
      <c r="M30" s="52" t="s">
        <v>642</v>
      </c>
      <c r="N30" s="58" t="s">
        <v>195</v>
      </c>
      <c r="O30" s="22">
        <v>66.16</v>
      </c>
      <c r="P30" s="22">
        <v>58.9</v>
      </c>
      <c r="Q30" s="22">
        <v>62.68</v>
      </c>
      <c r="R30" s="21">
        <v>785</v>
      </c>
      <c r="S30" s="21">
        <v>1</v>
      </c>
      <c r="T30" s="21">
        <f t="shared" si="2"/>
        <v>786</v>
      </c>
      <c r="U30" s="30"/>
    </row>
    <row r="31" spans="1:21" ht="26.1" customHeight="1">
      <c r="A31" s="384" t="s">
        <v>102</v>
      </c>
      <c r="B31" s="385"/>
      <c r="C31" s="53" t="s">
        <v>643</v>
      </c>
      <c r="D31" s="56" t="s">
        <v>10</v>
      </c>
      <c r="E31" s="8">
        <v>1146</v>
      </c>
      <c r="F31" s="19">
        <v>1274</v>
      </c>
      <c r="G31" s="19">
        <f>E31+F31</f>
        <v>2420</v>
      </c>
      <c r="H31" s="19">
        <v>848</v>
      </c>
      <c r="I31" s="19">
        <v>1005</v>
      </c>
      <c r="J31" s="19">
        <f>H31+I31</f>
        <v>1853</v>
      </c>
      <c r="K31" s="384" t="s">
        <v>102</v>
      </c>
      <c r="L31" s="385"/>
      <c r="M31" s="53" t="s">
        <v>643</v>
      </c>
      <c r="N31" s="56" t="s">
        <v>10</v>
      </c>
      <c r="O31" s="15">
        <v>73.996509598603836</v>
      </c>
      <c r="P31" s="15">
        <v>78.885400313971743</v>
      </c>
      <c r="Q31" s="15">
        <v>76.570247933884289</v>
      </c>
      <c r="R31" s="200">
        <v>1833</v>
      </c>
      <c r="S31" s="7">
        <v>20</v>
      </c>
      <c r="T31" s="9">
        <f>R31+S31</f>
        <v>1853</v>
      </c>
      <c r="U31" s="30"/>
    </row>
    <row r="32" spans="1:21" ht="26.1" customHeight="1">
      <c r="A32" s="386"/>
      <c r="B32" s="387"/>
      <c r="C32" s="53" t="s">
        <v>644</v>
      </c>
      <c r="D32" s="56" t="s">
        <v>9</v>
      </c>
      <c r="E32" s="8">
        <v>439</v>
      </c>
      <c r="F32" s="19">
        <v>638</v>
      </c>
      <c r="G32" s="19">
        <f>E32+F32</f>
        <v>1077</v>
      </c>
      <c r="H32" s="19">
        <v>357</v>
      </c>
      <c r="I32" s="19">
        <v>430</v>
      </c>
      <c r="J32" s="19">
        <f>H32+I32</f>
        <v>787</v>
      </c>
      <c r="K32" s="386"/>
      <c r="L32" s="387"/>
      <c r="M32" s="53" t="s">
        <v>644</v>
      </c>
      <c r="N32" s="56" t="s">
        <v>9</v>
      </c>
      <c r="O32" s="10">
        <v>81.319999999999993</v>
      </c>
      <c r="P32" s="11">
        <v>67.400000000000006</v>
      </c>
      <c r="Q32" s="11">
        <v>73.069999999999993</v>
      </c>
      <c r="R32" s="9">
        <v>783</v>
      </c>
      <c r="S32" s="9">
        <v>4</v>
      </c>
      <c r="T32" s="9">
        <f>R32+S32</f>
        <v>787</v>
      </c>
      <c r="U32" s="30"/>
    </row>
    <row r="33" spans="1:21" s="12" customFormat="1" ht="26.1" customHeight="1">
      <c r="A33" s="388"/>
      <c r="B33" s="389"/>
      <c r="C33" s="53" t="s">
        <v>645</v>
      </c>
      <c r="D33" s="56" t="s">
        <v>115</v>
      </c>
      <c r="E33" s="20">
        <v>923</v>
      </c>
      <c r="F33" s="21">
        <v>1056</v>
      </c>
      <c r="G33" s="21">
        <f t="shared" si="0"/>
        <v>1979</v>
      </c>
      <c r="H33" s="21">
        <v>618</v>
      </c>
      <c r="I33" s="21">
        <v>702</v>
      </c>
      <c r="J33" s="21">
        <f t="shared" si="1"/>
        <v>1320</v>
      </c>
      <c r="K33" s="388"/>
      <c r="L33" s="389"/>
      <c r="M33" s="53" t="s">
        <v>645</v>
      </c>
      <c r="N33" s="56" t="s">
        <v>115</v>
      </c>
      <c r="O33" s="22">
        <v>66.959999999999994</v>
      </c>
      <c r="P33" s="22">
        <v>66.48</v>
      </c>
      <c r="Q33" s="22">
        <v>66.7</v>
      </c>
      <c r="R33" s="21">
        <v>1313</v>
      </c>
      <c r="S33" s="21">
        <v>7</v>
      </c>
      <c r="T33" s="21">
        <f t="shared" si="2"/>
        <v>1320</v>
      </c>
      <c r="U33" s="30"/>
    </row>
    <row r="34" spans="1:21" s="12" customFormat="1" ht="45" customHeight="1" thickBot="1">
      <c r="A34" s="378" t="s">
        <v>114</v>
      </c>
      <c r="B34" s="379"/>
      <c r="C34" s="55" t="s">
        <v>646</v>
      </c>
      <c r="D34" s="59"/>
      <c r="E34" s="36">
        <v>65</v>
      </c>
      <c r="F34" s="37">
        <v>55</v>
      </c>
      <c r="G34" s="37">
        <f t="shared" si="0"/>
        <v>120</v>
      </c>
      <c r="H34" s="37">
        <v>45</v>
      </c>
      <c r="I34" s="37">
        <v>37</v>
      </c>
      <c r="J34" s="37">
        <f t="shared" si="1"/>
        <v>82</v>
      </c>
      <c r="K34" s="378" t="s">
        <v>114</v>
      </c>
      <c r="L34" s="379"/>
      <c r="M34" s="55" t="s">
        <v>646</v>
      </c>
      <c r="N34" s="59"/>
      <c r="O34" s="38">
        <v>69.23</v>
      </c>
      <c r="P34" s="38">
        <v>67.27</v>
      </c>
      <c r="Q34" s="38">
        <v>68.33</v>
      </c>
      <c r="R34" s="37">
        <v>80</v>
      </c>
      <c r="S34" s="37">
        <v>2</v>
      </c>
      <c r="T34" s="37">
        <f t="shared" si="2"/>
        <v>82</v>
      </c>
      <c r="U34" s="30"/>
    </row>
    <row r="35" spans="1:21" s="12" customFormat="1" ht="16.5" customHeight="1">
      <c r="A35" s="49"/>
      <c r="B35" s="49"/>
      <c r="C35" s="49"/>
      <c r="D35" s="49"/>
      <c r="H35" s="32"/>
      <c r="I35" s="32"/>
      <c r="J35" s="33" t="s">
        <v>200</v>
      </c>
      <c r="N35" s="49"/>
      <c r="R35" s="32"/>
      <c r="T35" s="33" t="s">
        <v>201</v>
      </c>
      <c r="U35" s="27"/>
    </row>
  </sheetData>
  <mergeCells count="30">
    <mergeCell ref="K1:T1"/>
    <mergeCell ref="A1:J1"/>
    <mergeCell ref="B5:B7"/>
    <mergeCell ref="L5:L7"/>
    <mergeCell ref="A3:D4"/>
    <mergeCell ref="K3:N4"/>
    <mergeCell ref="A5:A10"/>
    <mergeCell ref="K5:K10"/>
    <mergeCell ref="B8:B10"/>
    <mergeCell ref="L8:L10"/>
    <mergeCell ref="B11:B13"/>
    <mergeCell ref="A11:A16"/>
    <mergeCell ref="B14:B16"/>
    <mergeCell ref="L11:L13"/>
    <mergeCell ref="K11:K16"/>
    <mergeCell ref="L14:L16"/>
    <mergeCell ref="A17:B19"/>
    <mergeCell ref="K17:L19"/>
    <mergeCell ref="A20:B22"/>
    <mergeCell ref="K20:L22"/>
    <mergeCell ref="A23:B25"/>
    <mergeCell ref="K23:L25"/>
    <mergeCell ref="A34:B34"/>
    <mergeCell ref="K34:L34"/>
    <mergeCell ref="A26:B28"/>
    <mergeCell ref="K26:L28"/>
    <mergeCell ref="A29:B30"/>
    <mergeCell ref="K29:L30"/>
    <mergeCell ref="A31:B33"/>
    <mergeCell ref="K31:L33"/>
  </mergeCells>
  <phoneticPr fontId="17"/>
  <pageMargins left="0.59055118110236227" right="0.59055118110236227" top="0.59055118110236227" bottom="0.59055118110236227" header="0.59055118110236227" footer="0.31496062992125984"/>
  <pageSetup paperSize="9" scale="92" firstPageNumber="132" fitToWidth="0" orientation="portrait" useFirstPageNumber="1" r:id="rId1"/>
  <headerFooter alignWithMargins="0"/>
  <colBreaks count="1" manualBreakCount="1">
    <brk id="10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view="pageBreakPreview" topLeftCell="A19" zoomScale="70" zoomScaleNormal="150" zoomScaleSheetLayoutView="70" workbookViewId="0">
      <selection activeCell="I51" sqref="I51:L51"/>
    </sheetView>
  </sheetViews>
  <sheetFormatPr defaultRowHeight="4.5" customHeight="1"/>
  <cols>
    <col min="1" max="1" width="2.625" style="63" customWidth="1"/>
    <col min="2" max="2" width="14.625" style="63" customWidth="1"/>
    <col min="3" max="3" width="6.625" style="63" customWidth="1"/>
    <col min="4" max="4" width="2.625" style="63" customWidth="1"/>
    <col min="5" max="5" width="14.625" style="63" customWidth="1"/>
    <col min="6" max="6" width="6.625" style="63" customWidth="1"/>
    <col min="7" max="7" width="2.625" style="64" customWidth="1"/>
    <col min="8" max="8" width="14.625" style="64" customWidth="1"/>
    <col min="9" max="9" width="6.625" style="63" customWidth="1"/>
    <col min="10" max="10" width="2.625" style="64" customWidth="1"/>
    <col min="11" max="11" width="14.625" style="64" customWidth="1"/>
    <col min="12" max="12" width="6.625" style="63" customWidth="1"/>
    <col min="13" max="13" width="9" style="63"/>
    <col min="14" max="14" width="9" style="65"/>
    <col min="15" max="15" width="9" style="63"/>
    <col min="16" max="16" width="9" style="65"/>
    <col min="17" max="19" width="9" style="63"/>
    <col min="20" max="20" width="9" style="65"/>
    <col min="21" max="25" width="9" style="63"/>
    <col min="26" max="26" width="9" style="66"/>
    <col min="27" max="36" width="9" style="63"/>
    <col min="37" max="37" width="9" style="66"/>
    <col min="38" max="16384" width="9" style="63"/>
  </cols>
  <sheetData>
    <row r="1" spans="1:37" s="60" customFormat="1" ht="17.25">
      <c r="A1" s="449" t="s">
        <v>716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N1" s="61"/>
      <c r="P1" s="61"/>
      <c r="T1" s="61"/>
      <c r="Z1" s="62"/>
      <c r="AK1" s="62"/>
    </row>
    <row r="2" spans="1:37" ht="12" customHeight="1" thickBot="1">
      <c r="A2" s="152"/>
      <c r="B2" s="152"/>
      <c r="C2" s="152"/>
      <c r="D2" s="152"/>
      <c r="E2" s="152"/>
      <c r="F2" s="152"/>
      <c r="G2" s="153"/>
      <c r="H2" s="153"/>
      <c r="I2" s="152"/>
      <c r="J2" s="153"/>
      <c r="K2" s="153"/>
      <c r="L2" s="152"/>
    </row>
    <row r="3" spans="1:37" s="67" customFormat="1" ht="18" customHeight="1" thickBot="1">
      <c r="A3" s="450" t="s">
        <v>715</v>
      </c>
      <c r="B3" s="451"/>
      <c r="C3" s="154" t="s">
        <v>209</v>
      </c>
      <c r="D3" s="452" t="s">
        <v>715</v>
      </c>
      <c r="E3" s="451"/>
      <c r="F3" s="155" t="s">
        <v>209</v>
      </c>
      <c r="G3" s="452" t="s">
        <v>715</v>
      </c>
      <c r="H3" s="451"/>
      <c r="I3" s="155" t="s">
        <v>209</v>
      </c>
      <c r="J3" s="452" t="s">
        <v>715</v>
      </c>
      <c r="K3" s="451"/>
      <c r="L3" s="156" t="s">
        <v>209</v>
      </c>
      <c r="Z3" s="68"/>
      <c r="AK3" s="68"/>
    </row>
    <row r="4" spans="1:37" s="69" customFormat="1" ht="18" customHeight="1" thickTop="1">
      <c r="A4" s="453" t="s">
        <v>714</v>
      </c>
      <c r="B4" s="454"/>
      <c r="C4" s="349">
        <v>1000</v>
      </c>
      <c r="D4" s="430" t="s">
        <v>267</v>
      </c>
      <c r="E4" s="402"/>
      <c r="F4" s="160">
        <v>21</v>
      </c>
      <c r="G4" s="431" t="s">
        <v>273</v>
      </c>
      <c r="H4" s="432"/>
      <c r="I4" s="157">
        <v>281</v>
      </c>
      <c r="J4" s="455" t="s">
        <v>300</v>
      </c>
      <c r="K4" s="456"/>
      <c r="L4" s="348">
        <v>4</v>
      </c>
      <c r="T4" s="70"/>
      <c r="Z4" s="71"/>
      <c r="AK4" s="71"/>
    </row>
    <row r="5" spans="1:37" s="72" customFormat="1" ht="18" customHeight="1">
      <c r="A5" s="424" t="s">
        <v>210</v>
      </c>
      <c r="B5" s="425"/>
      <c r="C5" s="185">
        <v>56</v>
      </c>
      <c r="D5" s="433" t="s">
        <v>270</v>
      </c>
      <c r="E5" s="420"/>
      <c r="F5" s="160">
        <v>237</v>
      </c>
      <c r="G5" s="412" t="s">
        <v>276</v>
      </c>
      <c r="H5" s="410"/>
      <c r="I5" s="159">
        <v>13</v>
      </c>
      <c r="J5" s="403" t="s">
        <v>303</v>
      </c>
      <c r="K5" s="404"/>
      <c r="L5" s="173">
        <v>17</v>
      </c>
      <c r="T5" s="73"/>
      <c r="Z5" s="74"/>
      <c r="AK5" s="74"/>
    </row>
    <row r="6" spans="1:37" s="72" customFormat="1" ht="18" customHeight="1">
      <c r="A6" s="419" t="s">
        <v>214</v>
      </c>
      <c r="B6" s="402"/>
      <c r="C6" s="159">
        <v>17</v>
      </c>
      <c r="D6" s="447"/>
      <c r="E6" s="313" t="s">
        <v>272</v>
      </c>
      <c r="F6" s="159">
        <v>224</v>
      </c>
      <c r="G6" s="412" t="s">
        <v>280</v>
      </c>
      <c r="H6" s="410"/>
      <c r="I6" s="159">
        <v>7</v>
      </c>
      <c r="J6" s="347"/>
      <c r="K6" s="312" t="s">
        <v>306</v>
      </c>
      <c r="L6" s="165" t="s">
        <v>713</v>
      </c>
      <c r="T6" s="73"/>
      <c r="Z6" s="74"/>
      <c r="AK6" s="74"/>
    </row>
    <row r="7" spans="1:37" s="72" customFormat="1" ht="18" customHeight="1">
      <c r="A7" s="161"/>
      <c r="B7" s="162" t="s">
        <v>218</v>
      </c>
      <c r="C7" s="163">
        <v>4</v>
      </c>
      <c r="D7" s="448"/>
      <c r="E7" s="313" t="s">
        <v>275</v>
      </c>
      <c r="F7" s="170">
        <v>1</v>
      </c>
      <c r="G7" s="412" t="s">
        <v>282</v>
      </c>
      <c r="H7" s="410"/>
      <c r="I7" s="159">
        <v>17</v>
      </c>
      <c r="J7" s="347"/>
      <c r="K7" s="312" t="s">
        <v>309</v>
      </c>
      <c r="L7" s="165" t="s">
        <v>713</v>
      </c>
      <c r="T7" s="73"/>
      <c r="Z7" s="74"/>
      <c r="AK7" s="74"/>
    </row>
    <row r="8" spans="1:37" s="72" customFormat="1" ht="18" customHeight="1">
      <c r="A8" s="401" t="s">
        <v>222</v>
      </c>
      <c r="B8" s="402"/>
      <c r="C8" s="159">
        <v>11</v>
      </c>
      <c r="D8" s="430" t="s">
        <v>279</v>
      </c>
      <c r="E8" s="402"/>
      <c r="F8" s="160">
        <v>17</v>
      </c>
      <c r="G8" s="412" t="s">
        <v>284</v>
      </c>
      <c r="H8" s="410"/>
      <c r="I8" s="159">
        <v>8</v>
      </c>
      <c r="J8" s="347"/>
      <c r="K8" s="312" t="s">
        <v>313</v>
      </c>
      <c r="L8" s="165">
        <v>1</v>
      </c>
      <c r="T8" s="73"/>
      <c r="Z8" s="74"/>
      <c r="AK8" s="74"/>
    </row>
    <row r="9" spans="1:37" s="72" customFormat="1" ht="18" customHeight="1">
      <c r="A9" s="419" t="s">
        <v>226</v>
      </c>
      <c r="B9" s="402"/>
      <c r="C9" s="159">
        <v>9</v>
      </c>
      <c r="D9" s="412" t="s">
        <v>281</v>
      </c>
      <c r="E9" s="404"/>
      <c r="F9" s="163">
        <v>18</v>
      </c>
      <c r="G9" s="439" t="s">
        <v>287</v>
      </c>
      <c r="H9" s="440"/>
      <c r="I9" s="174">
        <v>171</v>
      </c>
      <c r="J9" s="347"/>
      <c r="K9" s="312" t="s">
        <v>317</v>
      </c>
      <c r="L9" s="165">
        <v>1</v>
      </c>
      <c r="T9" s="73"/>
      <c r="Z9" s="74"/>
      <c r="AK9" s="74"/>
    </row>
    <row r="10" spans="1:37" s="72" customFormat="1" ht="18" customHeight="1">
      <c r="A10" s="161"/>
      <c r="B10" s="162" t="s">
        <v>230</v>
      </c>
      <c r="C10" s="167">
        <v>48</v>
      </c>
      <c r="D10" s="430" t="s">
        <v>283</v>
      </c>
      <c r="E10" s="402"/>
      <c r="F10" s="160">
        <v>15</v>
      </c>
      <c r="G10" s="177"/>
      <c r="H10" s="312" t="s">
        <v>288</v>
      </c>
      <c r="I10" s="159">
        <v>54</v>
      </c>
      <c r="J10" s="346"/>
      <c r="K10" s="316" t="s">
        <v>319</v>
      </c>
      <c r="L10" s="178">
        <v>1</v>
      </c>
      <c r="T10" s="73"/>
      <c r="Z10" s="74"/>
      <c r="AK10" s="74"/>
    </row>
    <row r="11" spans="1:37" s="72" customFormat="1" ht="18" customHeight="1">
      <c r="A11" s="401" t="s">
        <v>234</v>
      </c>
      <c r="B11" s="402"/>
      <c r="C11" s="160">
        <v>6</v>
      </c>
      <c r="D11" s="430" t="s">
        <v>286</v>
      </c>
      <c r="E11" s="402"/>
      <c r="F11" s="160">
        <v>23</v>
      </c>
      <c r="G11" s="177"/>
      <c r="H11" s="312" t="s">
        <v>289</v>
      </c>
      <c r="I11" s="159">
        <v>31</v>
      </c>
      <c r="J11" s="345"/>
      <c r="K11" s="312" t="s">
        <v>323</v>
      </c>
      <c r="L11" s="179" t="s">
        <v>708</v>
      </c>
      <c r="T11" s="73"/>
      <c r="Z11" s="74"/>
      <c r="AK11" s="74"/>
    </row>
    <row r="12" spans="1:37" s="72" customFormat="1" ht="18" customHeight="1" thickBot="1">
      <c r="A12" s="401" t="s">
        <v>237</v>
      </c>
      <c r="B12" s="402"/>
      <c r="C12" s="160">
        <v>10</v>
      </c>
      <c r="D12" s="444" t="s">
        <v>292</v>
      </c>
      <c r="E12" s="406"/>
      <c r="F12" s="158">
        <v>54</v>
      </c>
      <c r="G12" s="177"/>
      <c r="H12" s="312" t="s">
        <v>293</v>
      </c>
      <c r="I12" s="159">
        <v>21</v>
      </c>
      <c r="J12" s="445"/>
      <c r="K12" s="446"/>
      <c r="L12" s="344"/>
      <c r="T12" s="73"/>
      <c r="Z12" s="74"/>
      <c r="AK12" s="74"/>
    </row>
    <row r="13" spans="1:37" s="72" customFormat="1" ht="18" customHeight="1" thickTop="1">
      <c r="A13" s="405" t="s">
        <v>242</v>
      </c>
      <c r="B13" s="406"/>
      <c r="C13" s="158">
        <v>130</v>
      </c>
      <c r="D13" s="433" t="s">
        <v>295</v>
      </c>
      <c r="E13" s="420"/>
      <c r="F13" s="160">
        <v>18</v>
      </c>
      <c r="G13" s="177"/>
      <c r="H13" s="312" t="s">
        <v>296</v>
      </c>
      <c r="I13" s="159">
        <v>21</v>
      </c>
      <c r="J13" s="431" t="s">
        <v>326</v>
      </c>
      <c r="K13" s="432"/>
      <c r="L13" s="340">
        <v>11</v>
      </c>
      <c r="T13" s="73"/>
      <c r="Z13" s="74"/>
      <c r="AK13" s="74"/>
    </row>
    <row r="14" spans="1:37" s="72" customFormat="1" ht="18" customHeight="1">
      <c r="A14" s="401" t="s">
        <v>246</v>
      </c>
      <c r="B14" s="402"/>
      <c r="C14" s="160">
        <v>13</v>
      </c>
      <c r="D14" s="176"/>
      <c r="E14" s="162" t="s">
        <v>298</v>
      </c>
      <c r="F14" s="170">
        <v>1</v>
      </c>
      <c r="G14" s="177"/>
      <c r="H14" s="312" t="s">
        <v>299</v>
      </c>
      <c r="I14" s="159">
        <v>21</v>
      </c>
      <c r="J14" s="412" t="s">
        <v>330</v>
      </c>
      <c r="K14" s="404"/>
      <c r="L14" s="183">
        <v>11</v>
      </c>
      <c r="T14" s="73"/>
      <c r="Z14" s="74"/>
      <c r="AK14" s="74"/>
    </row>
    <row r="15" spans="1:37" s="72" customFormat="1" ht="18" customHeight="1" thickBot="1">
      <c r="A15" s="401" t="s">
        <v>250</v>
      </c>
      <c r="B15" s="402"/>
      <c r="C15" s="160">
        <v>20</v>
      </c>
      <c r="D15" s="430" t="s">
        <v>301</v>
      </c>
      <c r="E15" s="402"/>
      <c r="F15" s="160">
        <v>5</v>
      </c>
      <c r="G15" s="181"/>
      <c r="H15" s="312" t="s">
        <v>302</v>
      </c>
      <c r="I15" s="159">
        <v>21</v>
      </c>
      <c r="J15" s="441"/>
      <c r="K15" s="442"/>
      <c r="L15" s="337"/>
      <c r="T15" s="73"/>
      <c r="Z15" s="74"/>
      <c r="AK15" s="74"/>
    </row>
    <row r="16" spans="1:37" s="72" customFormat="1" ht="18" customHeight="1" thickTop="1">
      <c r="A16" s="419" t="s">
        <v>254</v>
      </c>
      <c r="B16" s="402"/>
      <c r="C16" s="160">
        <v>8</v>
      </c>
      <c r="D16" s="430" t="s">
        <v>304</v>
      </c>
      <c r="E16" s="402"/>
      <c r="F16" s="160">
        <v>8</v>
      </c>
      <c r="G16" s="439" t="s">
        <v>305</v>
      </c>
      <c r="H16" s="440"/>
      <c r="I16" s="174">
        <v>42</v>
      </c>
      <c r="J16" s="431" t="s">
        <v>334</v>
      </c>
      <c r="K16" s="432"/>
      <c r="L16" s="343">
        <v>4</v>
      </c>
      <c r="T16" s="73"/>
      <c r="Z16" s="74"/>
      <c r="AK16" s="74"/>
    </row>
    <row r="17" spans="1:37" s="72" customFormat="1" ht="18" customHeight="1">
      <c r="A17" s="161"/>
      <c r="B17" s="313" t="s">
        <v>489</v>
      </c>
      <c r="C17" s="170">
        <v>8</v>
      </c>
      <c r="D17" s="433" t="s">
        <v>308</v>
      </c>
      <c r="E17" s="402"/>
      <c r="F17" s="160">
        <v>13</v>
      </c>
      <c r="G17" s="177"/>
      <c r="H17" s="312" t="s">
        <v>288</v>
      </c>
      <c r="I17" s="159">
        <v>29</v>
      </c>
      <c r="J17" s="412" t="s">
        <v>337</v>
      </c>
      <c r="K17" s="404"/>
      <c r="L17" s="341">
        <v>4</v>
      </c>
      <c r="T17" s="73"/>
      <c r="Z17" s="74"/>
      <c r="AK17" s="74"/>
    </row>
    <row r="18" spans="1:37" s="72" customFormat="1" ht="18" customHeight="1" thickBot="1">
      <c r="A18" s="428" t="s">
        <v>257</v>
      </c>
      <c r="B18" s="429"/>
      <c r="C18" s="168">
        <v>26</v>
      </c>
      <c r="D18" s="314"/>
      <c r="E18" s="313" t="s">
        <v>311</v>
      </c>
      <c r="F18" s="160">
        <v>6</v>
      </c>
      <c r="G18" s="181"/>
      <c r="H18" s="312" t="s">
        <v>312</v>
      </c>
      <c r="I18" s="159">
        <v>11</v>
      </c>
      <c r="J18" s="441"/>
      <c r="K18" s="442"/>
      <c r="L18" s="337"/>
      <c r="T18" s="73"/>
      <c r="Z18" s="74"/>
      <c r="AK18" s="74"/>
    </row>
    <row r="19" spans="1:37" s="72" customFormat="1" ht="18" customHeight="1" thickTop="1">
      <c r="A19" s="175"/>
      <c r="B19" s="162" t="s">
        <v>260</v>
      </c>
      <c r="C19" s="160">
        <v>15</v>
      </c>
      <c r="D19" s="314"/>
      <c r="E19" s="313" t="s">
        <v>315</v>
      </c>
      <c r="F19" s="180" t="s">
        <v>712</v>
      </c>
      <c r="G19" s="443" t="s">
        <v>316</v>
      </c>
      <c r="H19" s="440"/>
      <c r="I19" s="174">
        <v>21</v>
      </c>
      <c r="J19" s="431" t="s">
        <v>341</v>
      </c>
      <c r="K19" s="432"/>
      <c r="L19" s="343">
        <v>6</v>
      </c>
      <c r="T19" s="73"/>
      <c r="Z19" s="74"/>
      <c r="AK19" s="74"/>
    </row>
    <row r="20" spans="1:37" s="72" customFormat="1" ht="18" customHeight="1" thickBot="1">
      <c r="A20" s="175"/>
      <c r="B20" s="162" t="s">
        <v>263</v>
      </c>
      <c r="C20" s="160">
        <v>9</v>
      </c>
      <c r="D20" s="315"/>
      <c r="E20" s="162" t="s">
        <v>318</v>
      </c>
      <c r="F20" s="182">
        <v>1</v>
      </c>
      <c r="G20" s="436"/>
      <c r="H20" s="437"/>
      <c r="I20" s="342"/>
      <c r="J20" s="412" t="s">
        <v>343</v>
      </c>
      <c r="K20" s="404"/>
      <c r="L20" s="341">
        <v>6</v>
      </c>
      <c r="T20" s="73"/>
      <c r="Z20" s="74"/>
      <c r="AK20" s="74"/>
    </row>
    <row r="21" spans="1:37" s="72" customFormat="1" ht="18" customHeight="1" thickTop="1" thickBot="1">
      <c r="A21" s="428" t="s">
        <v>269</v>
      </c>
      <c r="B21" s="429"/>
      <c r="C21" s="168">
        <v>10</v>
      </c>
      <c r="D21" s="433" t="s">
        <v>321</v>
      </c>
      <c r="E21" s="402"/>
      <c r="F21" s="159">
        <v>7</v>
      </c>
      <c r="G21" s="431" t="s">
        <v>322</v>
      </c>
      <c r="H21" s="432"/>
      <c r="I21" s="157">
        <v>41</v>
      </c>
      <c r="J21" s="441"/>
      <c r="K21" s="442"/>
      <c r="L21" s="337"/>
      <c r="T21" s="73"/>
      <c r="Z21" s="74"/>
      <c r="AK21" s="74"/>
    </row>
    <row r="22" spans="1:37" s="72" customFormat="1" ht="18" customHeight="1" thickTop="1">
      <c r="A22" s="175"/>
      <c r="B22" s="162" t="s">
        <v>260</v>
      </c>
      <c r="C22" s="160">
        <v>8</v>
      </c>
      <c r="D22" s="166"/>
      <c r="E22" s="313" t="s">
        <v>599</v>
      </c>
      <c r="F22" s="182">
        <v>1</v>
      </c>
      <c r="G22" s="412" t="s">
        <v>325</v>
      </c>
      <c r="H22" s="410"/>
      <c r="I22" s="159">
        <v>11</v>
      </c>
      <c r="J22" s="431" t="s">
        <v>344</v>
      </c>
      <c r="K22" s="432"/>
      <c r="L22" s="340">
        <v>7</v>
      </c>
      <c r="T22" s="73"/>
      <c r="Z22" s="74"/>
      <c r="AK22" s="74"/>
    </row>
    <row r="23" spans="1:37" s="72" customFormat="1" ht="18" customHeight="1">
      <c r="A23" s="428" t="s">
        <v>278</v>
      </c>
      <c r="B23" s="429"/>
      <c r="C23" s="168">
        <v>13</v>
      </c>
      <c r="D23" s="444" t="s">
        <v>328</v>
      </c>
      <c r="E23" s="406"/>
      <c r="F23" s="171">
        <v>107</v>
      </c>
      <c r="G23" s="412" t="s">
        <v>329</v>
      </c>
      <c r="H23" s="410"/>
      <c r="I23" s="159">
        <v>13</v>
      </c>
      <c r="J23" s="412" t="s">
        <v>345</v>
      </c>
      <c r="K23" s="404"/>
      <c r="L23" s="173">
        <v>7</v>
      </c>
      <c r="T23" s="73"/>
      <c r="Z23" s="74"/>
      <c r="AK23" s="74"/>
    </row>
    <row r="24" spans="1:37" s="72" customFormat="1" ht="18" customHeight="1" thickBot="1">
      <c r="A24" s="175"/>
      <c r="B24" s="162" t="s">
        <v>260</v>
      </c>
      <c r="C24" s="160">
        <v>11</v>
      </c>
      <c r="D24" s="430" t="s">
        <v>331</v>
      </c>
      <c r="E24" s="402"/>
      <c r="F24" s="159">
        <v>16</v>
      </c>
      <c r="G24" s="412" t="s">
        <v>332</v>
      </c>
      <c r="H24" s="404"/>
      <c r="I24" s="159">
        <v>15</v>
      </c>
      <c r="J24" s="339"/>
      <c r="K24" s="338"/>
      <c r="L24" s="337"/>
      <c r="T24" s="73"/>
      <c r="Z24" s="74"/>
      <c r="AK24" s="74"/>
    </row>
    <row r="25" spans="1:37" s="72" customFormat="1" ht="18" customHeight="1" thickTop="1" thickBot="1">
      <c r="A25" s="428" t="s">
        <v>285</v>
      </c>
      <c r="B25" s="429"/>
      <c r="C25" s="168">
        <v>15</v>
      </c>
      <c r="D25" s="430" t="s">
        <v>333</v>
      </c>
      <c r="E25" s="402"/>
      <c r="F25" s="159">
        <v>9</v>
      </c>
      <c r="G25" s="336"/>
      <c r="H25" s="335"/>
      <c r="I25" s="334"/>
      <c r="J25" s="431" t="s">
        <v>336</v>
      </c>
      <c r="K25" s="432"/>
      <c r="L25" s="333">
        <v>2</v>
      </c>
      <c r="T25" s="73"/>
      <c r="Z25" s="74"/>
      <c r="AK25" s="74"/>
    </row>
    <row r="26" spans="1:37" s="72" customFormat="1" ht="18" customHeight="1" thickTop="1" thickBot="1">
      <c r="A26" s="175"/>
      <c r="B26" s="162" t="s">
        <v>260</v>
      </c>
      <c r="C26" s="160">
        <v>13</v>
      </c>
      <c r="D26" s="433" t="s">
        <v>335</v>
      </c>
      <c r="E26" s="420"/>
      <c r="F26" s="159">
        <v>8</v>
      </c>
      <c r="G26" s="434" t="s">
        <v>711</v>
      </c>
      <c r="H26" s="435"/>
      <c r="I26" s="332">
        <v>188</v>
      </c>
      <c r="J26" s="436"/>
      <c r="K26" s="437"/>
      <c r="L26" s="331"/>
      <c r="T26" s="73"/>
      <c r="Z26" s="74"/>
      <c r="AK26" s="74"/>
    </row>
    <row r="27" spans="1:37" s="72" customFormat="1" ht="18" customHeight="1" thickTop="1">
      <c r="A27" s="428" t="s">
        <v>291</v>
      </c>
      <c r="B27" s="429"/>
      <c r="C27" s="168">
        <v>21</v>
      </c>
      <c r="D27" s="430" t="s">
        <v>338</v>
      </c>
      <c r="E27" s="402"/>
      <c r="F27" s="160">
        <v>21</v>
      </c>
      <c r="G27" s="407" t="s">
        <v>213</v>
      </c>
      <c r="H27" s="408"/>
      <c r="I27" s="185">
        <v>125</v>
      </c>
      <c r="J27" s="438" t="s">
        <v>340</v>
      </c>
      <c r="K27" s="423"/>
      <c r="L27" s="330" t="s">
        <v>710</v>
      </c>
      <c r="T27" s="73"/>
      <c r="Z27" s="74"/>
      <c r="AK27" s="74"/>
    </row>
    <row r="28" spans="1:37" s="72" customFormat="1" ht="18" customHeight="1" thickBot="1">
      <c r="A28" s="175"/>
      <c r="B28" s="162" t="s">
        <v>260</v>
      </c>
      <c r="C28" s="160">
        <v>12</v>
      </c>
      <c r="D28" s="430" t="s">
        <v>339</v>
      </c>
      <c r="E28" s="402"/>
      <c r="F28" s="160">
        <v>16</v>
      </c>
      <c r="G28" s="412" t="s">
        <v>217</v>
      </c>
      <c r="H28" s="404"/>
      <c r="I28" s="159">
        <v>13</v>
      </c>
      <c r="J28" s="329"/>
      <c r="K28" s="328"/>
      <c r="L28" s="327"/>
      <c r="T28" s="73"/>
      <c r="Z28" s="74"/>
      <c r="AK28" s="74"/>
    </row>
    <row r="29" spans="1:37" s="72" customFormat="1" ht="18" customHeight="1" thickTop="1">
      <c r="A29" s="175"/>
      <c r="B29" s="162" t="s">
        <v>263</v>
      </c>
      <c r="C29" s="160">
        <v>7</v>
      </c>
      <c r="D29" s="433" t="s">
        <v>342</v>
      </c>
      <c r="E29" s="402"/>
      <c r="F29" s="160">
        <v>33</v>
      </c>
      <c r="G29" s="412" t="s">
        <v>221</v>
      </c>
      <c r="H29" s="404"/>
      <c r="I29" s="159">
        <v>11</v>
      </c>
      <c r="J29" s="74"/>
      <c r="K29" s="74"/>
      <c r="L29" s="187"/>
      <c r="T29" s="73"/>
      <c r="Z29" s="74"/>
      <c r="AK29" s="74"/>
    </row>
    <row r="30" spans="1:37" s="72" customFormat="1" ht="18" customHeight="1">
      <c r="A30" s="405" t="s">
        <v>307</v>
      </c>
      <c r="B30" s="406"/>
      <c r="C30" s="158">
        <v>85</v>
      </c>
      <c r="D30" s="184"/>
      <c r="E30" s="162" t="s">
        <v>600</v>
      </c>
      <c r="F30" s="160">
        <v>4</v>
      </c>
      <c r="G30" s="412" t="s">
        <v>225</v>
      </c>
      <c r="H30" s="404"/>
      <c r="I30" s="159">
        <v>14</v>
      </c>
      <c r="J30" s="74"/>
      <c r="K30" s="74"/>
      <c r="L30" s="187"/>
      <c r="T30" s="73"/>
      <c r="Z30" s="74"/>
      <c r="AK30" s="74"/>
    </row>
    <row r="31" spans="1:37" s="72" customFormat="1" ht="18" customHeight="1">
      <c r="A31" s="401" t="s">
        <v>310</v>
      </c>
      <c r="B31" s="402"/>
      <c r="C31" s="160">
        <v>11</v>
      </c>
      <c r="D31" s="184"/>
      <c r="E31" s="162" t="s">
        <v>601</v>
      </c>
      <c r="F31" s="160">
        <v>3</v>
      </c>
      <c r="G31" s="412" t="s">
        <v>229</v>
      </c>
      <c r="H31" s="404"/>
      <c r="I31" s="186">
        <v>7</v>
      </c>
      <c r="J31" s="74"/>
      <c r="K31" s="74"/>
      <c r="L31" s="187"/>
      <c r="T31" s="73"/>
      <c r="Z31" s="74"/>
      <c r="AK31" s="74"/>
    </row>
    <row r="32" spans="1:37" s="72" customFormat="1" ht="18" customHeight="1">
      <c r="A32" s="419" t="s">
        <v>314</v>
      </c>
      <c r="B32" s="402"/>
      <c r="C32" s="160">
        <v>10</v>
      </c>
      <c r="D32" s="184"/>
      <c r="E32" s="162" t="s">
        <v>602</v>
      </c>
      <c r="F32" s="160">
        <v>3</v>
      </c>
      <c r="G32" s="412" t="s">
        <v>233</v>
      </c>
      <c r="H32" s="404"/>
      <c r="I32" s="159">
        <v>37</v>
      </c>
      <c r="J32" s="74"/>
      <c r="K32" s="74"/>
      <c r="L32" s="187"/>
      <c r="T32" s="73"/>
      <c r="Z32" s="74"/>
      <c r="AK32" s="74"/>
    </row>
    <row r="33" spans="1:37" s="72" customFormat="1" ht="18" customHeight="1">
      <c r="A33" s="401" t="s">
        <v>320</v>
      </c>
      <c r="B33" s="402"/>
      <c r="C33" s="160">
        <v>15</v>
      </c>
      <c r="D33" s="184"/>
      <c r="E33" s="162" t="s">
        <v>603</v>
      </c>
      <c r="F33" s="160">
        <v>3</v>
      </c>
      <c r="G33" s="412" t="s">
        <v>236</v>
      </c>
      <c r="H33" s="404"/>
      <c r="I33" s="159">
        <v>2</v>
      </c>
      <c r="J33" s="74"/>
      <c r="K33" s="74"/>
      <c r="L33" s="187"/>
      <c r="T33" s="73"/>
      <c r="Z33" s="74"/>
      <c r="AK33" s="74"/>
    </row>
    <row r="34" spans="1:37" s="72" customFormat="1" ht="18" customHeight="1">
      <c r="A34" s="401" t="s">
        <v>324</v>
      </c>
      <c r="B34" s="402"/>
      <c r="C34" s="160">
        <v>22</v>
      </c>
      <c r="D34" s="166"/>
      <c r="E34" s="162" t="s">
        <v>604</v>
      </c>
      <c r="F34" s="160">
        <v>4</v>
      </c>
      <c r="G34" s="412" t="s">
        <v>240</v>
      </c>
      <c r="H34" s="404"/>
      <c r="I34" s="163">
        <v>14</v>
      </c>
      <c r="J34" s="74"/>
      <c r="K34" s="74"/>
      <c r="L34" s="187"/>
      <c r="T34" s="73"/>
      <c r="Z34" s="74"/>
      <c r="AK34" s="74"/>
    </row>
    <row r="35" spans="1:37" s="72" customFormat="1" ht="18" customHeight="1">
      <c r="A35" s="401" t="s">
        <v>327</v>
      </c>
      <c r="B35" s="402"/>
      <c r="C35" s="160">
        <v>25</v>
      </c>
      <c r="D35" s="422" t="s">
        <v>212</v>
      </c>
      <c r="E35" s="423"/>
      <c r="F35" s="185">
        <v>77</v>
      </c>
      <c r="G35" s="412" t="s">
        <v>241</v>
      </c>
      <c r="H35" s="404"/>
      <c r="I35" s="163" t="s">
        <v>709</v>
      </c>
      <c r="J35" s="74"/>
      <c r="K35" s="74"/>
      <c r="L35" s="187"/>
      <c r="T35" s="73"/>
      <c r="Z35" s="74"/>
      <c r="AK35" s="74"/>
    </row>
    <row r="36" spans="1:37" s="72" customFormat="1" ht="18" customHeight="1">
      <c r="A36" s="424" t="s">
        <v>211</v>
      </c>
      <c r="B36" s="425"/>
      <c r="C36" s="185">
        <v>66</v>
      </c>
      <c r="D36" s="403" t="s">
        <v>216</v>
      </c>
      <c r="E36" s="404"/>
      <c r="F36" s="186">
        <v>11</v>
      </c>
      <c r="G36" s="412" t="s">
        <v>245</v>
      </c>
      <c r="H36" s="404"/>
      <c r="I36" s="163" t="s">
        <v>709</v>
      </c>
      <c r="J36" s="74"/>
      <c r="K36" s="74"/>
      <c r="L36" s="187"/>
      <c r="T36" s="73"/>
      <c r="Z36" s="74"/>
      <c r="AK36" s="74"/>
    </row>
    <row r="37" spans="1:37" s="72" customFormat="1" ht="18" customHeight="1">
      <c r="A37" s="419" t="s">
        <v>215</v>
      </c>
      <c r="B37" s="402"/>
      <c r="C37" s="159">
        <v>6</v>
      </c>
      <c r="D37" s="195"/>
      <c r="E37" s="312" t="s">
        <v>220</v>
      </c>
      <c r="F37" s="159">
        <v>5</v>
      </c>
      <c r="G37" s="412" t="s">
        <v>249</v>
      </c>
      <c r="H37" s="404"/>
      <c r="I37" s="163" t="s">
        <v>709</v>
      </c>
      <c r="J37" s="74"/>
      <c r="K37" s="74"/>
      <c r="L37" s="187"/>
      <c r="T37" s="73"/>
      <c r="Z37" s="74"/>
      <c r="AK37" s="74"/>
    </row>
    <row r="38" spans="1:37" s="72" customFormat="1" ht="18" customHeight="1">
      <c r="A38" s="161"/>
      <c r="B38" s="318" t="s">
        <v>219</v>
      </c>
      <c r="C38" s="167">
        <v>1</v>
      </c>
      <c r="D38" s="412" t="s">
        <v>224</v>
      </c>
      <c r="E38" s="404"/>
      <c r="F38" s="159">
        <v>15</v>
      </c>
      <c r="G38" s="412" t="s">
        <v>253</v>
      </c>
      <c r="H38" s="404"/>
      <c r="I38" s="163" t="s">
        <v>708</v>
      </c>
      <c r="J38" s="74"/>
      <c r="K38" s="74"/>
      <c r="L38" s="187"/>
      <c r="T38" s="73"/>
      <c r="Z38" s="74"/>
      <c r="AK38" s="74"/>
    </row>
    <row r="39" spans="1:37" s="72" customFormat="1" ht="18" customHeight="1">
      <c r="A39" s="426" t="s">
        <v>223</v>
      </c>
      <c r="B39" s="427"/>
      <c r="C39" s="189">
        <v>18</v>
      </c>
      <c r="D39" s="412" t="s">
        <v>228</v>
      </c>
      <c r="E39" s="404"/>
      <c r="F39" s="160">
        <v>12</v>
      </c>
      <c r="G39" s="412" t="s">
        <v>256</v>
      </c>
      <c r="H39" s="404"/>
      <c r="I39" s="159">
        <v>14</v>
      </c>
      <c r="J39" s="417"/>
      <c r="K39" s="417"/>
      <c r="L39" s="187"/>
      <c r="T39" s="73"/>
      <c r="Z39" s="74"/>
      <c r="AK39" s="74"/>
    </row>
    <row r="40" spans="1:37" s="72" customFormat="1" ht="18" customHeight="1">
      <c r="A40" s="401" t="s">
        <v>227</v>
      </c>
      <c r="B40" s="402"/>
      <c r="C40" s="159">
        <v>9</v>
      </c>
      <c r="D40" s="412" t="s">
        <v>232</v>
      </c>
      <c r="E40" s="404"/>
      <c r="F40" s="160">
        <v>11</v>
      </c>
      <c r="G40" s="418" t="s">
        <v>262</v>
      </c>
      <c r="H40" s="408"/>
      <c r="I40" s="171">
        <v>62</v>
      </c>
      <c r="J40" s="188"/>
      <c r="K40" s="188"/>
      <c r="L40" s="187"/>
      <c r="T40" s="73"/>
      <c r="Z40" s="74"/>
      <c r="AK40" s="74"/>
    </row>
    <row r="41" spans="1:37" s="72" customFormat="1" ht="18" customHeight="1">
      <c r="A41" s="419" t="s">
        <v>231</v>
      </c>
      <c r="B41" s="420"/>
      <c r="C41" s="159">
        <v>14</v>
      </c>
      <c r="D41" s="412" t="s">
        <v>235</v>
      </c>
      <c r="E41" s="404"/>
      <c r="F41" s="160">
        <v>9</v>
      </c>
      <c r="G41" s="413" t="s">
        <v>266</v>
      </c>
      <c r="H41" s="421"/>
      <c r="I41" s="159">
        <v>13</v>
      </c>
      <c r="J41" s="190"/>
      <c r="K41" s="190"/>
      <c r="L41" s="187"/>
      <c r="T41" s="73"/>
      <c r="Z41" s="74"/>
      <c r="AK41" s="74"/>
    </row>
    <row r="42" spans="1:37" s="72" customFormat="1" ht="18" customHeight="1">
      <c r="A42" s="194"/>
      <c r="B42" s="313" t="s">
        <v>647</v>
      </c>
      <c r="C42" s="163">
        <v>4</v>
      </c>
      <c r="D42" s="412" t="s">
        <v>239</v>
      </c>
      <c r="E42" s="404"/>
      <c r="F42" s="160">
        <v>16</v>
      </c>
      <c r="G42" s="317"/>
      <c r="H42" s="164" t="s">
        <v>596</v>
      </c>
      <c r="I42" s="159">
        <v>4</v>
      </c>
      <c r="J42" s="191"/>
      <c r="K42" s="192"/>
      <c r="L42" s="193"/>
      <c r="T42" s="73"/>
      <c r="Z42" s="74"/>
      <c r="AK42" s="74"/>
    </row>
    <row r="43" spans="1:37" s="72" customFormat="1" ht="18" customHeight="1">
      <c r="A43" s="419" t="s">
        <v>238</v>
      </c>
      <c r="B43" s="420"/>
      <c r="C43" s="186">
        <v>4</v>
      </c>
      <c r="D43" s="422" t="s">
        <v>244</v>
      </c>
      <c r="E43" s="423"/>
      <c r="F43" s="326">
        <v>41</v>
      </c>
      <c r="G43" s="317"/>
      <c r="H43" s="164" t="s">
        <v>271</v>
      </c>
      <c r="I43" s="180">
        <v>1</v>
      </c>
      <c r="J43" s="191"/>
      <c r="K43" s="192"/>
      <c r="L43" s="193"/>
      <c r="T43" s="73"/>
      <c r="Z43" s="74"/>
      <c r="AK43" s="74"/>
    </row>
    <row r="44" spans="1:37" s="72" customFormat="1" ht="18" customHeight="1">
      <c r="A44" s="161"/>
      <c r="B44" s="313" t="s">
        <v>707</v>
      </c>
      <c r="C44" s="167">
        <v>1</v>
      </c>
      <c r="D44" s="412" t="s">
        <v>248</v>
      </c>
      <c r="E44" s="404"/>
      <c r="F44" s="160">
        <v>12</v>
      </c>
      <c r="G44" s="317"/>
      <c r="H44" s="164" t="s">
        <v>597</v>
      </c>
      <c r="I44" s="180">
        <v>1</v>
      </c>
      <c r="J44" s="191"/>
      <c r="K44" s="192"/>
      <c r="L44" s="193"/>
      <c r="T44" s="73"/>
      <c r="Z44" s="74"/>
      <c r="AK44" s="74"/>
    </row>
    <row r="45" spans="1:37" s="72" customFormat="1" ht="18" customHeight="1">
      <c r="A45" s="401" t="s">
        <v>243</v>
      </c>
      <c r="B45" s="402"/>
      <c r="C45" s="159">
        <v>5</v>
      </c>
      <c r="D45" s="412" t="s">
        <v>252</v>
      </c>
      <c r="E45" s="404"/>
      <c r="F45" s="160">
        <v>15</v>
      </c>
      <c r="G45" s="169"/>
      <c r="H45" s="312" t="s">
        <v>274</v>
      </c>
      <c r="I45" s="180">
        <v>1</v>
      </c>
      <c r="J45" s="191"/>
      <c r="K45" s="192"/>
      <c r="L45" s="193"/>
      <c r="T45" s="73"/>
      <c r="Z45" s="74"/>
      <c r="AK45" s="74"/>
    </row>
    <row r="46" spans="1:37" s="72" customFormat="1" ht="18" customHeight="1">
      <c r="A46" s="401" t="s">
        <v>247</v>
      </c>
      <c r="B46" s="402"/>
      <c r="C46" s="159">
        <v>3</v>
      </c>
      <c r="D46" s="403" t="s">
        <v>255</v>
      </c>
      <c r="E46" s="404"/>
      <c r="F46" s="159">
        <v>12</v>
      </c>
      <c r="G46" s="169"/>
      <c r="H46" s="312" t="s">
        <v>598</v>
      </c>
      <c r="I46" s="180">
        <v>1</v>
      </c>
      <c r="J46" s="191"/>
      <c r="K46" s="192"/>
      <c r="L46" s="193"/>
      <c r="T46" s="73"/>
      <c r="Z46" s="74"/>
      <c r="AK46" s="74"/>
    </row>
    <row r="47" spans="1:37" s="72" customFormat="1" ht="18" customHeight="1">
      <c r="A47" s="401" t="s">
        <v>251</v>
      </c>
      <c r="B47" s="402"/>
      <c r="C47" s="159">
        <v>5</v>
      </c>
      <c r="D47" s="166"/>
      <c r="E47" s="164" t="s">
        <v>259</v>
      </c>
      <c r="F47" s="159">
        <v>4</v>
      </c>
      <c r="G47" s="172"/>
      <c r="H47" s="312" t="s">
        <v>277</v>
      </c>
      <c r="I47" s="180">
        <v>1</v>
      </c>
      <c r="J47" s="191"/>
      <c r="K47" s="192"/>
      <c r="L47" s="193"/>
      <c r="T47" s="73"/>
      <c r="Z47" s="74"/>
      <c r="AK47" s="74"/>
    </row>
    <row r="48" spans="1:37" s="72" customFormat="1" ht="18" customHeight="1">
      <c r="A48" s="405" t="s">
        <v>258</v>
      </c>
      <c r="B48" s="406"/>
      <c r="C48" s="158">
        <v>371</v>
      </c>
      <c r="D48" s="407" t="s">
        <v>265</v>
      </c>
      <c r="E48" s="408"/>
      <c r="F48" s="171">
        <v>13</v>
      </c>
      <c r="G48" s="409" t="s">
        <v>290</v>
      </c>
      <c r="H48" s="410"/>
      <c r="I48" s="159">
        <v>9</v>
      </c>
      <c r="J48" s="191"/>
      <c r="K48" s="192"/>
      <c r="L48" s="193"/>
      <c r="Q48" s="73"/>
      <c r="W48" s="74"/>
      <c r="AH48" s="74"/>
    </row>
    <row r="49" spans="1:37" s="72" customFormat="1" ht="18" customHeight="1">
      <c r="A49" s="401" t="s">
        <v>261</v>
      </c>
      <c r="B49" s="402"/>
      <c r="C49" s="160">
        <v>24</v>
      </c>
      <c r="D49" s="412" t="s">
        <v>268</v>
      </c>
      <c r="E49" s="410"/>
      <c r="F49" s="159">
        <v>12</v>
      </c>
      <c r="G49" s="413" t="s">
        <v>294</v>
      </c>
      <c r="H49" s="410"/>
      <c r="I49" s="159">
        <v>16</v>
      </c>
      <c r="J49" s="191"/>
      <c r="K49" s="192"/>
      <c r="L49" s="193"/>
      <c r="T49" s="73"/>
      <c r="Z49" s="74"/>
      <c r="AK49" s="74"/>
    </row>
    <row r="50" spans="1:37" s="72" customFormat="1" ht="18" customHeight="1" thickBot="1">
      <c r="A50" s="414" t="s">
        <v>264</v>
      </c>
      <c r="B50" s="415"/>
      <c r="C50" s="325">
        <v>13</v>
      </c>
      <c r="D50" s="319"/>
      <c r="E50" s="320"/>
      <c r="F50" s="219"/>
      <c r="G50" s="324"/>
      <c r="H50" s="323" t="s">
        <v>297</v>
      </c>
      <c r="I50" s="322">
        <v>6</v>
      </c>
      <c r="J50" s="196"/>
      <c r="K50" s="196"/>
      <c r="L50" s="197"/>
      <c r="T50" s="73"/>
      <c r="Z50" s="74"/>
      <c r="AK50" s="74"/>
    </row>
    <row r="51" spans="1:37" s="60" customFormat="1" ht="17.45" customHeight="1">
      <c r="A51" s="321"/>
      <c r="B51" s="416" t="s">
        <v>706</v>
      </c>
      <c r="C51" s="416"/>
      <c r="D51" s="416"/>
      <c r="E51" s="416"/>
      <c r="F51" s="416"/>
      <c r="G51" s="416"/>
      <c r="H51" s="416"/>
      <c r="I51" s="400" t="s">
        <v>717</v>
      </c>
      <c r="J51" s="400"/>
      <c r="K51" s="400"/>
      <c r="L51" s="400"/>
      <c r="N51" s="61"/>
      <c r="P51" s="61"/>
      <c r="T51" s="61"/>
      <c r="Z51" s="62"/>
      <c r="AK51" s="62"/>
    </row>
    <row r="52" spans="1:37" s="60" customFormat="1" ht="17.45" customHeight="1">
      <c r="A52" s="199"/>
      <c r="B52" s="411" t="s">
        <v>346</v>
      </c>
      <c r="C52" s="411"/>
      <c r="D52" s="411"/>
      <c r="E52" s="411"/>
      <c r="F52" s="411"/>
      <c r="G52" s="411"/>
      <c r="H52" s="411"/>
      <c r="I52" s="198"/>
      <c r="J52" s="153"/>
      <c r="K52" s="153"/>
      <c r="L52" s="152"/>
      <c r="N52" s="61"/>
      <c r="P52" s="61"/>
      <c r="T52" s="61"/>
      <c r="Z52" s="62"/>
      <c r="AK52" s="62"/>
    </row>
    <row r="53" spans="1:37" ht="4.5" customHeight="1">
      <c r="B53" s="72"/>
      <c r="C53" s="72"/>
      <c r="D53" s="72"/>
      <c r="E53" s="76"/>
      <c r="F53" s="76"/>
      <c r="H53" s="77"/>
      <c r="I53" s="72"/>
    </row>
    <row r="54" spans="1:37" ht="4.5" customHeight="1">
      <c r="B54" s="72"/>
      <c r="C54" s="72"/>
      <c r="D54" s="72"/>
      <c r="E54" s="75"/>
      <c r="F54" s="60"/>
      <c r="H54" s="77"/>
      <c r="I54" s="72"/>
    </row>
    <row r="55" spans="1:37" ht="4.5" customHeight="1">
      <c r="B55" s="72"/>
      <c r="C55" s="72"/>
      <c r="D55" s="72"/>
      <c r="H55" s="77"/>
      <c r="I55" s="72"/>
    </row>
    <row r="56" spans="1:37" ht="4.5" customHeight="1">
      <c r="H56" s="77"/>
      <c r="I56" s="72"/>
    </row>
  </sheetData>
  <mergeCells count="124">
    <mergeCell ref="G6:H6"/>
    <mergeCell ref="G7:H7"/>
    <mergeCell ref="A14:B14"/>
    <mergeCell ref="J14:K14"/>
    <mergeCell ref="A1:L1"/>
    <mergeCell ref="A3:B3"/>
    <mergeCell ref="D3:E3"/>
    <mergeCell ref="G3:H3"/>
    <mergeCell ref="J3:K3"/>
    <mergeCell ref="A4:B4"/>
    <mergeCell ref="D4:E4"/>
    <mergeCell ref="G4:H4"/>
    <mergeCell ref="J4:K4"/>
    <mergeCell ref="A15:B15"/>
    <mergeCell ref="D15:E15"/>
    <mergeCell ref="J15:K15"/>
    <mergeCell ref="A9:B9"/>
    <mergeCell ref="D9:E9"/>
    <mergeCell ref="G9:H9"/>
    <mergeCell ref="A5:B5"/>
    <mergeCell ref="D5:E5"/>
    <mergeCell ref="G5:H5"/>
    <mergeCell ref="D10:E10"/>
    <mergeCell ref="A11:B11"/>
    <mergeCell ref="D11:E11"/>
    <mergeCell ref="A12:B12"/>
    <mergeCell ref="D12:E12"/>
    <mergeCell ref="J12:K12"/>
    <mergeCell ref="A13:B13"/>
    <mergeCell ref="D13:E13"/>
    <mergeCell ref="J13:K13"/>
    <mergeCell ref="A8:B8"/>
    <mergeCell ref="D8:E8"/>
    <mergeCell ref="G8:H8"/>
    <mergeCell ref="J5:K5"/>
    <mergeCell ref="A6:B6"/>
    <mergeCell ref="D6:D7"/>
    <mergeCell ref="D24:E24"/>
    <mergeCell ref="G24:H24"/>
    <mergeCell ref="A16:B16"/>
    <mergeCell ref="D16:E16"/>
    <mergeCell ref="G16:H16"/>
    <mergeCell ref="J16:K16"/>
    <mergeCell ref="D17:E17"/>
    <mergeCell ref="J17:K17"/>
    <mergeCell ref="A18:B18"/>
    <mergeCell ref="J18:K18"/>
    <mergeCell ref="G19:H19"/>
    <mergeCell ref="J19:K19"/>
    <mergeCell ref="G20:H20"/>
    <mergeCell ref="J20:K20"/>
    <mergeCell ref="A21:B21"/>
    <mergeCell ref="D21:E21"/>
    <mergeCell ref="G21:H21"/>
    <mergeCell ref="J21:K21"/>
    <mergeCell ref="G22:H22"/>
    <mergeCell ref="J22:K22"/>
    <mergeCell ref="A23:B23"/>
    <mergeCell ref="D23:E23"/>
    <mergeCell ref="G23:H23"/>
    <mergeCell ref="J23:K23"/>
    <mergeCell ref="A34:B34"/>
    <mergeCell ref="G34:H34"/>
    <mergeCell ref="A25:B25"/>
    <mergeCell ref="D25:E25"/>
    <mergeCell ref="J25:K25"/>
    <mergeCell ref="D26:E26"/>
    <mergeCell ref="G26:H26"/>
    <mergeCell ref="J26:K26"/>
    <mergeCell ref="A27:B27"/>
    <mergeCell ref="D27:E27"/>
    <mergeCell ref="G27:H27"/>
    <mergeCell ref="J27:K27"/>
    <mergeCell ref="D28:E28"/>
    <mergeCell ref="G28:H28"/>
    <mergeCell ref="D29:E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D44:E44"/>
    <mergeCell ref="A45:B45"/>
    <mergeCell ref="D45:E45"/>
    <mergeCell ref="A35:B35"/>
    <mergeCell ref="D35:E35"/>
    <mergeCell ref="G35:H35"/>
    <mergeCell ref="A36:B36"/>
    <mergeCell ref="D36:E36"/>
    <mergeCell ref="G36:H36"/>
    <mergeCell ref="A37:B37"/>
    <mergeCell ref="G37:H37"/>
    <mergeCell ref="D38:E38"/>
    <mergeCell ref="G38:H38"/>
    <mergeCell ref="A39:B39"/>
    <mergeCell ref="D39:E39"/>
    <mergeCell ref="G39:H39"/>
    <mergeCell ref="J39:K39"/>
    <mergeCell ref="A40:B40"/>
    <mergeCell ref="D40:E40"/>
    <mergeCell ref="G40:H40"/>
    <mergeCell ref="A41:B41"/>
    <mergeCell ref="D41:E41"/>
    <mergeCell ref="G41:H41"/>
    <mergeCell ref="D42:E42"/>
    <mergeCell ref="A43:B43"/>
    <mergeCell ref="D43:E43"/>
    <mergeCell ref="I51:L51"/>
    <mergeCell ref="A46:B46"/>
    <mergeCell ref="D46:E46"/>
    <mergeCell ref="A47:B47"/>
    <mergeCell ref="A48:B48"/>
    <mergeCell ref="D48:E48"/>
    <mergeCell ref="G48:H48"/>
    <mergeCell ref="B52:H52"/>
    <mergeCell ref="A49:B49"/>
    <mergeCell ref="D49:E49"/>
    <mergeCell ref="G49:H49"/>
    <mergeCell ref="A50:B50"/>
    <mergeCell ref="B51:H51"/>
  </mergeCells>
  <phoneticPr fontId="17"/>
  <printOptions horizontalCentered="1"/>
  <pageMargins left="0.47244094488188981" right="0.39370078740157483" top="0.51181102362204722" bottom="0.19685039370078741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I234"/>
  <sheetViews>
    <sheetView tabSelected="1" view="pageBreakPreview" topLeftCell="A25" zoomScale="70" zoomScaleNormal="100" zoomScaleSheetLayoutView="70" workbookViewId="0">
      <selection activeCell="CC142" sqref="CC142"/>
    </sheetView>
  </sheetViews>
  <sheetFormatPr defaultColWidth="1.625" defaultRowHeight="6" customHeight="1"/>
  <cols>
    <col min="1" max="2" width="0.875" style="78" customWidth="1"/>
    <col min="3" max="3" width="1.75" style="78" customWidth="1"/>
    <col min="4" max="7" width="0.875" style="78" customWidth="1"/>
    <col min="8" max="12" width="1.625" style="78" customWidth="1"/>
    <col min="13" max="13" width="3.625" style="78" customWidth="1"/>
    <col min="14" max="15" width="0.875" style="78" customWidth="1"/>
    <col min="16" max="16" width="1.625" style="78" customWidth="1"/>
    <col min="17" max="20" width="0.875" style="78" customWidth="1"/>
    <col min="21" max="25" width="1.625" style="78" customWidth="1"/>
    <col min="26" max="26" width="3.625" style="78" customWidth="1"/>
    <col min="27" max="27" width="0.875" style="78" customWidth="1"/>
    <col min="28" max="28" width="1.625" style="78" customWidth="1"/>
    <col min="29" max="32" width="0.875" style="78" customWidth="1"/>
    <col min="33" max="37" width="1.625" style="78" customWidth="1"/>
    <col min="38" max="38" width="3.625" style="78" customWidth="1"/>
    <col min="39" max="39" width="0.875" style="78" customWidth="1"/>
    <col min="40" max="40" width="1.875" style="78" customWidth="1"/>
    <col min="41" max="44" width="0.875" style="78" customWidth="1"/>
    <col min="45" max="49" width="1.625" style="78" customWidth="1"/>
    <col min="50" max="50" width="3.625" style="78" customWidth="1"/>
    <col min="51" max="51" width="0.875" style="78" customWidth="1"/>
    <col min="52" max="52" width="1.625" style="78" customWidth="1"/>
    <col min="53" max="56" width="0.875" style="78" customWidth="1"/>
    <col min="57" max="61" width="1.625" style="78" customWidth="1"/>
    <col min="62" max="62" width="3.625" style="78" customWidth="1"/>
    <col min="63" max="63" width="0.875" style="78" customWidth="1"/>
    <col min="64" max="64" width="1.625" style="78" customWidth="1"/>
    <col min="65" max="68" width="0.875" style="78" customWidth="1"/>
    <col min="69" max="73" width="1.625" style="78" customWidth="1"/>
    <col min="74" max="74" width="3.625" style="78" customWidth="1"/>
    <col min="75" max="75" width="0.875" style="78" customWidth="1"/>
    <col min="76" max="76" width="1.625" style="78" customWidth="1"/>
    <col min="77" max="80" width="0.875" style="78" customWidth="1"/>
    <col min="81" max="85" width="1.625" style="78" customWidth="1"/>
    <col min="86" max="86" width="3.625" style="78" customWidth="1"/>
    <col min="87" max="87" width="0.875" style="78" customWidth="1"/>
    <col min="88" max="88" width="1.625" style="78" customWidth="1"/>
    <col min="89" max="92" width="0.875" style="78" customWidth="1"/>
    <col min="93" max="97" width="1.625" style="78" customWidth="1"/>
    <col min="98" max="98" width="3.625" style="78" customWidth="1"/>
    <col min="99" max="99" width="0.875" style="78" customWidth="1"/>
    <col min="100" max="100" width="1.625" style="78" customWidth="1"/>
    <col min="101" max="104" width="0.875" style="78" customWidth="1"/>
    <col min="105" max="109" width="1.625" style="78" customWidth="1"/>
    <col min="110" max="110" width="3.625" style="78" customWidth="1"/>
    <col min="111" max="113" width="0.875" style="78" customWidth="1"/>
    <col min="114" max="114" width="1.625" style="78" customWidth="1"/>
    <col min="115" max="118" width="0.875" style="78" customWidth="1"/>
    <col min="119" max="123" width="1.625" style="78" customWidth="1"/>
    <col min="124" max="124" width="3.625" style="78" customWidth="1"/>
    <col min="125" max="126" width="0.875" style="78" customWidth="1"/>
    <col min="127" max="127" width="1.625" style="78" customWidth="1"/>
    <col min="128" max="131" width="0.875" style="78" customWidth="1"/>
    <col min="132" max="136" width="1.625" style="78" customWidth="1"/>
    <col min="137" max="137" width="3.625" style="78" customWidth="1"/>
    <col min="138" max="139" width="0.875" style="78" customWidth="1"/>
    <col min="140" max="140" width="1.625" style="78" customWidth="1"/>
    <col min="141" max="144" width="0.875" style="78" customWidth="1"/>
    <col min="145" max="149" width="1.625" style="78" customWidth="1"/>
    <col min="150" max="150" width="3.625" style="78" customWidth="1"/>
    <col min="151" max="151" width="0.875" style="78" customWidth="1"/>
    <col min="152" max="152" width="1.625" style="78" customWidth="1"/>
    <col min="153" max="156" width="0.875" style="78" customWidth="1"/>
    <col min="157" max="161" width="1.625" style="78" customWidth="1"/>
    <col min="162" max="162" width="3.625" style="78" customWidth="1"/>
    <col min="163" max="170" width="0.875" style="78" customWidth="1"/>
    <col min="171" max="171" width="1.625" style="78" customWidth="1"/>
    <col min="172" max="175" width="0.875" style="78" customWidth="1"/>
    <col min="176" max="180" width="1.625" style="78" customWidth="1"/>
    <col min="181" max="181" width="3.625" style="78" customWidth="1"/>
    <col min="182" max="182" width="0.875" style="78" customWidth="1"/>
    <col min="183" max="183" width="1.625" style="78" customWidth="1"/>
    <col min="184" max="187" width="0.875" style="78" customWidth="1"/>
    <col min="188" max="192" width="1.625" style="78" customWidth="1"/>
    <col min="193" max="193" width="3.625" style="78" customWidth="1"/>
    <col min="194" max="194" width="0.875" style="78" customWidth="1"/>
    <col min="195" max="195" width="1.625" style="78" customWidth="1"/>
    <col min="196" max="199" width="0.875" style="78" customWidth="1"/>
    <col min="200" max="204" width="1.625" style="78" customWidth="1"/>
    <col min="205" max="205" width="3.625" style="78" customWidth="1"/>
    <col min="206" max="206" width="0.875" style="78" customWidth="1"/>
    <col min="207" max="207" width="1.625" style="78" customWidth="1"/>
    <col min="208" max="211" width="0.875" style="78" customWidth="1"/>
    <col min="212" max="216" width="1.625" style="78" customWidth="1"/>
    <col min="217" max="217" width="3.625" style="78" customWidth="1"/>
    <col min="218" max="16384" width="1.625" style="78"/>
  </cols>
  <sheetData>
    <row r="1" spans="3:186" ht="6" customHeight="1"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  <c r="DA1" s="142"/>
      <c r="DB1" s="142"/>
      <c r="DC1" s="142"/>
      <c r="DD1" s="142"/>
      <c r="DE1" s="142"/>
      <c r="DF1" s="142"/>
      <c r="DG1" s="142"/>
      <c r="DH1" s="142"/>
      <c r="DI1" s="142"/>
      <c r="DJ1" s="142"/>
      <c r="DK1" s="142"/>
      <c r="DL1" s="142"/>
      <c r="DM1" s="142"/>
      <c r="DN1" s="142"/>
      <c r="DO1" s="142"/>
      <c r="DP1" s="142"/>
      <c r="DQ1" s="142"/>
      <c r="DR1" s="142"/>
      <c r="DS1" s="142"/>
      <c r="DT1" s="142"/>
      <c r="DU1" s="142"/>
      <c r="DV1" s="142"/>
      <c r="DW1" s="142"/>
      <c r="DX1" s="142"/>
      <c r="DY1" s="142"/>
      <c r="DZ1" s="142"/>
      <c r="EA1" s="142"/>
      <c r="EB1" s="142"/>
      <c r="EC1" s="142"/>
      <c r="ED1" s="142"/>
      <c r="EE1" s="142"/>
      <c r="EF1" s="142"/>
      <c r="EG1" s="142"/>
      <c r="FO1" s="460">
        <v>42095</v>
      </c>
      <c r="FP1" s="461"/>
      <c r="FQ1" s="461"/>
      <c r="FR1" s="461"/>
      <c r="FS1" s="461"/>
      <c r="FT1" s="461"/>
      <c r="FU1" s="461"/>
      <c r="FV1" s="461"/>
      <c r="FW1" s="461"/>
      <c r="FX1" s="461"/>
      <c r="FY1" s="461"/>
      <c r="FZ1" s="461"/>
    </row>
    <row r="2" spans="3:186" ht="6" customHeight="1"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FO2" s="461"/>
      <c r="FP2" s="461"/>
      <c r="FQ2" s="461"/>
      <c r="FR2" s="461"/>
      <c r="FS2" s="461"/>
      <c r="FT2" s="461"/>
      <c r="FU2" s="461"/>
      <c r="FV2" s="461"/>
      <c r="FW2" s="461"/>
      <c r="FX2" s="461"/>
      <c r="FY2" s="461"/>
      <c r="FZ2" s="461"/>
    </row>
    <row r="3" spans="3:186" ht="6" customHeight="1">
      <c r="C3" s="459" t="s">
        <v>613</v>
      </c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2"/>
      <c r="FO3" s="461"/>
      <c r="FP3" s="461"/>
      <c r="FQ3" s="461"/>
      <c r="FR3" s="461"/>
      <c r="FS3" s="461"/>
      <c r="FT3" s="461"/>
      <c r="FU3" s="461"/>
      <c r="FV3" s="461"/>
      <c r="FW3" s="461"/>
      <c r="FX3" s="461"/>
      <c r="FY3" s="461"/>
      <c r="FZ3" s="461"/>
    </row>
    <row r="4" spans="3:186" ht="6" customHeight="1"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2"/>
    </row>
    <row r="5" spans="3:186" ht="6" customHeight="1"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59"/>
      <c r="Z5" s="459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2"/>
    </row>
    <row r="6" spans="3:186" ht="6" customHeight="1"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59"/>
      <c r="Z6" s="459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2"/>
    </row>
    <row r="7" spans="3:186" ht="6" customHeight="1"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Z7" s="581" t="s">
        <v>347</v>
      </c>
      <c r="BA7" s="582"/>
      <c r="BB7" s="582"/>
      <c r="BC7" s="582"/>
      <c r="BD7" s="582"/>
      <c r="BE7" s="582"/>
      <c r="BF7" s="582"/>
      <c r="BG7" s="582"/>
      <c r="BH7" s="582"/>
      <c r="BI7" s="582"/>
      <c r="BJ7" s="582"/>
      <c r="BK7" s="583"/>
      <c r="BL7" s="82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2"/>
      <c r="EI7" s="79"/>
      <c r="EJ7" s="80"/>
      <c r="EK7" s="80"/>
      <c r="EL7" s="80"/>
      <c r="EM7" s="80"/>
      <c r="EN7" s="80"/>
      <c r="EO7" s="80"/>
      <c r="EP7" s="80"/>
      <c r="EQ7" s="80"/>
    </row>
    <row r="8" spans="3:186" ht="6" customHeight="1"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Z8" s="584"/>
      <c r="BA8" s="585"/>
      <c r="BB8" s="585"/>
      <c r="BC8" s="585"/>
      <c r="BD8" s="585"/>
      <c r="BE8" s="585"/>
      <c r="BF8" s="585"/>
      <c r="BG8" s="585"/>
      <c r="BH8" s="585"/>
      <c r="BI8" s="585"/>
      <c r="BJ8" s="585"/>
      <c r="BK8" s="586"/>
      <c r="BL8" s="82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2"/>
      <c r="EI8" s="79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654" t="s">
        <v>348</v>
      </c>
      <c r="FF8" s="654"/>
      <c r="FG8" s="654"/>
      <c r="FH8" s="654"/>
      <c r="FI8" s="654"/>
      <c r="FJ8" s="654"/>
      <c r="FK8" s="654"/>
      <c r="FL8" s="654"/>
      <c r="FM8" s="654"/>
      <c r="FN8" s="654"/>
      <c r="FO8" s="654"/>
      <c r="FP8" s="654"/>
      <c r="FQ8" s="654"/>
      <c r="FR8" s="654"/>
      <c r="FS8" s="654"/>
      <c r="FT8" s="654"/>
      <c r="FU8" s="654"/>
      <c r="FV8" s="139"/>
    </row>
    <row r="9" spans="3:186" ht="6" customHeight="1"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BG9" s="83"/>
      <c r="BH9" s="80"/>
      <c r="BI9" s="80"/>
      <c r="BJ9" s="80"/>
      <c r="BK9" s="80"/>
      <c r="BL9" s="80"/>
      <c r="BM9" s="80"/>
      <c r="BN9" s="80"/>
      <c r="BO9" s="80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2"/>
      <c r="EI9" s="79"/>
      <c r="EJ9" s="80"/>
      <c r="EK9" s="80"/>
      <c r="EL9" s="80"/>
      <c r="EM9" s="80"/>
      <c r="EN9" s="80"/>
      <c r="EO9" s="80"/>
      <c r="EP9" s="80"/>
      <c r="EQ9" s="80"/>
      <c r="FB9" s="80"/>
      <c r="FC9" s="80"/>
      <c r="FD9" s="80"/>
      <c r="FE9" s="654"/>
      <c r="FF9" s="654"/>
      <c r="FG9" s="654"/>
      <c r="FH9" s="654"/>
      <c r="FI9" s="654"/>
      <c r="FJ9" s="654"/>
      <c r="FK9" s="654"/>
      <c r="FL9" s="654"/>
      <c r="FM9" s="654"/>
      <c r="FN9" s="654"/>
      <c r="FO9" s="654"/>
      <c r="FP9" s="654"/>
      <c r="FQ9" s="654"/>
      <c r="FR9" s="654"/>
      <c r="FS9" s="654"/>
      <c r="FT9" s="654"/>
      <c r="FU9" s="654"/>
      <c r="FV9" s="139"/>
    </row>
    <row r="10" spans="3:186" ht="6" customHeight="1"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N10" s="84"/>
      <c r="AO10" s="84"/>
      <c r="AP10" s="84"/>
      <c r="AY10" s="84"/>
      <c r="AZ10" s="581" t="s">
        <v>349</v>
      </c>
      <c r="BA10" s="582"/>
      <c r="BB10" s="582"/>
      <c r="BC10" s="582"/>
      <c r="BD10" s="582"/>
      <c r="BE10" s="582"/>
      <c r="BF10" s="582"/>
      <c r="BG10" s="582"/>
      <c r="BH10" s="582"/>
      <c r="BI10" s="582"/>
      <c r="BJ10" s="655">
        <f>M21+Z21+AL21+AX21+BJ21+BV21+CH21+CT21+DF21+M102</f>
        <v>1000</v>
      </c>
      <c r="BK10" s="482"/>
      <c r="BL10" s="82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I10" s="79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</row>
    <row r="11" spans="3:186" ht="6" customHeight="1"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Y11" s="84"/>
      <c r="AZ11" s="584"/>
      <c r="BA11" s="585"/>
      <c r="BB11" s="585"/>
      <c r="BC11" s="585"/>
      <c r="BD11" s="585"/>
      <c r="BE11" s="585"/>
      <c r="BF11" s="585"/>
      <c r="BG11" s="585"/>
      <c r="BH11" s="585"/>
      <c r="BI11" s="585"/>
      <c r="BJ11" s="656"/>
      <c r="BK11" s="483"/>
      <c r="BL11" s="82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I11" s="79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G11" s="80"/>
      <c r="FH11" s="80"/>
      <c r="FI11" s="80"/>
      <c r="FJ11" s="80"/>
      <c r="FK11" s="80"/>
      <c r="FL11" s="80"/>
      <c r="FM11" s="80"/>
    </row>
    <row r="12" spans="3:186" ht="6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87"/>
      <c r="AX12" s="87"/>
      <c r="AY12" s="84"/>
      <c r="AZ12" s="88"/>
      <c r="BA12" s="88"/>
      <c r="BB12" s="88"/>
      <c r="BC12" s="88"/>
      <c r="BD12" s="88"/>
      <c r="BE12" s="88"/>
      <c r="BF12" s="88"/>
      <c r="BG12" s="81"/>
      <c r="BH12" s="88"/>
      <c r="BI12" s="88"/>
      <c r="BJ12" s="88"/>
      <c r="BK12" s="82"/>
      <c r="BL12" s="82"/>
      <c r="BP12" s="84"/>
      <c r="BQ12" s="84"/>
      <c r="BR12" s="84"/>
      <c r="BS12" s="84"/>
      <c r="BT12" s="84"/>
      <c r="BU12" s="84"/>
      <c r="BV12" s="84"/>
      <c r="BW12" s="84"/>
      <c r="BX12" s="147"/>
      <c r="BY12" s="147"/>
      <c r="BZ12" s="147"/>
      <c r="CA12" s="147"/>
      <c r="CB12" s="147"/>
      <c r="CC12" s="147"/>
      <c r="CD12" s="147"/>
      <c r="CE12" s="147"/>
      <c r="CF12" s="147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I12" s="79"/>
      <c r="EJ12" s="80"/>
      <c r="EK12" s="80"/>
      <c r="EL12" s="80"/>
      <c r="EM12" s="80"/>
      <c r="EN12" s="80"/>
      <c r="EO12" s="80"/>
      <c r="EP12" s="80"/>
      <c r="EQ12" s="478" t="s">
        <v>350</v>
      </c>
      <c r="ER12" s="479"/>
      <c r="ES12" s="479"/>
      <c r="ET12" s="479"/>
      <c r="EU12" s="479"/>
      <c r="EV12" s="479"/>
      <c r="EW12" s="479"/>
      <c r="EX12" s="479"/>
      <c r="EY12" s="479"/>
      <c r="EZ12" s="479"/>
      <c r="FA12" s="593"/>
      <c r="FG12" s="80"/>
      <c r="FH12" s="80"/>
      <c r="FI12" s="80"/>
      <c r="FJ12" s="80"/>
      <c r="FK12" s="80"/>
      <c r="FL12" s="80"/>
      <c r="FM12" s="80"/>
    </row>
    <row r="13" spans="3:186" ht="6" customHeight="1"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87"/>
      <c r="AX13" s="85"/>
      <c r="AY13" s="85"/>
      <c r="AZ13" s="85"/>
      <c r="BA13" s="85"/>
      <c r="BB13" s="85"/>
      <c r="BC13" s="85"/>
      <c r="BD13" s="85"/>
      <c r="BE13" s="85"/>
      <c r="BF13" s="88"/>
      <c r="BG13" s="89"/>
      <c r="BH13" s="657" t="s">
        <v>351</v>
      </c>
      <c r="BI13" s="657"/>
      <c r="BJ13" s="657"/>
      <c r="BK13" s="657"/>
      <c r="BL13" s="657"/>
      <c r="BM13" s="657"/>
      <c r="BN13" s="657"/>
      <c r="BO13" s="657"/>
      <c r="BP13" s="657"/>
      <c r="BQ13" s="95"/>
      <c r="BR13" s="84"/>
      <c r="BS13" s="84"/>
      <c r="BT13" s="84"/>
      <c r="BU13" s="84"/>
      <c r="BV13" s="84"/>
      <c r="BW13" s="84"/>
      <c r="BX13" s="147"/>
      <c r="BY13" s="147"/>
      <c r="BZ13" s="147"/>
      <c r="CA13" s="147"/>
      <c r="CB13" s="147"/>
      <c r="CC13" s="147"/>
      <c r="CD13" s="147"/>
      <c r="CE13" s="147"/>
      <c r="CF13" s="147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I13" s="79"/>
      <c r="EJ13" s="80"/>
      <c r="EK13" s="80"/>
      <c r="EL13" s="80"/>
      <c r="EM13" s="80"/>
      <c r="EN13" s="80"/>
      <c r="EO13" s="80"/>
      <c r="EP13" s="80"/>
      <c r="EQ13" s="480"/>
      <c r="ER13" s="481"/>
      <c r="ES13" s="481"/>
      <c r="ET13" s="481"/>
      <c r="EU13" s="481"/>
      <c r="EV13" s="481"/>
      <c r="EW13" s="481"/>
      <c r="EX13" s="481"/>
      <c r="EY13" s="481"/>
      <c r="EZ13" s="481"/>
      <c r="FA13" s="594"/>
      <c r="FB13" s="87"/>
      <c r="FC13" s="87"/>
      <c r="FD13" s="87"/>
      <c r="FE13" s="87"/>
      <c r="FF13" s="80"/>
      <c r="FG13" s="80"/>
      <c r="FH13" s="80"/>
      <c r="FI13" s="80"/>
      <c r="FJ13" s="80"/>
      <c r="FK13" s="80"/>
      <c r="FL13" s="80"/>
      <c r="FM13" s="80"/>
    </row>
    <row r="14" spans="3:186" ht="6" customHeight="1"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V14" s="87"/>
      <c r="AW14" s="87"/>
      <c r="AX14" s="85"/>
      <c r="AY14" s="85"/>
      <c r="AZ14" s="85"/>
      <c r="BA14" s="85"/>
      <c r="BB14" s="85"/>
      <c r="BC14" s="85"/>
      <c r="BD14" s="85"/>
      <c r="BE14" s="85"/>
      <c r="BF14" s="88"/>
      <c r="BG14" s="89"/>
      <c r="BH14" s="657"/>
      <c r="BI14" s="657"/>
      <c r="BJ14" s="657"/>
      <c r="BK14" s="657"/>
      <c r="BL14" s="657"/>
      <c r="BM14" s="657"/>
      <c r="BN14" s="657"/>
      <c r="BO14" s="657"/>
      <c r="BP14" s="657"/>
      <c r="BQ14" s="95"/>
      <c r="BR14" s="84"/>
      <c r="BS14" s="84"/>
      <c r="BT14" s="84"/>
      <c r="BU14" s="84"/>
      <c r="BV14" s="84"/>
      <c r="BW14" s="84"/>
      <c r="BX14" s="147"/>
      <c r="BY14" s="147"/>
      <c r="BZ14" s="147"/>
      <c r="CA14" s="147"/>
      <c r="CB14" s="147"/>
      <c r="CC14" s="147"/>
      <c r="CD14" s="147"/>
      <c r="CE14" s="147"/>
      <c r="CF14" s="147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I14" s="79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3"/>
      <c r="EV14" s="80"/>
      <c r="EW14" s="80"/>
      <c r="EX14" s="540" t="s">
        <v>605</v>
      </c>
      <c r="EY14" s="540"/>
      <c r="EZ14" s="540"/>
      <c r="FA14" s="540"/>
      <c r="FB14" s="540"/>
      <c r="FC14" s="540"/>
      <c r="FD14" s="540"/>
      <c r="FE14" s="540"/>
      <c r="FF14" s="540"/>
      <c r="FG14" s="80"/>
      <c r="FH14" s="80"/>
      <c r="FI14" s="80"/>
      <c r="FJ14" s="80"/>
      <c r="FK14" s="80"/>
      <c r="FL14" s="80"/>
      <c r="FM14" s="80"/>
    </row>
    <row r="15" spans="3:186" ht="6" customHeight="1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8"/>
      <c r="BG15" s="89"/>
      <c r="BH15" s="658" t="s">
        <v>648</v>
      </c>
      <c r="BI15" s="658"/>
      <c r="BJ15" s="658"/>
      <c r="BK15" s="658"/>
      <c r="BL15" s="658"/>
      <c r="BM15" s="658"/>
      <c r="BN15" s="658"/>
      <c r="BO15" s="658"/>
      <c r="BP15" s="658"/>
      <c r="BQ15" s="658"/>
      <c r="BR15" s="658"/>
      <c r="BS15" s="658"/>
      <c r="BT15" s="658"/>
      <c r="BU15" s="84"/>
      <c r="BV15" s="84"/>
      <c r="BW15" s="84"/>
      <c r="BX15" s="147"/>
      <c r="BY15" s="147"/>
      <c r="BZ15" s="147"/>
      <c r="CA15" s="147"/>
      <c r="CB15" s="147"/>
      <c r="CC15" s="147"/>
      <c r="CD15" s="147"/>
      <c r="CE15" s="147"/>
      <c r="CF15" s="147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I15" s="79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3"/>
      <c r="EV15" s="80"/>
      <c r="EW15" s="80"/>
      <c r="EX15" s="540"/>
      <c r="EY15" s="540"/>
      <c r="EZ15" s="540"/>
      <c r="FA15" s="540"/>
      <c r="FB15" s="540"/>
      <c r="FC15" s="540"/>
      <c r="FD15" s="540"/>
      <c r="FE15" s="540"/>
      <c r="FF15" s="540"/>
      <c r="FG15" s="80"/>
      <c r="FH15" s="80"/>
      <c r="FI15" s="80"/>
      <c r="FJ15" s="80"/>
      <c r="FK15" s="80"/>
      <c r="FL15" s="80"/>
      <c r="FM15" s="80"/>
      <c r="FO15" s="80"/>
      <c r="FP15" s="80"/>
      <c r="FQ15" s="80"/>
      <c r="FR15" s="80"/>
      <c r="FS15" s="80"/>
      <c r="FT15" s="80"/>
      <c r="FU15" s="80"/>
      <c r="FV15" s="80"/>
    </row>
    <row r="16" spans="3:186" ht="6" customHeight="1"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8"/>
      <c r="BG16" s="89"/>
      <c r="BH16" s="658"/>
      <c r="BI16" s="658"/>
      <c r="BJ16" s="658"/>
      <c r="BK16" s="658"/>
      <c r="BL16" s="658"/>
      <c r="BM16" s="658"/>
      <c r="BN16" s="658"/>
      <c r="BO16" s="658"/>
      <c r="BP16" s="658"/>
      <c r="BQ16" s="658"/>
      <c r="BR16" s="658"/>
      <c r="BS16" s="658"/>
      <c r="BT16" s="658"/>
      <c r="BX16" s="85"/>
      <c r="BY16" s="85"/>
      <c r="BZ16" s="85"/>
      <c r="CA16" s="85"/>
      <c r="CB16" s="85"/>
      <c r="CC16" s="85"/>
      <c r="CD16" s="85"/>
      <c r="CE16" s="85"/>
      <c r="CF16" s="85"/>
      <c r="EI16" s="79"/>
      <c r="EJ16" s="80"/>
      <c r="EK16" s="80"/>
      <c r="EL16" s="80"/>
      <c r="EM16" s="80"/>
      <c r="EN16" s="80"/>
      <c r="EO16" s="80"/>
      <c r="EP16" s="80"/>
      <c r="EQ16" s="478" t="s">
        <v>352</v>
      </c>
      <c r="ER16" s="479"/>
      <c r="ES16" s="479"/>
      <c r="ET16" s="479"/>
      <c r="EU16" s="479"/>
      <c r="EV16" s="479"/>
      <c r="EW16" s="479"/>
      <c r="EX16" s="479"/>
      <c r="EY16" s="601">
        <f>ET21+FF21+1</f>
        <v>188</v>
      </c>
      <c r="EZ16" s="477"/>
      <c r="FA16" s="659"/>
      <c r="FB16" s="80"/>
      <c r="FC16" s="80"/>
      <c r="FD16" s="80"/>
      <c r="FE16" s="94"/>
      <c r="FF16" s="94"/>
      <c r="FG16" s="88"/>
      <c r="FH16" s="88"/>
      <c r="FI16" s="88"/>
      <c r="FJ16" s="88"/>
      <c r="FK16" s="88"/>
      <c r="FL16" s="80"/>
      <c r="FM16" s="80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4"/>
      <c r="GA16" s="95"/>
      <c r="GB16" s="95"/>
      <c r="GC16" s="80"/>
      <c r="GD16" s="80"/>
    </row>
    <row r="17" spans="2:206" ht="6" customHeight="1">
      <c r="B17" s="8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8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7"/>
      <c r="AY17" s="97"/>
      <c r="AZ17" s="97"/>
      <c r="BA17" s="97"/>
      <c r="BB17" s="97"/>
      <c r="BC17" s="97"/>
      <c r="BD17" s="97"/>
      <c r="BE17" s="97"/>
      <c r="BF17" s="98"/>
      <c r="BG17" s="83"/>
      <c r="BH17" s="80"/>
      <c r="BI17" s="80"/>
      <c r="BJ17" s="80"/>
      <c r="BK17" s="82"/>
      <c r="BL17" s="82"/>
      <c r="BM17" s="82"/>
      <c r="BN17" s="82"/>
      <c r="BO17" s="82"/>
      <c r="BP17" s="82"/>
      <c r="BQ17" s="82"/>
      <c r="BV17" s="80"/>
      <c r="BW17" s="80"/>
      <c r="BX17" s="87"/>
      <c r="BY17" s="87"/>
      <c r="BZ17" s="87"/>
      <c r="CA17" s="87"/>
      <c r="CB17" s="87"/>
      <c r="CC17" s="87"/>
      <c r="CD17" s="87"/>
      <c r="CE17" s="87"/>
      <c r="CF17" s="87"/>
      <c r="DJ17" s="478" t="s">
        <v>353</v>
      </c>
      <c r="DK17" s="479"/>
      <c r="DL17" s="479"/>
      <c r="DM17" s="479"/>
      <c r="DN17" s="479"/>
      <c r="DO17" s="479"/>
      <c r="DP17" s="479"/>
      <c r="DQ17" s="479"/>
      <c r="DR17" s="479"/>
      <c r="DS17" s="479"/>
      <c r="DT17" s="482">
        <f>DT21+1</f>
        <v>281</v>
      </c>
      <c r="DW17" s="478" t="s">
        <v>354</v>
      </c>
      <c r="DX17" s="479"/>
      <c r="DY17" s="479"/>
      <c r="DZ17" s="479"/>
      <c r="EA17" s="479"/>
      <c r="EB17" s="479"/>
      <c r="EC17" s="479"/>
      <c r="ED17" s="479"/>
      <c r="EE17" s="479"/>
      <c r="EF17" s="479"/>
      <c r="EG17" s="550">
        <f>EG21+1</f>
        <v>41</v>
      </c>
      <c r="EI17" s="79"/>
      <c r="EJ17" s="80"/>
      <c r="EK17" s="80"/>
      <c r="EL17" s="80"/>
      <c r="EM17" s="80"/>
      <c r="EN17" s="80"/>
      <c r="EO17" s="80"/>
      <c r="EP17" s="80"/>
      <c r="EQ17" s="480"/>
      <c r="ER17" s="481"/>
      <c r="ES17" s="481"/>
      <c r="ET17" s="481"/>
      <c r="EU17" s="481"/>
      <c r="EV17" s="481"/>
      <c r="EW17" s="481"/>
      <c r="EX17" s="481"/>
      <c r="EY17" s="525"/>
      <c r="EZ17" s="525"/>
      <c r="FA17" s="616"/>
      <c r="FB17" s="80"/>
      <c r="FC17" s="80"/>
      <c r="FD17" s="80"/>
      <c r="FE17" s="94"/>
      <c r="FF17" s="94"/>
      <c r="FG17" s="88"/>
      <c r="FH17" s="88"/>
      <c r="FI17" s="88"/>
      <c r="FJ17" s="88"/>
      <c r="FK17" s="88"/>
      <c r="FL17" s="80"/>
      <c r="FM17" s="80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80"/>
      <c r="GD17" s="80"/>
    </row>
    <row r="18" spans="2:206" ht="6" customHeight="1">
      <c r="B18" s="83"/>
      <c r="C18" s="95"/>
      <c r="D18" s="95"/>
      <c r="E18" s="95"/>
      <c r="F18" s="95"/>
      <c r="G18" s="95"/>
      <c r="H18" s="95"/>
      <c r="I18" s="95"/>
      <c r="J18" s="9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8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86"/>
      <c r="BA18" s="86"/>
      <c r="BB18" s="86"/>
      <c r="BC18" s="86"/>
      <c r="BD18" s="86"/>
      <c r="BE18" s="86"/>
      <c r="BF18" s="100"/>
      <c r="BG18" s="101"/>
      <c r="BH18" s="86"/>
      <c r="BI18" s="86"/>
      <c r="BJ18" s="86"/>
      <c r="BK18" s="86"/>
      <c r="BL18" s="80"/>
      <c r="BM18" s="80"/>
      <c r="BV18" s="80"/>
      <c r="BW18" s="86"/>
      <c r="BX18" s="97"/>
      <c r="BY18" s="97"/>
      <c r="BZ18" s="97"/>
      <c r="CA18" s="97"/>
      <c r="CB18" s="97"/>
      <c r="CC18" s="97"/>
      <c r="CD18" s="97"/>
      <c r="CE18" s="97"/>
      <c r="CF18" s="97"/>
      <c r="CG18" s="86"/>
      <c r="CH18" s="86"/>
      <c r="CI18" s="86"/>
      <c r="CJ18" s="86"/>
      <c r="CK18" s="86"/>
      <c r="CL18" s="86"/>
      <c r="CM18" s="86"/>
      <c r="CN18" s="86"/>
      <c r="CO18" s="86"/>
      <c r="CP18" s="80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0"/>
      <c r="DC18" s="80"/>
      <c r="DD18" s="80"/>
      <c r="DE18" s="80"/>
      <c r="DF18" s="80"/>
      <c r="DG18" s="80"/>
      <c r="DH18" s="80"/>
      <c r="DI18" s="80"/>
      <c r="DJ18" s="480"/>
      <c r="DK18" s="481"/>
      <c r="DL18" s="481"/>
      <c r="DM18" s="481"/>
      <c r="DN18" s="481"/>
      <c r="DO18" s="481"/>
      <c r="DP18" s="481"/>
      <c r="DQ18" s="481"/>
      <c r="DR18" s="481"/>
      <c r="DS18" s="481"/>
      <c r="DT18" s="483"/>
      <c r="DW18" s="480"/>
      <c r="DX18" s="481"/>
      <c r="DY18" s="481"/>
      <c r="DZ18" s="481"/>
      <c r="EA18" s="481"/>
      <c r="EB18" s="481"/>
      <c r="EC18" s="481"/>
      <c r="ED18" s="481"/>
      <c r="EE18" s="481"/>
      <c r="EF18" s="481"/>
      <c r="EG18" s="616"/>
      <c r="EI18" s="79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3"/>
      <c r="EV18" s="80"/>
      <c r="EW18" s="80"/>
      <c r="EX18" s="80"/>
      <c r="EY18" s="80"/>
      <c r="EZ18" s="80"/>
      <c r="FA18" s="80"/>
      <c r="FB18" s="80"/>
      <c r="FC18" s="86"/>
      <c r="FD18" s="86"/>
      <c r="FE18" s="86"/>
      <c r="FF18" s="86"/>
      <c r="FG18" s="202"/>
      <c r="FH18" s="202"/>
      <c r="FI18" s="202"/>
      <c r="FJ18" s="202"/>
      <c r="FK18" s="203"/>
      <c r="FL18" s="80"/>
      <c r="FM18" s="80"/>
    </row>
    <row r="19" spans="2:206" ht="6" customHeight="1">
      <c r="B19" s="83"/>
      <c r="C19" s="84"/>
      <c r="D19" s="84"/>
      <c r="E19" s="84"/>
      <c r="F19" s="84"/>
      <c r="G19" s="84"/>
      <c r="H19" s="84"/>
      <c r="I19" s="84"/>
      <c r="J19" s="84"/>
      <c r="K19" s="102"/>
      <c r="L19" s="95"/>
      <c r="M19" s="95"/>
      <c r="N19" s="92"/>
      <c r="O19" s="92"/>
      <c r="P19" s="92"/>
      <c r="Q19" s="92"/>
      <c r="R19" s="92"/>
      <c r="S19" s="92"/>
      <c r="T19" s="92"/>
      <c r="U19" s="92"/>
      <c r="V19" s="93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3"/>
      <c r="AI19" s="95"/>
      <c r="AJ19" s="95"/>
      <c r="AK19" s="95"/>
      <c r="AL19" s="95"/>
      <c r="AM19" s="80"/>
      <c r="AN19" s="95"/>
      <c r="AO19" s="95"/>
      <c r="AP19" s="95"/>
      <c r="AQ19" s="95"/>
      <c r="AR19" s="95"/>
      <c r="AS19" s="95"/>
      <c r="AT19" s="93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3"/>
      <c r="BG19" s="95"/>
      <c r="BH19" s="95"/>
      <c r="BI19" s="95"/>
      <c r="BJ19" s="95"/>
      <c r="BK19" s="95"/>
      <c r="BL19" s="103"/>
      <c r="BM19" s="103"/>
      <c r="BN19" s="103"/>
      <c r="BO19" s="103"/>
      <c r="BP19" s="103"/>
      <c r="BQ19" s="103"/>
      <c r="BR19" s="104"/>
      <c r="BS19" s="103"/>
      <c r="BT19" s="103"/>
      <c r="BU19" s="103"/>
      <c r="BV19" s="103"/>
      <c r="BW19" s="80"/>
      <c r="BX19" s="80"/>
      <c r="BY19" s="80"/>
      <c r="BZ19" s="80"/>
      <c r="CA19" s="80"/>
      <c r="CB19" s="80"/>
      <c r="CC19" s="80"/>
      <c r="CD19" s="104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104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104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100"/>
      <c r="EC19" s="104"/>
      <c r="ED19" s="80"/>
      <c r="EI19" s="79"/>
      <c r="EJ19" s="80"/>
      <c r="EK19" s="80"/>
      <c r="EL19" s="80"/>
      <c r="EM19" s="80"/>
      <c r="EN19" s="80"/>
      <c r="EO19" s="80"/>
      <c r="EP19" s="107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4"/>
      <c r="FC19" s="80"/>
      <c r="FD19" s="80"/>
      <c r="FE19" s="80"/>
      <c r="FF19" s="80"/>
      <c r="FG19" s="204"/>
      <c r="FH19" s="204"/>
      <c r="FI19" s="205"/>
      <c r="FJ19" s="202"/>
      <c r="FK19" s="203"/>
      <c r="FL19" s="80"/>
      <c r="FM19" s="80"/>
    </row>
    <row r="20" spans="2:206" ht="6" customHeight="1">
      <c r="B20" s="83"/>
      <c r="C20" s="84"/>
      <c r="D20" s="84"/>
      <c r="E20" s="84"/>
      <c r="F20" s="84"/>
      <c r="G20" s="84"/>
      <c r="H20" s="84"/>
      <c r="I20" s="84"/>
      <c r="J20" s="84"/>
      <c r="K20" s="10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106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9"/>
      <c r="AI20" s="95"/>
      <c r="AJ20" s="95"/>
      <c r="AK20" s="95"/>
      <c r="AL20" s="95"/>
      <c r="AM20" s="80"/>
      <c r="AN20" s="95"/>
      <c r="AO20" s="95"/>
      <c r="AP20" s="95"/>
      <c r="AQ20" s="95"/>
      <c r="AR20" s="95"/>
      <c r="AS20" s="95"/>
      <c r="AT20" s="106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106"/>
      <c r="BG20" s="95"/>
      <c r="BH20" s="95"/>
      <c r="BI20" s="95"/>
      <c r="BJ20" s="95"/>
      <c r="BK20" s="95"/>
      <c r="BL20" s="80"/>
      <c r="BM20" s="80"/>
      <c r="BN20" s="80"/>
      <c r="BO20" s="80"/>
      <c r="BP20" s="80"/>
      <c r="BQ20" s="80"/>
      <c r="BR20" s="10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10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10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100"/>
      <c r="DC20" s="80"/>
      <c r="DD20" s="80"/>
      <c r="DE20" s="80"/>
      <c r="DF20" s="80"/>
      <c r="DG20" s="80"/>
      <c r="DH20" s="100"/>
      <c r="DI20" s="103"/>
      <c r="DJ20" s="108"/>
      <c r="DK20" s="108"/>
      <c r="DL20" s="108"/>
      <c r="DM20" s="108"/>
      <c r="DN20" s="108"/>
      <c r="DO20" s="108"/>
      <c r="DP20" s="108"/>
      <c r="EC20" s="98"/>
      <c r="ED20" s="80"/>
      <c r="EI20" s="79"/>
      <c r="EJ20" s="80"/>
      <c r="EK20" s="80"/>
      <c r="EL20" s="80"/>
      <c r="EM20" s="80"/>
      <c r="EN20" s="80"/>
      <c r="EO20" s="80"/>
      <c r="EP20" s="83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100"/>
      <c r="FC20" s="80"/>
      <c r="FD20" s="80"/>
      <c r="FE20" s="80"/>
      <c r="FF20" s="80"/>
      <c r="FG20" s="80"/>
      <c r="FH20" s="80"/>
      <c r="FI20" s="100"/>
      <c r="FJ20" s="80"/>
      <c r="FK20" s="203"/>
      <c r="FL20" s="109"/>
      <c r="FM20" s="79"/>
    </row>
    <row r="21" spans="2:206" ht="6" customHeight="1">
      <c r="B21" s="83"/>
      <c r="C21" s="478" t="s">
        <v>355</v>
      </c>
      <c r="D21" s="479"/>
      <c r="E21" s="479"/>
      <c r="F21" s="479"/>
      <c r="G21" s="479"/>
      <c r="H21" s="479"/>
      <c r="I21" s="479"/>
      <c r="J21" s="479"/>
      <c r="K21" s="479"/>
      <c r="L21" s="479"/>
      <c r="M21" s="550">
        <f>M29+M43+M51+M67+M73+3</f>
        <v>56</v>
      </c>
      <c r="N21" s="95"/>
      <c r="O21" s="95"/>
      <c r="P21" s="478" t="s">
        <v>356</v>
      </c>
      <c r="Q21" s="479"/>
      <c r="R21" s="479"/>
      <c r="S21" s="479"/>
      <c r="T21" s="479"/>
      <c r="U21" s="479"/>
      <c r="V21" s="479"/>
      <c r="W21" s="479"/>
      <c r="X21" s="479"/>
      <c r="Y21" s="479"/>
      <c r="Z21" s="550">
        <f>Z29+Z41+Z52+Z64+Z68+Z72+Z76+Z80+4</f>
        <v>130</v>
      </c>
      <c r="AA21" s="84"/>
      <c r="AB21" s="478" t="s">
        <v>357</v>
      </c>
      <c r="AC21" s="479"/>
      <c r="AD21" s="479"/>
      <c r="AE21" s="479"/>
      <c r="AF21" s="479"/>
      <c r="AG21" s="479"/>
      <c r="AH21" s="479"/>
      <c r="AI21" s="479"/>
      <c r="AJ21" s="479"/>
      <c r="AK21" s="479"/>
      <c r="AL21" s="550">
        <f>AL29+AL37+AL45+AL53+AL61+2</f>
        <v>85</v>
      </c>
      <c r="AN21" s="478" t="s">
        <v>358</v>
      </c>
      <c r="AO21" s="479"/>
      <c r="AP21" s="479"/>
      <c r="AQ21" s="479"/>
      <c r="AR21" s="479"/>
      <c r="AS21" s="479"/>
      <c r="AT21" s="479"/>
      <c r="AU21" s="479"/>
      <c r="AV21" s="479"/>
      <c r="AW21" s="479"/>
      <c r="AX21" s="550">
        <f>AX29+AX40+AX48+AX56+AX74+AX100+AX106+AX112+2</f>
        <v>66</v>
      </c>
      <c r="AY21" s="84"/>
      <c r="AZ21" s="478" t="s">
        <v>258</v>
      </c>
      <c r="BA21" s="479"/>
      <c r="BB21" s="479"/>
      <c r="BC21" s="479"/>
      <c r="BD21" s="479"/>
      <c r="BE21" s="479"/>
      <c r="BF21" s="479"/>
      <c r="BG21" s="479"/>
      <c r="BH21" s="479"/>
      <c r="BI21" s="479"/>
      <c r="BJ21" s="550">
        <f>BJ29+BJ41+BJ49+BJ57+BJ73+BJ81+BJ89+BJ99+3</f>
        <v>371</v>
      </c>
      <c r="BK21" s="84"/>
      <c r="BL21" s="478" t="s">
        <v>292</v>
      </c>
      <c r="BM21" s="479"/>
      <c r="BN21" s="479"/>
      <c r="BO21" s="479"/>
      <c r="BP21" s="479"/>
      <c r="BQ21" s="479"/>
      <c r="BR21" s="479"/>
      <c r="BS21" s="479"/>
      <c r="BT21" s="479"/>
      <c r="BU21" s="479"/>
      <c r="BV21" s="482">
        <f>BV29+BV44+BV50+BV58+BV83+3</f>
        <v>54</v>
      </c>
      <c r="BX21" s="478" t="s">
        <v>359</v>
      </c>
      <c r="BY21" s="479"/>
      <c r="BZ21" s="479"/>
      <c r="CA21" s="479"/>
      <c r="CB21" s="479"/>
      <c r="CC21" s="479"/>
      <c r="CD21" s="479"/>
      <c r="CE21" s="479"/>
      <c r="CF21" s="479"/>
      <c r="CG21" s="479"/>
      <c r="CH21" s="482">
        <f>CH29+CH39+CH47+CH55+CH65+CH73+4</f>
        <v>107</v>
      </c>
      <c r="CJ21" s="478" t="s">
        <v>360</v>
      </c>
      <c r="CK21" s="479"/>
      <c r="CL21" s="479"/>
      <c r="CM21" s="479"/>
      <c r="CN21" s="479"/>
      <c r="CO21" s="479"/>
      <c r="CP21" s="479"/>
      <c r="CQ21" s="479"/>
      <c r="CR21" s="479"/>
      <c r="CS21" s="479"/>
      <c r="CT21" s="482">
        <f>CT29+CT43+CT53+CT63+CT71+CT79+3</f>
        <v>77</v>
      </c>
      <c r="CV21" s="478" t="s">
        <v>244</v>
      </c>
      <c r="CW21" s="479"/>
      <c r="CX21" s="479"/>
      <c r="CY21" s="479"/>
      <c r="CZ21" s="479"/>
      <c r="DA21" s="479"/>
      <c r="DB21" s="479"/>
      <c r="DC21" s="479"/>
      <c r="DD21" s="479"/>
      <c r="DE21" s="479"/>
      <c r="DF21" s="482">
        <f>DF29+DF37+DF47+2</f>
        <v>41</v>
      </c>
      <c r="DG21" s="80"/>
      <c r="DH21" s="100"/>
      <c r="DI21" s="86"/>
      <c r="DJ21" s="478" t="s">
        <v>273</v>
      </c>
      <c r="DK21" s="479"/>
      <c r="DL21" s="479"/>
      <c r="DM21" s="479"/>
      <c r="DN21" s="479"/>
      <c r="DO21" s="479"/>
      <c r="DP21" s="479"/>
      <c r="DQ21" s="479"/>
      <c r="DR21" s="479"/>
      <c r="DS21" s="479"/>
      <c r="DT21" s="482">
        <f>DT29+DT37+DT45+DT53+DT61+DT139+DT169+1</f>
        <v>280</v>
      </c>
      <c r="DW21" s="478" t="s">
        <v>361</v>
      </c>
      <c r="DX21" s="479"/>
      <c r="DY21" s="479"/>
      <c r="DZ21" s="479"/>
      <c r="EA21" s="479"/>
      <c r="EB21" s="479"/>
      <c r="EC21" s="479"/>
      <c r="ED21" s="479"/>
      <c r="EE21" s="479"/>
      <c r="EF21" s="479"/>
      <c r="EG21" s="482">
        <f>EG29+EG39+EG47+1</f>
        <v>40</v>
      </c>
      <c r="EI21" s="79"/>
      <c r="EJ21" s="478" t="s">
        <v>362</v>
      </c>
      <c r="EK21" s="479"/>
      <c r="EL21" s="479"/>
      <c r="EM21" s="479"/>
      <c r="EN21" s="479"/>
      <c r="EO21" s="479"/>
      <c r="EP21" s="479"/>
      <c r="EQ21" s="479"/>
      <c r="ER21" s="479"/>
      <c r="ES21" s="479"/>
      <c r="ET21" s="482">
        <f>ET29+ET39+ET47+ET51+ET57+ET63+ET69+ET77+ET83+ET89+ET95+ET107+3</f>
        <v>125</v>
      </c>
      <c r="EU21" s="80"/>
      <c r="EV21" s="478" t="s">
        <v>262</v>
      </c>
      <c r="EW21" s="479"/>
      <c r="EX21" s="479"/>
      <c r="EY21" s="479"/>
      <c r="EZ21" s="479"/>
      <c r="FA21" s="479"/>
      <c r="FB21" s="479"/>
      <c r="FC21" s="479"/>
      <c r="FD21" s="479"/>
      <c r="FE21" s="479"/>
      <c r="FF21" s="482">
        <f>FF29+FF76+FF84+FF103+FF109+3</f>
        <v>62</v>
      </c>
      <c r="FG21" s="651" t="s">
        <v>649</v>
      </c>
      <c r="FH21" s="652"/>
      <c r="FI21" s="652"/>
      <c r="FJ21" s="652"/>
      <c r="FK21" s="652"/>
      <c r="FL21" s="653"/>
      <c r="FM21" s="79"/>
      <c r="FO21" s="478" t="s">
        <v>326</v>
      </c>
      <c r="FP21" s="479"/>
      <c r="FQ21" s="479"/>
      <c r="FR21" s="479"/>
      <c r="FS21" s="479"/>
      <c r="FT21" s="479"/>
      <c r="FU21" s="479"/>
      <c r="FV21" s="479"/>
      <c r="FW21" s="479"/>
      <c r="FX21" s="479"/>
      <c r="FY21" s="593"/>
    </row>
    <row r="22" spans="2:206" ht="6" customHeight="1">
      <c r="B22" s="83"/>
      <c r="C22" s="480"/>
      <c r="D22" s="481"/>
      <c r="E22" s="481"/>
      <c r="F22" s="481"/>
      <c r="G22" s="481"/>
      <c r="H22" s="481"/>
      <c r="I22" s="481"/>
      <c r="J22" s="481"/>
      <c r="K22" s="481"/>
      <c r="L22" s="481"/>
      <c r="M22" s="551"/>
      <c r="N22" s="95"/>
      <c r="O22" s="95"/>
      <c r="P22" s="480"/>
      <c r="Q22" s="481"/>
      <c r="R22" s="481"/>
      <c r="S22" s="481"/>
      <c r="T22" s="481"/>
      <c r="U22" s="481"/>
      <c r="V22" s="481"/>
      <c r="W22" s="481"/>
      <c r="X22" s="481"/>
      <c r="Y22" s="481"/>
      <c r="Z22" s="551"/>
      <c r="AA22" s="84"/>
      <c r="AB22" s="480"/>
      <c r="AC22" s="481"/>
      <c r="AD22" s="481"/>
      <c r="AE22" s="481"/>
      <c r="AF22" s="481"/>
      <c r="AG22" s="481"/>
      <c r="AH22" s="481"/>
      <c r="AI22" s="481"/>
      <c r="AJ22" s="481"/>
      <c r="AK22" s="481"/>
      <c r="AL22" s="551"/>
      <c r="AN22" s="480"/>
      <c r="AO22" s="481"/>
      <c r="AP22" s="481"/>
      <c r="AQ22" s="481"/>
      <c r="AR22" s="481"/>
      <c r="AS22" s="481"/>
      <c r="AT22" s="481"/>
      <c r="AU22" s="481"/>
      <c r="AV22" s="481"/>
      <c r="AW22" s="481"/>
      <c r="AX22" s="551"/>
      <c r="AY22" s="84"/>
      <c r="AZ22" s="480"/>
      <c r="BA22" s="481"/>
      <c r="BB22" s="481"/>
      <c r="BC22" s="481"/>
      <c r="BD22" s="481"/>
      <c r="BE22" s="481"/>
      <c r="BF22" s="481"/>
      <c r="BG22" s="481"/>
      <c r="BH22" s="481"/>
      <c r="BI22" s="481"/>
      <c r="BJ22" s="551"/>
      <c r="BK22" s="84"/>
      <c r="BL22" s="480"/>
      <c r="BM22" s="481"/>
      <c r="BN22" s="481"/>
      <c r="BO22" s="481"/>
      <c r="BP22" s="481"/>
      <c r="BQ22" s="481"/>
      <c r="BR22" s="481"/>
      <c r="BS22" s="481"/>
      <c r="BT22" s="481"/>
      <c r="BU22" s="481"/>
      <c r="BV22" s="483"/>
      <c r="BX22" s="480"/>
      <c r="BY22" s="481"/>
      <c r="BZ22" s="481"/>
      <c r="CA22" s="481"/>
      <c r="CB22" s="481"/>
      <c r="CC22" s="481"/>
      <c r="CD22" s="481"/>
      <c r="CE22" s="481"/>
      <c r="CF22" s="481"/>
      <c r="CG22" s="481"/>
      <c r="CH22" s="483"/>
      <c r="CJ22" s="480"/>
      <c r="CK22" s="481"/>
      <c r="CL22" s="481"/>
      <c r="CM22" s="481"/>
      <c r="CN22" s="481"/>
      <c r="CO22" s="481"/>
      <c r="CP22" s="481"/>
      <c r="CQ22" s="481"/>
      <c r="CR22" s="481"/>
      <c r="CS22" s="481"/>
      <c r="CT22" s="483"/>
      <c r="CV22" s="480"/>
      <c r="CW22" s="481"/>
      <c r="CX22" s="481"/>
      <c r="CY22" s="481"/>
      <c r="CZ22" s="481"/>
      <c r="DA22" s="481"/>
      <c r="DB22" s="481"/>
      <c r="DC22" s="481"/>
      <c r="DD22" s="481"/>
      <c r="DE22" s="481"/>
      <c r="DF22" s="483"/>
      <c r="DG22" s="80"/>
      <c r="DH22" s="100"/>
      <c r="DI22" s="103"/>
      <c r="DJ22" s="480"/>
      <c r="DK22" s="481"/>
      <c r="DL22" s="481"/>
      <c r="DM22" s="481"/>
      <c r="DN22" s="481"/>
      <c r="DO22" s="481"/>
      <c r="DP22" s="481"/>
      <c r="DQ22" s="481"/>
      <c r="DR22" s="481"/>
      <c r="DS22" s="481"/>
      <c r="DT22" s="483"/>
      <c r="DW22" s="480"/>
      <c r="DX22" s="481"/>
      <c r="DY22" s="481"/>
      <c r="DZ22" s="481"/>
      <c r="EA22" s="481"/>
      <c r="EB22" s="481"/>
      <c r="EC22" s="481"/>
      <c r="ED22" s="481"/>
      <c r="EE22" s="481"/>
      <c r="EF22" s="481"/>
      <c r="EG22" s="483"/>
      <c r="EI22" s="79"/>
      <c r="EJ22" s="480"/>
      <c r="EK22" s="481"/>
      <c r="EL22" s="481"/>
      <c r="EM22" s="481"/>
      <c r="EN22" s="481"/>
      <c r="EO22" s="481"/>
      <c r="EP22" s="481"/>
      <c r="EQ22" s="481"/>
      <c r="ER22" s="481"/>
      <c r="ES22" s="481"/>
      <c r="ET22" s="483"/>
      <c r="EU22" s="80"/>
      <c r="EV22" s="480"/>
      <c r="EW22" s="481"/>
      <c r="EX22" s="481"/>
      <c r="EY22" s="481"/>
      <c r="EZ22" s="481"/>
      <c r="FA22" s="481"/>
      <c r="FB22" s="481"/>
      <c r="FC22" s="481"/>
      <c r="FD22" s="481"/>
      <c r="FE22" s="481"/>
      <c r="FF22" s="483"/>
      <c r="FG22" s="651"/>
      <c r="FH22" s="652"/>
      <c r="FI22" s="652"/>
      <c r="FJ22" s="652"/>
      <c r="FK22" s="652"/>
      <c r="FL22" s="653"/>
      <c r="FM22" s="79"/>
      <c r="FO22" s="480"/>
      <c r="FP22" s="481"/>
      <c r="FQ22" s="481"/>
      <c r="FR22" s="481"/>
      <c r="FS22" s="481"/>
      <c r="FT22" s="481"/>
      <c r="FU22" s="481"/>
      <c r="FV22" s="481"/>
      <c r="FW22" s="481"/>
      <c r="FX22" s="481"/>
      <c r="FY22" s="594"/>
    </row>
    <row r="23" spans="2:206" ht="6" customHeight="1">
      <c r="B23" s="110"/>
      <c r="C23" s="84"/>
      <c r="D23" s="110"/>
      <c r="E23" s="477" t="s">
        <v>650</v>
      </c>
      <c r="F23" s="477"/>
      <c r="G23" s="477"/>
      <c r="H23" s="477"/>
      <c r="I23" s="477"/>
      <c r="J23" s="477"/>
      <c r="K23" s="477"/>
      <c r="L23" s="477"/>
      <c r="M23" s="477"/>
      <c r="N23" s="95"/>
      <c r="O23" s="95"/>
      <c r="P23" s="84"/>
      <c r="Q23" s="110"/>
      <c r="R23" s="477" t="s">
        <v>651</v>
      </c>
      <c r="S23" s="477"/>
      <c r="T23" s="477"/>
      <c r="U23" s="477"/>
      <c r="V23" s="477"/>
      <c r="W23" s="477"/>
      <c r="X23" s="477"/>
      <c r="Y23" s="477"/>
      <c r="Z23" s="477"/>
      <c r="AA23" s="84"/>
      <c r="AB23" s="84"/>
      <c r="AC23" s="110"/>
      <c r="AD23" s="477" t="s">
        <v>652</v>
      </c>
      <c r="AE23" s="477"/>
      <c r="AF23" s="477"/>
      <c r="AG23" s="477"/>
      <c r="AH23" s="477"/>
      <c r="AI23" s="477"/>
      <c r="AJ23" s="477"/>
      <c r="AK23" s="477"/>
      <c r="AL23" s="84"/>
      <c r="AM23" s="84"/>
      <c r="AN23" s="84"/>
      <c r="AO23" s="110"/>
      <c r="AP23" s="477" t="s">
        <v>653</v>
      </c>
      <c r="AQ23" s="477"/>
      <c r="AR23" s="477"/>
      <c r="AS23" s="477"/>
      <c r="AT23" s="477"/>
      <c r="AU23" s="477"/>
      <c r="AV23" s="477"/>
      <c r="AW23" s="477"/>
      <c r="AX23" s="84"/>
      <c r="AY23" s="84"/>
      <c r="AZ23" s="84"/>
      <c r="BA23" s="110"/>
      <c r="BB23" s="477" t="s">
        <v>654</v>
      </c>
      <c r="BC23" s="477"/>
      <c r="BD23" s="477"/>
      <c r="BE23" s="477"/>
      <c r="BF23" s="477"/>
      <c r="BG23" s="477"/>
      <c r="BH23" s="477"/>
      <c r="BI23" s="477"/>
      <c r="BJ23" s="84"/>
      <c r="BK23" s="84"/>
      <c r="BL23" s="84"/>
      <c r="BM23" s="110"/>
      <c r="BN23" s="477" t="s">
        <v>363</v>
      </c>
      <c r="BO23" s="477"/>
      <c r="BP23" s="477"/>
      <c r="BQ23" s="477"/>
      <c r="BR23" s="477"/>
      <c r="BS23" s="477"/>
      <c r="BT23" s="477"/>
      <c r="BU23" s="477"/>
      <c r="BV23" s="84"/>
      <c r="BW23" s="84"/>
      <c r="BX23" s="84"/>
      <c r="BY23" s="110"/>
      <c r="BZ23" s="477" t="s">
        <v>606</v>
      </c>
      <c r="CA23" s="477"/>
      <c r="CB23" s="477"/>
      <c r="CC23" s="477"/>
      <c r="CD23" s="477"/>
      <c r="CE23" s="477"/>
      <c r="CF23" s="477"/>
      <c r="CG23" s="477"/>
      <c r="CH23" s="84"/>
      <c r="CI23" s="84"/>
      <c r="CJ23" s="84"/>
      <c r="CK23" s="110"/>
      <c r="CL23" s="477" t="s">
        <v>364</v>
      </c>
      <c r="CM23" s="477"/>
      <c r="CN23" s="477"/>
      <c r="CO23" s="477"/>
      <c r="CP23" s="477"/>
      <c r="CQ23" s="477"/>
      <c r="CR23" s="477"/>
      <c r="CS23" s="477"/>
      <c r="CT23" s="84"/>
      <c r="CU23" s="84"/>
      <c r="CV23" s="84"/>
      <c r="CW23" s="110"/>
      <c r="CX23" s="477" t="s">
        <v>365</v>
      </c>
      <c r="CY23" s="477"/>
      <c r="CZ23" s="477"/>
      <c r="DA23" s="477"/>
      <c r="DB23" s="477"/>
      <c r="DC23" s="477"/>
      <c r="DD23" s="477"/>
      <c r="DE23" s="477"/>
      <c r="DF23" s="84"/>
      <c r="DG23" s="95"/>
      <c r="DH23" s="106"/>
      <c r="DI23" s="95"/>
      <c r="DJ23" s="93"/>
      <c r="DK23" s="95"/>
      <c r="DL23" s="477" t="s">
        <v>655</v>
      </c>
      <c r="DM23" s="477"/>
      <c r="DN23" s="477"/>
      <c r="DO23" s="477"/>
      <c r="DP23" s="477"/>
      <c r="DQ23" s="477"/>
      <c r="DR23" s="477"/>
      <c r="DS23" s="477"/>
      <c r="DT23" s="477"/>
      <c r="DU23" s="84"/>
      <c r="DV23" s="84"/>
      <c r="DW23" s="84"/>
      <c r="DX23" s="110"/>
      <c r="DY23" s="477" t="s">
        <v>656</v>
      </c>
      <c r="DZ23" s="477"/>
      <c r="EA23" s="477"/>
      <c r="EB23" s="477"/>
      <c r="EC23" s="477"/>
      <c r="ED23" s="477"/>
      <c r="EE23" s="477"/>
      <c r="EF23" s="477"/>
      <c r="EG23" s="84"/>
      <c r="EH23" s="84"/>
      <c r="EI23" s="111"/>
      <c r="EJ23" s="95"/>
      <c r="EK23" s="110"/>
      <c r="EL23" s="458" t="s">
        <v>657</v>
      </c>
      <c r="EM23" s="458"/>
      <c r="EN23" s="458"/>
      <c r="EO23" s="458"/>
      <c r="EP23" s="458"/>
      <c r="EQ23" s="458"/>
      <c r="ER23" s="458"/>
      <c r="ES23" s="458"/>
      <c r="ET23" s="95"/>
      <c r="EU23" s="95"/>
      <c r="EV23" s="95"/>
      <c r="EW23" s="110"/>
      <c r="EX23" s="458" t="s">
        <v>607</v>
      </c>
      <c r="EY23" s="458"/>
      <c r="EZ23" s="458"/>
      <c r="FA23" s="458"/>
      <c r="FB23" s="458"/>
      <c r="FC23" s="458"/>
      <c r="FD23" s="458"/>
      <c r="FE23" s="458"/>
      <c r="FF23" s="95"/>
      <c r="FG23" s="95"/>
      <c r="FH23" s="95"/>
      <c r="FI23" s="95"/>
      <c r="FJ23" s="95"/>
      <c r="FK23" s="95"/>
      <c r="FL23" s="112"/>
      <c r="FM23" s="111"/>
      <c r="FN23" s="84"/>
      <c r="FO23" s="84"/>
      <c r="FP23" s="84"/>
      <c r="FQ23" s="458" t="s">
        <v>366</v>
      </c>
      <c r="FR23" s="458"/>
      <c r="FS23" s="458"/>
      <c r="FT23" s="458"/>
      <c r="FU23" s="650"/>
      <c r="FV23" s="95"/>
      <c r="FW23" s="95"/>
      <c r="FX23" s="95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</row>
    <row r="24" spans="2:206" ht="6" customHeight="1">
      <c r="B24" s="110"/>
      <c r="C24" s="84"/>
      <c r="D24" s="110"/>
      <c r="E24" s="458"/>
      <c r="F24" s="458"/>
      <c r="G24" s="458"/>
      <c r="H24" s="458"/>
      <c r="I24" s="458"/>
      <c r="J24" s="458"/>
      <c r="K24" s="458"/>
      <c r="L24" s="458"/>
      <c r="M24" s="458"/>
      <c r="N24" s="95"/>
      <c r="O24" s="95"/>
      <c r="P24" s="84"/>
      <c r="Q24" s="110"/>
      <c r="R24" s="458"/>
      <c r="S24" s="458"/>
      <c r="T24" s="458"/>
      <c r="U24" s="458"/>
      <c r="V24" s="458"/>
      <c r="W24" s="458"/>
      <c r="X24" s="458"/>
      <c r="Y24" s="458"/>
      <c r="Z24" s="458"/>
      <c r="AA24" s="84"/>
      <c r="AB24" s="84"/>
      <c r="AC24" s="110"/>
      <c r="AD24" s="458"/>
      <c r="AE24" s="458"/>
      <c r="AF24" s="458"/>
      <c r="AG24" s="458"/>
      <c r="AH24" s="458"/>
      <c r="AI24" s="458"/>
      <c r="AJ24" s="458"/>
      <c r="AK24" s="458"/>
      <c r="AL24" s="84"/>
      <c r="AM24" s="84"/>
      <c r="AN24" s="84"/>
      <c r="AO24" s="110"/>
      <c r="AP24" s="458"/>
      <c r="AQ24" s="458"/>
      <c r="AR24" s="458"/>
      <c r="AS24" s="458"/>
      <c r="AT24" s="458"/>
      <c r="AU24" s="458"/>
      <c r="AV24" s="458"/>
      <c r="AW24" s="458"/>
      <c r="AX24" s="84"/>
      <c r="AY24" s="84"/>
      <c r="AZ24" s="84"/>
      <c r="BA24" s="110"/>
      <c r="BB24" s="458"/>
      <c r="BC24" s="458"/>
      <c r="BD24" s="458"/>
      <c r="BE24" s="458"/>
      <c r="BF24" s="458"/>
      <c r="BG24" s="458"/>
      <c r="BH24" s="458"/>
      <c r="BI24" s="458"/>
      <c r="BJ24" s="84"/>
      <c r="BK24" s="84"/>
      <c r="BL24" s="84"/>
      <c r="BM24" s="110"/>
      <c r="BN24" s="458"/>
      <c r="BO24" s="458"/>
      <c r="BP24" s="458"/>
      <c r="BQ24" s="458"/>
      <c r="BR24" s="458"/>
      <c r="BS24" s="458"/>
      <c r="BT24" s="458"/>
      <c r="BU24" s="458"/>
      <c r="BV24" s="84"/>
      <c r="BW24" s="84"/>
      <c r="BX24" s="84"/>
      <c r="BY24" s="110"/>
      <c r="BZ24" s="458"/>
      <c r="CA24" s="458"/>
      <c r="CB24" s="458"/>
      <c r="CC24" s="458"/>
      <c r="CD24" s="458"/>
      <c r="CE24" s="458"/>
      <c r="CF24" s="458"/>
      <c r="CG24" s="458"/>
      <c r="CH24" s="84"/>
      <c r="CI24" s="84"/>
      <c r="CJ24" s="84"/>
      <c r="CK24" s="110"/>
      <c r="CL24" s="458"/>
      <c r="CM24" s="458"/>
      <c r="CN24" s="458"/>
      <c r="CO24" s="458"/>
      <c r="CP24" s="458"/>
      <c r="CQ24" s="458"/>
      <c r="CR24" s="458"/>
      <c r="CS24" s="458"/>
      <c r="CT24" s="84"/>
      <c r="CU24" s="84"/>
      <c r="CV24" s="84"/>
      <c r="CW24" s="110"/>
      <c r="CX24" s="458"/>
      <c r="CY24" s="458"/>
      <c r="CZ24" s="458"/>
      <c r="DA24" s="458"/>
      <c r="DB24" s="458"/>
      <c r="DC24" s="458"/>
      <c r="DD24" s="458"/>
      <c r="DE24" s="458"/>
      <c r="DF24" s="84"/>
      <c r="DG24" s="95"/>
      <c r="DH24" s="106"/>
      <c r="DI24" s="95"/>
      <c r="DJ24" s="106"/>
      <c r="DK24" s="95"/>
      <c r="DL24" s="458"/>
      <c r="DM24" s="458"/>
      <c r="DN24" s="458"/>
      <c r="DO24" s="458"/>
      <c r="DP24" s="458"/>
      <c r="DQ24" s="458"/>
      <c r="DR24" s="458"/>
      <c r="DS24" s="458"/>
      <c r="DT24" s="458"/>
      <c r="DU24" s="84"/>
      <c r="DV24" s="84"/>
      <c r="DW24" s="84"/>
      <c r="DX24" s="110"/>
      <c r="DY24" s="458"/>
      <c r="DZ24" s="458"/>
      <c r="EA24" s="458"/>
      <c r="EB24" s="458"/>
      <c r="EC24" s="458"/>
      <c r="ED24" s="458"/>
      <c r="EE24" s="458"/>
      <c r="EF24" s="458"/>
      <c r="EG24" s="84"/>
      <c r="EH24" s="84"/>
      <c r="EI24" s="111"/>
      <c r="EJ24" s="95"/>
      <c r="EK24" s="110"/>
      <c r="EL24" s="458"/>
      <c r="EM24" s="458"/>
      <c r="EN24" s="458"/>
      <c r="EO24" s="458"/>
      <c r="EP24" s="458"/>
      <c r="EQ24" s="458"/>
      <c r="ER24" s="458"/>
      <c r="ES24" s="458"/>
      <c r="ET24" s="95"/>
      <c r="EU24" s="95"/>
      <c r="EV24" s="95"/>
      <c r="EW24" s="110"/>
      <c r="EX24" s="458"/>
      <c r="EY24" s="458"/>
      <c r="EZ24" s="458"/>
      <c r="FA24" s="458"/>
      <c r="FB24" s="458"/>
      <c r="FC24" s="458"/>
      <c r="FD24" s="458"/>
      <c r="FE24" s="458"/>
      <c r="FF24" s="95"/>
      <c r="FG24" s="95"/>
      <c r="FH24" s="95"/>
      <c r="FI24" s="95"/>
      <c r="FJ24" s="95"/>
      <c r="FK24" s="95"/>
      <c r="FL24" s="112"/>
      <c r="FM24" s="111"/>
      <c r="FN24" s="84"/>
      <c r="FO24" s="84"/>
      <c r="FP24" s="84"/>
      <c r="FQ24" s="458"/>
      <c r="FR24" s="458"/>
      <c r="FS24" s="458"/>
      <c r="FT24" s="458"/>
      <c r="FU24" s="650"/>
      <c r="FV24" s="95"/>
      <c r="FW24" s="95"/>
      <c r="FX24" s="95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</row>
    <row r="25" spans="2:206" ht="6" customHeight="1">
      <c r="B25" s="110"/>
      <c r="C25" s="84"/>
      <c r="D25" s="110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84"/>
      <c r="Q25" s="110"/>
      <c r="R25" s="95" t="s">
        <v>658</v>
      </c>
      <c r="S25" s="95"/>
      <c r="T25" s="95"/>
      <c r="U25" s="95"/>
      <c r="V25" s="95"/>
      <c r="W25" s="95"/>
      <c r="X25" s="95"/>
      <c r="Y25" s="95"/>
      <c r="Z25" s="95"/>
      <c r="AA25" s="84"/>
      <c r="AB25" s="84"/>
      <c r="AC25" s="110"/>
      <c r="AD25" s="95"/>
      <c r="AE25" s="95"/>
      <c r="AF25" s="95"/>
      <c r="AG25" s="95"/>
      <c r="AH25" s="95"/>
      <c r="AI25" s="95"/>
      <c r="AJ25" s="95"/>
      <c r="AK25" s="95"/>
      <c r="AL25" s="84"/>
      <c r="AM25" s="84"/>
      <c r="AN25" s="84"/>
      <c r="AO25" s="110"/>
      <c r="AP25" s="95"/>
      <c r="AQ25" s="95"/>
      <c r="AR25" s="95"/>
      <c r="AS25" s="95"/>
      <c r="AT25" s="95"/>
      <c r="AU25" s="95"/>
      <c r="AV25" s="95"/>
      <c r="AW25" s="95"/>
      <c r="AX25" s="84"/>
      <c r="AY25" s="84"/>
      <c r="AZ25" s="84"/>
      <c r="BA25" s="110"/>
      <c r="BB25" s="95"/>
      <c r="BC25" s="95"/>
      <c r="BD25" s="95"/>
      <c r="BE25" s="95"/>
      <c r="BF25" s="95"/>
      <c r="BG25" s="95"/>
      <c r="BH25" s="95"/>
      <c r="BI25" s="95"/>
      <c r="BJ25" s="84"/>
      <c r="BK25" s="84"/>
      <c r="BL25" s="84"/>
      <c r="BM25" s="110"/>
      <c r="BN25" s="95"/>
      <c r="BO25" s="95"/>
      <c r="BP25" s="95"/>
      <c r="BQ25" s="95"/>
      <c r="BR25" s="95"/>
      <c r="BS25" s="95"/>
      <c r="BT25" s="95"/>
      <c r="BU25" s="95"/>
      <c r="BV25" s="84"/>
      <c r="BW25" s="84"/>
      <c r="BX25" s="84"/>
      <c r="BY25" s="110"/>
      <c r="BZ25" s="95"/>
      <c r="CA25" s="95"/>
      <c r="CB25" s="95"/>
      <c r="CC25" s="95"/>
      <c r="CD25" s="95"/>
      <c r="CE25" s="95"/>
      <c r="CF25" s="95"/>
      <c r="CG25" s="95"/>
      <c r="CH25" s="84"/>
      <c r="CI25" s="84"/>
      <c r="CJ25" s="84"/>
      <c r="CK25" s="110"/>
      <c r="CL25" s="95"/>
      <c r="CM25" s="95"/>
      <c r="CN25" s="95"/>
      <c r="CO25" s="95"/>
      <c r="CP25" s="95"/>
      <c r="CQ25" s="95"/>
      <c r="CR25" s="95"/>
      <c r="CS25" s="95"/>
      <c r="CT25" s="84"/>
      <c r="CU25" s="84"/>
      <c r="CV25" s="84"/>
      <c r="CW25" s="110"/>
      <c r="CX25" s="95"/>
      <c r="CY25" s="95"/>
      <c r="CZ25" s="95"/>
      <c r="DA25" s="95"/>
      <c r="DB25" s="95"/>
      <c r="DC25" s="95"/>
      <c r="DD25" s="95"/>
      <c r="DE25" s="95"/>
      <c r="DF25" s="84"/>
      <c r="DG25" s="95"/>
      <c r="DH25" s="106"/>
      <c r="DI25" s="95"/>
      <c r="DJ25" s="106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84"/>
      <c r="DV25" s="84"/>
      <c r="DW25" s="84"/>
      <c r="DX25" s="110"/>
      <c r="DY25" s="95"/>
      <c r="DZ25" s="95"/>
      <c r="EA25" s="95"/>
      <c r="EB25" s="95"/>
      <c r="EC25" s="95"/>
      <c r="ED25" s="95"/>
      <c r="EE25" s="95"/>
      <c r="EF25" s="95"/>
      <c r="EG25" s="84"/>
      <c r="EH25" s="84"/>
      <c r="EI25" s="111"/>
      <c r="EJ25" s="95"/>
      <c r="EK25" s="110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110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112"/>
      <c r="FM25" s="111"/>
      <c r="FN25" s="84"/>
      <c r="FO25" s="478" t="s">
        <v>367</v>
      </c>
      <c r="FP25" s="479"/>
      <c r="FQ25" s="479"/>
      <c r="FR25" s="479"/>
      <c r="FS25" s="479"/>
      <c r="FT25" s="479"/>
      <c r="FU25" s="479"/>
      <c r="FV25" s="479"/>
      <c r="FW25" s="479"/>
      <c r="FX25" s="479"/>
      <c r="FY25" s="550">
        <f>SUM(FY27:FY30)+2</f>
        <v>11</v>
      </c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</row>
    <row r="26" spans="2:206" ht="6" customHeight="1">
      <c r="B26" s="110"/>
      <c r="C26" s="84"/>
      <c r="D26" s="11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84"/>
      <c r="Q26" s="110"/>
      <c r="R26" s="95"/>
      <c r="S26" s="95"/>
      <c r="T26" s="95"/>
      <c r="U26" s="95"/>
      <c r="V26" s="95"/>
      <c r="W26" s="95"/>
      <c r="X26" s="95"/>
      <c r="Y26" s="95"/>
      <c r="Z26" s="95"/>
      <c r="AA26" s="84"/>
      <c r="AB26" s="84"/>
      <c r="AC26" s="110"/>
      <c r="AD26" s="95"/>
      <c r="AE26" s="95"/>
      <c r="AF26" s="95"/>
      <c r="AG26" s="95"/>
      <c r="AH26" s="95"/>
      <c r="AI26" s="95"/>
      <c r="AJ26" s="95"/>
      <c r="AK26" s="95"/>
      <c r="AL26" s="84"/>
      <c r="AM26" s="84"/>
      <c r="AN26" s="84"/>
      <c r="AO26" s="110"/>
      <c r="AP26" s="95"/>
      <c r="AQ26" s="95"/>
      <c r="AR26" s="95"/>
      <c r="AS26" s="95"/>
      <c r="AT26" s="95"/>
      <c r="AU26" s="95"/>
      <c r="AV26" s="95"/>
      <c r="AW26" s="95"/>
      <c r="AX26" s="84"/>
      <c r="AY26" s="84"/>
      <c r="AZ26" s="84"/>
      <c r="BA26" s="110"/>
      <c r="BB26" s="95"/>
      <c r="BC26" s="95"/>
      <c r="BD26" s="95"/>
      <c r="BE26" s="95"/>
      <c r="BF26" s="95"/>
      <c r="BG26" s="95"/>
      <c r="BH26" s="95"/>
      <c r="BI26" s="95"/>
      <c r="BJ26" s="84"/>
      <c r="BK26" s="84"/>
      <c r="BL26" s="84"/>
      <c r="BM26" s="110"/>
      <c r="BN26" s="95"/>
      <c r="BO26" s="95"/>
      <c r="BP26" s="95"/>
      <c r="BQ26" s="95"/>
      <c r="BR26" s="95"/>
      <c r="BS26" s="95"/>
      <c r="BT26" s="95"/>
      <c r="BU26" s="95"/>
      <c r="BV26" s="84"/>
      <c r="BW26" s="84"/>
      <c r="BX26" s="84"/>
      <c r="BY26" s="110"/>
      <c r="BZ26" s="95"/>
      <c r="CA26" s="95"/>
      <c r="CB26" s="95"/>
      <c r="CC26" s="95"/>
      <c r="CD26" s="95"/>
      <c r="CE26" s="95"/>
      <c r="CF26" s="95"/>
      <c r="CG26" s="95"/>
      <c r="CH26" s="84"/>
      <c r="CI26" s="84"/>
      <c r="CJ26" s="84"/>
      <c r="CK26" s="110"/>
      <c r="CL26" s="95"/>
      <c r="CM26" s="95"/>
      <c r="CN26" s="95"/>
      <c r="CO26" s="95"/>
      <c r="CP26" s="95"/>
      <c r="CQ26" s="95"/>
      <c r="CR26" s="95"/>
      <c r="CS26" s="95"/>
      <c r="CT26" s="95"/>
      <c r="CU26" s="84"/>
      <c r="CV26" s="84"/>
      <c r="CW26" s="110"/>
      <c r="CX26" s="95"/>
      <c r="CY26" s="95"/>
      <c r="CZ26" s="95"/>
      <c r="DA26" s="95"/>
      <c r="DB26" s="95"/>
      <c r="DC26" s="95"/>
      <c r="DD26" s="95"/>
      <c r="DE26" s="95"/>
      <c r="DF26" s="84"/>
      <c r="DG26" s="95"/>
      <c r="DH26" s="106"/>
      <c r="DI26" s="95"/>
      <c r="DJ26" s="106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84"/>
      <c r="DV26" s="84"/>
      <c r="DW26" s="84"/>
      <c r="DX26" s="110"/>
      <c r="DY26" s="95"/>
      <c r="DZ26" s="95"/>
      <c r="EA26" s="95"/>
      <c r="EB26" s="95"/>
      <c r="EC26" s="95"/>
      <c r="ED26" s="95"/>
      <c r="EE26" s="95"/>
      <c r="EF26" s="95"/>
      <c r="EG26" s="84"/>
      <c r="EH26" s="84"/>
      <c r="EI26" s="111"/>
      <c r="EJ26" s="95"/>
      <c r="EK26" s="110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110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112"/>
      <c r="FM26" s="111"/>
      <c r="FN26" s="84"/>
      <c r="FO26" s="480"/>
      <c r="FP26" s="481"/>
      <c r="FQ26" s="481"/>
      <c r="FR26" s="481"/>
      <c r="FS26" s="481"/>
      <c r="FT26" s="481"/>
      <c r="FU26" s="481"/>
      <c r="FV26" s="481"/>
      <c r="FW26" s="481"/>
      <c r="FX26" s="481"/>
      <c r="FY26" s="551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</row>
    <row r="27" spans="2:206" ht="6" customHeight="1">
      <c r="B27" s="110"/>
      <c r="C27" s="84"/>
      <c r="D27" s="110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84"/>
      <c r="Q27" s="110"/>
      <c r="R27" s="95"/>
      <c r="S27" s="95"/>
      <c r="T27" s="95"/>
      <c r="U27" s="95"/>
      <c r="V27" s="95"/>
      <c r="W27" s="95"/>
      <c r="X27" s="95"/>
      <c r="Y27" s="95"/>
      <c r="Z27" s="95"/>
      <c r="AA27" s="84"/>
      <c r="AB27" s="84"/>
      <c r="AC27" s="110"/>
      <c r="AD27" s="95"/>
      <c r="AE27" s="95"/>
      <c r="AF27" s="95"/>
      <c r="AG27" s="95"/>
      <c r="AH27" s="95"/>
      <c r="AI27" s="95"/>
      <c r="AJ27" s="95"/>
      <c r="AK27" s="95"/>
      <c r="AL27" s="84"/>
      <c r="AM27" s="84"/>
      <c r="AN27" s="84"/>
      <c r="AO27" s="110"/>
      <c r="AP27" s="95"/>
      <c r="AQ27" s="95"/>
      <c r="AR27" s="95"/>
      <c r="AS27" s="95"/>
      <c r="AT27" s="95"/>
      <c r="AU27" s="95"/>
      <c r="AV27" s="95"/>
      <c r="AW27" s="95"/>
      <c r="AX27" s="84"/>
      <c r="AY27" s="84"/>
      <c r="AZ27" s="84"/>
      <c r="BA27" s="110"/>
      <c r="BB27" s="95"/>
      <c r="BC27" s="95"/>
      <c r="BD27" s="95"/>
      <c r="BE27" s="95"/>
      <c r="BF27" s="95"/>
      <c r="BG27" s="95"/>
      <c r="BH27" s="95"/>
      <c r="BI27" s="95"/>
      <c r="BJ27" s="84"/>
      <c r="BK27" s="84"/>
      <c r="BL27" s="84"/>
      <c r="BM27" s="110"/>
      <c r="BN27" s="95"/>
      <c r="BO27" s="95"/>
      <c r="BP27" s="95"/>
      <c r="BQ27" s="95"/>
      <c r="BR27" s="95"/>
      <c r="BS27" s="95"/>
      <c r="BT27" s="95"/>
      <c r="BU27" s="95"/>
      <c r="BV27" s="84"/>
      <c r="BW27" s="84"/>
      <c r="BX27" s="84"/>
      <c r="BY27" s="110"/>
      <c r="BZ27" s="95"/>
      <c r="CA27" s="95"/>
      <c r="CB27" s="95"/>
      <c r="CC27" s="95"/>
      <c r="CD27" s="95"/>
      <c r="CE27" s="95"/>
      <c r="CF27" s="95"/>
      <c r="CG27" s="95"/>
      <c r="CH27" s="84"/>
      <c r="CI27" s="84"/>
      <c r="CJ27" s="84"/>
      <c r="CK27" s="110"/>
      <c r="CL27" s="95"/>
      <c r="CM27" s="95"/>
      <c r="CN27" s="95"/>
      <c r="CO27" s="95"/>
      <c r="CP27" s="95"/>
      <c r="CQ27" s="95"/>
      <c r="CR27" s="95"/>
      <c r="CS27" s="95"/>
      <c r="CT27" s="95"/>
      <c r="CU27" s="84"/>
      <c r="CV27" s="84"/>
      <c r="CW27" s="110"/>
      <c r="CX27" s="95"/>
      <c r="CY27" s="95"/>
      <c r="CZ27" s="95"/>
      <c r="DA27" s="95"/>
      <c r="DB27" s="95"/>
      <c r="DC27" s="95"/>
      <c r="DD27" s="95"/>
      <c r="DE27" s="95"/>
      <c r="DF27" s="84"/>
      <c r="DG27" s="95"/>
      <c r="DH27" s="106"/>
      <c r="DI27" s="95"/>
      <c r="DJ27" s="106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84"/>
      <c r="DV27" s="84"/>
      <c r="DW27" s="84"/>
      <c r="DX27" s="110"/>
      <c r="DY27" s="95"/>
      <c r="DZ27" s="95"/>
      <c r="EA27" s="95"/>
      <c r="EB27" s="95"/>
      <c r="EC27" s="95"/>
      <c r="ED27" s="95"/>
      <c r="EE27" s="95"/>
      <c r="EF27" s="95"/>
      <c r="EG27" s="84"/>
      <c r="EH27" s="84"/>
      <c r="EI27" s="111"/>
      <c r="EJ27" s="95"/>
      <c r="EK27" s="110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110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112"/>
      <c r="FM27" s="111"/>
      <c r="FN27" s="84"/>
      <c r="FO27" s="84"/>
      <c r="FP27" s="84"/>
      <c r="FQ27" s="84"/>
      <c r="FR27" s="84"/>
      <c r="FS27" s="84"/>
      <c r="FT27" s="477" t="s">
        <v>368</v>
      </c>
      <c r="FU27" s="477"/>
      <c r="FV27" s="477"/>
      <c r="FW27" s="477"/>
      <c r="FX27" s="477"/>
      <c r="FY27" s="601">
        <v>4</v>
      </c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</row>
    <row r="28" spans="2:206" ht="6" customHeight="1" thickBot="1">
      <c r="B28" s="110"/>
      <c r="C28" s="84"/>
      <c r="D28" s="110"/>
      <c r="E28" s="84"/>
      <c r="F28" s="84"/>
      <c r="G28" s="84"/>
      <c r="H28" s="84"/>
      <c r="I28" s="84"/>
      <c r="J28" s="84"/>
      <c r="K28" s="84"/>
      <c r="L28" s="84"/>
      <c r="M28" s="84"/>
      <c r="N28" s="95"/>
      <c r="O28" s="95"/>
      <c r="P28" s="84"/>
      <c r="Q28" s="110"/>
      <c r="R28" s="84"/>
      <c r="S28" s="84"/>
      <c r="T28" s="84"/>
      <c r="U28" s="84"/>
      <c r="V28" s="84"/>
      <c r="W28" s="84"/>
      <c r="X28" s="84"/>
      <c r="Y28" s="84"/>
      <c r="Z28" s="206"/>
      <c r="AA28" s="84"/>
      <c r="AB28" s="84"/>
      <c r="AC28" s="110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110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110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110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110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110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110"/>
      <c r="CX28" s="84"/>
      <c r="CY28" s="84"/>
      <c r="CZ28" s="84"/>
      <c r="DA28" s="84"/>
      <c r="DB28" s="84"/>
      <c r="DC28" s="84"/>
      <c r="DD28" s="84"/>
      <c r="DE28" s="84"/>
      <c r="DF28" s="84"/>
      <c r="DG28" s="95"/>
      <c r="DH28" s="106"/>
      <c r="DI28" s="95"/>
      <c r="DJ28" s="106"/>
      <c r="DK28" s="95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110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111"/>
      <c r="EJ28" s="95"/>
      <c r="EK28" s="110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110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112"/>
      <c r="FM28" s="111"/>
      <c r="FN28" s="84"/>
      <c r="FO28" s="84"/>
      <c r="FP28" s="84"/>
      <c r="FQ28" s="84"/>
      <c r="FR28" s="84"/>
      <c r="FS28" s="84"/>
      <c r="FT28" s="458"/>
      <c r="FU28" s="458"/>
      <c r="FV28" s="458"/>
      <c r="FW28" s="458"/>
      <c r="FX28" s="458"/>
      <c r="FY28" s="530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</row>
    <row r="29" spans="2:206" ht="6" customHeight="1">
      <c r="B29" s="110"/>
      <c r="C29" s="84"/>
      <c r="D29" s="105"/>
      <c r="E29" s="462" t="s">
        <v>369</v>
      </c>
      <c r="F29" s="463"/>
      <c r="G29" s="463"/>
      <c r="H29" s="463"/>
      <c r="I29" s="463"/>
      <c r="J29" s="463"/>
      <c r="K29" s="463"/>
      <c r="L29" s="463"/>
      <c r="M29" s="639">
        <f>SUM(M31:M34)+M37</f>
        <v>17</v>
      </c>
      <c r="N29" s="95"/>
      <c r="O29" s="95"/>
      <c r="P29" s="84"/>
      <c r="Q29" s="110"/>
      <c r="R29" s="462" t="s">
        <v>370</v>
      </c>
      <c r="S29" s="463"/>
      <c r="T29" s="463"/>
      <c r="U29" s="463"/>
      <c r="V29" s="463"/>
      <c r="W29" s="463"/>
      <c r="X29" s="463"/>
      <c r="Y29" s="463"/>
      <c r="Z29" s="644">
        <f>SUM(Z31:Z38)</f>
        <v>13</v>
      </c>
      <c r="AA29" s="84"/>
      <c r="AB29" s="84"/>
      <c r="AC29" s="105"/>
      <c r="AD29" s="462" t="s">
        <v>371</v>
      </c>
      <c r="AE29" s="463"/>
      <c r="AF29" s="463"/>
      <c r="AG29" s="463"/>
      <c r="AH29" s="463"/>
      <c r="AI29" s="463"/>
      <c r="AJ29" s="463"/>
      <c r="AK29" s="463"/>
      <c r="AL29" s="639">
        <f>SUM(AL31:AL34)</f>
        <v>11</v>
      </c>
      <c r="AM29" s="84"/>
      <c r="AN29" s="84"/>
      <c r="AO29" s="110"/>
      <c r="AP29" s="462" t="s">
        <v>372</v>
      </c>
      <c r="AQ29" s="463"/>
      <c r="AR29" s="463"/>
      <c r="AS29" s="463"/>
      <c r="AT29" s="463"/>
      <c r="AU29" s="463"/>
      <c r="AV29" s="463"/>
      <c r="AW29" s="463"/>
      <c r="AX29" s="639">
        <f>SUM(AX31:AX34)</f>
        <v>6</v>
      </c>
      <c r="AY29" s="84"/>
      <c r="AZ29" s="84"/>
      <c r="BA29" s="110"/>
      <c r="BB29" s="646" t="s">
        <v>261</v>
      </c>
      <c r="BC29" s="647"/>
      <c r="BD29" s="647"/>
      <c r="BE29" s="647"/>
      <c r="BF29" s="647"/>
      <c r="BG29" s="647"/>
      <c r="BH29" s="647"/>
      <c r="BI29" s="647"/>
      <c r="BJ29" s="639">
        <f>SUM(BJ31:BJ38)</f>
        <v>24</v>
      </c>
      <c r="BK29" s="84"/>
      <c r="BL29" s="84"/>
      <c r="BM29" s="110"/>
      <c r="BN29" s="462" t="s">
        <v>295</v>
      </c>
      <c r="BO29" s="463"/>
      <c r="BP29" s="463"/>
      <c r="BQ29" s="463"/>
      <c r="BR29" s="463"/>
      <c r="BS29" s="463"/>
      <c r="BT29" s="463"/>
      <c r="BU29" s="463"/>
      <c r="BV29" s="639">
        <f>SUM(BV31:BV36)</f>
        <v>18</v>
      </c>
      <c r="BW29" s="84"/>
      <c r="BX29" s="84"/>
      <c r="BY29" s="105"/>
      <c r="BZ29" s="462" t="s">
        <v>373</v>
      </c>
      <c r="CA29" s="463"/>
      <c r="CB29" s="463"/>
      <c r="CC29" s="463"/>
      <c r="CD29" s="463"/>
      <c r="CE29" s="463"/>
      <c r="CF29" s="463"/>
      <c r="CG29" s="463"/>
      <c r="CH29" s="639">
        <f>SUM(CH31:CH36)+1</f>
        <v>16</v>
      </c>
      <c r="CI29" s="84"/>
      <c r="CJ29" s="84"/>
      <c r="CK29" s="105"/>
      <c r="CL29" s="462" t="s">
        <v>374</v>
      </c>
      <c r="CM29" s="463"/>
      <c r="CN29" s="463"/>
      <c r="CO29" s="463"/>
      <c r="CP29" s="463"/>
      <c r="CQ29" s="463"/>
      <c r="CR29" s="463"/>
      <c r="CS29" s="463"/>
      <c r="CT29" s="639">
        <f>SUM(CT31:CT34)+CT37</f>
        <v>11</v>
      </c>
      <c r="CU29" s="84"/>
      <c r="CV29" s="84"/>
      <c r="CW29" s="105"/>
      <c r="CX29" s="462" t="s">
        <v>375</v>
      </c>
      <c r="CY29" s="463"/>
      <c r="CZ29" s="463"/>
      <c r="DA29" s="463"/>
      <c r="DB29" s="463"/>
      <c r="DC29" s="463"/>
      <c r="DD29" s="463"/>
      <c r="DE29" s="463"/>
      <c r="DF29" s="639">
        <f>SUM(DF31:DF34)+1</f>
        <v>12</v>
      </c>
      <c r="DG29" s="95"/>
      <c r="DH29" s="106"/>
      <c r="DI29" s="95"/>
      <c r="DJ29" s="106"/>
      <c r="DK29" s="96"/>
      <c r="DL29" s="462" t="s">
        <v>276</v>
      </c>
      <c r="DM29" s="463"/>
      <c r="DN29" s="463"/>
      <c r="DO29" s="463"/>
      <c r="DP29" s="463"/>
      <c r="DQ29" s="463"/>
      <c r="DR29" s="463"/>
      <c r="DS29" s="463"/>
      <c r="DT29" s="639">
        <f>SUM(DT31:DT34)+4</f>
        <v>13</v>
      </c>
      <c r="DU29" s="84"/>
      <c r="DV29" s="84"/>
      <c r="DW29" s="84"/>
      <c r="DX29" s="105"/>
      <c r="DY29" s="462" t="s">
        <v>376</v>
      </c>
      <c r="DZ29" s="463"/>
      <c r="EA29" s="463"/>
      <c r="EB29" s="463"/>
      <c r="EC29" s="463"/>
      <c r="ED29" s="463"/>
      <c r="EE29" s="463"/>
      <c r="EF29" s="463"/>
      <c r="EG29" s="639">
        <f>SUM(EG31:EG36)</f>
        <v>11</v>
      </c>
      <c r="EH29" s="84"/>
      <c r="EI29" s="111"/>
      <c r="EJ29" s="95"/>
      <c r="EK29" s="105"/>
      <c r="EL29" s="462" t="s">
        <v>217</v>
      </c>
      <c r="EM29" s="463"/>
      <c r="EN29" s="463"/>
      <c r="EO29" s="463"/>
      <c r="EP29" s="463"/>
      <c r="EQ29" s="463"/>
      <c r="ER29" s="463"/>
      <c r="ES29" s="463"/>
      <c r="ET29" s="639">
        <f>SUM(ET31:ET36)+1</f>
        <v>13</v>
      </c>
      <c r="EU29" s="95"/>
      <c r="EV29" s="95"/>
      <c r="EW29" s="105"/>
      <c r="EX29" s="462" t="s">
        <v>377</v>
      </c>
      <c r="EY29" s="463"/>
      <c r="EZ29" s="463"/>
      <c r="FA29" s="463"/>
      <c r="FB29" s="463"/>
      <c r="FC29" s="463"/>
      <c r="FD29" s="463"/>
      <c r="FE29" s="463"/>
      <c r="FF29" s="639">
        <f>SUM(FF31:FF34)+FF39</f>
        <v>13</v>
      </c>
      <c r="FG29" s="94"/>
      <c r="FH29" s="94"/>
      <c r="FI29" s="94"/>
      <c r="FJ29" s="94"/>
      <c r="FK29" s="94"/>
      <c r="FL29" s="112"/>
      <c r="FM29" s="111"/>
      <c r="FN29" s="84"/>
      <c r="FO29" s="84"/>
      <c r="FP29" s="84"/>
      <c r="FQ29" s="84"/>
      <c r="FR29" s="84"/>
      <c r="FS29" s="84"/>
      <c r="FT29" s="458" t="s">
        <v>378</v>
      </c>
      <c r="FU29" s="458"/>
      <c r="FV29" s="458"/>
      <c r="FW29" s="458"/>
      <c r="FX29" s="458"/>
      <c r="FY29" s="530">
        <v>5</v>
      </c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95"/>
      <c r="GM29" s="84"/>
      <c r="GX29" s="80"/>
    </row>
    <row r="30" spans="2:206" ht="6" customHeight="1" thickBot="1">
      <c r="B30" s="110"/>
      <c r="C30" s="84"/>
      <c r="D30" s="110"/>
      <c r="E30" s="465"/>
      <c r="F30" s="466"/>
      <c r="G30" s="466"/>
      <c r="H30" s="466"/>
      <c r="I30" s="466"/>
      <c r="J30" s="466"/>
      <c r="K30" s="466"/>
      <c r="L30" s="466"/>
      <c r="M30" s="640"/>
      <c r="N30" s="95"/>
      <c r="O30" s="95"/>
      <c r="P30" s="84"/>
      <c r="Q30" s="102"/>
      <c r="R30" s="465"/>
      <c r="S30" s="466"/>
      <c r="T30" s="466"/>
      <c r="U30" s="466"/>
      <c r="V30" s="466"/>
      <c r="W30" s="466"/>
      <c r="X30" s="466"/>
      <c r="Y30" s="466"/>
      <c r="Z30" s="645"/>
      <c r="AA30" s="84"/>
      <c r="AB30" s="84"/>
      <c r="AC30" s="110"/>
      <c r="AD30" s="465"/>
      <c r="AE30" s="466"/>
      <c r="AF30" s="466"/>
      <c r="AG30" s="466"/>
      <c r="AH30" s="466"/>
      <c r="AI30" s="466"/>
      <c r="AJ30" s="466"/>
      <c r="AK30" s="466"/>
      <c r="AL30" s="640"/>
      <c r="AM30" s="84"/>
      <c r="AN30" s="84"/>
      <c r="AO30" s="102"/>
      <c r="AP30" s="465"/>
      <c r="AQ30" s="466"/>
      <c r="AR30" s="466"/>
      <c r="AS30" s="466"/>
      <c r="AT30" s="466"/>
      <c r="AU30" s="466"/>
      <c r="AV30" s="466"/>
      <c r="AW30" s="466"/>
      <c r="AX30" s="640"/>
      <c r="AY30" s="84"/>
      <c r="AZ30" s="84"/>
      <c r="BA30" s="102"/>
      <c r="BB30" s="648"/>
      <c r="BC30" s="649"/>
      <c r="BD30" s="649"/>
      <c r="BE30" s="649"/>
      <c r="BF30" s="649"/>
      <c r="BG30" s="649"/>
      <c r="BH30" s="649"/>
      <c r="BI30" s="649"/>
      <c r="BJ30" s="640"/>
      <c r="BK30" s="84"/>
      <c r="BL30" s="84"/>
      <c r="BM30" s="102"/>
      <c r="BN30" s="465"/>
      <c r="BO30" s="466"/>
      <c r="BP30" s="466"/>
      <c r="BQ30" s="466"/>
      <c r="BR30" s="466"/>
      <c r="BS30" s="466"/>
      <c r="BT30" s="466"/>
      <c r="BU30" s="466"/>
      <c r="BV30" s="640"/>
      <c r="BW30" s="84"/>
      <c r="BX30" s="84"/>
      <c r="BY30" s="102"/>
      <c r="BZ30" s="465"/>
      <c r="CA30" s="466"/>
      <c r="CB30" s="466"/>
      <c r="CC30" s="466"/>
      <c r="CD30" s="466"/>
      <c r="CE30" s="466"/>
      <c r="CF30" s="466"/>
      <c r="CG30" s="466"/>
      <c r="CH30" s="640"/>
      <c r="CI30" s="84"/>
      <c r="CJ30" s="84"/>
      <c r="CK30" s="102"/>
      <c r="CL30" s="465"/>
      <c r="CM30" s="466"/>
      <c r="CN30" s="466"/>
      <c r="CO30" s="466"/>
      <c r="CP30" s="466"/>
      <c r="CQ30" s="466"/>
      <c r="CR30" s="466"/>
      <c r="CS30" s="466"/>
      <c r="CT30" s="640"/>
      <c r="CU30" s="84"/>
      <c r="CV30" s="84"/>
      <c r="CW30" s="102"/>
      <c r="CX30" s="465"/>
      <c r="CY30" s="466"/>
      <c r="CZ30" s="466"/>
      <c r="DA30" s="466"/>
      <c r="DB30" s="466"/>
      <c r="DC30" s="466"/>
      <c r="DD30" s="466"/>
      <c r="DE30" s="466"/>
      <c r="DF30" s="640"/>
      <c r="DG30" s="95"/>
      <c r="DH30" s="106"/>
      <c r="DI30" s="95"/>
      <c r="DJ30" s="106"/>
      <c r="DK30" s="92"/>
      <c r="DL30" s="465"/>
      <c r="DM30" s="466"/>
      <c r="DN30" s="466"/>
      <c r="DO30" s="466"/>
      <c r="DP30" s="466"/>
      <c r="DQ30" s="466"/>
      <c r="DR30" s="466"/>
      <c r="DS30" s="466"/>
      <c r="DT30" s="640"/>
      <c r="DU30" s="84"/>
      <c r="DV30" s="84"/>
      <c r="DW30" s="84"/>
      <c r="DX30" s="102"/>
      <c r="DY30" s="465"/>
      <c r="DZ30" s="466"/>
      <c r="EA30" s="466"/>
      <c r="EB30" s="466"/>
      <c r="EC30" s="466"/>
      <c r="ED30" s="466"/>
      <c r="EE30" s="466"/>
      <c r="EF30" s="466"/>
      <c r="EG30" s="640"/>
      <c r="EH30" s="84"/>
      <c r="EI30" s="111"/>
      <c r="EJ30" s="95"/>
      <c r="EK30" s="102"/>
      <c r="EL30" s="465"/>
      <c r="EM30" s="466"/>
      <c r="EN30" s="466"/>
      <c r="EO30" s="466"/>
      <c r="EP30" s="466"/>
      <c r="EQ30" s="466"/>
      <c r="ER30" s="466"/>
      <c r="ES30" s="466"/>
      <c r="ET30" s="640"/>
      <c r="EU30" s="95"/>
      <c r="EV30" s="95"/>
      <c r="EW30" s="102"/>
      <c r="EX30" s="465"/>
      <c r="EY30" s="466"/>
      <c r="EZ30" s="466"/>
      <c r="FA30" s="466"/>
      <c r="FB30" s="466"/>
      <c r="FC30" s="466"/>
      <c r="FD30" s="466"/>
      <c r="FE30" s="466"/>
      <c r="FF30" s="640"/>
      <c r="FG30" s="94"/>
      <c r="FH30" s="94"/>
      <c r="FI30" s="94"/>
      <c r="FJ30" s="94"/>
      <c r="FK30" s="94"/>
      <c r="FL30" s="112"/>
      <c r="FM30" s="111"/>
      <c r="FN30" s="84"/>
      <c r="FO30" s="84"/>
      <c r="FP30" s="84"/>
      <c r="FQ30" s="84"/>
      <c r="FR30" s="84"/>
      <c r="FS30" s="84"/>
      <c r="FT30" s="458"/>
      <c r="FU30" s="458"/>
      <c r="FV30" s="458"/>
      <c r="FW30" s="458"/>
      <c r="FX30" s="458"/>
      <c r="FY30" s="530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95"/>
      <c r="GM30" s="84"/>
      <c r="GX30" s="80"/>
    </row>
    <row r="31" spans="2:206" ht="6" customHeight="1">
      <c r="B31" s="110"/>
      <c r="C31" s="84"/>
      <c r="D31" s="110"/>
      <c r="E31" s="106"/>
      <c r="F31" s="84"/>
      <c r="G31" s="84"/>
      <c r="H31" s="638" t="s">
        <v>379</v>
      </c>
      <c r="I31" s="638"/>
      <c r="J31" s="638"/>
      <c r="K31" s="638"/>
      <c r="L31" s="638"/>
      <c r="M31" s="641">
        <v>5</v>
      </c>
      <c r="N31" s="95"/>
      <c r="O31" s="95"/>
      <c r="P31" s="84"/>
      <c r="Q31" s="110"/>
      <c r="R31" s="201"/>
      <c r="S31" s="201"/>
      <c r="T31" s="95"/>
      <c r="U31" s="638" t="s">
        <v>659</v>
      </c>
      <c r="V31" s="638"/>
      <c r="W31" s="638"/>
      <c r="X31" s="638"/>
      <c r="Y31" s="638"/>
      <c r="Z31" s="642">
        <v>4</v>
      </c>
      <c r="AA31" s="84"/>
      <c r="AB31" s="84"/>
      <c r="AC31" s="110"/>
      <c r="AD31" s="95"/>
      <c r="AE31" s="95"/>
      <c r="AF31" s="95"/>
      <c r="AG31" s="638" t="s">
        <v>660</v>
      </c>
      <c r="AH31" s="638"/>
      <c r="AI31" s="638"/>
      <c r="AJ31" s="638"/>
      <c r="AK31" s="638"/>
      <c r="AL31" s="643">
        <v>6</v>
      </c>
      <c r="AM31" s="84"/>
      <c r="AN31" s="84"/>
      <c r="AO31" s="110"/>
      <c r="AP31" s="106"/>
      <c r="AQ31" s="95"/>
      <c r="AR31" s="95"/>
      <c r="AS31" s="638" t="s">
        <v>380</v>
      </c>
      <c r="AT31" s="638"/>
      <c r="AU31" s="638"/>
      <c r="AV31" s="638"/>
      <c r="AW31" s="638"/>
      <c r="AX31" s="530">
        <v>3</v>
      </c>
      <c r="AY31" s="84"/>
      <c r="AZ31" s="84"/>
      <c r="BA31" s="110"/>
      <c r="BB31" s="95"/>
      <c r="BC31" s="95"/>
      <c r="BD31" s="95"/>
      <c r="BE31" s="638" t="s">
        <v>381</v>
      </c>
      <c r="BF31" s="638"/>
      <c r="BG31" s="638"/>
      <c r="BH31" s="638"/>
      <c r="BI31" s="638"/>
      <c r="BJ31" s="530">
        <v>6</v>
      </c>
      <c r="BK31" s="84"/>
      <c r="BL31" s="84"/>
      <c r="BM31" s="110"/>
      <c r="BN31" s="95"/>
      <c r="BO31" s="115"/>
      <c r="BP31" s="95"/>
      <c r="BQ31" s="638" t="s">
        <v>382</v>
      </c>
      <c r="BR31" s="638"/>
      <c r="BS31" s="638"/>
      <c r="BT31" s="638"/>
      <c r="BU31" s="638"/>
      <c r="BV31" s="530">
        <v>6</v>
      </c>
      <c r="BW31" s="84"/>
      <c r="BX31" s="84"/>
      <c r="BY31" s="110"/>
      <c r="BZ31" s="95"/>
      <c r="CA31" s="95"/>
      <c r="CB31" s="95"/>
      <c r="CC31" s="638" t="s">
        <v>383</v>
      </c>
      <c r="CD31" s="638"/>
      <c r="CE31" s="638"/>
      <c r="CF31" s="638"/>
      <c r="CG31" s="638"/>
      <c r="CH31" s="530">
        <v>4</v>
      </c>
      <c r="CI31" s="84"/>
      <c r="CJ31" s="84"/>
      <c r="CK31" s="110"/>
      <c r="CL31" s="95"/>
      <c r="CM31" s="110"/>
      <c r="CN31" s="95"/>
      <c r="CO31" s="638" t="s">
        <v>384</v>
      </c>
      <c r="CP31" s="638"/>
      <c r="CQ31" s="638"/>
      <c r="CR31" s="638"/>
      <c r="CS31" s="638"/>
      <c r="CT31" s="641">
        <v>3</v>
      </c>
      <c r="CU31" s="84"/>
      <c r="CV31" s="84"/>
      <c r="CW31" s="110"/>
      <c r="CX31" s="95"/>
      <c r="CY31" s="95"/>
      <c r="CZ31" s="95"/>
      <c r="DA31" s="638" t="s">
        <v>385</v>
      </c>
      <c r="DB31" s="638"/>
      <c r="DC31" s="638"/>
      <c r="DD31" s="638"/>
      <c r="DE31" s="638"/>
      <c r="DF31" s="530">
        <v>7</v>
      </c>
      <c r="DG31" s="95"/>
      <c r="DH31" s="106"/>
      <c r="DI31" s="95"/>
      <c r="DJ31" s="106"/>
      <c r="DK31" s="95"/>
      <c r="DL31" s="95"/>
      <c r="DM31" s="95"/>
      <c r="DN31" s="95"/>
      <c r="DO31" s="638" t="s">
        <v>608</v>
      </c>
      <c r="DP31" s="638"/>
      <c r="DQ31" s="638"/>
      <c r="DR31" s="638"/>
      <c r="DS31" s="638"/>
      <c r="DT31" s="530">
        <v>6</v>
      </c>
      <c r="DU31" s="84"/>
      <c r="DV31" s="84"/>
      <c r="DW31" s="84"/>
      <c r="DX31" s="110"/>
      <c r="DY31" s="95"/>
      <c r="DZ31" s="95"/>
      <c r="EA31" s="95"/>
      <c r="EB31" s="638" t="s">
        <v>386</v>
      </c>
      <c r="EC31" s="638"/>
      <c r="ED31" s="638"/>
      <c r="EE31" s="638"/>
      <c r="EF31" s="638"/>
      <c r="EG31" s="530">
        <v>3</v>
      </c>
      <c r="EH31" s="84"/>
      <c r="EI31" s="111"/>
      <c r="EJ31" s="95"/>
      <c r="EK31" s="110"/>
      <c r="EL31" s="95"/>
      <c r="EM31" s="95"/>
      <c r="EN31" s="95"/>
      <c r="EO31" s="638" t="s">
        <v>387</v>
      </c>
      <c r="EP31" s="638"/>
      <c r="EQ31" s="638"/>
      <c r="ER31" s="638"/>
      <c r="ES31" s="638"/>
      <c r="ET31" s="554">
        <v>3</v>
      </c>
      <c r="EU31" s="95"/>
      <c r="EV31" s="95"/>
      <c r="EW31" s="110"/>
      <c r="EX31" s="106"/>
      <c r="EY31" s="95"/>
      <c r="EZ31" s="95"/>
      <c r="FA31" s="638" t="s">
        <v>388</v>
      </c>
      <c r="FB31" s="638"/>
      <c r="FC31" s="638"/>
      <c r="FD31" s="638"/>
      <c r="FE31" s="638"/>
      <c r="FF31" s="554">
        <v>4</v>
      </c>
      <c r="FG31" s="94"/>
      <c r="FH31" s="94"/>
      <c r="FI31" s="94"/>
      <c r="FJ31" s="94"/>
      <c r="FK31" s="94"/>
      <c r="FL31" s="112"/>
      <c r="FM31" s="111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80"/>
      <c r="GO31" s="80"/>
      <c r="GP31" s="80"/>
      <c r="GQ31" s="80"/>
      <c r="GR31" s="95"/>
      <c r="GS31" s="95"/>
      <c r="GT31" s="95"/>
      <c r="GU31" s="95"/>
      <c r="GV31" s="95"/>
      <c r="GW31" s="95"/>
      <c r="GX31" s="80"/>
    </row>
    <row r="32" spans="2:206" ht="6" customHeight="1">
      <c r="B32" s="110"/>
      <c r="C32" s="84"/>
      <c r="D32" s="110"/>
      <c r="E32" s="106"/>
      <c r="F32" s="84"/>
      <c r="G32" s="84"/>
      <c r="H32" s="458"/>
      <c r="I32" s="458"/>
      <c r="J32" s="458"/>
      <c r="K32" s="458"/>
      <c r="L32" s="458"/>
      <c r="M32" s="554"/>
      <c r="N32" s="95"/>
      <c r="O32" s="95"/>
      <c r="P32" s="84"/>
      <c r="Q32" s="110"/>
      <c r="R32" s="95"/>
      <c r="S32" s="95"/>
      <c r="T32" s="95"/>
      <c r="U32" s="458"/>
      <c r="V32" s="458"/>
      <c r="W32" s="458"/>
      <c r="X32" s="458"/>
      <c r="Y32" s="458"/>
      <c r="Z32" s="617"/>
      <c r="AA32" s="84"/>
      <c r="AB32" s="84"/>
      <c r="AC32" s="110"/>
      <c r="AD32" s="95"/>
      <c r="AE32" s="95"/>
      <c r="AF32" s="95"/>
      <c r="AG32" s="458"/>
      <c r="AH32" s="458"/>
      <c r="AI32" s="458"/>
      <c r="AJ32" s="458"/>
      <c r="AK32" s="458"/>
      <c r="AL32" s="496"/>
      <c r="AM32" s="84"/>
      <c r="AN32" s="84"/>
      <c r="AO32" s="110"/>
      <c r="AP32" s="106"/>
      <c r="AQ32" s="95"/>
      <c r="AR32" s="95"/>
      <c r="AS32" s="458"/>
      <c r="AT32" s="458"/>
      <c r="AU32" s="458"/>
      <c r="AV32" s="458"/>
      <c r="AW32" s="458"/>
      <c r="AX32" s="530"/>
      <c r="AY32" s="84"/>
      <c r="AZ32" s="84"/>
      <c r="BA32" s="110"/>
      <c r="BB32" s="95"/>
      <c r="BC32" s="95"/>
      <c r="BD32" s="95"/>
      <c r="BE32" s="458"/>
      <c r="BF32" s="458"/>
      <c r="BG32" s="458"/>
      <c r="BH32" s="458"/>
      <c r="BI32" s="458"/>
      <c r="BJ32" s="530"/>
      <c r="BK32" s="84"/>
      <c r="BL32" s="84"/>
      <c r="BM32" s="110"/>
      <c r="BN32" s="95"/>
      <c r="BO32" s="110"/>
      <c r="BP32" s="95"/>
      <c r="BQ32" s="458"/>
      <c r="BR32" s="458"/>
      <c r="BS32" s="458"/>
      <c r="BT32" s="458"/>
      <c r="BU32" s="458"/>
      <c r="BV32" s="530"/>
      <c r="BW32" s="84"/>
      <c r="BX32" s="84"/>
      <c r="BY32" s="110"/>
      <c r="BZ32" s="95"/>
      <c r="CA32" s="95"/>
      <c r="CB32" s="95"/>
      <c r="CC32" s="458"/>
      <c r="CD32" s="458"/>
      <c r="CE32" s="458"/>
      <c r="CF32" s="458"/>
      <c r="CG32" s="458"/>
      <c r="CH32" s="530"/>
      <c r="CI32" s="84"/>
      <c r="CJ32" s="84"/>
      <c r="CK32" s="110"/>
      <c r="CL32" s="95"/>
      <c r="CM32" s="110"/>
      <c r="CN32" s="95"/>
      <c r="CO32" s="458"/>
      <c r="CP32" s="458"/>
      <c r="CQ32" s="458"/>
      <c r="CR32" s="458"/>
      <c r="CS32" s="458"/>
      <c r="CT32" s="554"/>
      <c r="CU32" s="84"/>
      <c r="CV32" s="84"/>
      <c r="CW32" s="110"/>
      <c r="CX32" s="95"/>
      <c r="CY32" s="95"/>
      <c r="CZ32" s="95"/>
      <c r="DA32" s="458"/>
      <c r="DB32" s="458"/>
      <c r="DC32" s="458"/>
      <c r="DD32" s="458"/>
      <c r="DE32" s="458"/>
      <c r="DF32" s="530"/>
      <c r="DG32" s="95"/>
      <c r="DH32" s="106"/>
      <c r="DI32" s="95"/>
      <c r="DJ32" s="106"/>
      <c r="DK32" s="95"/>
      <c r="DL32" s="95"/>
      <c r="DM32" s="95"/>
      <c r="DN32" s="95"/>
      <c r="DO32" s="458"/>
      <c r="DP32" s="458"/>
      <c r="DQ32" s="458"/>
      <c r="DR32" s="458"/>
      <c r="DS32" s="458"/>
      <c r="DT32" s="530"/>
      <c r="DU32" s="84"/>
      <c r="DV32" s="84"/>
      <c r="DW32" s="84"/>
      <c r="DX32" s="110"/>
      <c r="DY32" s="95"/>
      <c r="DZ32" s="95"/>
      <c r="EA32" s="95"/>
      <c r="EB32" s="458"/>
      <c r="EC32" s="458"/>
      <c r="ED32" s="458"/>
      <c r="EE32" s="458"/>
      <c r="EF32" s="458"/>
      <c r="EG32" s="530"/>
      <c r="EH32" s="84"/>
      <c r="EI32" s="111"/>
      <c r="EJ32" s="95"/>
      <c r="EK32" s="110"/>
      <c r="EL32" s="95"/>
      <c r="EM32" s="95"/>
      <c r="EN32" s="95"/>
      <c r="EO32" s="458"/>
      <c r="EP32" s="458"/>
      <c r="EQ32" s="458"/>
      <c r="ER32" s="458"/>
      <c r="ES32" s="458"/>
      <c r="ET32" s="554"/>
      <c r="EU32" s="95"/>
      <c r="EV32" s="95"/>
      <c r="EW32" s="110"/>
      <c r="EX32" s="106"/>
      <c r="EY32" s="95"/>
      <c r="EZ32" s="95"/>
      <c r="FA32" s="458"/>
      <c r="FB32" s="458"/>
      <c r="FC32" s="458"/>
      <c r="FD32" s="458"/>
      <c r="FE32" s="458"/>
      <c r="FF32" s="554"/>
      <c r="FG32" s="94"/>
      <c r="FH32" s="94"/>
      <c r="FI32" s="94"/>
      <c r="FJ32" s="94"/>
      <c r="FK32" s="94"/>
      <c r="FL32" s="112"/>
      <c r="FM32" s="111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80"/>
      <c r="GO32" s="80"/>
      <c r="GP32" s="80"/>
      <c r="GQ32" s="80"/>
      <c r="GR32" s="95"/>
      <c r="GS32" s="95"/>
      <c r="GT32" s="95"/>
      <c r="GU32" s="95"/>
      <c r="GV32" s="95"/>
      <c r="GW32" s="95"/>
      <c r="GX32" s="80"/>
    </row>
    <row r="33" spans="2:217" ht="6" customHeight="1">
      <c r="B33" s="110"/>
      <c r="C33" s="95"/>
      <c r="D33" s="110"/>
      <c r="E33" s="106"/>
      <c r="F33" s="84"/>
      <c r="G33" s="84"/>
      <c r="H33" s="458" t="s">
        <v>389</v>
      </c>
      <c r="I33" s="458"/>
      <c r="J33" s="458"/>
      <c r="K33" s="458"/>
      <c r="L33" s="458"/>
      <c r="M33" s="554">
        <v>8</v>
      </c>
      <c r="N33" s="95"/>
      <c r="O33" s="95"/>
      <c r="P33" s="84"/>
      <c r="Q33" s="110"/>
      <c r="R33" s="95"/>
      <c r="S33" s="95"/>
      <c r="T33" s="95"/>
      <c r="U33" s="637" t="s">
        <v>661</v>
      </c>
      <c r="V33" s="637"/>
      <c r="W33" s="637"/>
      <c r="X33" s="637"/>
      <c r="Y33" s="637"/>
      <c r="Z33" s="617">
        <v>3</v>
      </c>
      <c r="AA33" s="84"/>
      <c r="AB33" s="84"/>
      <c r="AC33" s="110"/>
      <c r="AD33" s="95"/>
      <c r="AE33" s="95"/>
      <c r="AF33" s="95"/>
      <c r="AG33" s="458" t="s">
        <v>662</v>
      </c>
      <c r="AH33" s="458"/>
      <c r="AI33" s="458"/>
      <c r="AJ33" s="458"/>
      <c r="AK33" s="458"/>
      <c r="AL33" s="496">
        <v>5</v>
      </c>
      <c r="AM33" s="84"/>
      <c r="AN33" s="106"/>
      <c r="AO33" s="110"/>
      <c r="AP33" s="106"/>
      <c r="AQ33" s="84"/>
      <c r="AR33" s="84"/>
      <c r="AS33" s="458" t="s">
        <v>391</v>
      </c>
      <c r="AT33" s="458"/>
      <c r="AU33" s="458"/>
      <c r="AV33" s="458"/>
      <c r="AW33" s="458"/>
      <c r="AX33" s="530">
        <v>3</v>
      </c>
      <c r="AY33" s="84"/>
      <c r="AZ33" s="84"/>
      <c r="BA33" s="110"/>
      <c r="BB33" s="95"/>
      <c r="BC33" s="95"/>
      <c r="BD33" s="95"/>
      <c r="BE33" s="498" t="s">
        <v>663</v>
      </c>
      <c r="BF33" s="498"/>
      <c r="BG33" s="498"/>
      <c r="BH33" s="498"/>
      <c r="BI33" s="498"/>
      <c r="BJ33" s="570">
        <v>3</v>
      </c>
      <c r="BK33" s="84"/>
      <c r="BL33" s="84"/>
      <c r="BM33" s="110"/>
      <c r="BN33" s="95"/>
      <c r="BO33" s="110"/>
      <c r="BP33" s="95"/>
      <c r="BQ33" s="572" t="s">
        <v>393</v>
      </c>
      <c r="BR33" s="572"/>
      <c r="BS33" s="572"/>
      <c r="BT33" s="572"/>
      <c r="BU33" s="572"/>
      <c r="BV33" s="530">
        <v>5</v>
      </c>
      <c r="BW33" s="84"/>
      <c r="BX33" s="84"/>
      <c r="BY33" s="110"/>
      <c r="BZ33" s="95"/>
      <c r="CA33" s="95"/>
      <c r="CB33" s="95"/>
      <c r="CC33" s="458" t="s">
        <v>394</v>
      </c>
      <c r="CD33" s="458"/>
      <c r="CE33" s="458"/>
      <c r="CF33" s="458"/>
      <c r="CG33" s="458"/>
      <c r="CH33" s="530">
        <v>8</v>
      </c>
      <c r="CI33" s="84"/>
      <c r="CJ33" s="84"/>
      <c r="CK33" s="110"/>
      <c r="CL33" s="95"/>
      <c r="CM33" s="110"/>
      <c r="CN33" s="95"/>
      <c r="CO33" s="458" t="s">
        <v>395</v>
      </c>
      <c r="CP33" s="458"/>
      <c r="CQ33" s="458"/>
      <c r="CR33" s="458"/>
      <c r="CS33" s="458"/>
      <c r="CT33" s="530">
        <v>3</v>
      </c>
      <c r="CU33" s="84"/>
      <c r="CV33" s="84"/>
      <c r="CW33" s="110"/>
      <c r="CX33" s="95"/>
      <c r="CY33" s="95"/>
      <c r="CZ33" s="95"/>
      <c r="DA33" s="458" t="s">
        <v>396</v>
      </c>
      <c r="DB33" s="458"/>
      <c r="DC33" s="458"/>
      <c r="DD33" s="458"/>
      <c r="DE33" s="458"/>
      <c r="DF33" s="530">
        <v>4</v>
      </c>
      <c r="DG33" s="95"/>
      <c r="DH33" s="106"/>
      <c r="DI33" s="95"/>
      <c r="DJ33" s="106"/>
      <c r="DK33" s="95"/>
      <c r="DL33" s="95"/>
      <c r="DM33" s="95"/>
      <c r="DN33" s="95"/>
      <c r="DO33" s="458" t="s">
        <v>397</v>
      </c>
      <c r="DP33" s="458"/>
      <c r="DQ33" s="458"/>
      <c r="DR33" s="458"/>
      <c r="DS33" s="458"/>
      <c r="DT33" s="530">
        <v>3</v>
      </c>
      <c r="DU33" s="84"/>
      <c r="DV33" s="84"/>
      <c r="DW33" s="84"/>
      <c r="DX33" s="110"/>
      <c r="DY33" s="95"/>
      <c r="DZ33" s="95"/>
      <c r="EA33" s="95"/>
      <c r="EB33" s="458" t="s">
        <v>398</v>
      </c>
      <c r="EC33" s="458"/>
      <c r="ED33" s="458"/>
      <c r="EE33" s="458"/>
      <c r="EF33" s="458"/>
      <c r="EG33" s="530">
        <v>3</v>
      </c>
      <c r="EH33" s="84"/>
      <c r="EI33" s="111"/>
      <c r="EJ33" s="95"/>
      <c r="EK33" s="110"/>
      <c r="EL33" s="95"/>
      <c r="EM33" s="95"/>
      <c r="EN33" s="95"/>
      <c r="EO33" s="458" t="s">
        <v>399</v>
      </c>
      <c r="EP33" s="458"/>
      <c r="EQ33" s="458"/>
      <c r="ER33" s="458"/>
      <c r="ES33" s="458"/>
      <c r="ET33" s="554">
        <v>2</v>
      </c>
      <c r="EU33" s="95"/>
      <c r="EV33" s="95"/>
      <c r="EW33" s="110"/>
      <c r="EX33" s="106"/>
      <c r="EY33" s="95"/>
      <c r="EZ33" s="95"/>
      <c r="FA33" s="458" t="s">
        <v>400</v>
      </c>
      <c r="FB33" s="458"/>
      <c r="FC33" s="458"/>
      <c r="FD33" s="458"/>
      <c r="FE33" s="458"/>
      <c r="FF33" s="554">
        <v>5</v>
      </c>
      <c r="FG33" s="94"/>
      <c r="FH33" s="94"/>
      <c r="FI33" s="94"/>
      <c r="FJ33" s="94"/>
      <c r="FK33" s="94"/>
      <c r="FL33" s="112"/>
      <c r="FM33" s="111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</row>
    <row r="34" spans="2:217" ht="6" customHeight="1">
      <c r="B34" s="110"/>
      <c r="C34" s="95"/>
      <c r="D34" s="110"/>
      <c r="E34" s="106"/>
      <c r="F34" s="84"/>
      <c r="G34" s="84"/>
      <c r="H34" s="458"/>
      <c r="I34" s="458"/>
      <c r="J34" s="458"/>
      <c r="K34" s="458"/>
      <c r="L34" s="458"/>
      <c r="M34" s="554"/>
      <c r="N34" s="95"/>
      <c r="O34" s="95"/>
      <c r="P34" s="106"/>
      <c r="Q34" s="95"/>
      <c r="R34" s="95"/>
      <c r="S34" s="95"/>
      <c r="T34" s="95"/>
      <c r="U34" s="637"/>
      <c r="V34" s="637"/>
      <c r="W34" s="637"/>
      <c r="X34" s="637"/>
      <c r="Y34" s="637"/>
      <c r="Z34" s="617"/>
      <c r="AA34" s="84"/>
      <c r="AB34" s="84"/>
      <c r="AC34" s="110"/>
      <c r="AD34" s="95"/>
      <c r="AE34" s="95"/>
      <c r="AF34" s="95"/>
      <c r="AG34" s="458"/>
      <c r="AH34" s="458"/>
      <c r="AI34" s="458"/>
      <c r="AJ34" s="458"/>
      <c r="AK34" s="458"/>
      <c r="AL34" s="496"/>
      <c r="AM34" s="84"/>
      <c r="AN34" s="106"/>
      <c r="AO34" s="110"/>
      <c r="AP34" s="106"/>
      <c r="AQ34" s="84"/>
      <c r="AR34" s="84"/>
      <c r="AS34" s="458"/>
      <c r="AT34" s="458"/>
      <c r="AU34" s="458"/>
      <c r="AV34" s="458"/>
      <c r="AW34" s="458"/>
      <c r="AX34" s="530"/>
      <c r="AY34" s="84"/>
      <c r="AZ34" s="84"/>
      <c r="BA34" s="110"/>
      <c r="BB34" s="95"/>
      <c r="BC34" s="95"/>
      <c r="BD34" s="95"/>
      <c r="BE34" s="498"/>
      <c r="BF34" s="498"/>
      <c r="BG34" s="498"/>
      <c r="BH34" s="498"/>
      <c r="BI34" s="498"/>
      <c r="BJ34" s="570"/>
      <c r="BK34" s="84"/>
      <c r="BL34" s="84"/>
      <c r="BM34" s="110"/>
      <c r="BN34" s="95"/>
      <c r="BO34" s="110"/>
      <c r="BP34" s="95"/>
      <c r="BQ34" s="572"/>
      <c r="BR34" s="572"/>
      <c r="BS34" s="572"/>
      <c r="BT34" s="572"/>
      <c r="BU34" s="572"/>
      <c r="BV34" s="530"/>
      <c r="BW34" s="84"/>
      <c r="BX34" s="106"/>
      <c r="BY34" s="95"/>
      <c r="BZ34" s="95"/>
      <c r="CA34" s="95"/>
      <c r="CB34" s="95"/>
      <c r="CC34" s="458"/>
      <c r="CD34" s="458"/>
      <c r="CE34" s="458"/>
      <c r="CF34" s="458"/>
      <c r="CG34" s="458"/>
      <c r="CH34" s="530"/>
      <c r="CI34" s="84"/>
      <c r="CJ34" s="84"/>
      <c r="CK34" s="110"/>
      <c r="CL34" s="95"/>
      <c r="CM34" s="110"/>
      <c r="CN34" s="95"/>
      <c r="CO34" s="458"/>
      <c r="CP34" s="458"/>
      <c r="CQ34" s="458"/>
      <c r="CR34" s="458"/>
      <c r="CS34" s="458"/>
      <c r="CT34" s="530"/>
      <c r="CU34" s="84"/>
      <c r="CV34" s="84"/>
      <c r="CW34" s="110"/>
      <c r="CX34" s="95"/>
      <c r="CY34" s="95"/>
      <c r="CZ34" s="95"/>
      <c r="DA34" s="458"/>
      <c r="DB34" s="458"/>
      <c r="DC34" s="458"/>
      <c r="DD34" s="458"/>
      <c r="DE34" s="458"/>
      <c r="DF34" s="530"/>
      <c r="DG34" s="95"/>
      <c r="DH34" s="106"/>
      <c r="DI34" s="95"/>
      <c r="DJ34" s="106"/>
      <c r="DK34" s="95"/>
      <c r="DL34" s="95"/>
      <c r="DM34" s="95"/>
      <c r="DN34" s="95"/>
      <c r="DO34" s="458"/>
      <c r="DP34" s="458"/>
      <c r="DQ34" s="458"/>
      <c r="DR34" s="458"/>
      <c r="DS34" s="458"/>
      <c r="DT34" s="530"/>
      <c r="DU34" s="84"/>
      <c r="DV34" s="84"/>
      <c r="DW34" s="84"/>
      <c r="DX34" s="110"/>
      <c r="DY34" s="95"/>
      <c r="DZ34" s="95"/>
      <c r="EA34" s="95"/>
      <c r="EB34" s="458"/>
      <c r="EC34" s="458"/>
      <c r="ED34" s="458"/>
      <c r="EE34" s="458"/>
      <c r="EF34" s="458"/>
      <c r="EG34" s="530"/>
      <c r="EH34" s="84"/>
      <c r="EI34" s="111"/>
      <c r="EJ34" s="95"/>
      <c r="EK34" s="110"/>
      <c r="EL34" s="95"/>
      <c r="EM34" s="95"/>
      <c r="EN34" s="95"/>
      <c r="EO34" s="458"/>
      <c r="EP34" s="458"/>
      <c r="EQ34" s="458"/>
      <c r="ER34" s="458"/>
      <c r="ES34" s="458"/>
      <c r="ET34" s="554"/>
      <c r="EU34" s="95"/>
      <c r="EV34" s="95"/>
      <c r="EW34" s="110"/>
      <c r="EX34" s="106"/>
      <c r="EY34" s="95"/>
      <c r="EZ34" s="95"/>
      <c r="FA34" s="458"/>
      <c r="FB34" s="458"/>
      <c r="FC34" s="458"/>
      <c r="FD34" s="458"/>
      <c r="FE34" s="458"/>
      <c r="FF34" s="554"/>
      <c r="FG34" s="94"/>
      <c r="FH34" s="94"/>
      <c r="FI34" s="94"/>
      <c r="FJ34" s="94"/>
      <c r="FK34" s="94"/>
      <c r="FL34" s="112"/>
      <c r="FM34" s="111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</row>
    <row r="35" spans="2:217" ht="6" customHeight="1">
      <c r="B35" s="110"/>
      <c r="C35" s="84"/>
      <c r="D35" s="110"/>
      <c r="E35" s="106"/>
      <c r="F35" s="84"/>
      <c r="G35" s="84"/>
      <c r="H35" s="84"/>
      <c r="I35" s="84"/>
      <c r="J35" s="84"/>
      <c r="K35" s="84"/>
      <c r="L35" s="84"/>
      <c r="M35" s="84"/>
      <c r="N35" s="95"/>
      <c r="O35" s="95"/>
      <c r="P35" s="106"/>
      <c r="Q35" s="95"/>
      <c r="R35" s="95"/>
      <c r="S35" s="95"/>
      <c r="T35" s="95"/>
      <c r="U35" s="498" t="s">
        <v>390</v>
      </c>
      <c r="V35" s="498"/>
      <c r="W35" s="498"/>
      <c r="X35" s="498"/>
      <c r="Y35" s="498"/>
      <c r="Z35" s="617">
        <v>3</v>
      </c>
      <c r="AA35" s="84"/>
      <c r="AB35" s="106"/>
      <c r="AC35" s="95"/>
      <c r="AD35" s="95"/>
      <c r="AE35" s="95"/>
      <c r="AF35" s="95"/>
      <c r="AG35" s="116"/>
      <c r="AH35" s="116"/>
      <c r="AI35" s="116"/>
      <c r="AJ35" s="116"/>
      <c r="AK35" s="116"/>
      <c r="AL35" s="116"/>
      <c r="AM35" s="84"/>
      <c r="AO35" s="83"/>
      <c r="AP35" s="100"/>
      <c r="AQ35" s="80"/>
      <c r="AY35" s="84"/>
      <c r="AZ35" s="84"/>
      <c r="BA35" s="110"/>
      <c r="BB35" s="95"/>
      <c r="BC35" s="95"/>
      <c r="BD35" s="95"/>
      <c r="BE35" s="498" t="s">
        <v>392</v>
      </c>
      <c r="BF35" s="498"/>
      <c r="BG35" s="498"/>
      <c r="BH35" s="498"/>
      <c r="BI35" s="498"/>
      <c r="BJ35" s="570">
        <v>8</v>
      </c>
      <c r="BK35" s="84"/>
      <c r="BL35" s="84"/>
      <c r="BM35" s="110"/>
      <c r="BN35" s="95"/>
      <c r="BO35" s="110"/>
      <c r="BP35" s="95"/>
      <c r="BQ35" s="458" t="s">
        <v>403</v>
      </c>
      <c r="BR35" s="458"/>
      <c r="BS35" s="458"/>
      <c r="BT35" s="458"/>
      <c r="BU35" s="458"/>
      <c r="BV35" s="530">
        <v>7</v>
      </c>
      <c r="BW35" s="84"/>
      <c r="BX35" s="106"/>
      <c r="BY35" s="84"/>
      <c r="BZ35" s="84"/>
      <c r="CA35" s="84"/>
      <c r="CB35" s="84"/>
      <c r="CC35" s="458" t="s">
        <v>404</v>
      </c>
      <c r="CD35" s="458"/>
      <c r="CE35" s="458"/>
      <c r="CF35" s="458"/>
      <c r="CG35" s="458"/>
      <c r="CH35" s="530">
        <v>3</v>
      </c>
      <c r="CI35" s="84"/>
      <c r="CJ35" s="84"/>
      <c r="CK35" s="110"/>
      <c r="CL35" s="106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110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106"/>
      <c r="DI35" s="95"/>
      <c r="DJ35" s="106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84"/>
      <c r="DV35" s="84"/>
      <c r="DW35" s="84"/>
      <c r="DX35" s="110"/>
      <c r="DY35" s="95"/>
      <c r="DZ35" s="95"/>
      <c r="EA35" s="95"/>
      <c r="EB35" s="458" t="s">
        <v>405</v>
      </c>
      <c r="EC35" s="458"/>
      <c r="ED35" s="458"/>
      <c r="EE35" s="458"/>
      <c r="EF35" s="458"/>
      <c r="EG35" s="530">
        <v>5</v>
      </c>
      <c r="EH35" s="84"/>
      <c r="EI35" s="111"/>
      <c r="EJ35" s="95"/>
      <c r="EK35" s="110"/>
      <c r="EL35" s="95"/>
      <c r="EM35" s="95"/>
      <c r="EN35" s="95"/>
      <c r="EO35" s="458" t="s">
        <v>406</v>
      </c>
      <c r="EP35" s="458"/>
      <c r="EQ35" s="458"/>
      <c r="ER35" s="458"/>
      <c r="ES35" s="458"/>
      <c r="ET35" s="554">
        <v>7</v>
      </c>
      <c r="EU35" s="95"/>
      <c r="EV35" s="95"/>
      <c r="EW35" s="110"/>
      <c r="EX35" s="106"/>
      <c r="EY35" s="95"/>
      <c r="EZ35" s="95"/>
      <c r="FA35" s="572" t="s">
        <v>407</v>
      </c>
      <c r="FB35" s="572"/>
      <c r="FC35" s="572"/>
      <c r="FD35" s="572"/>
      <c r="FE35" s="572"/>
      <c r="FF35" s="507" t="s">
        <v>664</v>
      </c>
      <c r="FG35" s="117"/>
      <c r="FH35" s="117"/>
      <c r="FI35" s="117"/>
      <c r="FJ35" s="117"/>
      <c r="FK35" s="117"/>
      <c r="FL35" s="112"/>
      <c r="FM35" s="111"/>
      <c r="FN35" s="84"/>
      <c r="FO35" s="478" t="s">
        <v>334</v>
      </c>
      <c r="FP35" s="479"/>
      <c r="FQ35" s="479"/>
      <c r="FR35" s="479"/>
      <c r="FS35" s="479"/>
      <c r="FT35" s="479"/>
      <c r="FU35" s="479"/>
      <c r="FV35" s="479"/>
      <c r="FW35" s="479"/>
      <c r="FX35" s="479"/>
      <c r="FY35" s="593"/>
      <c r="FZ35" s="84"/>
      <c r="GA35" s="84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</row>
    <row r="36" spans="2:217" ht="6" customHeight="1">
      <c r="B36" s="110"/>
      <c r="C36" s="84"/>
      <c r="D36" s="110"/>
      <c r="E36" s="106"/>
      <c r="F36" s="84"/>
      <c r="G36" s="84"/>
      <c r="H36" s="84"/>
      <c r="I36" s="84"/>
      <c r="J36" s="84"/>
      <c r="K36" s="84"/>
      <c r="L36" s="84"/>
      <c r="M36" s="84"/>
      <c r="N36" s="95"/>
      <c r="O36" s="95"/>
      <c r="P36" s="106"/>
      <c r="Q36" s="95"/>
      <c r="R36" s="95"/>
      <c r="S36" s="95"/>
      <c r="T36" s="95"/>
      <c r="U36" s="498"/>
      <c r="V36" s="498"/>
      <c r="W36" s="498"/>
      <c r="X36" s="498"/>
      <c r="Y36" s="498"/>
      <c r="Z36" s="617"/>
      <c r="AA36" s="84"/>
      <c r="AB36" s="106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O36" s="83"/>
      <c r="AP36" s="80"/>
      <c r="AQ36" s="101"/>
      <c r="AR36" s="631" t="s">
        <v>219</v>
      </c>
      <c r="AS36" s="632"/>
      <c r="AT36" s="632"/>
      <c r="AU36" s="632"/>
      <c r="AV36" s="632"/>
      <c r="AW36" s="632"/>
      <c r="AX36" s="484" t="s">
        <v>408</v>
      </c>
      <c r="AY36" s="84"/>
      <c r="AZ36" s="84"/>
      <c r="BA36" s="110"/>
      <c r="BB36" s="95"/>
      <c r="BC36" s="95"/>
      <c r="BD36" s="95"/>
      <c r="BE36" s="498"/>
      <c r="BF36" s="498"/>
      <c r="BG36" s="498"/>
      <c r="BH36" s="498"/>
      <c r="BI36" s="498"/>
      <c r="BJ36" s="570"/>
      <c r="BK36" s="84"/>
      <c r="BL36" s="84"/>
      <c r="BM36" s="110"/>
      <c r="BN36" s="95"/>
      <c r="BO36" s="110"/>
      <c r="BP36" s="95"/>
      <c r="BQ36" s="458"/>
      <c r="BR36" s="458"/>
      <c r="BS36" s="458"/>
      <c r="BT36" s="458"/>
      <c r="BU36" s="458"/>
      <c r="BV36" s="530"/>
      <c r="BW36" s="84"/>
      <c r="BX36" s="106"/>
      <c r="BY36" s="84"/>
      <c r="BZ36" s="84"/>
      <c r="CA36" s="84"/>
      <c r="CB36" s="84"/>
      <c r="CC36" s="458"/>
      <c r="CD36" s="458"/>
      <c r="CE36" s="458"/>
      <c r="CF36" s="458"/>
      <c r="CG36" s="458"/>
      <c r="CH36" s="530"/>
      <c r="CI36" s="84"/>
      <c r="CJ36" s="84"/>
      <c r="CK36" s="110"/>
      <c r="CL36" s="106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110"/>
      <c r="CX36" s="84"/>
      <c r="CY36" s="84"/>
      <c r="CZ36" s="84"/>
      <c r="DA36" s="84"/>
      <c r="DB36" s="84"/>
      <c r="DC36" s="84"/>
      <c r="DD36" s="84"/>
      <c r="DE36" s="84"/>
      <c r="DF36" s="84"/>
      <c r="DG36" s="95"/>
      <c r="DH36" s="100"/>
      <c r="DJ36" s="100"/>
      <c r="DV36" s="84"/>
      <c r="DW36" s="84"/>
      <c r="DX36" s="110"/>
      <c r="DY36" s="95"/>
      <c r="DZ36" s="95"/>
      <c r="EA36" s="95"/>
      <c r="EB36" s="458"/>
      <c r="EC36" s="458"/>
      <c r="ED36" s="458"/>
      <c r="EE36" s="458"/>
      <c r="EF36" s="458"/>
      <c r="EG36" s="530"/>
      <c r="EH36" s="84"/>
      <c r="EI36" s="111"/>
      <c r="EJ36" s="95"/>
      <c r="EK36" s="110"/>
      <c r="EL36" s="95"/>
      <c r="EM36" s="95"/>
      <c r="EN36" s="95"/>
      <c r="EO36" s="458"/>
      <c r="EP36" s="458"/>
      <c r="EQ36" s="458"/>
      <c r="ER36" s="458"/>
      <c r="ES36" s="458"/>
      <c r="ET36" s="554"/>
      <c r="EU36" s="95"/>
      <c r="EV36" s="95"/>
      <c r="EW36" s="110"/>
      <c r="EX36" s="106"/>
      <c r="EY36" s="95"/>
      <c r="EZ36" s="95"/>
      <c r="FA36" s="572"/>
      <c r="FB36" s="572"/>
      <c r="FC36" s="572"/>
      <c r="FD36" s="572"/>
      <c r="FE36" s="572"/>
      <c r="FF36" s="636"/>
      <c r="FG36" s="117"/>
      <c r="FH36" s="117"/>
      <c r="FI36" s="117"/>
      <c r="FJ36" s="117"/>
      <c r="FK36" s="117"/>
      <c r="FL36" s="112"/>
      <c r="FM36" s="111"/>
      <c r="FN36" s="84"/>
      <c r="FO36" s="480"/>
      <c r="FP36" s="481"/>
      <c r="FQ36" s="481"/>
      <c r="FR36" s="481"/>
      <c r="FS36" s="481"/>
      <c r="FT36" s="481"/>
      <c r="FU36" s="481"/>
      <c r="FV36" s="481"/>
      <c r="FW36" s="481"/>
      <c r="FX36" s="481"/>
      <c r="FY36" s="594"/>
      <c r="FZ36" s="84"/>
      <c r="GA36" s="84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</row>
    <row r="37" spans="2:217" ht="6" customHeight="1">
      <c r="B37" s="110"/>
      <c r="C37" s="84"/>
      <c r="D37" s="110"/>
      <c r="E37" s="106"/>
      <c r="F37" s="96"/>
      <c r="G37" s="478" t="s">
        <v>409</v>
      </c>
      <c r="H37" s="479"/>
      <c r="I37" s="479"/>
      <c r="J37" s="479"/>
      <c r="K37" s="479"/>
      <c r="L37" s="479"/>
      <c r="M37" s="550">
        <f>M39+1</f>
        <v>4</v>
      </c>
      <c r="N37" s="95"/>
      <c r="O37" s="95"/>
      <c r="P37" s="106"/>
      <c r="Q37" s="95"/>
      <c r="R37" s="84"/>
      <c r="S37" s="84"/>
      <c r="T37" s="84"/>
      <c r="U37" s="498" t="s">
        <v>401</v>
      </c>
      <c r="V37" s="498"/>
      <c r="W37" s="498"/>
      <c r="X37" s="498"/>
      <c r="Y37" s="498"/>
      <c r="Z37" s="635">
        <v>3</v>
      </c>
      <c r="AB37" s="106"/>
      <c r="AC37" s="95"/>
      <c r="AD37" s="478" t="s">
        <v>410</v>
      </c>
      <c r="AE37" s="479"/>
      <c r="AF37" s="479"/>
      <c r="AG37" s="479"/>
      <c r="AH37" s="479"/>
      <c r="AI37" s="479"/>
      <c r="AJ37" s="479"/>
      <c r="AK37" s="479"/>
      <c r="AL37" s="550">
        <f>SUM(AL39:AL42)+1</f>
        <v>10</v>
      </c>
      <c r="AM37" s="84"/>
      <c r="AO37" s="83"/>
      <c r="AP37" s="80"/>
      <c r="AR37" s="633"/>
      <c r="AS37" s="634"/>
      <c r="AT37" s="634"/>
      <c r="AU37" s="634"/>
      <c r="AV37" s="634"/>
      <c r="AW37" s="634"/>
      <c r="AX37" s="485"/>
      <c r="AY37" s="84"/>
      <c r="AZ37" s="84"/>
      <c r="BA37" s="110"/>
      <c r="BB37" s="84"/>
      <c r="BC37" s="84"/>
      <c r="BD37" s="84"/>
      <c r="BE37" s="498" t="s">
        <v>402</v>
      </c>
      <c r="BF37" s="498"/>
      <c r="BG37" s="498"/>
      <c r="BH37" s="498"/>
      <c r="BI37" s="498"/>
      <c r="BJ37" s="570">
        <v>7</v>
      </c>
      <c r="BK37" s="84"/>
      <c r="BL37" s="84"/>
      <c r="BM37" s="110"/>
      <c r="BN37" s="84"/>
      <c r="BO37" s="110"/>
      <c r="BP37" s="84"/>
      <c r="BQ37" s="84"/>
      <c r="BR37" s="84"/>
      <c r="BS37" s="84"/>
      <c r="BT37" s="84"/>
      <c r="BU37" s="84"/>
      <c r="BV37" s="84"/>
      <c r="BW37" s="84"/>
      <c r="BX37" s="84"/>
      <c r="BY37" s="83"/>
      <c r="BZ37" s="80"/>
      <c r="CA37" s="80"/>
      <c r="CB37" s="80"/>
      <c r="CC37" s="80"/>
      <c r="CD37" s="80"/>
      <c r="CE37" s="80"/>
      <c r="CF37" s="80"/>
      <c r="CG37" s="80"/>
      <c r="CH37" s="80"/>
      <c r="CI37" s="84"/>
      <c r="CJ37" s="84"/>
      <c r="CK37" s="110"/>
      <c r="CL37" s="95"/>
      <c r="CM37" s="105"/>
      <c r="CN37" s="574" t="s">
        <v>411</v>
      </c>
      <c r="CO37" s="571"/>
      <c r="CP37" s="571"/>
      <c r="CQ37" s="571"/>
      <c r="CR37" s="571"/>
      <c r="CS37" s="571"/>
      <c r="CT37" s="550">
        <f>CT39+1</f>
        <v>5</v>
      </c>
      <c r="CU37" s="84"/>
      <c r="CV37" s="84"/>
      <c r="CW37" s="105"/>
      <c r="CX37" s="478" t="s">
        <v>412</v>
      </c>
      <c r="CY37" s="479"/>
      <c r="CZ37" s="479"/>
      <c r="DA37" s="479"/>
      <c r="DB37" s="479"/>
      <c r="DC37" s="479"/>
      <c r="DD37" s="479"/>
      <c r="DE37" s="479"/>
      <c r="DF37" s="550">
        <f>SUM(DF39:DF44)+1</f>
        <v>15</v>
      </c>
      <c r="DG37" s="95"/>
      <c r="DH37" s="106"/>
      <c r="DI37" s="95"/>
      <c r="DJ37" s="106"/>
      <c r="DK37" s="96"/>
      <c r="DL37" s="478" t="s">
        <v>280</v>
      </c>
      <c r="DM37" s="479"/>
      <c r="DN37" s="479"/>
      <c r="DO37" s="479"/>
      <c r="DP37" s="479"/>
      <c r="DQ37" s="479"/>
      <c r="DR37" s="479"/>
      <c r="DS37" s="479"/>
      <c r="DT37" s="550">
        <f>SUM(DT39:DT42)+1</f>
        <v>7</v>
      </c>
      <c r="DU37" s="84"/>
      <c r="DV37" s="84"/>
      <c r="DW37" s="84"/>
      <c r="DX37" s="110"/>
      <c r="DY37" s="95"/>
      <c r="DZ37" s="95"/>
      <c r="EA37" s="95"/>
      <c r="EB37" s="95"/>
      <c r="EC37" s="95"/>
      <c r="ED37" s="95"/>
      <c r="EE37" s="95"/>
      <c r="EF37" s="95"/>
      <c r="EG37" s="95"/>
      <c r="EH37" s="84"/>
      <c r="EI37" s="111"/>
      <c r="EJ37" s="95"/>
      <c r="EK37" s="110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110"/>
      <c r="EX37" s="106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112"/>
      <c r="FM37" s="111"/>
      <c r="FN37" s="84"/>
      <c r="FO37" s="84"/>
      <c r="FP37" s="84"/>
      <c r="FQ37" s="458" t="s">
        <v>413</v>
      </c>
      <c r="FR37" s="458"/>
      <c r="FS37" s="458"/>
      <c r="FT37" s="458"/>
      <c r="FU37" s="458"/>
      <c r="FV37" s="102"/>
      <c r="FW37" s="95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X37" s="118"/>
    </row>
    <row r="38" spans="2:217" ht="6" customHeight="1">
      <c r="B38" s="110"/>
      <c r="C38" s="106"/>
      <c r="D38" s="84"/>
      <c r="E38" s="95"/>
      <c r="F38" s="95"/>
      <c r="G38" s="480"/>
      <c r="H38" s="481"/>
      <c r="I38" s="481"/>
      <c r="J38" s="481"/>
      <c r="K38" s="481"/>
      <c r="L38" s="481"/>
      <c r="M38" s="551"/>
      <c r="N38" s="95"/>
      <c r="O38" s="95"/>
      <c r="P38" s="106"/>
      <c r="Q38" s="95"/>
      <c r="R38" s="84"/>
      <c r="S38" s="84"/>
      <c r="T38" s="84"/>
      <c r="U38" s="498"/>
      <c r="V38" s="498"/>
      <c r="W38" s="498"/>
      <c r="X38" s="498"/>
      <c r="Y38" s="498"/>
      <c r="Z38" s="635"/>
      <c r="AB38" s="106"/>
      <c r="AC38" s="92"/>
      <c r="AD38" s="480"/>
      <c r="AE38" s="481"/>
      <c r="AF38" s="481"/>
      <c r="AG38" s="481"/>
      <c r="AH38" s="481"/>
      <c r="AI38" s="481"/>
      <c r="AJ38" s="481"/>
      <c r="AK38" s="481"/>
      <c r="AL38" s="551"/>
      <c r="AM38" s="84"/>
      <c r="AN38" s="84"/>
      <c r="AO38" s="110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110"/>
      <c r="BB38" s="84"/>
      <c r="BC38" s="84"/>
      <c r="BD38" s="84"/>
      <c r="BE38" s="498"/>
      <c r="BF38" s="498"/>
      <c r="BG38" s="498"/>
      <c r="BH38" s="498"/>
      <c r="BI38" s="498"/>
      <c r="BJ38" s="570"/>
      <c r="BK38" s="84"/>
      <c r="BL38" s="84"/>
      <c r="BM38" s="110"/>
      <c r="BN38" s="84"/>
      <c r="BO38" s="110"/>
      <c r="BP38" s="84"/>
      <c r="BQ38" s="84"/>
      <c r="BR38" s="84"/>
      <c r="BS38" s="84"/>
      <c r="BT38" s="84"/>
      <c r="BU38" s="84"/>
      <c r="BV38" s="84"/>
      <c r="BW38" s="84"/>
      <c r="BX38" s="84"/>
      <c r="BY38" s="83"/>
      <c r="BZ38" s="80"/>
      <c r="CA38" s="80"/>
      <c r="CB38" s="80"/>
      <c r="CC38" s="80"/>
      <c r="CD38" s="80"/>
      <c r="CE38" s="80"/>
      <c r="CF38" s="80"/>
      <c r="CG38" s="80"/>
      <c r="CH38" s="80"/>
      <c r="CI38" s="84"/>
      <c r="CJ38" s="84"/>
      <c r="CK38" s="110"/>
      <c r="CL38" s="95"/>
      <c r="CM38" s="95"/>
      <c r="CN38" s="575"/>
      <c r="CO38" s="576"/>
      <c r="CP38" s="576"/>
      <c r="CQ38" s="576"/>
      <c r="CR38" s="576"/>
      <c r="CS38" s="576"/>
      <c r="CT38" s="551"/>
      <c r="CU38" s="84"/>
      <c r="CV38" s="84"/>
      <c r="CW38" s="102"/>
      <c r="CX38" s="480"/>
      <c r="CY38" s="481"/>
      <c r="CZ38" s="481"/>
      <c r="DA38" s="481"/>
      <c r="DB38" s="481"/>
      <c r="DC38" s="481"/>
      <c r="DD38" s="481"/>
      <c r="DE38" s="481"/>
      <c r="DF38" s="551"/>
      <c r="DG38" s="95"/>
      <c r="DH38" s="106"/>
      <c r="DI38" s="95"/>
      <c r="DJ38" s="106"/>
      <c r="DK38" s="92"/>
      <c r="DL38" s="480"/>
      <c r="DM38" s="481"/>
      <c r="DN38" s="481"/>
      <c r="DO38" s="481"/>
      <c r="DP38" s="481"/>
      <c r="DQ38" s="481"/>
      <c r="DR38" s="481"/>
      <c r="DS38" s="481"/>
      <c r="DT38" s="551"/>
      <c r="DU38" s="84"/>
      <c r="DV38" s="84"/>
      <c r="DW38" s="84"/>
      <c r="DX38" s="110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111"/>
      <c r="EJ38" s="95"/>
      <c r="EK38" s="110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110"/>
      <c r="EX38" s="106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112"/>
      <c r="FM38" s="111"/>
      <c r="FN38" s="84"/>
      <c r="FO38" s="84"/>
      <c r="FP38" s="84"/>
      <c r="FQ38" s="458"/>
      <c r="FR38" s="458"/>
      <c r="FS38" s="458"/>
      <c r="FT38" s="458"/>
      <c r="FU38" s="458"/>
      <c r="FV38" s="105"/>
      <c r="FW38" s="95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X38" s="118"/>
    </row>
    <row r="39" spans="2:217" ht="6" customHeight="1">
      <c r="B39" s="110"/>
      <c r="C39" s="106"/>
      <c r="D39" s="84"/>
      <c r="E39" s="84"/>
      <c r="F39" s="84"/>
      <c r="G39" s="84"/>
      <c r="H39" s="477" t="s">
        <v>414</v>
      </c>
      <c r="I39" s="477"/>
      <c r="J39" s="477"/>
      <c r="K39" s="477"/>
      <c r="L39" s="477"/>
      <c r="M39" s="601">
        <v>3</v>
      </c>
      <c r="N39" s="95"/>
      <c r="O39" s="95"/>
      <c r="P39" s="106"/>
      <c r="Q39" s="95"/>
      <c r="R39" s="84"/>
      <c r="S39" s="84"/>
      <c r="T39" s="84"/>
      <c r="U39" s="84"/>
      <c r="V39" s="84"/>
      <c r="W39" s="84"/>
      <c r="X39" s="84"/>
      <c r="Y39" s="84"/>
      <c r="Z39" s="206"/>
      <c r="AB39" s="106"/>
      <c r="AC39" s="110"/>
      <c r="AD39" s="95"/>
      <c r="AE39" s="95"/>
      <c r="AF39" s="95"/>
      <c r="AG39" s="477" t="s">
        <v>665</v>
      </c>
      <c r="AH39" s="477"/>
      <c r="AI39" s="477"/>
      <c r="AJ39" s="477"/>
      <c r="AK39" s="477"/>
      <c r="AL39" s="495">
        <v>5</v>
      </c>
      <c r="AM39" s="84"/>
      <c r="AN39" s="84"/>
      <c r="AO39" s="110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110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3"/>
      <c r="BN39" s="80"/>
      <c r="BO39" s="101"/>
      <c r="BP39" s="625" t="s">
        <v>666</v>
      </c>
      <c r="BQ39" s="626"/>
      <c r="BR39" s="626"/>
      <c r="BS39" s="626"/>
      <c r="BT39" s="626"/>
      <c r="BU39" s="626"/>
      <c r="BV39" s="484" t="s">
        <v>408</v>
      </c>
      <c r="BW39" s="84"/>
      <c r="BX39" s="84"/>
      <c r="BY39" s="105"/>
      <c r="BZ39" s="478" t="s">
        <v>416</v>
      </c>
      <c r="CA39" s="479"/>
      <c r="CB39" s="479"/>
      <c r="CC39" s="479"/>
      <c r="CD39" s="479"/>
      <c r="CE39" s="479"/>
      <c r="CF39" s="479"/>
      <c r="CG39" s="479"/>
      <c r="CH39" s="550">
        <f>SUM(CH41:CH44)+1</f>
        <v>9</v>
      </c>
      <c r="CI39" s="84"/>
      <c r="CJ39" s="84"/>
      <c r="CK39" s="110"/>
      <c r="CL39" s="95"/>
      <c r="CM39" s="95"/>
      <c r="CN39" s="95"/>
      <c r="CO39" s="477" t="s">
        <v>417</v>
      </c>
      <c r="CP39" s="477"/>
      <c r="CQ39" s="477"/>
      <c r="CR39" s="477"/>
      <c r="CS39" s="477"/>
      <c r="CT39" s="530">
        <v>4</v>
      </c>
      <c r="CU39" s="84"/>
      <c r="CV39" s="84"/>
      <c r="CW39" s="110"/>
      <c r="CX39" s="95"/>
      <c r="CY39" s="95"/>
      <c r="CZ39" s="95"/>
      <c r="DA39" s="477" t="s">
        <v>418</v>
      </c>
      <c r="DB39" s="477"/>
      <c r="DC39" s="477"/>
      <c r="DD39" s="477"/>
      <c r="DE39" s="477"/>
      <c r="DF39" s="530">
        <v>4</v>
      </c>
      <c r="DG39" s="95"/>
      <c r="DH39" s="106"/>
      <c r="DI39" s="95"/>
      <c r="DJ39" s="106"/>
      <c r="DK39" s="95"/>
      <c r="DL39" s="95"/>
      <c r="DM39" s="95"/>
      <c r="DN39" s="95"/>
      <c r="DO39" s="477" t="s">
        <v>419</v>
      </c>
      <c r="DP39" s="477"/>
      <c r="DQ39" s="477"/>
      <c r="DR39" s="477"/>
      <c r="DS39" s="477"/>
      <c r="DT39" s="530">
        <v>3</v>
      </c>
      <c r="DU39" s="84"/>
      <c r="DV39" s="84"/>
      <c r="DW39" s="84"/>
      <c r="DX39" s="105"/>
      <c r="DY39" s="478" t="s">
        <v>329</v>
      </c>
      <c r="DZ39" s="479"/>
      <c r="EA39" s="479"/>
      <c r="EB39" s="479"/>
      <c r="EC39" s="479"/>
      <c r="ED39" s="479"/>
      <c r="EE39" s="479"/>
      <c r="EF39" s="479"/>
      <c r="EG39" s="550">
        <f>SUM(EG41:EG44)+1</f>
        <v>13</v>
      </c>
      <c r="EH39" s="84"/>
      <c r="EI39" s="111"/>
      <c r="EJ39" s="95"/>
      <c r="EK39" s="105"/>
      <c r="EL39" s="478" t="s">
        <v>420</v>
      </c>
      <c r="EM39" s="479"/>
      <c r="EN39" s="479"/>
      <c r="EO39" s="479"/>
      <c r="EP39" s="479"/>
      <c r="EQ39" s="479"/>
      <c r="ER39" s="479"/>
      <c r="ES39" s="479"/>
      <c r="ET39" s="550">
        <f>SUM(ET41:ET44)+3</f>
        <v>11</v>
      </c>
      <c r="EU39" s="95"/>
      <c r="EV39" s="84"/>
      <c r="EW39" s="110"/>
      <c r="EX39" s="100"/>
      <c r="EZ39" s="602" t="s">
        <v>667</v>
      </c>
      <c r="FA39" s="603"/>
      <c r="FB39" s="603"/>
      <c r="FC39" s="603"/>
      <c r="FD39" s="603"/>
      <c r="FE39" s="603"/>
      <c r="FF39" s="487">
        <f>FF42+1</f>
        <v>4</v>
      </c>
      <c r="FL39" s="112"/>
      <c r="FM39" s="111"/>
      <c r="FN39" s="84"/>
      <c r="FO39" s="520" t="s">
        <v>352</v>
      </c>
      <c r="FP39" s="521"/>
      <c r="FQ39" s="521"/>
      <c r="FR39" s="521"/>
      <c r="FS39" s="521"/>
      <c r="FT39" s="521"/>
      <c r="FU39" s="521"/>
      <c r="FV39" s="521"/>
      <c r="FW39" s="521"/>
      <c r="FX39" s="521"/>
      <c r="FY39" s="550">
        <f>FY41+1</f>
        <v>4</v>
      </c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</row>
    <row r="40" spans="2:217" ht="6" customHeight="1">
      <c r="B40" s="110"/>
      <c r="C40" s="106"/>
      <c r="D40" s="84"/>
      <c r="E40" s="84"/>
      <c r="F40" s="84"/>
      <c r="G40" s="84"/>
      <c r="H40" s="458"/>
      <c r="I40" s="458"/>
      <c r="J40" s="458"/>
      <c r="K40" s="458"/>
      <c r="L40" s="458"/>
      <c r="M40" s="554"/>
      <c r="N40" s="95"/>
      <c r="O40" s="95"/>
      <c r="P40" s="106"/>
      <c r="Q40" s="95"/>
      <c r="R40" s="84"/>
      <c r="S40" s="84"/>
      <c r="T40" s="84"/>
      <c r="U40" s="84"/>
      <c r="V40" s="84"/>
      <c r="W40" s="84"/>
      <c r="X40" s="84"/>
      <c r="Y40" s="84"/>
      <c r="Z40" s="206"/>
      <c r="AB40" s="106"/>
      <c r="AC40" s="110"/>
      <c r="AD40" s="95"/>
      <c r="AE40" s="95"/>
      <c r="AF40" s="95"/>
      <c r="AG40" s="458"/>
      <c r="AH40" s="458"/>
      <c r="AI40" s="458"/>
      <c r="AJ40" s="458"/>
      <c r="AK40" s="458"/>
      <c r="AL40" s="496"/>
      <c r="AM40" s="84"/>
      <c r="AN40" s="84"/>
      <c r="AO40" s="105"/>
      <c r="AP40" s="478" t="s">
        <v>421</v>
      </c>
      <c r="AQ40" s="479"/>
      <c r="AR40" s="479"/>
      <c r="AS40" s="479"/>
      <c r="AT40" s="479"/>
      <c r="AU40" s="479"/>
      <c r="AV40" s="479"/>
      <c r="AW40" s="479"/>
      <c r="AX40" s="550">
        <f>SUM(AX42:AX45)+1</f>
        <v>18</v>
      </c>
      <c r="AY40" s="84"/>
      <c r="AZ40" s="84"/>
      <c r="BA40" s="110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3"/>
      <c r="BN40" s="80"/>
      <c r="BP40" s="627"/>
      <c r="BQ40" s="628"/>
      <c r="BR40" s="628"/>
      <c r="BS40" s="628"/>
      <c r="BT40" s="628"/>
      <c r="BU40" s="628"/>
      <c r="BV40" s="537"/>
      <c r="BW40" s="84"/>
      <c r="BX40" s="84"/>
      <c r="BY40" s="102"/>
      <c r="BZ40" s="480"/>
      <c r="CA40" s="481"/>
      <c r="CB40" s="481"/>
      <c r="CC40" s="481"/>
      <c r="CD40" s="481"/>
      <c r="CE40" s="481"/>
      <c r="CF40" s="481"/>
      <c r="CG40" s="481"/>
      <c r="CH40" s="551"/>
      <c r="CI40" s="84"/>
      <c r="CJ40" s="84"/>
      <c r="CK40" s="110"/>
      <c r="CL40" s="95"/>
      <c r="CM40" s="95"/>
      <c r="CN40" s="95"/>
      <c r="CO40" s="458"/>
      <c r="CP40" s="458"/>
      <c r="CQ40" s="458"/>
      <c r="CR40" s="458"/>
      <c r="CS40" s="458"/>
      <c r="CT40" s="530"/>
      <c r="CU40" s="84"/>
      <c r="CV40" s="84"/>
      <c r="CW40" s="110"/>
      <c r="CX40" s="95"/>
      <c r="CY40" s="95"/>
      <c r="CZ40" s="95"/>
      <c r="DA40" s="458"/>
      <c r="DB40" s="458"/>
      <c r="DC40" s="458"/>
      <c r="DD40" s="458"/>
      <c r="DE40" s="458"/>
      <c r="DF40" s="530"/>
      <c r="DG40" s="95"/>
      <c r="DH40" s="106"/>
      <c r="DI40" s="95"/>
      <c r="DJ40" s="106"/>
      <c r="DK40" s="95"/>
      <c r="DL40" s="95"/>
      <c r="DM40" s="95"/>
      <c r="DN40" s="95"/>
      <c r="DO40" s="458"/>
      <c r="DP40" s="458"/>
      <c r="DQ40" s="458"/>
      <c r="DR40" s="458"/>
      <c r="DS40" s="458"/>
      <c r="DT40" s="530"/>
      <c r="DU40" s="84"/>
      <c r="DV40" s="84"/>
      <c r="DW40" s="106"/>
      <c r="DX40" s="84"/>
      <c r="DY40" s="480"/>
      <c r="DZ40" s="481"/>
      <c r="EA40" s="481"/>
      <c r="EB40" s="481"/>
      <c r="EC40" s="481"/>
      <c r="ED40" s="481"/>
      <c r="EE40" s="481"/>
      <c r="EF40" s="481"/>
      <c r="EG40" s="551"/>
      <c r="EH40" s="84"/>
      <c r="EI40" s="111"/>
      <c r="EJ40" s="95"/>
      <c r="EK40" s="102"/>
      <c r="EL40" s="480"/>
      <c r="EM40" s="481"/>
      <c r="EN40" s="481"/>
      <c r="EO40" s="481"/>
      <c r="EP40" s="481"/>
      <c r="EQ40" s="481"/>
      <c r="ER40" s="481"/>
      <c r="ES40" s="481"/>
      <c r="ET40" s="551"/>
      <c r="EU40" s="95"/>
      <c r="EV40" s="84"/>
      <c r="EW40" s="110"/>
      <c r="EX40" s="106"/>
      <c r="EY40" s="96"/>
      <c r="EZ40" s="604"/>
      <c r="FA40" s="605"/>
      <c r="FB40" s="605"/>
      <c r="FC40" s="605"/>
      <c r="FD40" s="605"/>
      <c r="FE40" s="605"/>
      <c r="FF40" s="624"/>
      <c r="FG40" s="84"/>
      <c r="FH40" s="84"/>
      <c r="FI40" s="84"/>
      <c r="FJ40" s="84"/>
      <c r="FK40" s="84"/>
      <c r="FL40" s="112"/>
      <c r="FM40" s="111"/>
      <c r="FN40" s="84"/>
      <c r="FO40" s="522"/>
      <c r="FP40" s="523"/>
      <c r="FQ40" s="523"/>
      <c r="FR40" s="523"/>
      <c r="FS40" s="523"/>
      <c r="FT40" s="523"/>
      <c r="FU40" s="523"/>
      <c r="FV40" s="523"/>
      <c r="FW40" s="523"/>
      <c r="FX40" s="523"/>
      <c r="FY40" s="551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X40" s="80"/>
    </row>
    <row r="41" spans="2:217" ht="6" customHeight="1">
      <c r="B41" s="110"/>
      <c r="C41" s="106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95"/>
      <c r="O41" s="95"/>
      <c r="P41" s="106"/>
      <c r="Q41" s="96"/>
      <c r="R41" s="478" t="s">
        <v>415</v>
      </c>
      <c r="S41" s="479"/>
      <c r="T41" s="479"/>
      <c r="U41" s="479"/>
      <c r="V41" s="479"/>
      <c r="W41" s="479"/>
      <c r="X41" s="479"/>
      <c r="Y41" s="479"/>
      <c r="Z41" s="518">
        <f>SUM(Z43:Z49)</f>
        <v>20</v>
      </c>
      <c r="AB41" s="84"/>
      <c r="AC41" s="110"/>
      <c r="AD41" s="95"/>
      <c r="AE41" s="95"/>
      <c r="AF41" s="95"/>
      <c r="AG41" s="458" t="s">
        <v>423</v>
      </c>
      <c r="AH41" s="458"/>
      <c r="AI41" s="458"/>
      <c r="AJ41" s="458"/>
      <c r="AK41" s="458"/>
      <c r="AL41" s="496">
        <v>4</v>
      </c>
      <c r="AM41" s="84"/>
      <c r="AN41" s="84"/>
      <c r="AO41" s="110"/>
      <c r="AP41" s="480"/>
      <c r="AQ41" s="481"/>
      <c r="AR41" s="481"/>
      <c r="AS41" s="481"/>
      <c r="AT41" s="481"/>
      <c r="AU41" s="481"/>
      <c r="AV41" s="481"/>
      <c r="AW41" s="481"/>
      <c r="AX41" s="551"/>
      <c r="AY41" s="84"/>
      <c r="AZ41" s="84"/>
      <c r="BA41" s="105"/>
      <c r="BB41" s="566" t="s">
        <v>264</v>
      </c>
      <c r="BC41" s="567"/>
      <c r="BD41" s="567"/>
      <c r="BE41" s="567"/>
      <c r="BF41" s="567"/>
      <c r="BG41" s="567"/>
      <c r="BH41" s="567"/>
      <c r="BI41" s="567"/>
      <c r="BJ41" s="518">
        <f>SUM(BJ43:BJ46)+1</f>
        <v>13</v>
      </c>
      <c r="BK41" s="84"/>
      <c r="BL41" s="100"/>
      <c r="BP41" s="629"/>
      <c r="BQ41" s="630"/>
      <c r="BR41" s="630"/>
      <c r="BS41" s="630"/>
      <c r="BT41" s="630"/>
      <c r="BU41" s="630"/>
      <c r="BV41" s="538"/>
      <c r="BW41" s="84"/>
      <c r="BX41" s="84"/>
      <c r="BY41" s="110"/>
      <c r="BZ41" s="92"/>
      <c r="CA41" s="92"/>
      <c r="CB41" s="95"/>
      <c r="CC41" s="477" t="s">
        <v>425</v>
      </c>
      <c r="CD41" s="477"/>
      <c r="CE41" s="477"/>
      <c r="CF41" s="477"/>
      <c r="CG41" s="477"/>
      <c r="CH41" s="601">
        <v>3</v>
      </c>
      <c r="CI41" s="84"/>
      <c r="CJ41" s="84"/>
      <c r="CK41" s="110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110"/>
      <c r="CX41" s="95"/>
      <c r="CY41" s="95"/>
      <c r="CZ41" s="95"/>
      <c r="DA41" s="458" t="s">
        <v>426</v>
      </c>
      <c r="DB41" s="458"/>
      <c r="DC41" s="458"/>
      <c r="DD41" s="458"/>
      <c r="DE41" s="458"/>
      <c r="DF41" s="530">
        <v>5</v>
      </c>
      <c r="DG41" s="95"/>
      <c r="DH41" s="106"/>
      <c r="DI41" s="95"/>
      <c r="DJ41" s="106"/>
      <c r="DK41" s="84"/>
      <c r="DL41" s="84"/>
      <c r="DM41" s="84"/>
      <c r="DN41" s="84"/>
      <c r="DO41" s="458" t="s">
        <v>427</v>
      </c>
      <c r="DP41" s="458"/>
      <c r="DQ41" s="458"/>
      <c r="DR41" s="458"/>
      <c r="DS41" s="458"/>
      <c r="DT41" s="530">
        <v>3</v>
      </c>
      <c r="DU41" s="84"/>
      <c r="DV41" s="84"/>
      <c r="DW41" s="84"/>
      <c r="DX41" s="110"/>
      <c r="DY41" s="95"/>
      <c r="DZ41" s="95"/>
      <c r="EA41" s="95"/>
      <c r="EB41" s="477" t="s">
        <v>428</v>
      </c>
      <c r="EC41" s="477"/>
      <c r="ED41" s="477"/>
      <c r="EE41" s="477"/>
      <c r="EF41" s="477"/>
      <c r="EG41" s="530">
        <v>5</v>
      </c>
      <c r="EH41" s="84"/>
      <c r="EI41" s="111"/>
      <c r="EJ41" s="95"/>
      <c r="EK41" s="110"/>
      <c r="EL41" s="95"/>
      <c r="EM41" s="95"/>
      <c r="EN41" s="95"/>
      <c r="EO41" s="477" t="s">
        <v>429</v>
      </c>
      <c r="EP41" s="477"/>
      <c r="EQ41" s="477"/>
      <c r="ER41" s="477"/>
      <c r="ES41" s="477"/>
      <c r="ET41" s="554">
        <v>4</v>
      </c>
      <c r="EU41" s="95"/>
      <c r="EV41" s="95"/>
      <c r="EW41" s="110"/>
      <c r="EX41" s="106"/>
      <c r="EY41" s="95"/>
      <c r="EZ41" s="606"/>
      <c r="FA41" s="607"/>
      <c r="FB41" s="607"/>
      <c r="FC41" s="607"/>
      <c r="FD41" s="607"/>
      <c r="FE41" s="607"/>
      <c r="FF41" s="488"/>
      <c r="FG41" s="84"/>
      <c r="FH41" s="84"/>
      <c r="FI41" s="84"/>
      <c r="FJ41" s="84"/>
      <c r="FK41" s="84"/>
      <c r="FL41" s="112"/>
      <c r="FM41" s="111"/>
      <c r="FN41" s="84"/>
      <c r="FO41" s="84"/>
      <c r="FP41" s="84"/>
      <c r="FQ41" s="84"/>
      <c r="FR41" s="84"/>
      <c r="FS41" s="84"/>
      <c r="FT41" s="477" t="s">
        <v>430</v>
      </c>
      <c r="FU41" s="477"/>
      <c r="FV41" s="477"/>
      <c r="FW41" s="477"/>
      <c r="FX41" s="477"/>
      <c r="FY41" s="530">
        <v>3</v>
      </c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X41" s="82"/>
    </row>
    <row r="42" spans="2:217" ht="6" customHeight="1">
      <c r="B42" s="110"/>
      <c r="C42" s="106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95"/>
      <c r="O42" s="95"/>
      <c r="P42" s="106"/>
      <c r="Q42" s="84"/>
      <c r="R42" s="480"/>
      <c r="S42" s="481"/>
      <c r="T42" s="481"/>
      <c r="U42" s="481"/>
      <c r="V42" s="481"/>
      <c r="W42" s="481"/>
      <c r="X42" s="481"/>
      <c r="Y42" s="481"/>
      <c r="Z42" s="519"/>
      <c r="AB42" s="84"/>
      <c r="AC42" s="110"/>
      <c r="AD42" s="95"/>
      <c r="AE42" s="95"/>
      <c r="AF42" s="95"/>
      <c r="AG42" s="458"/>
      <c r="AH42" s="458"/>
      <c r="AI42" s="458"/>
      <c r="AJ42" s="458"/>
      <c r="AK42" s="458"/>
      <c r="AL42" s="496"/>
      <c r="AM42" s="84"/>
      <c r="AN42" s="84"/>
      <c r="AO42" s="110"/>
      <c r="AP42" s="95"/>
      <c r="AQ42" s="84"/>
      <c r="AR42" s="84"/>
      <c r="AS42" s="477" t="s">
        <v>431</v>
      </c>
      <c r="AT42" s="477"/>
      <c r="AU42" s="477"/>
      <c r="AV42" s="477"/>
      <c r="AW42" s="477"/>
      <c r="AX42" s="530">
        <v>6</v>
      </c>
      <c r="AY42" s="84"/>
      <c r="AZ42" s="84"/>
      <c r="BA42" s="110"/>
      <c r="BB42" s="568"/>
      <c r="BC42" s="569"/>
      <c r="BD42" s="569"/>
      <c r="BE42" s="569"/>
      <c r="BF42" s="569"/>
      <c r="BG42" s="569"/>
      <c r="BH42" s="569"/>
      <c r="BI42" s="569"/>
      <c r="BJ42" s="519"/>
      <c r="BK42" s="84"/>
      <c r="BL42" s="84"/>
      <c r="BM42" s="83"/>
      <c r="BN42" s="80"/>
      <c r="BW42" s="84"/>
      <c r="BX42" s="84"/>
      <c r="BY42" s="110"/>
      <c r="BZ42" s="95"/>
      <c r="CA42" s="95"/>
      <c r="CB42" s="95"/>
      <c r="CC42" s="458"/>
      <c r="CD42" s="458"/>
      <c r="CE42" s="458"/>
      <c r="CF42" s="458"/>
      <c r="CG42" s="458"/>
      <c r="CH42" s="530"/>
      <c r="CI42" s="84"/>
      <c r="CJ42" s="84"/>
      <c r="CK42" s="110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110"/>
      <c r="CX42" s="95"/>
      <c r="CY42" s="95"/>
      <c r="CZ42" s="95"/>
      <c r="DA42" s="458"/>
      <c r="DB42" s="458"/>
      <c r="DC42" s="458"/>
      <c r="DD42" s="458"/>
      <c r="DE42" s="458"/>
      <c r="DF42" s="530"/>
      <c r="DG42" s="95"/>
      <c r="DH42" s="106"/>
      <c r="DI42" s="95"/>
      <c r="DJ42" s="106"/>
      <c r="DK42" s="84"/>
      <c r="DL42" s="84"/>
      <c r="DM42" s="84"/>
      <c r="DN42" s="84"/>
      <c r="DO42" s="458"/>
      <c r="DP42" s="458"/>
      <c r="DQ42" s="458"/>
      <c r="DR42" s="458"/>
      <c r="DS42" s="458"/>
      <c r="DT42" s="530"/>
      <c r="DU42" s="84"/>
      <c r="DV42" s="84"/>
      <c r="DW42" s="84"/>
      <c r="DX42" s="110"/>
      <c r="DY42" s="95"/>
      <c r="DZ42" s="95"/>
      <c r="EA42" s="95"/>
      <c r="EB42" s="458"/>
      <c r="EC42" s="458"/>
      <c r="ED42" s="458"/>
      <c r="EE42" s="458"/>
      <c r="EF42" s="458"/>
      <c r="EG42" s="530"/>
      <c r="EH42" s="84"/>
      <c r="EI42" s="111"/>
      <c r="EJ42" s="95"/>
      <c r="EK42" s="110"/>
      <c r="EL42" s="95"/>
      <c r="EM42" s="95"/>
      <c r="EN42" s="95"/>
      <c r="EO42" s="458"/>
      <c r="EP42" s="458"/>
      <c r="EQ42" s="458"/>
      <c r="ER42" s="458"/>
      <c r="ES42" s="458"/>
      <c r="ET42" s="554"/>
      <c r="EU42" s="95"/>
      <c r="EV42" s="95"/>
      <c r="EW42" s="110"/>
      <c r="EX42" s="106"/>
      <c r="EY42" s="95"/>
      <c r="EZ42" s="95"/>
      <c r="FA42" s="571" t="s">
        <v>609</v>
      </c>
      <c r="FB42" s="571"/>
      <c r="FC42" s="571"/>
      <c r="FD42" s="571"/>
      <c r="FE42" s="571"/>
      <c r="FF42" s="601">
        <v>3</v>
      </c>
      <c r="FG42" s="84"/>
      <c r="FH42" s="84"/>
      <c r="FI42" s="84"/>
      <c r="FJ42" s="84"/>
      <c r="FK42" s="84"/>
      <c r="FL42" s="112"/>
      <c r="FM42" s="111"/>
      <c r="FN42" s="84"/>
      <c r="FO42" s="84"/>
      <c r="FP42" s="84"/>
      <c r="FQ42" s="84"/>
      <c r="FR42" s="84"/>
      <c r="FS42" s="84"/>
      <c r="FT42" s="458"/>
      <c r="FU42" s="458"/>
      <c r="FV42" s="458"/>
      <c r="FW42" s="458"/>
      <c r="FX42" s="458"/>
      <c r="FY42" s="530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X42" s="82"/>
    </row>
    <row r="43" spans="2:217" ht="6" customHeight="1">
      <c r="B43" s="110"/>
      <c r="C43" s="106"/>
      <c r="D43" s="96"/>
      <c r="E43" s="478" t="s">
        <v>432</v>
      </c>
      <c r="F43" s="479"/>
      <c r="G43" s="479"/>
      <c r="H43" s="479"/>
      <c r="I43" s="479"/>
      <c r="J43" s="479"/>
      <c r="K43" s="479"/>
      <c r="L43" s="479"/>
      <c r="M43" s="550">
        <f>M45+M47+2</f>
        <v>11</v>
      </c>
      <c r="N43" s="95"/>
      <c r="O43" s="95"/>
      <c r="P43" s="106"/>
      <c r="Q43" s="84"/>
      <c r="S43" s="119"/>
      <c r="T43" s="119"/>
      <c r="U43" s="622" t="s">
        <v>422</v>
      </c>
      <c r="V43" s="622"/>
      <c r="W43" s="622"/>
      <c r="X43" s="622"/>
      <c r="Y43" s="622"/>
      <c r="Z43" s="579">
        <v>5</v>
      </c>
      <c r="AB43" s="84"/>
      <c r="AC43" s="110"/>
      <c r="AD43" s="95"/>
      <c r="AE43" s="95"/>
      <c r="AF43" s="84"/>
      <c r="AG43" s="84"/>
      <c r="AH43" s="84"/>
      <c r="AI43" s="84"/>
      <c r="AJ43" s="84"/>
      <c r="AK43" s="84"/>
      <c r="AL43" s="84"/>
      <c r="AM43" s="84"/>
      <c r="AN43" s="84"/>
      <c r="AO43" s="110"/>
      <c r="AP43" s="95"/>
      <c r="AQ43" s="84"/>
      <c r="AR43" s="84"/>
      <c r="AS43" s="458"/>
      <c r="AT43" s="458"/>
      <c r="AU43" s="458"/>
      <c r="AV43" s="458"/>
      <c r="AW43" s="458"/>
      <c r="AX43" s="530"/>
      <c r="AZ43" s="106"/>
      <c r="BA43" s="84"/>
      <c r="BB43" s="84"/>
      <c r="BC43" s="84"/>
      <c r="BD43" s="84"/>
      <c r="BE43" s="582" t="s">
        <v>424</v>
      </c>
      <c r="BF43" s="582"/>
      <c r="BG43" s="582"/>
      <c r="BH43" s="582"/>
      <c r="BI43" s="582"/>
      <c r="BJ43" s="579">
        <v>6</v>
      </c>
      <c r="BK43" s="84"/>
      <c r="BL43" s="84"/>
      <c r="BM43" s="83"/>
      <c r="BN43" s="80"/>
      <c r="BW43" s="84"/>
      <c r="BX43" s="95"/>
      <c r="BY43" s="110"/>
      <c r="BZ43" s="95"/>
      <c r="CA43" s="95"/>
      <c r="CB43" s="95"/>
      <c r="CC43" s="458" t="s">
        <v>434</v>
      </c>
      <c r="CD43" s="458"/>
      <c r="CE43" s="458"/>
      <c r="CF43" s="458"/>
      <c r="CG43" s="458"/>
      <c r="CH43" s="530">
        <v>5</v>
      </c>
      <c r="CI43" s="84"/>
      <c r="CJ43" s="84"/>
      <c r="CK43" s="122"/>
      <c r="CL43" s="478" t="s">
        <v>435</v>
      </c>
      <c r="CM43" s="479"/>
      <c r="CN43" s="479"/>
      <c r="CO43" s="479"/>
      <c r="CP43" s="479"/>
      <c r="CQ43" s="479"/>
      <c r="CR43" s="479"/>
      <c r="CS43" s="479"/>
      <c r="CT43" s="550">
        <f>SUM(CT45:CT50)+1</f>
        <v>15</v>
      </c>
      <c r="CU43" s="84"/>
      <c r="CV43" s="84"/>
      <c r="CW43" s="110"/>
      <c r="CX43" s="95"/>
      <c r="CY43" s="95"/>
      <c r="CZ43" s="95"/>
      <c r="DA43" s="458" t="s">
        <v>436</v>
      </c>
      <c r="DB43" s="458"/>
      <c r="DC43" s="458"/>
      <c r="DD43" s="458"/>
      <c r="DE43" s="458"/>
      <c r="DF43" s="530">
        <v>5</v>
      </c>
      <c r="DG43" s="95"/>
      <c r="DH43" s="106"/>
      <c r="DI43" s="95"/>
      <c r="DJ43" s="106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110"/>
      <c r="DY43" s="95"/>
      <c r="DZ43" s="95"/>
      <c r="EA43" s="95"/>
      <c r="EB43" s="458" t="s">
        <v>437</v>
      </c>
      <c r="EC43" s="458"/>
      <c r="ED43" s="458"/>
      <c r="EE43" s="458"/>
      <c r="EF43" s="458"/>
      <c r="EG43" s="530">
        <v>7</v>
      </c>
      <c r="EH43" s="84"/>
      <c r="EI43" s="111"/>
      <c r="EJ43" s="95"/>
      <c r="EK43" s="110"/>
      <c r="EL43" s="95"/>
      <c r="EM43" s="95"/>
      <c r="EN43" s="95"/>
      <c r="EO43" s="458" t="s">
        <v>438</v>
      </c>
      <c r="EP43" s="458"/>
      <c r="EQ43" s="458"/>
      <c r="ER43" s="458"/>
      <c r="ES43" s="458"/>
      <c r="ET43" s="554">
        <v>4</v>
      </c>
      <c r="EU43" s="95"/>
      <c r="EW43" s="83"/>
      <c r="EX43" s="106"/>
      <c r="EY43" s="95"/>
      <c r="EZ43" s="95"/>
      <c r="FA43" s="572"/>
      <c r="FB43" s="572"/>
      <c r="FC43" s="572"/>
      <c r="FD43" s="572"/>
      <c r="FE43" s="572"/>
      <c r="FF43" s="554"/>
      <c r="FG43" s="117"/>
      <c r="FH43" s="117"/>
      <c r="FI43" s="117"/>
      <c r="FJ43" s="117"/>
      <c r="FK43" s="117"/>
      <c r="FL43" s="112"/>
      <c r="FM43" s="111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X43" s="118"/>
    </row>
    <row r="44" spans="2:217" ht="6" customHeight="1">
      <c r="B44" s="110"/>
      <c r="C44" s="106"/>
      <c r="D44" s="95"/>
      <c r="E44" s="480"/>
      <c r="F44" s="481"/>
      <c r="G44" s="481"/>
      <c r="H44" s="481"/>
      <c r="I44" s="481"/>
      <c r="J44" s="481"/>
      <c r="K44" s="481"/>
      <c r="L44" s="481"/>
      <c r="M44" s="551"/>
      <c r="N44" s="95"/>
      <c r="O44" s="95"/>
      <c r="P44" s="106"/>
      <c r="Q44" s="84"/>
      <c r="R44" s="120"/>
      <c r="S44" s="120"/>
      <c r="T44" s="120"/>
      <c r="U44" s="623"/>
      <c r="V44" s="623"/>
      <c r="W44" s="623"/>
      <c r="X44" s="623"/>
      <c r="Y44" s="623"/>
      <c r="Z44" s="580"/>
      <c r="AB44" s="84"/>
      <c r="AC44" s="110"/>
      <c r="AD44" s="95"/>
      <c r="AE44" s="95"/>
      <c r="AF44" s="84"/>
      <c r="AG44" s="84"/>
      <c r="AH44" s="84"/>
      <c r="AI44" s="84"/>
      <c r="AJ44" s="84"/>
      <c r="AK44" s="84"/>
      <c r="AL44" s="84"/>
      <c r="AM44" s="84"/>
      <c r="AN44" s="84"/>
      <c r="AO44" s="110"/>
      <c r="AP44" s="95"/>
      <c r="AQ44" s="84"/>
      <c r="AR44" s="84"/>
      <c r="AS44" s="458" t="s">
        <v>440</v>
      </c>
      <c r="AT44" s="458"/>
      <c r="AU44" s="458"/>
      <c r="AV44" s="458"/>
      <c r="AW44" s="458"/>
      <c r="AX44" s="530">
        <v>11</v>
      </c>
      <c r="AZ44" s="106"/>
      <c r="BA44" s="84"/>
      <c r="BB44" s="84"/>
      <c r="BC44" s="84"/>
      <c r="BD44" s="84"/>
      <c r="BE44" s="619"/>
      <c r="BF44" s="619"/>
      <c r="BG44" s="619"/>
      <c r="BH44" s="619"/>
      <c r="BI44" s="619"/>
      <c r="BJ44" s="580"/>
      <c r="BK44" s="84"/>
      <c r="BL44" s="84"/>
      <c r="BM44" s="105"/>
      <c r="BN44" s="478" t="s">
        <v>441</v>
      </c>
      <c r="BO44" s="479"/>
      <c r="BP44" s="479"/>
      <c r="BQ44" s="479"/>
      <c r="BR44" s="479"/>
      <c r="BS44" s="479"/>
      <c r="BT44" s="479"/>
      <c r="BU44" s="479"/>
      <c r="BV44" s="550">
        <f>BV46+1</f>
        <v>5</v>
      </c>
      <c r="BW44" s="84"/>
      <c r="BX44" s="95"/>
      <c r="BY44" s="110"/>
      <c r="BZ44" s="95"/>
      <c r="CA44" s="95"/>
      <c r="CB44" s="95"/>
      <c r="CC44" s="458"/>
      <c r="CD44" s="458"/>
      <c r="CE44" s="458"/>
      <c r="CF44" s="458"/>
      <c r="CG44" s="458"/>
      <c r="CH44" s="530"/>
      <c r="CI44" s="84"/>
      <c r="CJ44" s="84"/>
      <c r="CK44" s="102"/>
      <c r="CL44" s="480"/>
      <c r="CM44" s="481"/>
      <c r="CN44" s="481"/>
      <c r="CO44" s="481"/>
      <c r="CP44" s="481"/>
      <c r="CQ44" s="481"/>
      <c r="CR44" s="481"/>
      <c r="CS44" s="481"/>
      <c r="CT44" s="551"/>
      <c r="CU44" s="84"/>
      <c r="CV44" s="84"/>
      <c r="CW44" s="110"/>
      <c r="CX44" s="95"/>
      <c r="CY44" s="95"/>
      <c r="CZ44" s="95"/>
      <c r="DA44" s="458"/>
      <c r="DB44" s="458"/>
      <c r="DC44" s="458"/>
      <c r="DD44" s="458"/>
      <c r="DE44" s="458"/>
      <c r="DF44" s="530"/>
      <c r="DG44" s="95"/>
      <c r="DH44" s="100"/>
      <c r="DJ44" s="100"/>
      <c r="DV44" s="84"/>
      <c r="DW44" s="84"/>
      <c r="DX44" s="110"/>
      <c r="DY44" s="95"/>
      <c r="DZ44" s="95"/>
      <c r="EA44" s="95"/>
      <c r="EB44" s="458"/>
      <c r="EC44" s="458"/>
      <c r="ED44" s="458"/>
      <c r="EE44" s="458"/>
      <c r="EF44" s="458"/>
      <c r="EG44" s="530"/>
      <c r="EH44" s="84"/>
      <c r="EI44" s="111"/>
      <c r="EJ44" s="95"/>
      <c r="EK44" s="110"/>
      <c r="EL44" s="95"/>
      <c r="EM44" s="95"/>
      <c r="EN44" s="95"/>
      <c r="EO44" s="458"/>
      <c r="EP44" s="458"/>
      <c r="EQ44" s="458"/>
      <c r="ER44" s="458"/>
      <c r="ES44" s="458"/>
      <c r="ET44" s="554"/>
      <c r="EU44" s="95"/>
      <c r="EW44" s="83"/>
      <c r="EX44" s="100"/>
      <c r="FG44" s="117"/>
      <c r="FH44" s="117"/>
      <c r="FI44" s="117"/>
      <c r="FJ44" s="117"/>
      <c r="FK44" s="117"/>
      <c r="FL44" s="112"/>
      <c r="FM44" s="111"/>
      <c r="FN44" s="84"/>
      <c r="FO44" s="84"/>
      <c r="FP44" s="95"/>
      <c r="FQ44" s="95"/>
      <c r="FR44" s="95"/>
      <c r="FS44" s="95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X44" s="118"/>
    </row>
    <row r="45" spans="2:217" ht="6" customHeight="1">
      <c r="B45" s="110"/>
      <c r="C45" s="106"/>
      <c r="D45" s="95"/>
      <c r="E45" s="95"/>
      <c r="F45" s="95"/>
      <c r="G45" s="95"/>
      <c r="H45" s="477" t="s">
        <v>442</v>
      </c>
      <c r="I45" s="477"/>
      <c r="J45" s="477"/>
      <c r="K45" s="477"/>
      <c r="L45" s="477"/>
      <c r="M45" s="601">
        <v>4</v>
      </c>
      <c r="N45" s="95"/>
      <c r="O45" s="95"/>
      <c r="P45" s="100"/>
      <c r="R45" s="120"/>
      <c r="S45" s="120"/>
      <c r="T45" s="120"/>
      <c r="U45" s="623"/>
      <c r="V45" s="623"/>
      <c r="W45" s="623"/>
      <c r="X45" s="623"/>
      <c r="Y45" s="623"/>
      <c r="Z45" s="580"/>
      <c r="AB45" s="84"/>
      <c r="AC45" s="105"/>
      <c r="AD45" s="478" t="s">
        <v>451</v>
      </c>
      <c r="AE45" s="479"/>
      <c r="AF45" s="479"/>
      <c r="AG45" s="479"/>
      <c r="AH45" s="479"/>
      <c r="AI45" s="479"/>
      <c r="AJ45" s="479"/>
      <c r="AK45" s="479"/>
      <c r="AL45" s="550">
        <f>SUM(AL47:AL50)+1</f>
        <v>15</v>
      </c>
      <c r="AM45" s="84"/>
      <c r="AN45" s="84"/>
      <c r="AO45" s="110"/>
      <c r="AP45" s="95"/>
      <c r="AQ45" s="84"/>
      <c r="AR45" s="84"/>
      <c r="AS45" s="458"/>
      <c r="AT45" s="458"/>
      <c r="AU45" s="458"/>
      <c r="AV45" s="458"/>
      <c r="AW45" s="458"/>
      <c r="AX45" s="530"/>
      <c r="AY45" s="84"/>
      <c r="AZ45" s="106"/>
      <c r="BA45" s="84"/>
      <c r="BB45" s="84"/>
      <c r="BC45" s="84"/>
      <c r="BD45" s="84"/>
      <c r="BE45" s="619" t="s">
        <v>433</v>
      </c>
      <c r="BF45" s="619"/>
      <c r="BG45" s="619"/>
      <c r="BH45" s="619"/>
      <c r="BI45" s="619"/>
      <c r="BJ45" s="570">
        <v>6</v>
      </c>
      <c r="BK45" s="84"/>
      <c r="BL45" s="84"/>
      <c r="BM45" s="102"/>
      <c r="BN45" s="480"/>
      <c r="BO45" s="481"/>
      <c r="BP45" s="481"/>
      <c r="BQ45" s="481"/>
      <c r="BR45" s="481"/>
      <c r="BS45" s="481"/>
      <c r="BT45" s="481"/>
      <c r="BU45" s="481"/>
      <c r="BV45" s="551"/>
      <c r="BW45" s="84"/>
      <c r="BX45" s="95"/>
      <c r="BY45" s="110"/>
      <c r="BZ45" s="95"/>
      <c r="CA45" s="95"/>
      <c r="CB45" s="95"/>
      <c r="CC45" s="95"/>
      <c r="CD45" s="95"/>
      <c r="CE45" s="95"/>
      <c r="CF45" s="95"/>
      <c r="CG45" s="95"/>
      <c r="CH45" s="95"/>
      <c r="CI45" s="84"/>
      <c r="CJ45" s="84"/>
      <c r="CK45" s="110"/>
      <c r="CL45" s="95"/>
      <c r="CM45" s="95"/>
      <c r="CN45" s="95"/>
      <c r="CO45" s="477" t="s">
        <v>668</v>
      </c>
      <c r="CP45" s="477"/>
      <c r="CQ45" s="477"/>
      <c r="CR45" s="477"/>
      <c r="CS45" s="477"/>
      <c r="CT45" s="530">
        <v>4</v>
      </c>
      <c r="CU45" s="84"/>
      <c r="CV45" s="84"/>
      <c r="CW45" s="110"/>
      <c r="CX45" s="84"/>
      <c r="CY45" s="84"/>
      <c r="CZ45" s="84"/>
      <c r="DA45" s="84"/>
      <c r="DB45" s="84"/>
      <c r="DC45" s="84"/>
      <c r="DD45" s="84"/>
      <c r="DE45" s="84"/>
      <c r="DF45" s="84"/>
      <c r="DG45" s="95"/>
      <c r="DH45" s="106"/>
      <c r="DI45" s="95"/>
      <c r="DJ45" s="106"/>
      <c r="DK45" s="96"/>
      <c r="DL45" s="478" t="s">
        <v>282</v>
      </c>
      <c r="DM45" s="479"/>
      <c r="DN45" s="479"/>
      <c r="DO45" s="479"/>
      <c r="DP45" s="479"/>
      <c r="DQ45" s="479"/>
      <c r="DR45" s="479"/>
      <c r="DS45" s="479"/>
      <c r="DT45" s="550">
        <f>SUM(DT47:DT50)+1</f>
        <v>17</v>
      </c>
      <c r="DU45" s="84"/>
      <c r="DV45" s="84"/>
      <c r="DW45" s="84"/>
      <c r="DX45" s="110"/>
      <c r="DY45" s="95"/>
      <c r="DZ45" s="95"/>
      <c r="EA45" s="95"/>
      <c r="EH45" s="84"/>
      <c r="EI45" s="111"/>
      <c r="EJ45" s="95"/>
      <c r="EK45" s="110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110"/>
      <c r="EX45" s="100"/>
      <c r="FL45" s="112"/>
      <c r="FM45" s="111"/>
      <c r="FN45" s="84"/>
      <c r="FO45" s="84"/>
      <c r="FP45" s="95"/>
      <c r="FQ45" s="95"/>
      <c r="FR45" s="95"/>
      <c r="FS45" s="95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</row>
    <row r="46" spans="2:217" ht="6" customHeight="1">
      <c r="B46" s="110"/>
      <c r="C46" s="106"/>
      <c r="D46" s="95"/>
      <c r="E46" s="95"/>
      <c r="F46" s="95"/>
      <c r="G46" s="95"/>
      <c r="H46" s="458"/>
      <c r="I46" s="458"/>
      <c r="J46" s="458"/>
      <c r="K46" s="458"/>
      <c r="L46" s="458"/>
      <c r="M46" s="554"/>
      <c r="N46" s="95"/>
      <c r="O46" s="95"/>
      <c r="P46" s="106"/>
      <c r="Q46" s="84"/>
      <c r="R46" s="95"/>
      <c r="S46" s="95"/>
      <c r="T46" s="95"/>
      <c r="U46" s="621" t="s">
        <v>439</v>
      </c>
      <c r="V46" s="621"/>
      <c r="W46" s="621"/>
      <c r="X46" s="621"/>
      <c r="Y46" s="621"/>
      <c r="Z46" s="617">
        <v>7</v>
      </c>
      <c r="AB46" s="84"/>
      <c r="AC46" s="110"/>
      <c r="AD46" s="480"/>
      <c r="AE46" s="481"/>
      <c r="AF46" s="481"/>
      <c r="AG46" s="481"/>
      <c r="AH46" s="481"/>
      <c r="AI46" s="481"/>
      <c r="AJ46" s="481"/>
      <c r="AK46" s="481"/>
      <c r="AL46" s="551"/>
      <c r="AM46" s="84"/>
      <c r="AN46" s="84"/>
      <c r="AO46" s="110"/>
      <c r="AP46" s="95"/>
      <c r="AQ46" s="84"/>
      <c r="AR46" s="84"/>
      <c r="AS46" s="148"/>
      <c r="AT46" s="148"/>
      <c r="AU46" s="148"/>
      <c r="AV46" s="148"/>
      <c r="AW46" s="148"/>
      <c r="AX46" s="148"/>
      <c r="AY46" s="84"/>
      <c r="AZ46" s="106"/>
      <c r="BA46" s="84"/>
      <c r="BB46" s="84"/>
      <c r="BC46" s="84"/>
      <c r="BD46" s="84"/>
      <c r="BE46" s="619"/>
      <c r="BF46" s="619"/>
      <c r="BG46" s="619"/>
      <c r="BH46" s="619"/>
      <c r="BI46" s="619"/>
      <c r="BJ46" s="570"/>
      <c r="BK46" s="84"/>
      <c r="BL46" s="84"/>
      <c r="BM46" s="110"/>
      <c r="BN46" s="95"/>
      <c r="BO46" s="95"/>
      <c r="BP46" s="95"/>
      <c r="BQ46" s="477" t="s">
        <v>445</v>
      </c>
      <c r="BR46" s="477"/>
      <c r="BS46" s="477"/>
      <c r="BT46" s="477"/>
      <c r="BU46" s="477"/>
      <c r="BV46" s="530">
        <v>4</v>
      </c>
      <c r="BW46" s="84"/>
      <c r="BX46" s="95"/>
      <c r="BY46" s="110"/>
      <c r="BZ46" s="95"/>
      <c r="CA46" s="95"/>
      <c r="CB46" s="95"/>
      <c r="CC46" s="95"/>
      <c r="CD46" s="95"/>
      <c r="CE46" s="95"/>
      <c r="CF46" s="95"/>
      <c r="CG46" s="95"/>
      <c r="CH46" s="95"/>
      <c r="CI46" s="84"/>
      <c r="CJ46" s="84"/>
      <c r="CK46" s="110"/>
      <c r="CL46" s="95"/>
      <c r="CM46" s="95"/>
      <c r="CN46" s="95"/>
      <c r="CO46" s="458"/>
      <c r="CP46" s="458"/>
      <c r="CQ46" s="458"/>
      <c r="CR46" s="458"/>
      <c r="CS46" s="458"/>
      <c r="CT46" s="530"/>
      <c r="CU46" s="84"/>
      <c r="CV46" s="84"/>
      <c r="CW46" s="110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106"/>
      <c r="DI46" s="95"/>
      <c r="DJ46" s="106"/>
      <c r="DK46" s="92"/>
      <c r="DL46" s="480"/>
      <c r="DM46" s="481"/>
      <c r="DN46" s="481"/>
      <c r="DO46" s="481"/>
      <c r="DP46" s="481"/>
      <c r="DQ46" s="481"/>
      <c r="DR46" s="481"/>
      <c r="DS46" s="481"/>
      <c r="DT46" s="551"/>
      <c r="DU46" s="84"/>
      <c r="DV46" s="84"/>
      <c r="DW46" s="84"/>
      <c r="DX46" s="110"/>
      <c r="DY46" s="95"/>
      <c r="DZ46" s="95"/>
      <c r="EA46" s="95"/>
      <c r="EH46" s="84"/>
      <c r="EI46" s="111"/>
      <c r="EJ46" s="95"/>
      <c r="EK46" s="110"/>
      <c r="EL46" s="95"/>
      <c r="EM46" s="95"/>
      <c r="EN46" s="95"/>
      <c r="EO46" s="95"/>
      <c r="EP46" s="95"/>
      <c r="EQ46" s="95"/>
      <c r="ER46" s="95"/>
      <c r="ES46" s="95"/>
      <c r="ET46" s="95"/>
      <c r="EU46" s="95"/>
      <c r="EW46" s="83"/>
      <c r="EX46" s="100"/>
      <c r="EZ46" s="531" t="s">
        <v>669</v>
      </c>
      <c r="FA46" s="532"/>
      <c r="FB46" s="532"/>
      <c r="FC46" s="532"/>
      <c r="FD46" s="532"/>
      <c r="FE46" s="532"/>
      <c r="FF46" s="547" t="s">
        <v>670</v>
      </c>
      <c r="FL46" s="112"/>
      <c r="FM46" s="111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X46" s="80"/>
    </row>
    <row r="47" spans="2:217" ht="6" customHeight="1">
      <c r="B47" s="110"/>
      <c r="C47" s="106"/>
      <c r="D47" s="95"/>
      <c r="E47" s="95"/>
      <c r="F47" s="95"/>
      <c r="G47" s="95"/>
      <c r="H47" s="458" t="s">
        <v>446</v>
      </c>
      <c r="I47" s="458"/>
      <c r="J47" s="458"/>
      <c r="K47" s="458"/>
      <c r="L47" s="458"/>
      <c r="M47" s="554">
        <v>5</v>
      </c>
      <c r="N47" s="95"/>
      <c r="O47" s="95"/>
      <c r="P47" s="106"/>
      <c r="Q47" s="84"/>
      <c r="R47" s="95"/>
      <c r="S47" s="95"/>
      <c r="T47" s="95"/>
      <c r="U47" s="621"/>
      <c r="V47" s="621"/>
      <c r="W47" s="621"/>
      <c r="X47" s="621"/>
      <c r="Y47" s="621"/>
      <c r="Z47" s="617"/>
      <c r="AB47" s="106"/>
      <c r="AC47" s="110"/>
      <c r="AD47" s="95"/>
      <c r="AE47" s="95"/>
      <c r="AF47" s="95"/>
      <c r="AG47" s="477" t="s">
        <v>461</v>
      </c>
      <c r="AH47" s="477"/>
      <c r="AI47" s="477"/>
      <c r="AJ47" s="477"/>
      <c r="AK47" s="477"/>
      <c r="AL47" s="495">
        <v>5</v>
      </c>
      <c r="AM47" s="84"/>
      <c r="AN47" s="84"/>
      <c r="AO47" s="110"/>
      <c r="AP47" s="95"/>
      <c r="AQ47" s="84"/>
      <c r="AR47" s="84"/>
      <c r="AS47" s="148"/>
      <c r="AT47" s="148"/>
      <c r="AU47" s="148"/>
      <c r="AV47" s="148"/>
      <c r="AW47" s="148"/>
      <c r="AX47" s="148"/>
      <c r="AY47" s="84"/>
      <c r="AZ47" s="84"/>
      <c r="BA47" s="110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110"/>
      <c r="BN47" s="95"/>
      <c r="BO47" s="95"/>
      <c r="BP47" s="95"/>
      <c r="BQ47" s="458"/>
      <c r="BR47" s="458"/>
      <c r="BS47" s="458"/>
      <c r="BT47" s="458"/>
      <c r="BU47" s="458"/>
      <c r="BV47" s="530"/>
      <c r="BW47" s="84"/>
      <c r="BX47" s="84"/>
      <c r="BY47" s="105"/>
      <c r="BZ47" s="478" t="s">
        <v>447</v>
      </c>
      <c r="CA47" s="479"/>
      <c r="CB47" s="479"/>
      <c r="CC47" s="479"/>
      <c r="CD47" s="479"/>
      <c r="CE47" s="479"/>
      <c r="CF47" s="479"/>
      <c r="CG47" s="479"/>
      <c r="CH47" s="550">
        <f>SUM(CH49:CH52)+1</f>
        <v>8</v>
      </c>
      <c r="CI47" s="84"/>
      <c r="CJ47" s="84"/>
      <c r="CK47" s="110"/>
      <c r="CL47" s="95"/>
      <c r="CM47" s="95"/>
      <c r="CN47" s="95"/>
      <c r="CO47" s="572" t="s">
        <v>448</v>
      </c>
      <c r="CP47" s="572"/>
      <c r="CQ47" s="572"/>
      <c r="CR47" s="572"/>
      <c r="CS47" s="572"/>
      <c r="CT47" s="530">
        <v>4</v>
      </c>
      <c r="CU47" s="84"/>
      <c r="CV47" s="84"/>
      <c r="CW47" s="105"/>
      <c r="CX47" s="478" t="s">
        <v>255</v>
      </c>
      <c r="CY47" s="479"/>
      <c r="CZ47" s="479"/>
      <c r="DA47" s="479"/>
      <c r="DB47" s="479"/>
      <c r="DC47" s="479"/>
      <c r="DD47" s="479"/>
      <c r="DE47" s="479"/>
      <c r="DF47" s="550">
        <f>SUM(DF49:DF52)+DF55+1</f>
        <v>12</v>
      </c>
      <c r="DG47" s="95"/>
      <c r="DH47" s="106"/>
      <c r="DI47" s="95"/>
      <c r="DJ47" s="106"/>
      <c r="DK47" s="95"/>
      <c r="DL47" s="95"/>
      <c r="DM47" s="95"/>
      <c r="DN47" s="95"/>
      <c r="DO47" s="477" t="s">
        <v>449</v>
      </c>
      <c r="DP47" s="477"/>
      <c r="DQ47" s="477"/>
      <c r="DR47" s="477"/>
      <c r="DS47" s="477"/>
      <c r="DT47" s="530">
        <v>8</v>
      </c>
      <c r="DU47" s="84"/>
      <c r="DV47" s="84"/>
      <c r="DW47" s="84"/>
      <c r="DX47" s="105"/>
      <c r="DY47" s="478" t="s">
        <v>332</v>
      </c>
      <c r="DZ47" s="479"/>
      <c r="EA47" s="479"/>
      <c r="EB47" s="479"/>
      <c r="EC47" s="479"/>
      <c r="ED47" s="479"/>
      <c r="EE47" s="479"/>
      <c r="EF47" s="479"/>
      <c r="EG47" s="550">
        <f>SUM(EG49:EG52)+1</f>
        <v>15</v>
      </c>
      <c r="EH47" s="84"/>
      <c r="EI47" s="111"/>
      <c r="EJ47" s="95"/>
      <c r="EK47" s="105"/>
      <c r="EL47" s="478" t="s">
        <v>450</v>
      </c>
      <c r="EM47" s="479"/>
      <c r="EN47" s="479"/>
      <c r="EO47" s="479"/>
      <c r="EP47" s="479"/>
      <c r="EQ47" s="479"/>
      <c r="ER47" s="479"/>
      <c r="ES47" s="479"/>
      <c r="ET47" s="550">
        <v>14</v>
      </c>
      <c r="EU47" s="95"/>
      <c r="EV47" s="95"/>
      <c r="EW47" s="83"/>
      <c r="EX47" s="106"/>
      <c r="EY47" s="80"/>
      <c r="EZ47" s="533"/>
      <c r="FA47" s="534"/>
      <c r="FB47" s="534"/>
      <c r="FC47" s="534"/>
      <c r="FD47" s="534"/>
      <c r="FE47" s="534"/>
      <c r="FF47" s="548"/>
      <c r="FG47" s="95"/>
      <c r="FH47" s="95"/>
      <c r="FI47" s="95"/>
      <c r="FJ47" s="95"/>
      <c r="FK47" s="95"/>
      <c r="FL47" s="112"/>
      <c r="FM47" s="111"/>
      <c r="FN47" s="84"/>
      <c r="FO47" s="478" t="s">
        <v>341</v>
      </c>
      <c r="FP47" s="479"/>
      <c r="FQ47" s="479"/>
      <c r="FR47" s="479"/>
      <c r="FS47" s="479"/>
      <c r="FT47" s="479"/>
      <c r="FU47" s="479"/>
      <c r="FV47" s="479"/>
      <c r="FW47" s="479"/>
      <c r="FX47" s="479"/>
      <c r="FY47" s="593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X47" s="82"/>
    </row>
    <row r="48" spans="2:217" ht="6" customHeight="1">
      <c r="B48" s="110"/>
      <c r="C48" s="106"/>
      <c r="D48" s="95"/>
      <c r="E48" s="95"/>
      <c r="F48" s="95"/>
      <c r="G48" s="95"/>
      <c r="H48" s="458"/>
      <c r="I48" s="458"/>
      <c r="J48" s="458"/>
      <c r="K48" s="458"/>
      <c r="L48" s="458"/>
      <c r="M48" s="554"/>
      <c r="N48" s="95"/>
      <c r="O48" s="95"/>
      <c r="P48" s="106"/>
      <c r="Q48" s="84"/>
      <c r="R48" s="95"/>
      <c r="S48" s="95"/>
      <c r="T48" s="95"/>
      <c r="U48" s="621" t="s">
        <v>444</v>
      </c>
      <c r="V48" s="621"/>
      <c r="W48" s="621"/>
      <c r="X48" s="621"/>
      <c r="Y48" s="621"/>
      <c r="Z48" s="617">
        <v>8</v>
      </c>
      <c r="AB48" s="106"/>
      <c r="AC48" s="110"/>
      <c r="AD48" s="95"/>
      <c r="AE48" s="95"/>
      <c r="AF48" s="95"/>
      <c r="AG48" s="458"/>
      <c r="AH48" s="458"/>
      <c r="AI48" s="458"/>
      <c r="AJ48" s="458"/>
      <c r="AK48" s="458"/>
      <c r="AL48" s="496"/>
      <c r="AM48" s="84"/>
      <c r="AN48" s="84"/>
      <c r="AO48" s="110"/>
      <c r="AP48" s="478" t="s">
        <v>459</v>
      </c>
      <c r="AQ48" s="479"/>
      <c r="AR48" s="479"/>
      <c r="AS48" s="479"/>
      <c r="AT48" s="479"/>
      <c r="AU48" s="479"/>
      <c r="AV48" s="479"/>
      <c r="AW48" s="479"/>
      <c r="AX48" s="550">
        <f>SUM(AX50:AX53)+1</f>
        <v>9</v>
      </c>
      <c r="AY48" s="84"/>
      <c r="AZ48" s="84"/>
      <c r="BA48" s="110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110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102"/>
      <c r="BZ48" s="480"/>
      <c r="CA48" s="481"/>
      <c r="CB48" s="481"/>
      <c r="CC48" s="481"/>
      <c r="CD48" s="481"/>
      <c r="CE48" s="481"/>
      <c r="CF48" s="481"/>
      <c r="CG48" s="481"/>
      <c r="CH48" s="551"/>
      <c r="CI48" s="84"/>
      <c r="CJ48" s="84"/>
      <c r="CK48" s="110"/>
      <c r="CL48" s="95"/>
      <c r="CM48" s="95"/>
      <c r="CN48" s="95"/>
      <c r="CO48" s="572"/>
      <c r="CP48" s="572"/>
      <c r="CQ48" s="572"/>
      <c r="CR48" s="572"/>
      <c r="CS48" s="572"/>
      <c r="CT48" s="530"/>
      <c r="CU48" s="84"/>
      <c r="CV48" s="84"/>
      <c r="CW48" s="84"/>
      <c r="CX48" s="480"/>
      <c r="CY48" s="481"/>
      <c r="CZ48" s="481"/>
      <c r="DA48" s="481"/>
      <c r="DB48" s="481"/>
      <c r="DC48" s="481"/>
      <c r="DD48" s="481"/>
      <c r="DE48" s="481"/>
      <c r="DF48" s="551"/>
      <c r="DG48" s="95"/>
      <c r="DH48" s="106"/>
      <c r="DI48" s="95"/>
      <c r="DJ48" s="106"/>
      <c r="DK48" s="95"/>
      <c r="DL48" s="95"/>
      <c r="DM48" s="95"/>
      <c r="DN48" s="95"/>
      <c r="DO48" s="458"/>
      <c r="DP48" s="458"/>
      <c r="DQ48" s="458"/>
      <c r="DR48" s="458"/>
      <c r="DS48" s="458"/>
      <c r="DT48" s="530"/>
      <c r="DU48" s="84"/>
      <c r="DV48" s="84"/>
      <c r="DW48" s="84"/>
      <c r="DX48" s="84"/>
      <c r="DY48" s="480"/>
      <c r="DZ48" s="481"/>
      <c r="EA48" s="481"/>
      <c r="EB48" s="481"/>
      <c r="EC48" s="481"/>
      <c r="ED48" s="481"/>
      <c r="EE48" s="481"/>
      <c r="EF48" s="481"/>
      <c r="EG48" s="551"/>
      <c r="EH48" s="84"/>
      <c r="EI48" s="111"/>
      <c r="EJ48" s="95"/>
      <c r="EK48" s="102"/>
      <c r="EL48" s="480"/>
      <c r="EM48" s="481"/>
      <c r="EN48" s="481"/>
      <c r="EO48" s="481"/>
      <c r="EP48" s="481"/>
      <c r="EQ48" s="481"/>
      <c r="ER48" s="481"/>
      <c r="ES48" s="481"/>
      <c r="ET48" s="551"/>
      <c r="EU48" s="95"/>
      <c r="EV48" s="95"/>
      <c r="EW48" s="83"/>
      <c r="EX48" s="100"/>
      <c r="EY48" s="103"/>
      <c r="EZ48" s="535"/>
      <c r="FA48" s="536"/>
      <c r="FB48" s="536"/>
      <c r="FC48" s="536"/>
      <c r="FD48" s="536"/>
      <c r="FE48" s="536"/>
      <c r="FF48" s="549"/>
      <c r="FG48" s="95"/>
      <c r="FH48" s="95"/>
      <c r="FI48" s="95"/>
      <c r="FJ48" s="95"/>
      <c r="FK48" s="95"/>
      <c r="FL48" s="112"/>
      <c r="FM48" s="111"/>
      <c r="FN48" s="84"/>
      <c r="FO48" s="480"/>
      <c r="FP48" s="481"/>
      <c r="FQ48" s="481"/>
      <c r="FR48" s="481"/>
      <c r="FS48" s="481"/>
      <c r="FT48" s="481"/>
      <c r="FU48" s="481"/>
      <c r="FV48" s="481"/>
      <c r="FW48" s="481"/>
      <c r="FX48" s="481"/>
      <c r="FY48" s="59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X48" s="82"/>
    </row>
    <row r="49" spans="2:206" ht="6" customHeight="1">
      <c r="B49" s="110"/>
      <c r="C49" s="106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95"/>
      <c r="O49" s="95"/>
      <c r="P49" s="106"/>
      <c r="Q49" s="84"/>
      <c r="R49" s="95"/>
      <c r="S49" s="95"/>
      <c r="T49" s="95"/>
      <c r="U49" s="621"/>
      <c r="V49" s="621"/>
      <c r="W49" s="621"/>
      <c r="X49" s="621"/>
      <c r="Y49" s="621"/>
      <c r="Z49" s="617"/>
      <c r="AB49" s="106"/>
      <c r="AC49" s="110"/>
      <c r="AD49" s="95"/>
      <c r="AE49" s="95"/>
      <c r="AF49" s="95"/>
      <c r="AG49" s="458" t="s">
        <v>471</v>
      </c>
      <c r="AH49" s="458"/>
      <c r="AI49" s="458"/>
      <c r="AJ49" s="458"/>
      <c r="AK49" s="458"/>
      <c r="AL49" s="496">
        <v>9</v>
      </c>
      <c r="AM49" s="84"/>
      <c r="AN49" s="106"/>
      <c r="AO49" s="92"/>
      <c r="AP49" s="480"/>
      <c r="AQ49" s="481"/>
      <c r="AR49" s="481"/>
      <c r="AS49" s="481"/>
      <c r="AT49" s="481"/>
      <c r="AU49" s="481"/>
      <c r="AV49" s="481"/>
      <c r="AW49" s="481"/>
      <c r="AX49" s="551"/>
      <c r="AY49" s="84"/>
      <c r="AZ49" s="84"/>
      <c r="BA49" s="105"/>
      <c r="BB49" s="489" t="s">
        <v>267</v>
      </c>
      <c r="BC49" s="490"/>
      <c r="BD49" s="490"/>
      <c r="BE49" s="490"/>
      <c r="BF49" s="490"/>
      <c r="BG49" s="490"/>
      <c r="BH49" s="490"/>
      <c r="BI49" s="490"/>
      <c r="BJ49" s="518">
        <f>SUM(BJ51:BJ54)+1</f>
        <v>21</v>
      </c>
      <c r="BK49" s="84"/>
      <c r="BL49" s="84"/>
      <c r="BM49" s="110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110"/>
      <c r="BZ49" s="95"/>
      <c r="CA49" s="95"/>
      <c r="CB49" s="95"/>
      <c r="CC49" s="477" t="s">
        <v>453</v>
      </c>
      <c r="CD49" s="477"/>
      <c r="CE49" s="477"/>
      <c r="CF49" s="477"/>
      <c r="CG49" s="477"/>
      <c r="CH49" s="530">
        <v>3</v>
      </c>
      <c r="CI49" s="84"/>
      <c r="CJ49" s="84"/>
      <c r="CK49" s="110"/>
      <c r="CL49" s="95"/>
      <c r="CM49" s="95"/>
      <c r="CN49" s="95"/>
      <c r="CO49" s="458" t="s">
        <v>454</v>
      </c>
      <c r="CP49" s="458"/>
      <c r="CQ49" s="458"/>
      <c r="CR49" s="458"/>
      <c r="CS49" s="458"/>
      <c r="CT49" s="530">
        <v>6</v>
      </c>
      <c r="CU49" s="84"/>
      <c r="CV49" s="84"/>
      <c r="CW49" s="95"/>
      <c r="CX49" s="106"/>
      <c r="CY49" s="95"/>
      <c r="CZ49" s="95"/>
      <c r="DA49" s="477" t="s">
        <v>455</v>
      </c>
      <c r="DB49" s="477"/>
      <c r="DC49" s="477"/>
      <c r="DD49" s="477"/>
      <c r="DE49" s="477"/>
      <c r="DF49" s="530">
        <v>4</v>
      </c>
      <c r="DG49" s="95"/>
      <c r="DH49" s="106"/>
      <c r="DI49" s="95"/>
      <c r="DJ49" s="106"/>
      <c r="DK49" s="95"/>
      <c r="DL49" s="95"/>
      <c r="DM49" s="95"/>
      <c r="DN49" s="95"/>
      <c r="DO49" s="458" t="s">
        <v>456</v>
      </c>
      <c r="DP49" s="458"/>
      <c r="DQ49" s="458"/>
      <c r="DR49" s="458"/>
      <c r="DS49" s="458"/>
      <c r="DT49" s="530">
        <v>8</v>
      </c>
      <c r="DU49" s="84"/>
      <c r="DV49" s="84"/>
      <c r="DW49" s="84"/>
      <c r="DX49" s="84"/>
      <c r="DY49" s="84"/>
      <c r="DZ49" s="84"/>
      <c r="EA49" s="84"/>
      <c r="EB49" s="477" t="s">
        <v>457</v>
      </c>
      <c r="EC49" s="477"/>
      <c r="ED49" s="477"/>
      <c r="EE49" s="477"/>
      <c r="EF49" s="477"/>
      <c r="EG49" s="530">
        <v>8</v>
      </c>
      <c r="EH49" s="84"/>
      <c r="EI49" s="111"/>
      <c r="EJ49" s="106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83"/>
      <c r="EX49" s="100"/>
      <c r="EY49" s="80"/>
      <c r="EZ49" s="80"/>
      <c r="FA49" s="80"/>
      <c r="FB49" s="80"/>
      <c r="FC49" s="80"/>
      <c r="FD49" s="80"/>
      <c r="FE49" s="80"/>
      <c r="FF49" s="80"/>
      <c r="FG49" s="95"/>
      <c r="FH49" s="95"/>
      <c r="FI49" s="95"/>
      <c r="FJ49" s="95"/>
      <c r="FK49" s="95"/>
      <c r="FL49" s="112"/>
      <c r="FM49" s="111"/>
      <c r="FN49" s="84"/>
      <c r="FO49" s="84"/>
      <c r="FP49" s="84"/>
      <c r="FQ49" s="458" t="s">
        <v>413</v>
      </c>
      <c r="FR49" s="458"/>
      <c r="FS49" s="458"/>
      <c r="FT49" s="458"/>
      <c r="FU49" s="458"/>
      <c r="FV49" s="102"/>
      <c r="FW49" s="95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X49" s="118"/>
    </row>
    <row r="50" spans="2:206" ht="6" customHeight="1">
      <c r="B50" s="110"/>
      <c r="C50" s="106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95"/>
      <c r="O50" s="95"/>
      <c r="P50" s="106"/>
      <c r="Q50" s="95"/>
      <c r="R50" s="84"/>
      <c r="S50" s="84"/>
      <c r="T50" s="84"/>
      <c r="U50" s="84"/>
      <c r="V50" s="84"/>
      <c r="W50" s="84"/>
      <c r="X50" s="84"/>
      <c r="Y50" s="84"/>
      <c r="Z50" s="206"/>
      <c r="AB50" s="84"/>
      <c r="AC50" s="110"/>
      <c r="AD50" s="95"/>
      <c r="AE50" s="95"/>
      <c r="AF50" s="95"/>
      <c r="AG50" s="458"/>
      <c r="AH50" s="458"/>
      <c r="AI50" s="458"/>
      <c r="AJ50" s="458"/>
      <c r="AK50" s="458"/>
      <c r="AL50" s="496"/>
      <c r="AM50" s="84"/>
      <c r="AN50" s="106"/>
      <c r="AO50" s="95"/>
      <c r="AP50" s="95"/>
      <c r="AQ50" s="95"/>
      <c r="AR50" s="95"/>
      <c r="AS50" s="477" t="s">
        <v>468</v>
      </c>
      <c r="AT50" s="477"/>
      <c r="AU50" s="477"/>
      <c r="AV50" s="477"/>
      <c r="AW50" s="477"/>
      <c r="AX50" s="530">
        <v>4</v>
      </c>
      <c r="AY50" s="84"/>
      <c r="AZ50" s="84"/>
      <c r="BA50" s="110"/>
      <c r="BB50" s="491"/>
      <c r="BC50" s="492"/>
      <c r="BD50" s="492"/>
      <c r="BE50" s="492"/>
      <c r="BF50" s="492"/>
      <c r="BG50" s="492"/>
      <c r="BH50" s="492"/>
      <c r="BI50" s="492"/>
      <c r="BJ50" s="519"/>
      <c r="BK50" s="84"/>
      <c r="BL50" s="84"/>
      <c r="BM50" s="105"/>
      <c r="BN50" s="478" t="s">
        <v>460</v>
      </c>
      <c r="BO50" s="479"/>
      <c r="BP50" s="479"/>
      <c r="BQ50" s="479"/>
      <c r="BR50" s="479"/>
      <c r="BS50" s="479"/>
      <c r="BT50" s="479"/>
      <c r="BU50" s="479"/>
      <c r="BV50" s="550">
        <f>SUM(BV52:BV55)+1</f>
        <v>8</v>
      </c>
      <c r="BW50" s="84"/>
      <c r="BX50" s="84"/>
      <c r="BY50" s="110"/>
      <c r="BZ50" s="95"/>
      <c r="CA50" s="95"/>
      <c r="CB50" s="95"/>
      <c r="CC50" s="458"/>
      <c r="CD50" s="458"/>
      <c r="CE50" s="458"/>
      <c r="CF50" s="458"/>
      <c r="CG50" s="458"/>
      <c r="CH50" s="530"/>
      <c r="CI50" s="84"/>
      <c r="CJ50" s="84"/>
      <c r="CK50" s="110"/>
      <c r="CL50" s="95"/>
      <c r="CM50" s="95"/>
      <c r="CN50" s="95"/>
      <c r="CO50" s="458"/>
      <c r="CP50" s="458"/>
      <c r="CQ50" s="458"/>
      <c r="CR50" s="458"/>
      <c r="CS50" s="458"/>
      <c r="CT50" s="530"/>
      <c r="CU50" s="84"/>
      <c r="CV50" s="84"/>
      <c r="CW50" s="95"/>
      <c r="CX50" s="106"/>
      <c r="CY50" s="95"/>
      <c r="CZ50" s="95"/>
      <c r="DA50" s="458"/>
      <c r="DB50" s="458"/>
      <c r="DC50" s="458"/>
      <c r="DD50" s="458"/>
      <c r="DE50" s="458"/>
      <c r="DF50" s="530"/>
      <c r="DG50" s="95"/>
      <c r="DH50" s="106"/>
      <c r="DI50" s="95"/>
      <c r="DJ50" s="106"/>
      <c r="DK50" s="95"/>
      <c r="DL50" s="95"/>
      <c r="DM50" s="95"/>
      <c r="DN50" s="95"/>
      <c r="DO50" s="458"/>
      <c r="DP50" s="458"/>
      <c r="DQ50" s="458"/>
      <c r="DR50" s="458"/>
      <c r="DS50" s="458"/>
      <c r="DT50" s="530"/>
      <c r="DU50" s="84"/>
      <c r="DV50" s="84"/>
      <c r="DW50" s="84"/>
      <c r="DX50" s="84"/>
      <c r="DY50" s="84"/>
      <c r="DZ50" s="84"/>
      <c r="EA50" s="84"/>
      <c r="EB50" s="458"/>
      <c r="EC50" s="458"/>
      <c r="ED50" s="458"/>
      <c r="EE50" s="458"/>
      <c r="EF50" s="458"/>
      <c r="EG50" s="530"/>
      <c r="EH50" s="84"/>
      <c r="EI50" s="111"/>
      <c r="EJ50" s="95"/>
      <c r="EK50" s="110"/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83"/>
      <c r="EX50" s="100"/>
      <c r="EY50" s="80"/>
      <c r="EZ50" s="80"/>
      <c r="FA50" s="80"/>
      <c r="FB50" s="80"/>
      <c r="FC50" s="80"/>
      <c r="FD50" s="80"/>
      <c r="FE50" s="80"/>
      <c r="FF50" s="80"/>
      <c r="FG50" s="95"/>
      <c r="FH50" s="95"/>
      <c r="FI50" s="95"/>
      <c r="FJ50" s="95"/>
      <c r="FK50" s="95"/>
      <c r="FL50" s="112"/>
      <c r="FM50" s="111"/>
      <c r="FN50" s="84"/>
      <c r="FO50" s="84"/>
      <c r="FP50" s="84"/>
      <c r="FQ50" s="458"/>
      <c r="FR50" s="458"/>
      <c r="FS50" s="458"/>
      <c r="FT50" s="458"/>
      <c r="FU50" s="458"/>
      <c r="FV50" s="105"/>
      <c r="FW50" s="95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X50" s="118"/>
    </row>
    <row r="51" spans="2:206" ht="6" customHeight="1">
      <c r="B51" s="110"/>
      <c r="C51" s="106"/>
      <c r="D51" s="96"/>
      <c r="E51" s="478" t="s">
        <v>226</v>
      </c>
      <c r="F51" s="479"/>
      <c r="G51" s="479"/>
      <c r="H51" s="479"/>
      <c r="I51" s="479"/>
      <c r="J51" s="479"/>
      <c r="K51" s="479"/>
      <c r="L51" s="479"/>
      <c r="M51" s="550">
        <f>M53+M55+2</f>
        <v>9</v>
      </c>
      <c r="N51" s="95"/>
      <c r="O51" s="95"/>
      <c r="P51" s="84"/>
      <c r="Q51" s="110"/>
      <c r="R51" s="84"/>
      <c r="S51" s="84"/>
      <c r="T51" s="84"/>
      <c r="U51" s="84"/>
      <c r="V51" s="84"/>
      <c r="W51" s="84"/>
      <c r="X51" s="84"/>
      <c r="Y51" s="84"/>
      <c r="Z51" s="206"/>
      <c r="AB51" s="84"/>
      <c r="AC51" s="110"/>
      <c r="AD51" s="95"/>
      <c r="AE51" s="95"/>
      <c r="AF51" s="95"/>
      <c r="AG51" s="95"/>
      <c r="AH51" s="95"/>
      <c r="AI51" s="95"/>
      <c r="AJ51" s="95"/>
      <c r="AK51" s="95"/>
      <c r="AL51" s="95"/>
      <c r="AM51" s="84"/>
      <c r="AN51" s="106"/>
      <c r="AO51" s="95"/>
      <c r="AP51" s="95"/>
      <c r="AQ51" s="95"/>
      <c r="AR51" s="95"/>
      <c r="AS51" s="458"/>
      <c r="AT51" s="458"/>
      <c r="AU51" s="458"/>
      <c r="AV51" s="458"/>
      <c r="AW51" s="458"/>
      <c r="AX51" s="530"/>
      <c r="AY51" s="84"/>
      <c r="AZ51" s="84"/>
      <c r="BA51" s="110"/>
      <c r="BB51" s="84"/>
      <c r="BC51" s="84"/>
      <c r="BD51" s="95"/>
      <c r="BE51" s="503" t="s">
        <v>452</v>
      </c>
      <c r="BF51" s="503"/>
      <c r="BG51" s="503"/>
      <c r="BH51" s="503"/>
      <c r="BI51" s="503"/>
      <c r="BJ51" s="579">
        <v>9</v>
      </c>
      <c r="BK51" s="84"/>
      <c r="BL51" s="84"/>
      <c r="BM51" s="102"/>
      <c r="BN51" s="480"/>
      <c r="BO51" s="481"/>
      <c r="BP51" s="481"/>
      <c r="BQ51" s="481"/>
      <c r="BR51" s="481"/>
      <c r="BS51" s="481"/>
      <c r="BT51" s="481"/>
      <c r="BU51" s="481"/>
      <c r="BV51" s="551"/>
      <c r="BW51" s="84"/>
      <c r="BX51" s="84"/>
      <c r="BY51" s="110"/>
      <c r="BZ51" s="95"/>
      <c r="CA51" s="95"/>
      <c r="CB51" s="95"/>
      <c r="CC51" s="458" t="s">
        <v>463</v>
      </c>
      <c r="CD51" s="458"/>
      <c r="CE51" s="458"/>
      <c r="CF51" s="458"/>
      <c r="CG51" s="458"/>
      <c r="CH51" s="530">
        <v>4</v>
      </c>
      <c r="CI51" s="84"/>
      <c r="CJ51" s="84"/>
      <c r="CK51" s="110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95"/>
      <c r="CX51" s="106"/>
      <c r="CY51" s="95"/>
      <c r="CZ51" s="95"/>
      <c r="DA51" s="458" t="s">
        <v>464</v>
      </c>
      <c r="DB51" s="458"/>
      <c r="DC51" s="458"/>
      <c r="DD51" s="458"/>
      <c r="DE51" s="458"/>
      <c r="DF51" s="530">
        <v>3</v>
      </c>
      <c r="DG51" s="95"/>
      <c r="DH51" s="106"/>
      <c r="DI51" s="95"/>
      <c r="DJ51" s="106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458" t="s">
        <v>465</v>
      </c>
      <c r="EC51" s="458"/>
      <c r="ED51" s="458"/>
      <c r="EE51" s="458"/>
      <c r="EF51" s="458"/>
      <c r="EG51" s="530">
        <v>6</v>
      </c>
      <c r="EH51" s="84"/>
      <c r="EI51" s="111"/>
      <c r="EJ51" s="95"/>
      <c r="EK51" s="105"/>
      <c r="EL51" s="520" t="s">
        <v>466</v>
      </c>
      <c r="EM51" s="521"/>
      <c r="EN51" s="521"/>
      <c r="EO51" s="521"/>
      <c r="EP51" s="521"/>
      <c r="EQ51" s="521"/>
      <c r="ER51" s="521"/>
      <c r="ES51" s="521"/>
      <c r="ET51" s="550">
        <f>ET53+5</f>
        <v>7</v>
      </c>
      <c r="EU51" s="95"/>
      <c r="EW51" s="83"/>
      <c r="EX51" s="100"/>
      <c r="EZ51" s="602" t="s">
        <v>671</v>
      </c>
      <c r="FA51" s="603"/>
      <c r="FB51" s="603"/>
      <c r="FC51" s="603"/>
      <c r="FD51" s="603"/>
      <c r="FE51" s="603"/>
      <c r="FF51" s="484" t="s">
        <v>408</v>
      </c>
      <c r="FM51" s="111"/>
      <c r="FN51" s="84"/>
      <c r="FO51" s="478" t="s">
        <v>352</v>
      </c>
      <c r="FP51" s="479"/>
      <c r="FQ51" s="479"/>
      <c r="FR51" s="479"/>
      <c r="FS51" s="479"/>
      <c r="FT51" s="479"/>
      <c r="FU51" s="479"/>
      <c r="FV51" s="479"/>
      <c r="FW51" s="479"/>
      <c r="FX51" s="479"/>
      <c r="FY51" s="550">
        <f>FY53+1</f>
        <v>6</v>
      </c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</row>
    <row r="52" spans="2:206" ht="6" customHeight="1">
      <c r="B52" s="110"/>
      <c r="C52" s="106"/>
      <c r="D52" s="95"/>
      <c r="E52" s="480"/>
      <c r="F52" s="481"/>
      <c r="G52" s="481"/>
      <c r="H52" s="481"/>
      <c r="I52" s="481"/>
      <c r="J52" s="481"/>
      <c r="K52" s="481"/>
      <c r="L52" s="481"/>
      <c r="M52" s="551"/>
      <c r="N52" s="95"/>
      <c r="O52" s="95"/>
      <c r="P52" s="84"/>
      <c r="Q52" s="105"/>
      <c r="R52" s="478" t="s">
        <v>458</v>
      </c>
      <c r="S52" s="479"/>
      <c r="T52" s="479"/>
      <c r="U52" s="479"/>
      <c r="V52" s="479"/>
      <c r="W52" s="479"/>
      <c r="X52" s="479"/>
      <c r="Y52" s="479"/>
      <c r="Z52" s="518">
        <f>SUM(Z54:Z57)</f>
        <v>8</v>
      </c>
      <c r="AB52" s="84"/>
      <c r="AC52" s="110"/>
      <c r="AD52" s="95"/>
      <c r="AE52" s="95"/>
      <c r="AF52" s="95"/>
      <c r="AG52" s="95"/>
      <c r="AH52" s="95"/>
      <c r="AI52" s="95"/>
      <c r="AJ52" s="95"/>
      <c r="AK52" s="95"/>
      <c r="AL52" s="95"/>
      <c r="AM52" s="84"/>
      <c r="AN52" s="106"/>
      <c r="AO52" s="84"/>
      <c r="AP52" s="84"/>
      <c r="AQ52" s="84"/>
      <c r="AR52" s="84"/>
      <c r="AS52" s="458" t="s">
        <v>476</v>
      </c>
      <c r="AT52" s="458"/>
      <c r="AU52" s="458"/>
      <c r="AV52" s="458"/>
      <c r="AW52" s="458"/>
      <c r="AX52" s="530">
        <v>4</v>
      </c>
      <c r="AY52" s="84"/>
      <c r="AZ52" s="84"/>
      <c r="BA52" s="110"/>
      <c r="BB52" s="84"/>
      <c r="BC52" s="84"/>
      <c r="BD52" s="95"/>
      <c r="BE52" s="618"/>
      <c r="BF52" s="618"/>
      <c r="BG52" s="618"/>
      <c r="BH52" s="618"/>
      <c r="BI52" s="618"/>
      <c r="BJ52" s="580"/>
      <c r="BK52" s="84"/>
      <c r="BL52" s="84"/>
      <c r="BM52" s="110"/>
      <c r="BN52" s="95"/>
      <c r="BO52" s="95"/>
      <c r="BP52" s="95"/>
      <c r="BQ52" s="477" t="s">
        <v>469</v>
      </c>
      <c r="BR52" s="477"/>
      <c r="BS52" s="477"/>
      <c r="BT52" s="477"/>
      <c r="BU52" s="477"/>
      <c r="BV52" s="530">
        <v>3</v>
      </c>
      <c r="BW52" s="84"/>
      <c r="BX52" s="84"/>
      <c r="BY52" s="110"/>
      <c r="BZ52" s="95"/>
      <c r="CA52" s="95"/>
      <c r="CB52" s="95"/>
      <c r="CC52" s="458"/>
      <c r="CD52" s="458"/>
      <c r="CE52" s="458"/>
      <c r="CF52" s="458"/>
      <c r="CG52" s="458"/>
      <c r="CH52" s="530"/>
      <c r="CI52" s="84"/>
      <c r="CJ52" s="84"/>
      <c r="CK52" s="110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95"/>
      <c r="CX52" s="106"/>
      <c r="CY52" s="95"/>
      <c r="CZ52" s="95"/>
      <c r="DA52" s="458"/>
      <c r="DB52" s="458"/>
      <c r="DC52" s="458"/>
      <c r="DD52" s="458"/>
      <c r="DE52" s="458"/>
      <c r="DF52" s="530"/>
      <c r="DG52" s="95"/>
      <c r="DH52" s="100"/>
      <c r="DJ52" s="100"/>
      <c r="DV52" s="84"/>
      <c r="DW52" s="84"/>
      <c r="DX52" s="84"/>
      <c r="DY52" s="84"/>
      <c r="DZ52" s="84"/>
      <c r="EA52" s="84"/>
      <c r="EB52" s="458"/>
      <c r="EC52" s="458"/>
      <c r="ED52" s="458"/>
      <c r="EE52" s="458"/>
      <c r="EF52" s="458"/>
      <c r="EG52" s="530"/>
      <c r="EH52" s="84"/>
      <c r="EI52" s="111"/>
      <c r="EJ52" s="95"/>
      <c r="EK52" s="102"/>
      <c r="EL52" s="522"/>
      <c r="EM52" s="523"/>
      <c r="EN52" s="523"/>
      <c r="EO52" s="523"/>
      <c r="EP52" s="523"/>
      <c r="EQ52" s="523"/>
      <c r="ER52" s="523"/>
      <c r="ES52" s="523"/>
      <c r="ET52" s="551"/>
      <c r="EU52" s="95"/>
      <c r="EV52" s="95"/>
      <c r="EW52" s="83"/>
      <c r="EX52" s="100"/>
      <c r="EY52" s="86"/>
      <c r="EZ52" s="604"/>
      <c r="FA52" s="605"/>
      <c r="FB52" s="605"/>
      <c r="FC52" s="605"/>
      <c r="FD52" s="605"/>
      <c r="FE52" s="605"/>
      <c r="FF52" s="537"/>
      <c r="FG52" s="95"/>
      <c r="FH52" s="95"/>
      <c r="FI52" s="95"/>
      <c r="FJ52" s="95"/>
      <c r="FK52" s="95"/>
      <c r="FL52" s="112"/>
      <c r="FM52" s="111"/>
      <c r="FN52" s="84"/>
      <c r="FO52" s="480"/>
      <c r="FP52" s="481"/>
      <c r="FQ52" s="481"/>
      <c r="FR52" s="481"/>
      <c r="FS52" s="481"/>
      <c r="FT52" s="481"/>
      <c r="FU52" s="481"/>
      <c r="FV52" s="481"/>
      <c r="FW52" s="481"/>
      <c r="FX52" s="481"/>
      <c r="FY52" s="551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X52" s="80"/>
    </row>
    <row r="53" spans="2:206" ht="6" customHeight="1">
      <c r="B53" s="110"/>
      <c r="C53" s="106"/>
      <c r="D53" s="95"/>
      <c r="E53" s="106"/>
      <c r="F53" s="95"/>
      <c r="G53" s="95"/>
      <c r="H53" s="477" t="s">
        <v>470</v>
      </c>
      <c r="I53" s="477"/>
      <c r="J53" s="477"/>
      <c r="K53" s="477"/>
      <c r="L53" s="477"/>
      <c r="M53" s="601">
        <v>4</v>
      </c>
      <c r="N53" s="95"/>
      <c r="O53" s="95"/>
      <c r="P53" s="84"/>
      <c r="Q53" s="102"/>
      <c r="R53" s="480"/>
      <c r="S53" s="481"/>
      <c r="T53" s="481"/>
      <c r="U53" s="481"/>
      <c r="V53" s="481"/>
      <c r="W53" s="481"/>
      <c r="X53" s="481"/>
      <c r="Y53" s="481"/>
      <c r="Z53" s="519"/>
      <c r="AB53" s="84"/>
      <c r="AC53" s="105"/>
      <c r="AD53" s="478" t="s">
        <v>482</v>
      </c>
      <c r="AE53" s="479"/>
      <c r="AF53" s="479"/>
      <c r="AG53" s="479"/>
      <c r="AH53" s="479"/>
      <c r="AI53" s="479"/>
      <c r="AJ53" s="479"/>
      <c r="AK53" s="479"/>
      <c r="AL53" s="550">
        <f>SUM(AL55:AL60)+2</f>
        <v>22</v>
      </c>
      <c r="AM53" s="84"/>
      <c r="AN53" s="106"/>
      <c r="AO53" s="84"/>
      <c r="AP53" s="84"/>
      <c r="AQ53" s="84"/>
      <c r="AR53" s="84"/>
      <c r="AS53" s="458"/>
      <c r="AT53" s="458"/>
      <c r="AU53" s="458"/>
      <c r="AV53" s="458"/>
      <c r="AW53" s="458"/>
      <c r="AX53" s="530"/>
      <c r="AY53" s="95"/>
      <c r="AZ53" s="84"/>
      <c r="BA53" s="110"/>
      <c r="BB53" s="84"/>
      <c r="BC53" s="84"/>
      <c r="BD53" s="95"/>
      <c r="BE53" s="619" t="s">
        <v>462</v>
      </c>
      <c r="BF53" s="619"/>
      <c r="BG53" s="619"/>
      <c r="BH53" s="619"/>
      <c r="BI53" s="619"/>
      <c r="BJ53" s="570">
        <v>11</v>
      </c>
      <c r="BK53" s="84"/>
      <c r="BL53" s="84"/>
      <c r="BM53" s="110"/>
      <c r="BN53" s="95"/>
      <c r="BO53" s="95"/>
      <c r="BP53" s="95"/>
      <c r="BQ53" s="458"/>
      <c r="BR53" s="458"/>
      <c r="BS53" s="458"/>
      <c r="BT53" s="458"/>
      <c r="BU53" s="458"/>
      <c r="BV53" s="530"/>
      <c r="BW53" s="84"/>
      <c r="BX53" s="84"/>
      <c r="BY53" s="110"/>
      <c r="BZ53" s="95"/>
      <c r="CA53" s="95"/>
      <c r="CB53" s="95"/>
      <c r="CC53" s="95"/>
      <c r="CD53" s="95"/>
      <c r="CE53" s="95"/>
      <c r="CF53" s="95"/>
      <c r="CG53" s="95"/>
      <c r="CH53" s="95"/>
      <c r="CI53" s="84"/>
      <c r="CJ53" s="84"/>
      <c r="CK53" s="105"/>
      <c r="CL53" s="478" t="s">
        <v>228</v>
      </c>
      <c r="CM53" s="479"/>
      <c r="CN53" s="479"/>
      <c r="CO53" s="479"/>
      <c r="CP53" s="479"/>
      <c r="CQ53" s="479"/>
      <c r="CR53" s="479"/>
      <c r="CS53" s="479"/>
      <c r="CT53" s="550">
        <f>SUM(CT55:CT60)+1</f>
        <v>12</v>
      </c>
      <c r="CU53" s="84"/>
      <c r="CV53" s="84"/>
      <c r="CW53" s="95"/>
      <c r="CX53" s="106"/>
      <c r="CY53" s="84"/>
      <c r="CZ53" s="84"/>
      <c r="DA53" s="84"/>
      <c r="DB53" s="84"/>
      <c r="DC53" s="84"/>
      <c r="DD53" s="84"/>
      <c r="DE53" s="84"/>
      <c r="DF53" s="84"/>
      <c r="DG53" s="95"/>
      <c r="DH53" s="106"/>
      <c r="DI53" s="95"/>
      <c r="DJ53" s="106"/>
      <c r="DK53" s="96"/>
      <c r="DL53" s="478" t="s">
        <v>472</v>
      </c>
      <c r="DM53" s="479"/>
      <c r="DN53" s="479"/>
      <c r="DO53" s="479"/>
      <c r="DP53" s="479"/>
      <c r="DQ53" s="479"/>
      <c r="DR53" s="479"/>
      <c r="DS53" s="479"/>
      <c r="DT53" s="550">
        <f>SUM(DT55:DT58)+1</f>
        <v>8</v>
      </c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111"/>
      <c r="EJ53" s="95"/>
      <c r="EK53" s="110"/>
      <c r="EL53" s="95"/>
      <c r="EM53" s="95"/>
      <c r="EN53" s="95"/>
      <c r="EO53" s="477" t="s">
        <v>473</v>
      </c>
      <c r="EP53" s="477"/>
      <c r="EQ53" s="477"/>
      <c r="ER53" s="477"/>
      <c r="ES53" s="477"/>
      <c r="ET53" s="554">
        <v>2</v>
      </c>
      <c r="EU53" s="95"/>
      <c r="EV53" s="95"/>
      <c r="EW53" s="83"/>
      <c r="EX53" s="100"/>
      <c r="EY53" s="80"/>
      <c r="EZ53" s="606"/>
      <c r="FA53" s="607"/>
      <c r="FB53" s="607"/>
      <c r="FC53" s="607"/>
      <c r="FD53" s="607"/>
      <c r="FE53" s="607"/>
      <c r="FF53" s="538"/>
      <c r="FG53" s="95"/>
      <c r="FH53" s="95"/>
      <c r="FI53" s="95"/>
      <c r="FJ53" s="95"/>
      <c r="FK53" s="95"/>
      <c r="FL53" s="112"/>
      <c r="FM53" s="111"/>
      <c r="FN53" s="84"/>
      <c r="FO53" s="84"/>
      <c r="FP53" s="84"/>
      <c r="FQ53" s="84"/>
      <c r="FR53" s="84"/>
      <c r="FS53" s="84"/>
      <c r="FT53" s="477" t="s">
        <v>474</v>
      </c>
      <c r="FU53" s="477"/>
      <c r="FV53" s="477"/>
      <c r="FW53" s="477"/>
      <c r="FX53" s="477"/>
      <c r="FY53" s="601">
        <v>5</v>
      </c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X53" s="82"/>
    </row>
    <row r="54" spans="2:206" ht="6" customHeight="1">
      <c r="B54" s="110"/>
      <c r="C54" s="106"/>
      <c r="D54" s="95"/>
      <c r="E54" s="106"/>
      <c r="F54" s="95"/>
      <c r="G54" s="95"/>
      <c r="H54" s="458"/>
      <c r="I54" s="458"/>
      <c r="J54" s="458"/>
      <c r="K54" s="458"/>
      <c r="L54" s="458"/>
      <c r="M54" s="554"/>
      <c r="N54" s="95"/>
      <c r="O54" s="95"/>
      <c r="P54" s="84"/>
      <c r="Q54" s="110"/>
      <c r="R54" s="106"/>
      <c r="S54" s="84"/>
      <c r="T54" s="95"/>
      <c r="U54" s="613" t="s">
        <v>467</v>
      </c>
      <c r="V54" s="613"/>
      <c r="W54" s="613"/>
      <c r="X54" s="613"/>
      <c r="Y54" s="613"/>
      <c r="Z54" s="620">
        <v>4</v>
      </c>
      <c r="AB54" s="84"/>
      <c r="AC54" s="124"/>
      <c r="AD54" s="480"/>
      <c r="AE54" s="481"/>
      <c r="AF54" s="481"/>
      <c r="AG54" s="481"/>
      <c r="AH54" s="481"/>
      <c r="AI54" s="481"/>
      <c r="AJ54" s="481"/>
      <c r="AK54" s="481"/>
      <c r="AL54" s="551"/>
      <c r="AM54" s="84"/>
      <c r="AN54" s="106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84"/>
      <c r="BA54" s="110"/>
      <c r="BB54" s="84"/>
      <c r="BC54" s="84"/>
      <c r="BD54" s="95"/>
      <c r="BE54" s="619"/>
      <c r="BF54" s="619"/>
      <c r="BG54" s="619"/>
      <c r="BH54" s="619"/>
      <c r="BI54" s="619"/>
      <c r="BJ54" s="570"/>
      <c r="BK54" s="84"/>
      <c r="BL54" s="84"/>
      <c r="BM54" s="110"/>
      <c r="BN54" s="95"/>
      <c r="BO54" s="95"/>
      <c r="BP54" s="95"/>
      <c r="BQ54" s="458" t="s">
        <v>477</v>
      </c>
      <c r="BR54" s="458"/>
      <c r="BS54" s="458"/>
      <c r="BT54" s="458"/>
      <c r="BU54" s="458"/>
      <c r="BV54" s="530">
        <v>4</v>
      </c>
      <c r="BW54" s="84"/>
      <c r="BX54" s="84"/>
      <c r="BY54" s="110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102"/>
      <c r="CL54" s="480"/>
      <c r="CM54" s="481"/>
      <c r="CN54" s="481"/>
      <c r="CO54" s="481"/>
      <c r="CP54" s="481"/>
      <c r="CQ54" s="481"/>
      <c r="CR54" s="481"/>
      <c r="CS54" s="481"/>
      <c r="CT54" s="551"/>
      <c r="CU54" s="84"/>
      <c r="CV54" s="84"/>
      <c r="CW54" s="95"/>
      <c r="CX54" s="106"/>
      <c r="CY54" s="84"/>
      <c r="CZ54" s="84"/>
      <c r="DA54" s="84"/>
      <c r="DB54" s="84"/>
      <c r="DC54" s="84"/>
      <c r="DD54" s="84"/>
      <c r="DE54" s="84"/>
      <c r="DF54" s="84"/>
      <c r="DG54" s="95"/>
      <c r="DH54" s="106"/>
      <c r="DI54" s="95"/>
      <c r="DJ54" s="84"/>
      <c r="DK54" s="84"/>
      <c r="DL54" s="480"/>
      <c r="DM54" s="481"/>
      <c r="DN54" s="481"/>
      <c r="DO54" s="481"/>
      <c r="DP54" s="481"/>
      <c r="DQ54" s="481"/>
      <c r="DR54" s="481"/>
      <c r="DS54" s="481"/>
      <c r="DT54" s="551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111"/>
      <c r="EJ54" s="95"/>
      <c r="EK54" s="110"/>
      <c r="EL54" s="95"/>
      <c r="EM54" s="95"/>
      <c r="EN54" s="95"/>
      <c r="EO54" s="458"/>
      <c r="EP54" s="458"/>
      <c r="EQ54" s="458"/>
      <c r="ER54" s="458"/>
      <c r="ES54" s="458"/>
      <c r="ET54" s="554"/>
      <c r="EU54" s="95"/>
      <c r="EV54" s="95"/>
      <c r="EW54" s="83"/>
      <c r="EX54" s="100"/>
      <c r="EY54" s="80"/>
      <c r="EZ54" s="80"/>
      <c r="FA54" s="80"/>
      <c r="FB54" s="80"/>
      <c r="FC54" s="80"/>
      <c r="FD54" s="80"/>
      <c r="FE54" s="80"/>
      <c r="FF54" s="80"/>
      <c r="FG54" s="95"/>
      <c r="FH54" s="95"/>
      <c r="FI54" s="95"/>
      <c r="FJ54" s="95"/>
      <c r="FK54" s="95"/>
      <c r="FL54" s="112"/>
      <c r="FM54" s="111"/>
      <c r="FN54" s="84"/>
      <c r="FO54" s="84"/>
      <c r="FP54" s="84"/>
      <c r="FQ54" s="84"/>
      <c r="FR54" s="84"/>
      <c r="FS54" s="84"/>
      <c r="FT54" s="458"/>
      <c r="FU54" s="458"/>
      <c r="FV54" s="458"/>
      <c r="FW54" s="458"/>
      <c r="FX54" s="458"/>
      <c r="FY54" s="530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X54" s="82"/>
    </row>
    <row r="55" spans="2:206" ht="6" customHeight="1">
      <c r="B55" s="110"/>
      <c r="C55" s="84"/>
      <c r="D55" s="110"/>
      <c r="E55" s="106"/>
      <c r="F55" s="95"/>
      <c r="G55" s="95"/>
      <c r="H55" s="458" t="s">
        <v>478</v>
      </c>
      <c r="I55" s="458"/>
      <c r="J55" s="458"/>
      <c r="K55" s="458"/>
      <c r="L55" s="458"/>
      <c r="M55" s="554">
        <v>3</v>
      </c>
      <c r="N55" s="95"/>
      <c r="O55" s="95"/>
      <c r="P55" s="84"/>
      <c r="Q55" s="110"/>
      <c r="R55" s="106"/>
      <c r="S55" s="84"/>
      <c r="T55" s="95"/>
      <c r="U55" s="614"/>
      <c r="V55" s="614"/>
      <c r="W55" s="614"/>
      <c r="X55" s="614"/>
      <c r="Y55" s="614"/>
      <c r="Z55" s="617"/>
      <c r="AB55" s="84"/>
      <c r="AC55" s="110"/>
      <c r="AD55" s="95"/>
      <c r="AE55" s="95"/>
      <c r="AF55" s="95"/>
      <c r="AG55" s="477" t="s">
        <v>490</v>
      </c>
      <c r="AH55" s="477"/>
      <c r="AI55" s="477"/>
      <c r="AJ55" s="477"/>
      <c r="AK55" s="477"/>
      <c r="AL55" s="495">
        <v>9</v>
      </c>
      <c r="AM55" s="84"/>
      <c r="AN55" s="106"/>
      <c r="AO55" s="110"/>
      <c r="AP55" s="84"/>
      <c r="AQ55" s="84"/>
      <c r="AR55" s="84"/>
      <c r="AS55" s="84"/>
      <c r="AT55" s="84"/>
      <c r="AU55" s="84"/>
      <c r="AV55" s="84"/>
      <c r="AW55" s="84"/>
      <c r="AX55" s="84"/>
      <c r="AY55" s="95"/>
      <c r="AZ55" s="106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110"/>
      <c r="BN55" s="95"/>
      <c r="BO55" s="95"/>
      <c r="BP55" s="95"/>
      <c r="BQ55" s="458"/>
      <c r="BR55" s="458"/>
      <c r="BS55" s="458"/>
      <c r="BT55" s="458"/>
      <c r="BU55" s="458"/>
      <c r="BV55" s="530"/>
      <c r="BW55" s="84"/>
      <c r="BX55" s="84"/>
      <c r="BY55" s="105"/>
      <c r="BZ55" s="478" t="s">
        <v>479</v>
      </c>
      <c r="CA55" s="479"/>
      <c r="CB55" s="479"/>
      <c r="CC55" s="479"/>
      <c r="CD55" s="479"/>
      <c r="CE55" s="479"/>
      <c r="CF55" s="479"/>
      <c r="CG55" s="479"/>
      <c r="CH55" s="550">
        <f>SUM(CH57:CH62)+1</f>
        <v>21</v>
      </c>
      <c r="CI55" s="84"/>
      <c r="CJ55" s="84"/>
      <c r="CK55" s="110"/>
      <c r="CL55" s="95"/>
      <c r="CM55" s="95"/>
      <c r="CN55" s="95"/>
      <c r="CO55" s="571" t="s">
        <v>480</v>
      </c>
      <c r="CP55" s="571"/>
      <c r="CQ55" s="571"/>
      <c r="CR55" s="571"/>
      <c r="CS55" s="571"/>
      <c r="CT55" s="530">
        <v>4</v>
      </c>
      <c r="CU55" s="84"/>
      <c r="CV55" s="84"/>
      <c r="CW55" s="95"/>
      <c r="CX55" s="106"/>
      <c r="CY55" s="96"/>
      <c r="CZ55" s="478" t="s">
        <v>259</v>
      </c>
      <c r="DA55" s="479"/>
      <c r="DB55" s="479"/>
      <c r="DC55" s="479"/>
      <c r="DD55" s="479"/>
      <c r="DE55" s="479"/>
      <c r="DF55" s="550">
        <f>DF57+1</f>
        <v>4</v>
      </c>
      <c r="DG55" s="95"/>
      <c r="DH55" s="106"/>
      <c r="DI55" s="95"/>
      <c r="DJ55" s="84"/>
      <c r="DK55" s="84"/>
      <c r="DL55" s="95"/>
      <c r="DM55" s="95"/>
      <c r="DN55" s="95"/>
      <c r="DO55" s="477" t="s">
        <v>481</v>
      </c>
      <c r="DP55" s="477"/>
      <c r="DQ55" s="477"/>
      <c r="DR55" s="477"/>
      <c r="DS55" s="477"/>
      <c r="DT55" s="530">
        <v>3</v>
      </c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111"/>
      <c r="EJ55" s="106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5"/>
      <c r="EV55" s="95"/>
      <c r="EW55" s="83"/>
      <c r="EX55" s="100"/>
      <c r="EY55" s="80"/>
      <c r="EZ55" s="80"/>
      <c r="FA55" s="80"/>
      <c r="FB55" s="80"/>
      <c r="FC55" s="80"/>
      <c r="FD55" s="80"/>
      <c r="FE55" s="80"/>
      <c r="FF55" s="80"/>
      <c r="FG55" s="95"/>
      <c r="FH55" s="95"/>
      <c r="FI55" s="95"/>
      <c r="FJ55" s="95"/>
      <c r="FK55" s="95"/>
      <c r="FL55" s="112"/>
      <c r="FM55" s="111"/>
      <c r="FN55" s="84"/>
      <c r="FO55" s="95"/>
      <c r="FP55" s="95"/>
      <c r="FQ55" s="95"/>
      <c r="FR55" s="95"/>
      <c r="FS55" s="95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X55" s="118"/>
    </row>
    <row r="56" spans="2:206" ht="6" customHeight="1">
      <c r="B56" s="110"/>
      <c r="C56" s="84"/>
      <c r="D56" s="110"/>
      <c r="E56" s="106"/>
      <c r="F56" s="95"/>
      <c r="G56" s="95"/>
      <c r="H56" s="458"/>
      <c r="I56" s="458"/>
      <c r="J56" s="458"/>
      <c r="K56" s="458"/>
      <c r="L56" s="458"/>
      <c r="M56" s="554"/>
      <c r="N56" s="95"/>
      <c r="O56" s="95"/>
      <c r="P56" s="95"/>
      <c r="Q56" s="110"/>
      <c r="R56" s="106"/>
      <c r="S56" s="84"/>
      <c r="T56" s="84"/>
      <c r="U56" s="614" t="s">
        <v>475</v>
      </c>
      <c r="V56" s="614"/>
      <c r="W56" s="614"/>
      <c r="X56" s="614"/>
      <c r="Y56" s="614"/>
      <c r="Z56" s="617">
        <v>4</v>
      </c>
      <c r="AB56" s="84"/>
      <c r="AC56" s="110"/>
      <c r="AD56" s="95"/>
      <c r="AE56" s="95"/>
      <c r="AF56" s="95"/>
      <c r="AG56" s="458"/>
      <c r="AH56" s="458"/>
      <c r="AI56" s="458"/>
      <c r="AJ56" s="458"/>
      <c r="AK56" s="458"/>
      <c r="AL56" s="496"/>
      <c r="AM56" s="84"/>
      <c r="AN56" s="106"/>
      <c r="AO56" s="105"/>
      <c r="AP56" s="478" t="s">
        <v>231</v>
      </c>
      <c r="AQ56" s="479"/>
      <c r="AR56" s="479"/>
      <c r="AS56" s="479"/>
      <c r="AT56" s="479"/>
      <c r="AU56" s="479"/>
      <c r="AV56" s="479"/>
      <c r="AW56" s="479"/>
      <c r="AX56" s="550">
        <f>SUM(AX58:AX61)+AX64+1</f>
        <v>14</v>
      </c>
      <c r="AY56" s="84"/>
      <c r="AZ56" s="106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110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102"/>
      <c r="BZ56" s="480"/>
      <c r="CA56" s="481"/>
      <c r="CB56" s="481"/>
      <c r="CC56" s="481"/>
      <c r="CD56" s="481"/>
      <c r="CE56" s="481"/>
      <c r="CF56" s="481"/>
      <c r="CG56" s="481"/>
      <c r="CH56" s="551"/>
      <c r="CI56" s="84"/>
      <c r="CJ56" s="84"/>
      <c r="CK56" s="110"/>
      <c r="CL56" s="95"/>
      <c r="CM56" s="95"/>
      <c r="CN56" s="95"/>
      <c r="CO56" s="572"/>
      <c r="CP56" s="572"/>
      <c r="CQ56" s="572"/>
      <c r="CR56" s="572"/>
      <c r="CS56" s="572"/>
      <c r="CT56" s="530"/>
      <c r="CU56" s="84"/>
      <c r="CW56" s="95"/>
      <c r="CX56" s="95"/>
      <c r="CY56" s="95"/>
      <c r="CZ56" s="480"/>
      <c r="DA56" s="481"/>
      <c r="DB56" s="481"/>
      <c r="DC56" s="481"/>
      <c r="DD56" s="481"/>
      <c r="DE56" s="481"/>
      <c r="DF56" s="551"/>
      <c r="DG56" s="95"/>
      <c r="DH56" s="106"/>
      <c r="DI56" s="95"/>
      <c r="DJ56" s="84"/>
      <c r="DK56" s="84"/>
      <c r="DL56" s="95"/>
      <c r="DM56" s="95"/>
      <c r="DN56" s="95"/>
      <c r="DO56" s="458"/>
      <c r="DP56" s="458"/>
      <c r="DQ56" s="458"/>
      <c r="DR56" s="458"/>
      <c r="DS56" s="458"/>
      <c r="DT56" s="530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111"/>
      <c r="EJ56" s="95"/>
      <c r="EK56" s="110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W56" s="83"/>
      <c r="EX56" s="100"/>
      <c r="EZ56" s="531" t="s">
        <v>672</v>
      </c>
      <c r="FA56" s="532"/>
      <c r="FB56" s="532"/>
      <c r="FC56" s="532"/>
      <c r="FD56" s="532"/>
      <c r="FE56" s="532"/>
      <c r="FF56" s="484" t="s">
        <v>408</v>
      </c>
      <c r="FL56" s="112"/>
      <c r="FM56" s="111"/>
      <c r="FN56" s="84"/>
      <c r="FO56" s="95"/>
      <c r="FP56" s="95"/>
      <c r="FQ56" s="95"/>
      <c r="FR56" s="95"/>
      <c r="FS56" s="95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X56" s="118"/>
    </row>
    <row r="57" spans="2:206" ht="6" customHeight="1">
      <c r="B57" s="110"/>
      <c r="C57" s="106"/>
      <c r="D57" s="110"/>
      <c r="E57" s="106"/>
      <c r="F57" s="84"/>
      <c r="G57" s="84"/>
      <c r="H57" s="84"/>
      <c r="I57" s="84"/>
      <c r="J57" s="84"/>
      <c r="K57" s="84"/>
      <c r="L57" s="84"/>
      <c r="M57" s="84"/>
      <c r="N57" s="95"/>
      <c r="O57" s="95"/>
      <c r="P57" s="95"/>
      <c r="Q57" s="110"/>
      <c r="R57" s="106"/>
      <c r="S57" s="84"/>
      <c r="T57" s="84"/>
      <c r="U57" s="614"/>
      <c r="V57" s="614"/>
      <c r="W57" s="614"/>
      <c r="X57" s="614"/>
      <c r="Y57" s="614"/>
      <c r="Z57" s="617"/>
      <c r="AB57" s="95"/>
      <c r="AC57" s="110"/>
      <c r="AD57" s="95"/>
      <c r="AE57" s="95"/>
      <c r="AF57" s="95"/>
      <c r="AG57" s="458" t="s">
        <v>498</v>
      </c>
      <c r="AH57" s="458"/>
      <c r="AI57" s="458"/>
      <c r="AJ57" s="458"/>
      <c r="AK57" s="458"/>
      <c r="AL57" s="496">
        <v>11</v>
      </c>
      <c r="AM57" s="84"/>
      <c r="AN57" s="84"/>
      <c r="AO57" s="110"/>
      <c r="AP57" s="480"/>
      <c r="AQ57" s="481"/>
      <c r="AR57" s="481"/>
      <c r="AS57" s="481"/>
      <c r="AT57" s="481"/>
      <c r="AU57" s="481"/>
      <c r="AV57" s="481"/>
      <c r="AW57" s="481"/>
      <c r="AX57" s="551"/>
      <c r="AY57" s="84"/>
      <c r="AZ57" s="84"/>
      <c r="BA57" s="105"/>
      <c r="BB57" s="566" t="s">
        <v>270</v>
      </c>
      <c r="BC57" s="567"/>
      <c r="BD57" s="567"/>
      <c r="BE57" s="567"/>
      <c r="BF57" s="567"/>
      <c r="BG57" s="567"/>
      <c r="BH57" s="567"/>
      <c r="BI57" s="567"/>
      <c r="BJ57" s="518">
        <f>SUM(BJ59:BJ62)+BJ65+2</f>
        <v>237</v>
      </c>
      <c r="BK57" s="84"/>
      <c r="BL57" s="84"/>
      <c r="BM57" s="110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110"/>
      <c r="BZ57" s="95"/>
      <c r="CA57" s="95"/>
      <c r="CB57" s="95"/>
      <c r="CC57" s="477" t="s">
        <v>484</v>
      </c>
      <c r="CD57" s="477"/>
      <c r="CE57" s="477"/>
      <c r="CF57" s="477"/>
      <c r="CG57" s="477"/>
      <c r="CH57" s="530">
        <v>8</v>
      </c>
      <c r="CI57" s="84"/>
      <c r="CJ57" s="84"/>
      <c r="CK57" s="110"/>
      <c r="CL57" s="95"/>
      <c r="CM57" s="95"/>
      <c r="CN57" s="95"/>
      <c r="CO57" s="572" t="s">
        <v>485</v>
      </c>
      <c r="CP57" s="572"/>
      <c r="CQ57" s="572"/>
      <c r="CR57" s="572"/>
      <c r="CS57" s="572"/>
      <c r="CT57" s="530">
        <v>3</v>
      </c>
      <c r="CU57" s="84"/>
      <c r="CW57" s="95"/>
      <c r="CX57" s="95"/>
      <c r="CY57" s="84"/>
      <c r="CZ57" s="84"/>
      <c r="DA57" s="571" t="s">
        <v>486</v>
      </c>
      <c r="DB57" s="571"/>
      <c r="DC57" s="571"/>
      <c r="DD57" s="571"/>
      <c r="DE57" s="571"/>
      <c r="DF57" s="530">
        <v>3</v>
      </c>
      <c r="DG57" s="95"/>
      <c r="DH57" s="106"/>
      <c r="DI57" s="95"/>
      <c r="DJ57" s="84"/>
      <c r="DK57" s="84"/>
      <c r="DL57" s="95"/>
      <c r="DM57" s="95"/>
      <c r="DN57" s="95"/>
      <c r="DO57" s="572" t="s">
        <v>487</v>
      </c>
      <c r="DP57" s="572"/>
      <c r="DQ57" s="572"/>
      <c r="DR57" s="572"/>
      <c r="DS57" s="572"/>
      <c r="DT57" s="530">
        <v>4</v>
      </c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111"/>
      <c r="EJ57" s="95"/>
      <c r="EK57" s="105"/>
      <c r="EL57" s="574" t="s">
        <v>488</v>
      </c>
      <c r="EM57" s="571"/>
      <c r="EN57" s="571"/>
      <c r="EO57" s="571"/>
      <c r="EP57" s="571"/>
      <c r="EQ57" s="571"/>
      <c r="ER57" s="571"/>
      <c r="ES57" s="571"/>
      <c r="ET57" s="550">
        <f>ET59</f>
        <v>37</v>
      </c>
      <c r="EU57" s="95"/>
      <c r="EV57" s="95"/>
      <c r="EW57" s="83"/>
      <c r="EX57" s="100"/>
      <c r="EY57" s="151"/>
      <c r="EZ57" s="533"/>
      <c r="FA57" s="534"/>
      <c r="FB57" s="534"/>
      <c r="FC57" s="534"/>
      <c r="FD57" s="534"/>
      <c r="FE57" s="534"/>
      <c r="FF57" s="537"/>
      <c r="FG57" s="95"/>
      <c r="FH57" s="95"/>
      <c r="FI57" s="95"/>
      <c r="FJ57" s="95"/>
      <c r="FK57" s="95"/>
      <c r="FL57" s="112"/>
      <c r="FM57" s="111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</row>
    <row r="58" spans="2:206" ht="6" customHeight="1">
      <c r="B58" s="110"/>
      <c r="C58" s="106"/>
      <c r="D58" s="110"/>
      <c r="E58" s="106"/>
      <c r="F58" s="84"/>
      <c r="G58" s="84"/>
      <c r="H58" s="84"/>
      <c r="I58" s="84"/>
      <c r="J58" s="84"/>
      <c r="K58" s="84"/>
      <c r="L58" s="84"/>
      <c r="M58" s="84"/>
      <c r="N58" s="95"/>
      <c r="O58" s="95"/>
      <c r="Q58" s="83"/>
      <c r="R58" s="100"/>
      <c r="Z58" s="150"/>
      <c r="AB58" s="95"/>
      <c r="AC58" s="110"/>
      <c r="AD58" s="95"/>
      <c r="AE58" s="95"/>
      <c r="AF58" s="95"/>
      <c r="AG58" s="458"/>
      <c r="AH58" s="458"/>
      <c r="AI58" s="458"/>
      <c r="AJ58" s="458"/>
      <c r="AK58" s="458"/>
      <c r="AL58" s="496"/>
      <c r="AM58" s="84"/>
      <c r="AN58" s="84"/>
      <c r="AO58" s="110"/>
      <c r="AP58" s="106"/>
      <c r="AQ58" s="84"/>
      <c r="AR58" s="84"/>
      <c r="AS58" s="477" t="s">
        <v>495</v>
      </c>
      <c r="AT58" s="477"/>
      <c r="AU58" s="477"/>
      <c r="AV58" s="477"/>
      <c r="AW58" s="477"/>
      <c r="AX58" s="530">
        <v>4</v>
      </c>
      <c r="AY58" s="84"/>
      <c r="AZ58" s="84"/>
      <c r="BA58" s="110"/>
      <c r="BB58" s="568"/>
      <c r="BC58" s="569"/>
      <c r="BD58" s="569"/>
      <c r="BE58" s="569"/>
      <c r="BF58" s="569"/>
      <c r="BG58" s="569"/>
      <c r="BH58" s="569"/>
      <c r="BI58" s="569"/>
      <c r="BJ58" s="519"/>
      <c r="BK58" s="84"/>
      <c r="BL58" s="84"/>
      <c r="BM58" s="105"/>
      <c r="BN58" s="478" t="s">
        <v>308</v>
      </c>
      <c r="BO58" s="479"/>
      <c r="BP58" s="479"/>
      <c r="BQ58" s="479"/>
      <c r="BR58" s="479"/>
      <c r="BS58" s="479"/>
      <c r="BT58" s="479"/>
      <c r="BU58" s="479"/>
      <c r="BV58" s="550">
        <f>BV60+SUM(BV64)+BV75</f>
        <v>13</v>
      </c>
      <c r="BW58" s="84"/>
      <c r="BX58" s="84"/>
      <c r="BY58" s="110"/>
      <c r="BZ58" s="95"/>
      <c r="CA58" s="95"/>
      <c r="CB58" s="95"/>
      <c r="CC58" s="458"/>
      <c r="CD58" s="458"/>
      <c r="CE58" s="458"/>
      <c r="CF58" s="458"/>
      <c r="CG58" s="458"/>
      <c r="CH58" s="530"/>
      <c r="CI58" s="84"/>
      <c r="CJ58" s="84"/>
      <c r="CK58" s="110"/>
      <c r="CL58" s="95"/>
      <c r="CM58" s="95"/>
      <c r="CN58" s="95"/>
      <c r="CO58" s="572"/>
      <c r="CP58" s="572"/>
      <c r="CQ58" s="572"/>
      <c r="CR58" s="572"/>
      <c r="CS58" s="572"/>
      <c r="CT58" s="530"/>
      <c r="CU58" s="84"/>
      <c r="CW58" s="95"/>
      <c r="CX58" s="95"/>
      <c r="CY58" s="84"/>
      <c r="CZ58" s="84"/>
      <c r="DA58" s="572"/>
      <c r="DB58" s="572"/>
      <c r="DC58" s="572"/>
      <c r="DD58" s="572"/>
      <c r="DE58" s="572"/>
      <c r="DF58" s="530"/>
      <c r="DG58" s="95"/>
      <c r="DH58" s="106"/>
      <c r="DI58" s="95"/>
      <c r="DJ58" s="84"/>
      <c r="DK58" s="84"/>
      <c r="DL58" s="95"/>
      <c r="DM58" s="95"/>
      <c r="DN58" s="95"/>
      <c r="DO58" s="572"/>
      <c r="DP58" s="572"/>
      <c r="DQ58" s="572"/>
      <c r="DR58" s="572"/>
      <c r="DS58" s="572"/>
      <c r="DT58" s="530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111"/>
      <c r="EJ58" s="95"/>
      <c r="EK58" s="102"/>
      <c r="EL58" s="575"/>
      <c r="EM58" s="576"/>
      <c r="EN58" s="576"/>
      <c r="EO58" s="576"/>
      <c r="EP58" s="576"/>
      <c r="EQ58" s="576"/>
      <c r="ER58" s="576"/>
      <c r="ES58" s="576"/>
      <c r="ET58" s="551"/>
      <c r="EU58" s="95"/>
      <c r="EV58" s="95"/>
      <c r="EW58" s="83"/>
      <c r="EX58" s="100"/>
      <c r="EY58" s="80"/>
      <c r="EZ58" s="535"/>
      <c r="FA58" s="536"/>
      <c r="FB58" s="536"/>
      <c r="FC58" s="536"/>
      <c r="FD58" s="536"/>
      <c r="FE58" s="536"/>
      <c r="FF58" s="538"/>
      <c r="FG58" s="95"/>
      <c r="FH58" s="95"/>
      <c r="FI58" s="95"/>
      <c r="FJ58" s="95"/>
      <c r="FK58" s="95"/>
      <c r="FL58" s="112"/>
      <c r="FM58" s="111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X58" s="80"/>
    </row>
    <row r="59" spans="2:206" ht="6" customHeight="1">
      <c r="B59" s="110"/>
      <c r="C59" s="84"/>
      <c r="D59" s="110"/>
      <c r="E59" s="106"/>
      <c r="F59" s="96"/>
      <c r="G59" s="502" t="s">
        <v>230</v>
      </c>
      <c r="H59" s="503"/>
      <c r="I59" s="503"/>
      <c r="J59" s="503"/>
      <c r="K59" s="503"/>
      <c r="L59" s="503"/>
      <c r="M59" s="577" t="s">
        <v>673</v>
      </c>
      <c r="N59" s="95"/>
      <c r="O59" s="95"/>
      <c r="Q59" s="83"/>
      <c r="R59" s="100"/>
      <c r="Z59" s="150"/>
      <c r="AB59" s="84"/>
      <c r="AC59" s="110"/>
      <c r="AD59" s="95"/>
      <c r="AE59" s="95"/>
      <c r="AF59" s="95"/>
      <c r="AG59" s="95"/>
      <c r="AH59" s="95"/>
      <c r="AI59" s="95"/>
      <c r="AJ59" s="95"/>
      <c r="AK59" s="95"/>
      <c r="AL59" s="95"/>
      <c r="AM59" s="84"/>
      <c r="AN59" s="84"/>
      <c r="AO59" s="110"/>
      <c r="AP59" s="106"/>
      <c r="AQ59" s="84"/>
      <c r="AR59" s="84"/>
      <c r="AS59" s="458"/>
      <c r="AT59" s="458"/>
      <c r="AU59" s="458"/>
      <c r="AV59" s="458"/>
      <c r="AW59" s="458"/>
      <c r="AX59" s="530"/>
      <c r="AY59" s="84"/>
      <c r="AZ59" s="106"/>
      <c r="BA59" s="84"/>
      <c r="BB59" s="95"/>
      <c r="BC59" s="110"/>
      <c r="BD59" s="84"/>
      <c r="BE59" s="613" t="s">
        <v>483</v>
      </c>
      <c r="BF59" s="613"/>
      <c r="BG59" s="613"/>
      <c r="BH59" s="613"/>
      <c r="BI59" s="613"/>
      <c r="BJ59" s="579">
        <v>7</v>
      </c>
      <c r="BK59" s="84"/>
      <c r="BL59" s="84"/>
      <c r="BM59" s="102"/>
      <c r="BN59" s="480"/>
      <c r="BO59" s="481"/>
      <c r="BP59" s="481"/>
      <c r="BQ59" s="481"/>
      <c r="BR59" s="481"/>
      <c r="BS59" s="481"/>
      <c r="BT59" s="481"/>
      <c r="BU59" s="481"/>
      <c r="BV59" s="551"/>
      <c r="BW59" s="84"/>
      <c r="BX59" s="84"/>
      <c r="BY59" s="110"/>
      <c r="BZ59" s="95"/>
      <c r="CA59" s="95"/>
      <c r="CB59" s="95"/>
      <c r="CC59" s="458" t="s">
        <v>492</v>
      </c>
      <c r="CD59" s="458"/>
      <c r="CE59" s="458"/>
      <c r="CF59" s="458"/>
      <c r="CG59" s="458"/>
      <c r="CH59" s="530">
        <v>7</v>
      </c>
      <c r="CI59" s="84"/>
      <c r="CJ59" s="84"/>
      <c r="CK59" s="110"/>
      <c r="CL59" s="84"/>
      <c r="CM59" s="84"/>
      <c r="CN59" s="84"/>
      <c r="CO59" s="572" t="s">
        <v>493</v>
      </c>
      <c r="CP59" s="572"/>
      <c r="CQ59" s="572"/>
      <c r="CR59" s="572"/>
      <c r="CS59" s="572"/>
      <c r="CT59" s="530">
        <v>4</v>
      </c>
      <c r="CU59" s="84"/>
      <c r="DH59" s="106"/>
      <c r="DI59" s="95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111"/>
      <c r="EJ59" s="95"/>
      <c r="EK59" s="110"/>
      <c r="EL59" s="95"/>
      <c r="EM59" s="95"/>
      <c r="EN59" s="95"/>
      <c r="EO59" s="477" t="s">
        <v>494</v>
      </c>
      <c r="EP59" s="477"/>
      <c r="EQ59" s="477"/>
      <c r="ER59" s="477"/>
      <c r="ES59" s="477"/>
      <c r="ET59" s="554">
        <v>37</v>
      </c>
      <c r="EU59" s="95"/>
      <c r="EV59" s="95"/>
      <c r="EW59" s="83"/>
      <c r="EX59" s="100"/>
      <c r="EY59" s="80"/>
      <c r="EZ59" s="80"/>
      <c r="FA59" s="80"/>
      <c r="FB59" s="80"/>
      <c r="FC59" s="80"/>
      <c r="FD59" s="80"/>
      <c r="FE59" s="80"/>
      <c r="FF59" s="80"/>
      <c r="FG59" s="95"/>
      <c r="FH59" s="95"/>
      <c r="FI59" s="95"/>
      <c r="FJ59" s="95"/>
      <c r="FK59" s="95"/>
      <c r="FL59" s="112"/>
      <c r="FM59" s="111"/>
      <c r="FN59" s="84"/>
      <c r="FO59" s="478" t="s">
        <v>344</v>
      </c>
      <c r="FP59" s="479"/>
      <c r="FQ59" s="479"/>
      <c r="FR59" s="479"/>
      <c r="FS59" s="479"/>
      <c r="FT59" s="479"/>
      <c r="FU59" s="479"/>
      <c r="FV59" s="479"/>
      <c r="FW59" s="479"/>
      <c r="FX59" s="479"/>
      <c r="FY59" s="593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X59" s="82"/>
    </row>
    <row r="60" spans="2:206" ht="6" customHeight="1">
      <c r="B60" s="110"/>
      <c r="C60" s="84"/>
      <c r="D60" s="110"/>
      <c r="E60" s="95"/>
      <c r="F60" s="95"/>
      <c r="G60" s="504"/>
      <c r="H60" s="505"/>
      <c r="I60" s="505"/>
      <c r="J60" s="505"/>
      <c r="K60" s="505"/>
      <c r="L60" s="505"/>
      <c r="M60" s="578"/>
      <c r="N60" s="95"/>
      <c r="O60" s="95"/>
      <c r="P60" s="84"/>
      <c r="Q60" s="110"/>
      <c r="R60" s="106"/>
      <c r="S60" s="96"/>
      <c r="T60" s="502" t="s">
        <v>489</v>
      </c>
      <c r="U60" s="503"/>
      <c r="V60" s="503"/>
      <c r="W60" s="503"/>
      <c r="X60" s="503"/>
      <c r="Y60" s="503"/>
      <c r="Z60" s="577" t="s">
        <v>674</v>
      </c>
      <c r="AA60" s="84"/>
      <c r="AB60" s="84"/>
      <c r="AC60" s="110"/>
      <c r="AD60" s="95"/>
      <c r="AE60" s="95"/>
      <c r="AF60" s="95"/>
      <c r="AG60" s="95"/>
      <c r="AH60" s="95"/>
      <c r="AI60" s="95"/>
      <c r="AJ60" s="95"/>
      <c r="AK60" s="95"/>
      <c r="AL60" s="95"/>
      <c r="AM60" s="84"/>
      <c r="AN60" s="84"/>
      <c r="AO60" s="110"/>
      <c r="AP60" s="106"/>
      <c r="AQ60" s="84"/>
      <c r="AR60" s="84"/>
      <c r="AS60" s="458" t="s">
        <v>501</v>
      </c>
      <c r="AT60" s="458"/>
      <c r="AU60" s="458"/>
      <c r="AV60" s="458"/>
      <c r="AW60" s="458"/>
      <c r="AX60" s="530">
        <v>5</v>
      </c>
      <c r="AY60" s="84"/>
      <c r="AZ60" s="106"/>
      <c r="BA60" s="84"/>
      <c r="BB60" s="95"/>
      <c r="BC60" s="110"/>
      <c r="BD60" s="84"/>
      <c r="BE60" s="614"/>
      <c r="BF60" s="614"/>
      <c r="BG60" s="614"/>
      <c r="BH60" s="614"/>
      <c r="BI60" s="614"/>
      <c r="BJ60" s="580"/>
      <c r="BK60" s="84"/>
      <c r="BL60" s="84"/>
      <c r="BM60" s="110"/>
      <c r="BN60" s="95"/>
      <c r="BO60" s="110"/>
      <c r="BP60" s="95"/>
      <c r="BQ60" s="477" t="s">
        <v>496</v>
      </c>
      <c r="BR60" s="477"/>
      <c r="BS60" s="477"/>
      <c r="BT60" s="477"/>
      <c r="BU60" s="477"/>
      <c r="BV60" s="530">
        <v>3</v>
      </c>
      <c r="BW60" s="84"/>
      <c r="BX60" s="84"/>
      <c r="BY60" s="110"/>
      <c r="BZ60" s="95"/>
      <c r="CA60" s="95"/>
      <c r="CB60" s="95"/>
      <c r="CC60" s="458"/>
      <c r="CD60" s="458"/>
      <c r="CE60" s="458"/>
      <c r="CF60" s="458"/>
      <c r="CG60" s="458"/>
      <c r="CH60" s="530"/>
      <c r="CI60" s="84"/>
      <c r="CJ60" s="84"/>
      <c r="CK60" s="83"/>
      <c r="CL60" s="80"/>
      <c r="CO60" s="572"/>
      <c r="CP60" s="572"/>
      <c r="CQ60" s="572"/>
      <c r="CR60" s="572"/>
      <c r="CS60" s="572"/>
      <c r="CT60" s="530"/>
      <c r="DH60" s="100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111"/>
      <c r="EJ60" s="95"/>
      <c r="EK60" s="110"/>
      <c r="EL60" s="95"/>
      <c r="EM60" s="95"/>
      <c r="EN60" s="95"/>
      <c r="EO60" s="458"/>
      <c r="EP60" s="458"/>
      <c r="EQ60" s="458"/>
      <c r="ER60" s="458"/>
      <c r="ES60" s="458"/>
      <c r="ET60" s="554"/>
      <c r="EU60" s="95"/>
      <c r="EV60" s="95"/>
      <c r="EW60" s="83"/>
      <c r="EX60" s="100"/>
      <c r="EY60" s="80"/>
      <c r="EZ60" s="80"/>
      <c r="FA60" s="80"/>
      <c r="FB60" s="80"/>
      <c r="FC60" s="80"/>
      <c r="FD60" s="80"/>
      <c r="FE60" s="80"/>
      <c r="FF60" s="80"/>
      <c r="FG60" s="95"/>
      <c r="FH60" s="95"/>
      <c r="FI60" s="95"/>
      <c r="FJ60" s="95"/>
      <c r="FK60" s="95"/>
      <c r="FL60" s="112"/>
      <c r="FM60" s="111"/>
      <c r="FN60" s="84"/>
      <c r="FO60" s="480"/>
      <c r="FP60" s="481"/>
      <c r="FQ60" s="481"/>
      <c r="FR60" s="481"/>
      <c r="FS60" s="481"/>
      <c r="FT60" s="481"/>
      <c r="FU60" s="481"/>
      <c r="FV60" s="481"/>
      <c r="FW60" s="481"/>
      <c r="FX60" s="481"/>
      <c r="FY60" s="59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X60" s="82"/>
    </row>
    <row r="61" spans="2:206" ht="6" customHeight="1">
      <c r="B61" s="110"/>
      <c r="C61" s="84"/>
      <c r="D61" s="110"/>
      <c r="E61" s="95"/>
      <c r="F61" s="95"/>
      <c r="G61" s="95"/>
      <c r="H61" s="477" t="s">
        <v>497</v>
      </c>
      <c r="I61" s="477"/>
      <c r="J61" s="477"/>
      <c r="K61" s="477"/>
      <c r="L61" s="477"/>
      <c r="M61" s="615" t="s">
        <v>675</v>
      </c>
      <c r="N61" s="95"/>
      <c r="O61" s="95"/>
      <c r="P61" s="106"/>
      <c r="Q61" s="84"/>
      <c r="R61" s="95"/>
      <c r="S61" s="95"/>
      <c r="T61" s="504"/>
      <c r="U61" s="505"/>
      <c r="V61" s="505"/>
      <c r="W61" s="505"/>
      <c r="X61" s="505"/>
      <c r="Y61" s="505"/>
      <c r="Z61" s="578"/>
      <c r="AA61" s="84"/>
      <c r="AB61" s="95"/>
      <c r="AC61" s="105"/>
      <c r="AD61" s="478" t="s">
        <v>506</v>
      </c>
      <c r="AE61" s="479"/>
      <c r="AF61" s="479"/>
      <c r="AG61" s="479"/>
      <c r="AH61" s="479"/>
      <c r="AI61" s="479"/>
      <c r="AJ61" s="479"/>
      <c r="AK61" s="479"/>
      <c r="AL61" s="550">
        <f>SUM(AL63:AL70)+1</f>
        <v>25</v>
      </c>
      <c r="AM61" s="84"/>
      <c r="AN61" s="84"/>
      <c r="AO61" s="110"/>
      <c r="AP61" s="106"/>
      <c r="AQ61" s="84"/>
      <c r="AR61" s="84"/>
      <c r="AS61" s="458"/>
      <c r="AT61" s="458"/>
      <c r="AU61" s="458"/>
      <c r="AV61" s="458"/>
      <c r="AW61" s="458"/>
      <c r="AX61" s="530"/>
      <c r="AY61" s="84"/>
      <c r="AZ61" s="106"/>
      <c r="BA61" s="84"/>
      <c r="BB61" s="95"/>
      <c r="BC61" s="110"/>
      <c r="BD61" s="84"/>
      <c r="BE61" s="498" t="s">
        <v>491</v>
      </c>
      <c r="BF61" s="498"/>
      <c r="BG61" s="498"/>
      <c r="BH61" s="498"/>
      <c r="BI61" s="498"/>
      <c r="BJ61" s="580">
        <v>4</v>
      </c>
      <c r="BK61" s="84"/>
      <c r="BL61" s="84"/>
      <c r="BM61" s="110"/>
      <c r="BN61" s="95"/>
      <c r="BO61" s="110"/>
      <c r="BP61" s="95"/>
      <c r="BQ61" s="458"/>
      <c r="BR61" s="458"/>
      <c r="BS61" s="458"/>
      <c r="BT61" s="458"/>
      <c r="BU61" s="458"/>
      <c r="BV61" s="530"/>
      <c r="BW61" s="84"/>
      <c r="BX61" s="84"/>
      <c r="BY61" s="110"/>
      <c r="BZ61" s="95"/>
      <c r="CA61" s="95"/>
      <c r="CB61" s="95"/>
      <c r="CC61" s="458" t="s">
        <v>499</v>
      </c>
      <c r="CD61" s="458"/>
      <c r="CE61" s="458"/>
      <c r="CF61" s="458"/>
      <c r="CG61" s="458"/>
      <c r="CH61" s="530">
        <v>5</v>
      </c>
      <c r="CI61" s="84"/>
      <c r="CJ61" s="84"/>
      <c r="CK61" s="83"/>
      <c r="CL61" s="80"/>
      <c r="DG61" s="95"/>
      <c r="DH61" s="106"/>
      <c r="DI61" s="96"/>
      <c r="DJ61" s="478" t="s">
        <v>500</v>
      </c>
      <c r="DK61" s="479"/>
      <c r="DL61" s="479"/>
      <c r="DM61" s="479"/>
      <c r="DN61" s="479"/>
      <c r="DO61" s="479"/>
      <c r="DP61" s="479"/>
      <c r="DQ61" s="479"/>
      <c r="DR61" s="479"/>
      <c r="DS61" s="479"/>
      <c r="DT61" s="550">
        <f>DT65+DT83+DT99+DT111+DT119+DT131+2</f>
        <v>171</v>
      </c>
      <c r="DU61" s="84"/>
      <c r="DV61" s="84"/>
      <c r="DW61" s="84"/>
      <c r="DX61" s="84"/>
      <c r="DY61" s="84"/>
      <c r="DZ61" s="84"/>
      <c r="EA61" s="84"/>
      <c r="EB61" s="84"/>
      <c r="ED61" s="84"/>
      <c r="EE61" s="84"/>
      <c r="EF61" s="84"/>
      <c r="EG61" s="84"/>
      <c r="EH61" s="84"/>
      <c r="EI61" s="111"/>
      <c r="EJ61" s="95"/>
      <c r="EK61" s="110"/>
      <c r="EL61" s="95"/>
      <c r="EM61" s="95"/>
      <c r="EN61" s="95"/>
      <c r="EO61" s="95"/>
      <c r="EP61" s="95"/>
      <c r="EQ61" s="95"/>
      <c r="ER61" s="95"/>
      <c r="ES61" s="95"/>
      <c r="ET61" s="95"/>
      <c r="EU61" s="95"/>
      <c r="EW61" s="83"/>
      <c r="EX61" s="100"/>
      <c r="EZ61" s="531" t="s">
        <v>676</v>
      </c>
      <c r="FA61" s="532"/>
      <c r="FB61" s="532"/>
      <c r="FC61" s="532"/>
      <c r="FD61" s="532"/>
      <c r="FE61" s="532"/>
      <c r="FF61" s="484" t="s">
        <v>408</v>
      </c>
      <c r="FL61" s="112"/>
      <c r="FM61" s="111"/>
      <c r="FN61" s="84"/>
      <c r="FO61" s="84"/>
      <c r="FP61" s="84"/>
      <c r="FQ61" s="458" t="s">
        <v>366</v>
      </c>
      <c r="FR61" s="458"/>
      <c r="FS61" s="458"/>
      <c r="FT61" s="458"/>
      <c r="FU61" s="458"/>
      <c r="FV61" s="102"/>
      <c r="FW61" s="95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X61" s="118"/>
    </row>
    <row r="62" spans="2:206" ht="6" customHeight="1">
      <c r="B62" s="110"/>
      <c r="C62" s="84"/>
      <c r="D62" s="110"/>
      <c r="E62" s="95"/>
      <c r="F62" s="95"/>
      <c r="G62" s="95"/>
      <c r="H62" s="458"/>
      <c r="I62" s="458"/>
      <c r="J62" s="458"/>
      <c r="K62" s="458"/>
      <c r="L62" s="458"/>
      <c r="M62" s="612"/>
      <c r="N62" s="95"/>
      <c r="O62" s="95"/>
      <c r="P62" s="106"/>
      <c r="Q62" s="95"/>
      <c r="R62" s="95"/>
      <c r="S62" s="84"/>
      <c r="T62" s="84"/>
      <c r="U62" s="84"/>
      <c r="V62" s="84"/>
      <c r="W62" s="84"/>
      <c r="X62" s="84"/>
      <c r="Y62" s="84"/>
      <c r="Z62" s="206"/>
      <c r="AA62" s="95"/>
      <c r="AB62" s="95"/>
      <c r="AC62" s="92"/>
      <c r="AD62" s="480"/>
      <c r="AE62" s="481"/>
      <c r="AF62" s="481"/>
      <c r="AG62" s="481"/>
      <c r="AH62" s="481"/>
      <c r="AI62" s="481"/>
      <c r="AJ62" s="481"/>
      <c r="AK62" s="481"/>
      <c r="AL62" s="616"/>
      <c r="AM62" s="84"/>
      <c r="AN62" s="84"/>
      <c r="AO62" s="110"/>
      <c r="AP62" s="106"/>
      <c r="AQ62" s="84"/>
      <c r="AR62" s="84"/>
      <c r="AS62" s="84"/>
      <c r="AT62" s="84"/>
      <c r="AU62" s="84"/>
      <c r="AV62" s="84"/>
      <c r="AW62" s="84"/>
      <c r="AX62" s="84"/>
      <c r="AY62" s="84"/>
      <c r="AZ62" s="106"/>
      <c r="BA62" s="84"/>
      <c r="BB62" s="95"/>
      <c r="BC62" s="110"/>
      <c r="BD62" s="84"/>
      <c r="BE62" s="498"/>
      <c r="BF62" s="498"/>
      <c r="BG62" s="498"/>
      <c r="BH62" s="498"/>
      <c r="BI62" s="498"/>
      <c r="BJ62" s="580"/>
      <c r="BK62" s="84"/>
      <c r="BL62" s="84"/>
      <c r="BM62" s="110"/>
      <c r="BN62" s="95"/>
      <c r="BO62" s="110"/>
      <c r="BP62" s="95"/>
      <c r="BQ62" s="95"/>
      <c r="BR62" s="95"/>
      <c r="BS62" s="95"/>
      <c r="BT62" s="95"/>
      <c r="BU62" s="95"/>
      <c r="BV62" s="114"/>
      <c r="BW62" s="84"/>
      <c r="BX62" s="84"/>
      <c r="BY62" s="110"/>
      <c r="BZ62" s="95"/>
      <c r="CA62" s="95"/>
      <c r="CB62" s="95"/>
      <c r="CC62" s="458"/>
      <c r="CD62" s="458"/>
      <c r="CE62" s="458"/>
      <c r="CF62" s="458"/>
      <c r="CG62" s="458"/>
      <c r="CH62" s="530"/>
      <c r="CI62" s="84"/>
      <c r="CJ62" s="84"/>
      <c r="CK62" s="110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DG62" s="95"/>
      <c r="DH62" s="106"/>
      <c r="DI62" s="84"/>
      <c r="DJ62" s="480"/>
      <c r="DK62" s="481"/>
      <c r="DL62" s="481"/>
      <c r="DM62" s="481"/>
      <c r="DN62" s="481"/>
      <c r="DO62" s="481"/>
      <c r="DP62" s="481"/>
      <c r="DQ62" s="481"/>
      <c r="DR62" s="481"/>
      <c r="DS62" s="481"/>
      <c r="DT62" s="551"/>
      <c r="DV62" s="84"/>
      <c r="DW62" s="84"/>
      <c r="DX62" s="84"/>
      <c r="DY62" s="84"/>
      <c r="DZ62" s="84"/>
      <c r="EA62" s="84"/>
      <c r="EB62" s="84"/>
      <c r="ED62" s="84"/>
      <c r="EE62" s="84"/>
      <c r="EF62" s="84"/>
      <c r="EG62" s="84"/>
      <c r="EH62" s="84"/>
      <c r="EI62" s="111"/>
      <c r="EJ62" s="95"/>
      <c r="EK62" s="110"/>
      <c r="EL62" s="95"/>
      <c r="EM62" s="95"/>
      <c r="EN62" s="95"/>
      <c r="EO62" s="95"/>
      <c r="EP62" s="95"/>
      <c r="EQ62" s="95"/>
      <c r="ER62" s="95"/>
      <c r="ES62" s="95"/>
      <c r="ET62" s="95"/>
      <c r="EU62" s="95"/>
      <c r="EV62" s="95"/>
      <c r="EW62" s="83"/>
      <c r="EX62" s="100"/>
      <c r="EY62" s="86"/>
      <c r="EZ62" s="533"/>
      <c r="FA62" s="534"/>
      <c r="FB62" s="534"/>
      <c r="FC62" s="534"/>
      <c r="FD62" s="534"/>
      <c r="FE62" s="534"/>
      <c r="FF62" s="537"/>
      <c r="FG62" s="95"/>
      <c r="FH62" s="95"/>
      <c r="FI62" s="95"/>
      <c r="FJ62" s="95"/>
      <c r="FK62" s="95"/>
      <c r="FL62" s="112"/>
      <c r="FM62" s="111"/>
      <c r="FN62" s="84"/>
      <c r="FO62" s="84"/>
      <c r="FP62" s="84"/>
      <c r="FQ62" s="458"/>
      <c r="FR62" s="458"/>
      <c r="FS62" s="458"/>
      <c r="FT62" s="458"/>
      <c r="FU62" s="458"/>
      <c r="FV62" s="105"/>
      <c r="FW62" s="95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X62" s="118"/>
    </row>
    <row r="63" spans="2:206" ht="6" customHeight="1">
      <c r="B63" s="110"/>
      <c r="C63" s="84"/>
      <c r="D63" s="110"/>
      <c r="E63" s="95"/>
      <c r="F63" s="95"/>
      <c r="G63" s="95"/>
      <c r="H63" s="458" t="s">
        <v>502</v>
      </c>
      <c r="I63" s="458"/>
      <c r="J63" s="458"/>
      <c r="K63" s="458"/>
      <c r="L63" s="458"/>
      <c r="M63" s="612" t="s">
        <v>677</v>
      </c>
      <c r="N63" s="95"/>
      <c r="O63" s="95"/>
      <c r="P63" s="106"/>
      <c r="Q63" s="95"/>
      <c r="R63" s="95"/>
      <c r="S63" s="84"/>
      <c r="T63" s="84"/>
      <c r="U63" s="84"/>
      <c r="V63" s="84"/>
      <c r="W63" s="84"/>
      <c r="X63" s="84"/>
      <c r="Y63" s="84"/>
      <c r="Z63" s="206"/>
      <c r="AB63" s="95"/>
      <c r="AC63" s="95"/>
      <c r="AD63" s="95"/>
      <c r="AE63" s="95"/>
      <c r="AF63" s="95"/>
      <c r="AG63" s="477" t="s">
        <v>453</v>
      </c>
      <c r="AH63" s="477"/>
      <c r="AI63" s="477"/>
      <c r="AJ63" s="477"/>
      <c r="AK63" s="477"/>
      <c r="AL63" s="495">
        <v>8</v>
      </c>
      <c r="AM63" s="84"/>
      <c r="AN63" s="84"/>
      <c r="AO63" s="110"/>
      <c r="AP63" s="106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110"/>
      <c r="BB63" s="106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110"/>
      <c r="BN63" s="95"/>
      <c r="BO63" s="110"/>
      <c r="BP63" s="95"/>
      <c r="BQ63" s="95"/>
      <c r="BR63" s="95"/>
      <c r="BS63" s="95"/>
      <c r="BT63" s="95"/>
      <c r="BU63" s="95"/>
      <c r="BV63" s="114"/>
      <c r="BW63" s="84"/>
      <c r="BX63" s="84"/>
      <c r="BY63" s="110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105"/>
      <c r="CL63" s="478" t="s">
        <v>504</v>
      </c>
      <c r="CM63" s="479"/>
      <c r="CN63" s="479"/>
      <c r="CO63" s="479"/>
      <c r="CP63" s="479"/>
      <c r="CQ63" s="479"/>
      <c r="CR63" s="479"/>
      <c r="CS63" s="479"/>
      <c r="CT63" s="550">
        <f>SUM(CT65:CT68)+1</f>
        <v>11</v>
      </c>
      <c r="CU63" s="84"/>
      <c r="DH63" s="106"/>
      <c r="DI63" s="84"/>
      <c r="DJ63" s="93"/>
      <c r="DK63" s="95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D63" s="84"/>
      <c r="EE63" s="84"/>
      <c r="EF63" s="84"/>
      <c r="EG63" s="84"/>
      <c r="EH63" s="84"/>
      <c r="EI63" s="111"/>
      <c r="EJ63" s="95"/>
      <c r="EK63" s="105"/>
      <c r="EL63" s="574" t="s">
        <v>505</v>
      </c>
      <c r="EM63" s="571"/>
      <c r="EN63" s="571"/>
      <c r="EO63" s="571"/>
      <c r="EP63" s="571"/>
      <c r="EQ63" s="571"/>
      <c r="ER63" s="571"/>
      <c r="ES63" s="571"/>
      <c r="ET63" s="550">
        <f>ET65+1</f>
        <v>2</v>
      </c>
      <c r="EU63" s="95"/>
      <c r="EV63" s="95"/>
      <c r="EW63" s="83"/>
      <c r="EX63" s="100"/>
      <c r="EY63" s="104"/>
      <c r="EZ63" s="535"/>
      <c r="FA63" s="536"/>
      <c r="FB63" s="536"/>
      <c r="FC63" s="536"/>
      <c r="FD63" s="536"/>
      <c r="FE63" s="536"/>
      <c r="FF63" s="538"/>
      <c r="FG63" s="95"/>
      <c r="FH63" s="95"/>
      <c r="FI63" s="95"/>
      <c r="FJ63" s="95"/>
      <c r="FK63" s="95"/>
      <c r="FL63" s="112"/>
      <c r="FM63" s="111"/>
      <c r="FN63" s="84"/>
      <c r="FO63" s="478" t="s">
        <v>352</v>
      </c>
      <c r="FP63" s="479"/>
      <c r="FQ63" s="479"/>
      <c r="FR63" s="479"/>
      <c r="FS63" s="479"/>
      <c r="FT63" s="479"/>
      <c r="FU63" s="479"/>
      <c r="FV63" s="479"/>
      <c r="FW63" s="479"/>
      <c r="FX63" s="479"/>
      <c r="FY63" s="550">
        <f>SUM(FY65:FY68)+1</f>
        <v>7</v>
      </c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X63" s="118"/>
    </row>
    <row r="64" spans="2:206" ht="6" customHeight="1">
      <c r="B64" s="110"/>
      <c r="C64" s="84"/>
      <c r="D64" s="110"/>
      <c r="E64" s="95"/>
      <c r="F64" s="95"/>
      <c r="G64" s="95"/>
      <c r="H64" s="458"/>
      <c r="I64" s="458"/>
      <c r="J64" s="458"/>
      <c r="K64" s="458"/>
      <c r="L64" s="458"/>
      <c r="M64" s="612"/>
      <c r="N64" s="95"/>
      <c r="O64" s="95"/>
      <c r="P64" s="106"/>
      <c r="Q64" s="96"/>
      <c r="R64" s="478" t="s">
        <v>257</v>
      </c>
      <c r="S64" s="479"/>
      <c r="T64" s="479"/>
      <c r="U64" s="479"/>
      <c r="V64" s="479"/>
      <c r="W64" s="479"/>
      <c r="X64" s="479"/>
      <c r="Y64" s="479"/>
      <c r="Z64" s="518">
        <f>M136</f>
        <v>26</v>
      </c>
      <c r="AB64" s="95"/>
      <c r="AC64" s="95"/>
      <c r="AD64" s="95"/>
      <c r="AE64" s="95"/>
      <c r="AF64" s="95"/>
      <c r="AG64" s="458"/>
      <c r="AH64" s="458"/>
      <c r="AI64" s="458"/>
      <c r="AJ64" s="458"/>
      <c r="AK64" s="458"/>
      <c r="AL64" s="496"/>
      <c r="AM64" s="84"/>
      <c r="AN64" s="84"/>
      <c r="AO64" s="110"/>
      <c r="AP64" s="106"/>
      <c r="AQ64" s="96"/>
      <c r="AR64" s="502" t="s">
        <v>678</v>
      </c>
      <c r="AS64" s="503"/>
      <c r="AT64" s="503"/>
      <c r="AU64" s="503"/>
      <c r="AV64" s="503"/>
      <c r="AW64" s="503"/>
      <c r="AX64" s="550">
        <f>AX66+1</f>
        <v>4</v>
      </c>
      <c r="AY64" s="84"/>
      <c r="AZ64" s="84"/>
      <c r="BA64" s="110"/>
      <c r="BB64" s="106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110"/>
      <c r="BN64" s="106"/>
      <c r="BO64" s="105"/>
      <c r="BP64" s="502" t="s">
        <v>311</v>
      </c>
      <c r="BQ64" s="503"/>
      <c r="BR64" s="503"/>
      <c r="BS64" s="503"/>
      <c r="BT64" s="503"/>
      <c r="BU64" s="503"/>
      <c r="BV64" s="550">
        <f>SUM(BV66:BV69)+1</f>
        <v>6</v>
      </c>
      <c r="BW64" s="84"/>
      <c r="BX64" s="84"/>
      <c r="BY64" s="110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102"/>
      <c r="CL64" s="480"/>
      <c r="CM64" s="481"/>
      <c r="CN64" s="481"/>
      <c r="CO64" s="481"/>
      <c r="CP64" s="481"/>
      <c r="CQ64" s="481"/>
      <c r="CR64" s="481"/>
      <c r="CS64" s="481"/>
      <c r="CT64" s="551"/>
      <c r="CU64" s="84"/>
      <c r="DH64" s="100"/>
      <c r="DJ64" s="100"/>
      <c r="DV64" s="84"/>
      <c r="DW64" s="84"/>
      <c r="DX64" s="84"/>
      <c r="DY64" s="84"/>
      <c r="DZ64" s="84"/>
      <c r="EA64" s="84"/>
      <c r="EB64" s="84"/>
      <c r="ED64" s="84"/>
      <c r="EE64" s="84"/>
      <c r="EF64" s="84"/>
      <c r="EG64" s="84"/>
      <c r="EH64" s="84"/>
      <c r="EI64" s="111"/>
      <c r="EJ64" s="95"/>
      <c r="EK64" s="102"/>
      <c r="EL64" s="575"/>
      <c r="EM64" s="576"/>
      <c r="EN64" s="576"/>
      <c r="EO64" s="576"/>
      <c r="EP64" s="576"/>
      <c r="EQ64" s="576"/>
      <c r="ER64" s="576"/>
      <c r="ES64" s="576"/>
      <c r="ET64" s="551"/>
      <c r="EU64" s="95"/>
      <c r="EV64" s="95"/>
      <c r="EW64" s="83"/>
      <c r="EX64" s="100"/>
      <c r="EY64" s="80"/>
      <c r="EZ64" s="80"/>
      <c r="FA64" s="80"/>
      <c r="FB64" s="80"/>
      <c r="FC64" s="80"/>
      <c r="FD64" s="80"/>
      <c r="FE64" s="80"/>
      <c r="FF64" s="80"/>
      <c r="FG64" s="95"/>
      <c r="FH64" s="95"/>
      <c r="FI64" s="95"/>
      <c r="FJ64" s="95"/>
      <c r="FK64" s="95"/>
      <c r="FL64" s="112"/>
      <c r="FM64" s="111"/>
      <c r="FN64" s="84"/>
      <c r="FO64" s="480"/>
      <c r="FP64" s="481"/>
      <c r="FQ64" s="481"/>
      <c r="FR64" s="481"/>
      <c r="FS64" s="481"/>
      <c r="FT64" s="481"/>
      <c r="FU64" s="481"/>
      <c r="FV64" s="481"/>
      <c r="FW64" s="481"/>
      <c r="FX64" s="481"/>
      <c r="FY64" s="551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X64" s="118"/>
    </row>
    <row r="65" spans="2:206" ht="6" customHeight="1">
      <c r="B65" s="110"/>
      <c r="C65" s="106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95"/>
      <c r="O65" s="95"/>
      <c r="P65" s="106"/>
      <c r="Q65" s="95"/>
      <c r="R65" s="480"/>
      <c r="S65" s="481"/>
      <c r="T65" s="481"/>
      <c r="U65" s="481"/>
      <c r="V65" s="481"/>
      <c r="W65" s="481"/>
      <c r="X65" s="481"/>
      <c r="Y65" s="481"/>
      <c r="Z65" s="519"/>
      <c r="AA65" s="125"/>
      <c r="AB65" s="111"/>
      <c r="AC65" s="95"/>
      <c r="AD65" s="95"/>
      <c r="AE65" s="95"/>
      <c r="AF65" s="95"/>
      <c r="AG65" s="458" t="s">
        <v>516</v>
      </c>
      <c r="AH65" s="458"/>
      <c r="AI65" s="458"/>
      <c r="AJ65" s="458"/>
      <c r="AK65" s="458"/>
      <c r="AL65" s="496">
        <v>5</v>
      </c>
      <c r="AM65" s="84"/>
      <c r="AN65" s="84"/>
      <c r="AO65" s="110"/>
      <c r="AP65" s="106"/>
      <c r="AQ65" s="95"/>
      <c r="AR65" s="504"/>
      <c r="AS65" s="505"/>
      <c r="AT65" s="505"/>
      <c r="AU65" s="505"/>
      <c r="AV65" s="505"/>
      <c r="AW65" s="505"/>
      <c r="AX65" s="551"/>
      <c r="AY65" s="84"/>
      <c r="AZ65" s="84"/>
      <c r="BA65" s="110"/>
      <c r="BB65" s="84"/>
      <c r="BC65" s="110"/>
      <c r="BD65" s="566" t="s">
        <v>503</v>
      </c>
      <c r="BE65" s="567"/>
      <c r="BF65" s="567"/>
      <c r="BG65" s="567"/>
      <c r="BH65" s="567"/>
      <c r="BI65" s="567"/>
      <c r="BJ65" s="518">
        <v>224</v>
      </c>
      <c r="BK65" s="84"/>
      <c r="BL65" s="84"/>
      <c r="BM65" s="110"/>
      <c r="BN65" s="106"/>
      <c r="BO65" s="102"/>
      <c r="BP65" s="504"/>
      <c r="BQ65" s="505"/>
      <c r="BR65" s="505"/>
      <c r="BS65" s="505"/>
      <c r="BT65" s="505"/>
      <c r="BU65" s="505"/>
      <c r="BV65" s="551"/>
      <c r="BW65" s="84"/>
      <c r="BX65" s="84"/>
      <c r="BY65" s="83"/>
      <c r="BZ65" s="478" t="s">
        <v>339</v>
      </c>
      <c r="CA65" s="479"/>
      <c r="CB65" s="479"/>
      <c r="CC65" s="479"/>
      <c r="CD65" s="479"/>
      <c r="CE65" s="479"/>
      <c r="CF65" s="479"/>
      <c r="CG65" s="479"/>
      <c r="CH65" s="550">
        <f>SUM(CH67:CH70)+1</f>
        <v>16</v>
      </c>
      <c r="CI65" s="84"/>
      <c r="CJ65" s="84"/>
      <c r="CK65" s="110"/>
      <c r="CL65" s="95"/>
      <c r="CM65" s="95"/>
      <c r="CN65" s="95"/>
      <c r="CO65" s="477" t="s">
        <v>507</v>
      </c>
      <c r="CP65" s="477"/>
      <c r="CQ65" s="477"/>
      <c r="CR65" s="477"/>
      <c r="CS65" s="477"/>
      <c r="CT65" s="530">
        <v>5</v>
      </c>
      <c r="CU65" s="84"/>
      <c r="DH65" s="106"/>
      <c r="DI65" s="84"/>
      <c r="DJ65" s="106"/>
      <c r="DK65" s="96"/>
      <c r="DL65" s="478" t="s">
        <v>288</v>
      </c>
      <c r="DM65" s="479"/>
      <c r="DN65" s="479"/>
      <c r="DO65" s="479"/>
      <c r="DP65" s="479"/>
      <c r="DQ65" s="479"/>
      <c r="DR65" s="479"/>
      <c r="DS65" s="479"/>
      <c r="DT65" s="550">
        <f>SUM(DT67:DT80)</f>
        <v>54</v>
      </c>
      <c r="DU65" s="84"/>
      <c r="DV65" s="84"/>
      <c r="DW65" s="84"/>
      <c r="DX65" s="84"/>
      <c r="DY65" s="84"/>
      <c r="DZ65" s="84"/>
      <c r="EA65" s="84"/>
      <c r="EB65" s="84"/>
      <c r="ED65" s="84"/>
      <c r="EE65" s="84"/>
      <c r="EF65" s="84"/>
      <c r="EG65" s="84"/>
      <c r="EH65" s="84"/>
      <c r="EI65" s="111"/>
      <c r="EJ65" s="95"/>
      <c r="EK65" s="110"/>
      <c r="EL65" s="95"/>
      <c r="EM65" s="95"/>
      <c r="EN65" s="95"/>
      <c r="EO65" s="477" t="s">
        <v>494</v>
      </c>
      <c r="EP65" s="477"/>
      <c r="EQ65" s="477"/>
      <c r="ER65" s="477"/>
      <c r="ES65" s="477"/>
      <c r="ET65" s="554">
        <v>1</v>
      </c>
      <c r="EU65" s="95"/>
      <c r="EV65" s="95"/>
      <c r="EW65" s="83"/>
      <c r="EX65" s="100"/>
      <c r="EY65" s="80"/>
      <c r="EZ65" s="80"/>
      <c r="FA65" s="80"/>
      <c r="FB65" s="80"/>
      <c r="FC65" s="80"/>
      <c r="FD65" s="80"/>
      <c r="FE65" s="80"/>
      <c r="FF65" s="80"/>
      <c r="FG65" s="95"/>
      <c r="FH65" s="95"/>
      <c r="FI65" s="95"/>
      <c r="FJ65" s="95"/>
      <c r="FK65" s="95"/>
      <c r="FL65" s="112"/>
      <c r="FM65" s="111"/>
      <c r="FN65" s="84"/>
      <c r="FO65" s="84"/>
      <c r="FP65" s="84"/>
      <c r="FQ65" s="84"/>
      <c r="FR65" s="84"/>
      <c r="FS65" s="84"/>
      <c r="FT65" s="477" t="s">
        <v>508</v>
      </c>
      <c r="FU65" s="477"/>
      <c r="FV65" s="477"/>
      <c r="FW65" s="477"/>
      <c r="FX65" s="477"/>
      <c r="FY65" s="601">
        <v>2</v>
      </c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</row>
    <row r="66" spans="2:206" ht="6" customHeight="1">
      <c r="B66" s="110"/>
      <c r="C66" s="106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95"/>
      <c r="O66" s="95"/>
      <c r="P66" s="106"/>
      <c r="Q66" s="95"/>
      <c r="R66" s="95"/>
      <c r="S66" s="84"/>
      <c r="T66" s="84"/>
      <c r="U66" s="84"/>
      <c r="V66" s="84"/>
      <c r="W66" s="84"/>
      <c r="X66" s="84"/>
      <c r="Y66" s="84"/>
      <c r="Z66" s="206"/>
      <c r="AA66" s="95"/>
      <c r="AB66" s="111"/>
      <c r="AC66" s="95"/>
      <c r="AD66" s="95"/>
      <c r="AE66" s="95"/>
      <c r="AF66" s="95"/>
      <c r="AG66" s="458"/>
      <c r="AH66" s="458"/>
      <c r="AI66" s="458"/>
      <c r="AJ66" s="458"/>
      <c r="AK66" s="458"/>
      <c r="AL66" s="496"/>
      <c r="AM66" s="84"/>
      <c r="AN66" s="84"/>
      <c r="AO66" s="110"/>
      <c r="AP66" s="106"/>
      <c r="AQ66" s="95"/>
      <c r="AR66" s="116"/>
      <c r="AS66" s="571" t="s">
        <v>679</v>
      </c>
      <c r="AT66" s="571"/>
      <c r="AU66" s="571"/>
      <c r="AV66" s="571"/>
      <c r="AW66" s="571"/>
      <c r="AX66" s="601">
        <v>3</v>
      </c>
      <c r="AY66" s="84"/>
      <c r="AZ66" s="84"/>
      <c r="BA66" s="110"/>
      <c r="BB66" s="84"/>
      <c r="BC66" s="102"/>
      <c r="BD66" s="568"/>
      <c r="BE66" s="569"/>
      <c r="BF66" s="569"/>
      <c r="BG66" s="569"/>
      <c r="BH66" s="569"/>
      <c r="BI66" s="569"/>
      <c r="BJ66" s="519"/>
      <c r="BK66" s="84"/>
      <c r="BL66" s="84"/>
      <c r="BM66" s="83"/>
      <c r="BN66" s="100"/>
      <c r="BO66" s="95"/>
      <c r="BP66" s="95"/>
      <c r="BQ66" s="571" t="s">
        <v>509</v>
      </c>
      <c r="BR66" s="571"/>
      <c r="BS66" s="571"/>
      <c r="BT66" s="571"/>
      <c r="BU66" s="571"/>
      <c r="BV66" s="530">
        <v>3</v>
      </c>
      <c r="BW66" s="84"/>
      <c r="BX66" s="95"/>
      <c r="BY66" s="123"/>
      <c r="BZ66" s="480"/>
      <c r="CA66" s="481"/>
      <c r="CB66" s="481"/>
      <c r="CC66" s="481"/>
      <c r="CD66" s="481"/>
      <c r="CE66" s="481"/>
      <c r="CF66" s="481"/>
      <c r="CG66" s="481"/>
      <c r="CH66" s="551"/>
      <c r="CI66" s="84"/>
      <c r="CJ66" s="84"/>
      <c r="CK66" s="110"/>
      <c r="CL66" s="95"/>
      <c r="CM66" s="95"/>
      <c r="CN66" s="95"/>
      <c r="CO66" s="458"/>
      <c r="CP66" s="458"/>
      <c r="CQ66" s="458"/>
      <c r="CR66" s="458"/>
      <c r="CS66" s="458"/>
      <c r="CT66" s="530"/>
      <c r="CU66" s="84"/>
      <c r="DH66" s="106"/>
      <c r="DI66" s="84"/>
      <c r="DJ66" s="106"/>
      <c r="DK66" s="92"/>
      <c r="DL66" s="480"/>
      <c r="DM66" s="481"/>
      <c r="DN66" s="481"/>
      <c r="DO66" s="481"/>
      <c r="DP66" s="481"/>
      <c r="DQ66" s="481"/>
      <c r="DR66" s="481"/>
      <c r="DS66" s="481"/>
      <c r="DT66" s="551"/>
      <c r="DU66" s="84"/>
      <c r="DV66" s="84"/>
      <c r="DW66" s="84"/>
      <c r="DX66" s="84"/>
      <c r="DY66" s="84"/>
      <c r="DZ66" s="84"/>
      <c r="EA66" s="84"/>
      <c r="EB66" s="84"/>
      <c r="ED66" s="84"/>
      <c r="EE66" s="84"/>
      <c r="EF66" s="84"/>
      <c r="EG66" s="84"/>
      <c r="EH66" s="84"/>
      <c r="EI66" s="111"/>
      <c r="EJ66" s="95"/>
      <c r="EK66" s="110"/>
      <c r="EL66" s="95"/>
      <c r="EM66" s="95"/>
      <c r="EN66" s="95"/>
      <c r="EO66" s="458"/>
      <c r="EP66" s="458"/>
      <c r="EQ66" s="458"/>
      <c r="ER66" s="458"/>
      <c r="ES66" s="458"/>
      <c r="ET66" s="554"/>
      <c r="EU66" s="95"/>
      <c r="EW66" s="83"/>
      <c r="EX66" s="100"/>
      <c r="EZ66" s="531" t="s">
        <v>680</v>
      </c>
      <c r="FA66" s="532"/>
      <c r="FB66" s="532"/>
      <c r="FC66" s="532"/>
      <c r="FD66" s="532"/>
      <c r="FE66" s="532"/>
      <c r="FF66" s="484" t="s">
        <v>408</v>
      </c>
      <c r="FL66" s="112"/>
      <c r="FM66" s="111"/>
      <c r="FN66" s="84"/>
      <c r="FO66" s="84"/>
      <c r="FP66" s="84"/>
      <c r="FQ66" s="84"/>
      <c r="FR66" s="84"/>
      <c r="FS66" s="84"/>
      <c r="FT66" s="458"/>
      <c r="FU66" s="458"/>
      <c r="FV66" s="458"/>
      <c r="FW66" s="458"/>
      <c r="FX66" s="458"/>
      <c r="FY66" s="55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X66" s="80"/>
    </row>
    <row r="67" spans="2:206" ht="6" customHeight="1">
      <c r="B67" s="110"/>
      <c r="C67" s="106"/>
      <c r="D67" s="96"/>
      <c r="E67" s="478" t="s">
        <v>234</v>
      </c>
      <c r="F67" s="479"/>
      <c r="G67" s="479"/>
      <c r="H67" s="479"/>
      <c r="I67" s="479"/>
      <c r="J67" s="479"/>
      <c r="K67" s="479"/>
      <c r="L67" s="479"/>
      <c r="M67" s="550">
        <f>M69+2</f>
        <v>6</v>
      </c>
      <c r="N67" s="95"/>
      <c r="O67" s="95"/>
      <c r="P67" s="106"/>
      <c r="Q67" s="95"/>
      <c r="R67" s="95"/>
      <c r="S67" s="84"/>
      <c r="T67" s="84"/>
      <c r="U67" s="84"/>
      <c r="V67" s="84"/>
      <c r="W67" s="84"/>
      <c r="X67" s="84"/>
      <c r="Y67" s="84"/>
      <c r="Z67" s="206"/>
      <c r="AA67" s="95"/>
      <c r="AB67" s="111"/>
      <c r="AC67" s="95"/>
      <c r="AD67" s="95"/>
      <c r="AE67" s="95"/>
      <c r="AF67" s="95"/>
      <c r="AG67" s="458" t="s">
        <v>681</v>
      </c>
      <c r="AH67" s="458"/>
      <c r="AI67" s="458"/>
      <c r="AJ67" s="458"/>
      <c r="AK67" s="458"/>
      <c r="AL67" s="496">
        <v>6</v>
      </c>
      <c r="AM67" s="84"/>
      <c r="AN67" s="84"/>
      <c r="AO67" s="110"/>
      <c r="AP67" s="106"/>
      <c r="AQ67" s="95"/>
      <c r="AR67" s="116"/>
      <c r="AS67" s="572"/>
      <c r="AT67" s="572"/>
      <c r="AU67" s="572"/>
      <c r="AV67" s="572"/>
      <c r="AW67" s="572"/>
      <c r="AX67" s="554"/>
      <c r="AY67" s="84"/>
      <c r="AZ67" s="84"/>
      <c r="BA67" s="110"/>
      <c r="BB67" s="106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3"/>
      <c r="BN67" s="100"/>
      <c r="BO67" s="95"/>
      <c r="BP67" s="95"/>
      <c r="BQ67" s="572"/>
      <c r="BR67" s="572"/>
      <c r="BS67" s="572"/>
      <c r="BT67" s="572"/>
      <c r="BU67" s="572"/>
      <c r="BV67" s="530"/>
      <c r="BW67" s="84"/>
      <c r="BX67" s="95"/>
      <c r="BY67" s="83"/>
      <c r="BZ67" s="92"/>
      <c r="CA67" s="92"/>
      <c r="CB67" s="95"/>
      <c r="CC67" s="571" t="s">
        <v>510</v>
      </c>
      <c r="CD67" s="571"/>
      <c r="CE67" s="571"/>
      <c r="CF67" s="571"/>
      <c r="CG67" s="571"/>
      <c r="CH67" s="530">
        <v>8</v>
      </c>
      <c r="CI67" s="84"/>
      <c r="CJ67" s="84"/>
      <c r="CK67" s="110"/>
      <c r="CL67" s="95"/>
      <c r="CM67" s="95"/>
      <c r="CN67" s="95"/>
      <c r="CO67" s="458" t="s">
        <v>511</v>
      </c>
      <c r="CP67" s="458"/>
      <c r="CQ67" s="458"/>
      <c r="CR67" s="458"/>
      <c r="CS67" s="458"/>
      <c r="CT67" s="530">
        <v>5</v>
      </c>
      <c r="CU67" s="84"/>
      <c r="DH67" s="106"/>
      <c r="DI67" s="80"/>
      <c r="DJ67" s="100"/>
      <c r="DK67" s="80"/>
      <c r="DL67" s="80"/>
      <c r="DM67" s="80"/>
      <c r="DN67" s="80"/>
      <c r="DO67" s="477" t="s">
        <v>512</v>
      </c>
      <c r="DP67" s="477"/>
      <c r="DQ67" s="477"/>
      <c r="DR67" s="477"/>
      <c r="DS67" s="477"/>
      <c r="DT67" s="530">
        <v>2</v>
      </c>
      <c r="DU67" s="84"/>
      <c r="DV67" s="84"/>
      <c r="DW67" s="84"/>
      <c r="DX67" s="84"/>
      <c r="DY67" s="84"/>
      <c r="DZ67" s="84"/>
      <c r="EA67" s="84"/>
      <c r="EB67" s="84"/>
      <c r="ED67" s="84"/>
      <c r="EE67" s="84"/>
      <c r="EF67" s="84"/>
      <c r="EG67" s="84"/>
      <c r="EH67" s="84"/>
      <c r="EI67" s="111"/>
      <c r="EJ67" s="95"/>
      <c r="EK67" s="110"/>
      <c r="EL67" s="95"/>
      <c r="EM67" s="95"/>
      <c r="EN67" s="95"/>
      <c r="EO67" s="95"/>
      <c r="EP67" s="95"/>
      <c r="EQ67" s="95"/>
      <c r="ER67" s="95"/>
      <c r="ES67" s="95"/>
      <c r="ET67" s="95"/>
      <c r="EU67" s="95"/>
      <c r="EV67" s="95"/>
      <c r="EW67" s="83"/>
      <c r="EX67" s="100"/>
      <c r="EY67" s="151"/>
      <c r="EZ67" s="533"/>
      <c r="FA67" s="534"/>
      <c r="FB67" s="534"/>
      <c r="FC67" s="534"/>
      <c r="FD67" s="534"/>
      <c r="FE67" s="534"/>
      <c r="FF67" s="537"/>
      <c r="FG67" s="95"/>
      <c r="FH67" s="95"/>
      <c r="FI67" s="95"/>
      <c r="FJ67" s="95"/>
      <c r="FK67" s="95"/>
      <c r="FL67" s="112"/>
      <c r="FM67" s="111"/>
      <c r="FN67" s="84"/>
      <c r="FO67" s="95"/>
      <c r="FP67" s="95"/>
      <c r="FQ67" s="95"/>
      <c r="FR67" s="95"/>
      <c r="FS67" s="95"/>
      <c r="FT67" s="458" t="s">
        <v>513</v>
      </c>
      <c r="FU67" s="458"/>
      <c r="FV67" s="458"/>
      <c r="FW67" s="458"/>
      <c r="FX67" s="458"/>
      <c r="FY67" s="530">
        <v>4</v>
      </c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X67" s="82"/>
    </row>
    <row r="68" spans="2:206" ht="6" customHeight="1">
      <c r="B68" s="110"/>
      <c r="C68" s="106"/>
      <c r="D68" s="92"/>
      <c r="E68" s="480"/>
      <c r="F68" s="481"/>
      <c r="G68" s="481"/>
      <c r="H68" s="481"/>
      <c r="I68" s="481"/>
      <c r="J68" s="481"/>
      <c r="K68" s="481"/>
      <c r="L68" s="481"/>
      <c r="M68" s="551"/>
      <c r="N68" s="95"/>
      <c r="O68" s="95"/>
      <c r="P68" s="106"/>
      <c r="Q68" s="96"/>
      <c r="R68" s="478" t="s">
        <v>269</v>
      </c>
      <c r="S68" s="479"/>
      <c r="T68" s="479"/>
      <c r="U68" s="479"/>
      <c r="V68" s="479"/>
      <c r="W68" s="479"/>
      <c r="X68" s="479"/>
      <c r="Y68" s="479"/>
      <c r="Z68" s="589">
        <f>Z136</f>
        <v>10</v>
      </c>
      <c r="AA68" s="126"/>
      <c r="AB68" s="111"/>
      <c r="AC68" s="95"/>
      <c r="AD68" s="95"/>
      <c r="AE68" s="95"/>
      <c r="AF68" s="95"/>
      <c r="AG68" s="458"/>
      <c r="AH68" s="458"/>
      <c r="AI68" s="458"/>
      <c r="AJ68" s="458"/>
      <c r="AK68" s="458"/>
      <c r="AL68" s="496"/>
      <c r="AM68" s="84"/>
      <c r="AN68" s="84"/>
      <c r="AO68" s="110"/>
      <c r="AP68" s="106"/>
      <c r="AQ68" s="84"/>
      <c r="AR68" s="84"/>
      <c r="AS68" s="121"/>
      <c r="AT68" s="121"/>
      <c r="AU68" s="121"/>
      <c r="AV68" s="121"/>
      <c r="AW68" s="121"/>
      <c r="AX68" s="121"/>
      <c r="AY68" s="84"/>
      <c r="AZ68" s="84"/>
      <c r="BA68" s="110"/>
      <c r="BB68" s="84"/>
      <c r="BC68" s="110"/>
      <c r="BD68" s="84"/>
      <c r="BE68" s="84"/>
      <c r="BF68" s="84"/>
      <c r="BG68" s="84"/>
      <c r="BH68" s="84"/>
      <c r="BI68" s="84"/>
      <c r="BJ68" s="84"/>
      <c r="BK68" s="84"/>
      <c r="BL68" s="84"/>
      <c r="BM68" s="83"/>
      <c r="BN68" s="100"/>
      <c r="BQ68" s="572" t="s">
        <v>514</v>
      </c>
      <c r="BR68" s="572"/>
      <c r="BS68" s="572"/>
      <c r="BT68" s="572"/>
      <c r="BU68" s="572"/>
      <c r="BV68" s="530">
        <v>2</v>
      </c>
      <c r="BW68" s="84"/>
      <c r="BX68" s="95"/>
      <c r="BY68" s="83"/>
      <c r="BZ68" s="95"/>
      <c r="CA68" s="95"/>
      <c r="CB68" s="95"/>
      <c r="CC68" s="572"/>
      <c r="CD68" s="572"/>
      <c r="CE68" s="572"/>
      <c r="CF68" s="572"/>
      <c r="CG68" s="572"/>
      <c r="CH68" s="530"/>
      <c r="CI68" s="84"/>
      <c r="CJ68" s="84"/>
      <c r="CK68" s="110"/>
      <c r="CL68" s="95"/>
      <c r="CM68" s="95"/>
      <c r="CN68" s="95"/>
      <c r="CO68" s="458"/>
      <c r="CP68" s="458"/>
      <c r="CQ68" s="458"/>
      <c r="CR68" s="458"/>
      <c r="CS68" s="458"/>
      <c r="CT68" s="530"/>
      <c r="CU68" s="84"/>
      <c r="DH68" s="106"/>
      <c r="DI68" s="80"/>
      <c r="DJ68" s="100"/>
      <c r="DK68" s="80"/>
      <c r="DL68" s="80"/>
      <c r="DM68" s="80"/>
      <c r="DN68" s="80"/>
      <c r="DO68" s="458"/>
      <c r="DP68" s="458"/>
      <c r="DQ68" s="458"/>
      <c r="DR68" s="458"/>
      <c r="DS68" s="458"/>
      <c r="DT68" s="530"/>
      <c r="DU68" s="84"/>
      <c r="DV68" s="84"/>
      <c r="DW68" s="84"/>
      <c r="DX68" s="84"/>
      <c r="DY68" s="84"/>
      <c r="DZ68" s="84"/>
      <c r="EA68" s="84"/>
      <c r="EB68" s="84"/>
      <c r="ED68" s="84"/>
      <c r="EE68" s="84"/>
      <c r="EF68" s="84"/>
      <c r="EG68" s="84"/>
      <c r="EH68" s="84"/>
      <c r="EI68" s="111"/>
      <c r="EJ68" s="95"/>
      <c r="EK68" s="110"/>
      <c r="EL68" s="95"/>
      <c r="EM68" s="95"/>
      <c r="EN68" s="95"/>
      <c r="EO68" s="95"/>
      <c r="EP68" s="95"/>
      <c r="EQ68" s="95"/>
      <c r="ER68" s="95"/>
      <c r="ES68" s="95"/>
      <c r="ET68" s="95"/>
      <c r="EU68" s="95"/>
      <c r="EV68" s="95"/>
      <c r="EW68" s="83"/>
      <c r="EX68" s="100"/>
      <c r="EY68" s="80"/>
      <c r="EZ68" s="535"/>
      <c r="FA68" s="536"/>
      <c r="FB68" s="536"/>
      <c r="FC68" s="536"/>
      <c r="FD68" s="536"/>
      <c r="FE68" s="536"/>
      <c r="FF68" s="538"/>
      <c r="FG68" s="95"/>
      <c r="FH68" s="95"/>
      <c r="FI68" s="95"/>
      <c r="FJ68" s="95"/>
      <c r="FK68" s="95"/>
      <c r="FL68" s="112"/>
      <c r="FM68" s="111"/>
      <c r="FN68" s="84"/>
      <c r="FO68" s="95"/>
      <c r="FP68" s="95"/>
      <c r="FQ68" s="95"/>
      <c r="FR68" s="95"/>
      <c r="FS68" s="95"/>
      <c r="FT68" s="458"/>
      <c r="FU68" s="458"/>
      <c r="FV68" s="458"/>
      <c r="FW68" s="458"/>
      <c r="FX68" s="458"/>
      <c r="FY68" s="530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X68" s="82"/>
    </row>
    <row r="69" spans="2:206" ht="6" customHeight="1">
      <c r="B69" s="110"/>
      <c r="C69" s="106"/>
      <c r="D69" s="95"/>
      <c r="E69" s="95"/>
      <c r="F69" s="95"/>
      <c r="G69" s="95"/>
      <c r="H69" s="477" t="s">
        <v>515</v>
      </c>
      <c r="I69" s="477"/>
      <c r="J69" s="477"/>
      <c r="K69" s="477"/>
      <c r="L69" s="477"/>
      <c r="M69" s="601">
        <v>4</v>
      </c>
      <c r="N69" s="95"/>
      <c r="O69" s="95"/>
      <c r="P69" s="106"/>
      <c r="Q69" s="95"/>
      <c r="R69" s="480"/>
      <c r="S69" s="481"/>
      <c r="T69" s="481"/>
      <c r="U69" s="481"/>
      <c r="V69" s="481"/>
      <c r="W69" s="481"/>
      <c r="X69" s="481"/>
      <c r="Y69" s="481"/>
      <c r="Z69" s="590"/>
      <c r="AA69" s="125"/>
      <c r="AB69" s="111"/>
      <c r="AC69" s="95"/>
      <c r="AD69" s="95"/>
      <c r="AE69" s="95"/>
      <c r="AF69" s="95"/>
      <c r="AG69" s="458" t="s">
        <v>682</v>
      </c>
      <c r="AH69" s="458"/>
      <c r="AI69" s="458"/>
      <c r="AJ69" s="458"/>
      <c r="AK69" s="458"/>
      <c r="AL69" s="496">
        <v>5</v>
      </c>
      <c r="AM69" s="84"/>
      <c r="AN69" s="84"/>
      <c r="AO69" s="110"/>
      <c r="AP69" s="106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110"/>
      <c r="BB69" s="84"/>
      <c r="BC69" s="105"/>
      <c r="BD69" s="566" t="s">
        <v>275</v>
      </c>
      <c r="BE69" s="567"/>
      <c r="BF69" s="567"/>
      <c r="BG69" s="567"/>
      <c r="BH69" s="567"/>
      <c r="BI69" s="567"/>
      <c r="BJ69" s="577" t="s">
        <v>664</v>
      </c>
      <c r="BK69" s="84"/>
      <c r="BL69" s="84"/>
      <c r="BM69" s="83"/>
      <c r="BN69" s="100"/>
      <c r="BQ69" s="572"/>
      <c r="BR69" s="572"/>
      <c r="BS69" s="572"/>
      <c r="BT69" s="572"/>
      <c r="BU69" s="572"/>
      <c r="BV69" s="530"/>
      <c r="BW69" s="84"/>
      <c r="BX69" s="95"/>
      <c r="BY69" s="83"/>
      <c r="BZ69" s="95"/>
      <c r="CA69" s="95"/>
      <c r="CB69" s="95"/>
      <c r="CC69" s="572" t="s">
        <v>517</v>
      </c>
      <c r="CD69" s="572"/>
      <c r="CE69" s="572"/>
      <c r="CF69" s="572"/>
      <c r="CG69" s="572"/>
      <c r="CH69" s="530">
        <v>7</v>
      </c>
      <c r="CI69" s="84"/>
      <c r="CJ69" s="84"/>
      <c r="CK69" s="110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DH69" s="106"/>
      <c r="DI69" s="84"/>
      <c r="DJ69" s="106"/>
      <c r="DK69" s="95"/>
      <c r="DL69" s="95"/>
      <c r="DM69" s="95"/>
      <c r="DN69" s="95"/>
      <c r="DO69" s="458" t="s">
        <v>518</v>
      </c>
      <c r="DP69" s="458"/>
      <c r="DQ69" s="458"/>
      <c r="DR69" s="458"/>
      <c r="DS69" s="458"/>
      <c r="DT69" s="530">
        <v>10</v>
      </c>
      <c r="DU69" s="84"/>
      <c r="DV69" s="84"/>
      <c r="DW69" s="84"/>
      <c r="DX69" s="84"/>
      <c r="DY69" s="84"/>
      <c r="DZ69" s="84"/>
      <c r="EA69" s="84"/>
      <c r="EB69" s="84"/>
      <c r="ED69" s="84"/>
      <c r="EE69" s="84"/>
      <c r="EF69" s="84"/>
      <c r="EG69" s="84"/>
      <c r="EH69" s="84"/>
      <c r="EI69" s="111"/>
      <c r="EJ69" s="95"/>
      <c r="EK69" s="105"/>
      <c r="EL69" s="574" t="s">
        <v>519</v>
      </c>
      <c r="EM69" s="571"/>
      <c r="EN69" s="571"/>
      <c r="EO69" s="571"/>
      <c r="EP69" s="571"/>
      <c r="EQ69" s="571"/>
      <c r="ER69" s="571"/>
      <c r="ES69" s="571"/>
      <c r="ET69" s="550">
        <f>ET71+1</f>
        <v>14</v>
      </c>
      <c r="EU69" s="95"/>
      <c r="EV69" s="95"/>
      <c r="EW69" s="83"/>
      <c r="EX69" s="100"/>
      <c r="EY69" s="80"/>
      <c r="EZ69" s="80"/>
      <c r="FA69" s="80"/>
      <c r="FB69" s="80"/>
      <c r="FC69" s="80"/>
      <c r="FD69" s="80"/>
      <c r="FE69" s="80"/>
      <c r="FF69" s="80"/>
      <c r="FG69" s="95"/>
      <c r="FH69" s="95"/>
      <c r="FI69" s="95"/>
      <c r="FJ69" s="95"/>
      <c r="FK69" s="95"/>
      <c r="FL69" s="112"/>
      <c r="FM69" s="111"/>
      <c r="FN69" s="84"/>
      <c r="FO69" s="95"/>
      <c r="FP69" s="95"/>
      <c r="FQ69" s="95"/>
      <c r="FR69" s="95"/>
      <c r="FS69" s="95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X69" s="118"/>
    </row>
    <row r="70" spans="2:206" ht="6" customHeight="1">
      <c r="B70" s="110"/>
      <c r="C70" s="106"/>
      <c r="D70" s="95"/>
      <c r="E70" s="95"/>
      <c r="F70" s="95"/>
      <c r="G70" s="95"/>
      <c r="H70" s="458"/>
      <c r="I70" s="458"/>
      <c r="J70" s="458"/>
      <c r="K70" s="458"/>
      <c r="L70" s="458"/>
      <c r="M70" s="554"/>
      <c r="N70" s="95"/>
      <c r="O70" s="95"/>
      <c r="P70" s="106"/>
      <c r="Q70" s="95"/>
      <c r="R70" s="95"/>
      <c r="S70" s="84"/>
      <c r="T70" s="84"/>
      <c r="U70" s="84"/>
      <c r="V70" s="84"/>
      <c r="W70" s="84"/>
      <c r="X70" s="84"/>
      <c r="Y70" s="84"/>
      <c r="Z70" s="206"/>
      <c r="AA70" s="95"/>
      <c r="AB70" s="111"/>
      <c r="AC70" s="95"/>
      <c r="AD70" s="95"/>
      <c r="AE70" s="95"/>
      <c r="AF70" s="95"/>
      <c r="AG70" s="458"/>
      <c r="AH70" s="458"/>
      <c r="AI70" s="458"/>
      <c r="AJ70" s="458"/>
      <c r="AK70" s="458"/>
      <c r="AL70" s="496"/>
      <c r="AM70" s="84"/>
      <c r="AN70" s="84"/>
      <c r="AO70" s="110"/>
      <c r="AP70" s="84"/>
      <c r="AQ70" s="105"/>
      <c r="AR70" s="608" t="s">
        <v>521</v>
      </c>
      <c r="AS70" s="609"/>
      <c r="AT70" s="609"/>
      <c r="AU70" s="609"/>
      <c r="AV70" s="609"/>
      <c r="AW70" s="609"/>
      <c r="AX70" s="557" t="s">
        <v>443</v>
      </c>
      <c r="AY70" s="84"/>
      <c r="AZ70" s="84"/>
      <c r="BA70" s="110"/>
      <c r="BB70" s="84"/>
      <c r="BC70" s="84"/>
      <c r="BD70" s="568"/>
      <c r="BE70" s="569"/>
      <c r="BF70" s="569"/>
      <c r="BG70" s="569"/>
      <c r="BH70" s="569"/>
      <c r="BI70" s="569"/>
      <c r="BJ70" s="578"/>
      <c r="BK70" s="84"/>
      <c r="BL70" s="84"/>
      <c r="BM70" s="83"/>
      <c r="BN70" s="100"/>
      <c r="BW70" s="84"/>
      <c r="BX70" s="95"/>
      <c r="BY70" s="83"/>
      <c r="BZ70" s="95"/>
      <c r="CA70" s="95"/>
      <c r="CB70" s="95"/>
      <c r="CC70" s="572"/>
      <c r="CD70" s="572"/>
      <c r="CE70" s="572"/>
      <c r="CF70" s="572"/>
      <c r="CG70" s="572"/>
      <c r="CH70" s="530"/>
      <c r="CI70" s="84"/>
      <c r="CJ70" s="84"/>
      <c r="CK70" s="110"/>
      <c r="CL70" s="95"/>
      <c r="CM70" s="95"/>
      <c r="CN70" s="95"/>
      <c r="CO70" s="95"/>
      <c r="CP70" s="95"/>
      <c r="CQ70" s="95"/>
      <c r="CR70" s="95"/>
      <c r="CS70" s="95"/>
      <c r="CT70" s="95"/>
      <c r="CU70" s="84"/>
      <c r="DH70" s="106"/>
      <c r="DI70" s="84"/>
      <c r="DJ70" s="106"/>
      <c r="DK70" s="95"/>
      <c r="DL70" s="95"/>
      <c r="DM70" s="95"/>
      <c r="DN70" s="95"/>
      <c r="DO70" s="458"/>
      <c r="DP70" s="458"/>
      <c r="DQ70" s="458"/>
      <c r="DR70" s="458"/>
      <c r="DS70" s="458"/>
      <c r="DT70" s="530"/>
      <c r="DU70" s="84"/>
      <c r="DV70" s="84"/>
      <c r="DW70" s="84"/>
      <c r="DX70" s="84"/>
      <c r="DY70" s="84"/>
      <c r="DZ70" s="84"/>
      <c r="EA70" s="84"/>
      <c r="EB70" s="84"/>
      <c r="ED70" s="84"/>
      <c r="EE70" s="84"/>
      <c r="EF70" s="84"/>
      <c r="EG70" s="84"/>
      <c r="EH70" s="84"/>
      <c r="EI70" s="111"/>
      <c r="EJ70" s="95"/>
      <c r="EK70" s="102"/>
      <c r="EL70" s="575"/>
      <c r="EM70" s="576"/>
      <c r="EN70" s="576"/>
      <c r="EO70" s="576"/>
      <c r="EP70" s="576"/>
      <c r="EQ70" s="576"/>
      <c r="ER70" s="576"/>
      <c r="ES70" s="576"/>
      <c r="ET70" s="551"/>
      <c r="EU70" s="95"/>
      <c r="EV70" s="95"/>
      <c r="EW70" s="83"/>
      <c r="EX70" s="100"/>
      <c r="EY70" s="80"/>
      <c r="EZ70" s="80"/>
      <c r="FA70" s="80"/>
      <c r="FB70" s="80"/>
      <c r="FC70" s="80"/>
      <c r="FD70" s="80"/>
      <c r="FE70" s="80"/>
      <c r="FF70" s="80"/>
      <c r="FG70" s="95"/>
      <c r="FH70" s="95"/>
      <c r="FI70" s="95"/>
      <c r="FJ70" s="95"/>
      <c r="FK70" s="95"/>
      <c r="FL70" s="112"/>
      <c r="FM70" s="111"/>
      <c r="FN70" s="84"/>
      <c r="FO70" s="95"/>
      <c r="FP70" s="95"/>
      <c r="FQ70" s="95"/>
      <c r="FR70" s="95"/>
      <c r="FS70" s="95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X70" s="118"/>
    </row>
    <row r="71" spans="2:206" ht="6" customHeight="1">
      <c r="B71" s="110"/>
      <c r="C71" s="106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95"/>
      <c r="O71" s="95"/>
      <c r="P71" s="106"/>
      <c r="Q71" s="95"/>
      <c r="R71" s="95"/>
      <c r="S71" s="84"/>
      <c r="T71" s="84"/>
      <c r="U71" s="84"/>
      <c r="V71" s="84"/>
      <c r="W71" s="84"/>
      <c r="X71" s="84"/>
      <c r="Y71" s="84"/>
      <c r="Z71" s="206"/>
      <c r="AA71" s="95"/>
      <c r="AB71" s="111"/>
      <c r="AM71" s="84"/>
      <c r="AN71" s="84"/>
      <c r="AO71" s="110"/>
      <c r="AP71" s="84"/>
      <c r="AQ71" s="84"/>
      <c r="AR71" s="610"/>
      <c r="AS71" s="611"/>
      <c r="AT71" s="611"/>
      <c r="AU71" s="611"/>
      <c r="AV71" s="611"/>
      <c r="AW71" s="611"/>
      <c r="AX71" s="558"/>
      <c r="AY71" s="84"/>
      <c r="AZ71" s="84"/>
      <c r="BA71" s="110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3"/>
      <c r="BN71" s="100"/>
      <c r="BW71" s="84"/>
      <c r="BX71" s="95"/>
      <c r="BY71" s="83"/>
      <c r="CI71" s="84"/>
      <c r="CJ71" s="84"/>
      <c r="CK71" s="105"/>
      <c r="CL71" s="478" t="s">
        <v>235</v>
      </c>
      <c r="CM71" s="479"/>
      <c r="CN71" s="479"/>
      <c r="CO71" s="479"/>
      <c r="CP71" s="479"/>
      <c r="CQ71" s="479"/>
      <c r="CR71" s="479"/>
      <c r="CS71" s="479"/>
      <c r="CT71" s="550">
        <f>SUM(CT73:CT76)+1</f>
        <v>9</v>
      </c>
      <c r="CU71" s="84"/>
      <c r="DH71" s="106"/>
      <c r="DI71" s="84"/>
      <c r="DJ71" s="106"/>
      <c r="DK71" s="95"/>
      <c r="DL71" s="95"/>
      <c r="DM71" s="95"/>
      <c r="DN71" s="95"/>
      <c r="DO71" s="458" t="s">
        <v>520</v>
      </c>
      <c r="DP71" s="458"/>
      <c r="DQ71" s="458"/>
      <c r="DR71" s="458"/>
      <c r="DS71" s="458"/>
      <c r="DT71" s="530">
        <v>8</v>
      </c>
      <c r="DU71" s="84"/>
      <c r="DV71" s="84"/>
      <c r="DW71" s="84"/>
      <c r="DX71" s="84"/>
      <c r="DY71" s="84"/>
      <c r="DZ71" s="84"/>
      <c r="EA71" s="84"/>
      <c r="EB71" s="84"/>
      <c r="ED71" s="84"/>
      <c r="EE71" s="84"/>
      <c r="EF71" s="84"/>
      <c r="EG71" s="84"/>
      <c r="EH71" s="84"/>
      <c r="EI71" s="111"/>
      <c r="EJ71" s="95"/>
      <c r="EK71" s="110"/>
      <c r="EL71" s="95"/>
      <c r="EM71" s="95"/>
      <c r="EN71" s="95"/>
      <c r="EO71" s="477" t="s">
        <v>494</v>
      </c>
      <c r="EP71" s="477"/>
      <c r="EQ71" s="477"/>
      <c r="ER71" s="477"/>
      <c r="ES71" s="477"/>
      <c r="ET71" s="554">
        <v>13</v>
      </c>
      <c r="EU71" s="95"/>
      <c r="EW71" s="83"/>
      <c r="EX71" s="100"/>
      <c r="EZ71" s="602" t="s">
        <v>683</v>
      </c>
      <c r="FA71" s="603"/>
      <c r="FB71" s="603"/>
      <c r="FC71" s="603"/>
      <c r="FD71" s="603"/>
      <c r="FE71" s="603"/>
      <c r="FF71" s="484" t="s">
        <v>408</v>
      </c>
      <c r="FL71" s="112"/>
      <c r="FM71" s="111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X71" s="118"/>
    </row>
    <row r="72" spans="2:206" ht="6" customHeight="1">
      <c r="B72" s="110"/>
      <c r="C72" s="106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95"/>
      <c r="O72" s="95"/>
      <c r="P72" s="106"/>
      <c r="Q72" s="96"/>
      <c r="R72" s="478" t="s">
        <v>278</v>
      </c>
      <c r="S72" s="479"/>
      <c r="T72" s="479"/>
      <c r="U72" s="479"/>
      <c r="V72" s="479"/>
      <c r="W72" s="479"/>
      <c r="X72" s="479"/>
      <c r="Y72" s="479"/>
      <c r="Z72" s="589">
        <f>AL136</f>
        <v>13</v>
      </c>
      <c r="AA72" s="126"/>
      <c r="AB72" s="111"/>
      <c r="AM72" s="84"/>
      <c r="AN72" s="84"/>
      <c r="AO72" s="110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110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M72" s="83"/>
      <c r="BN72" s="100"/>
      <c r="BP72" s="595" t="s">
        <v>684</v>
      </c>
      <c r="BQ72" s="596"/>
      <c r="BR72" s="596"/>
      <c r="BS72" s="596"/>
      <c r="BT72" s="596"/>
      <c r="BU72" s="596"/>
      <c r="BV72" s="484" t="s">
        <v>685</v>
      </c>
      <c r="BX72" s="95"/>
      <c r="BY72" s="83"/>
      <c r="CI72" s="84"/>
      <c r="CJ72" s="106"/>
      <c r="CK72" s="84"/>
      <c r="CL72" s="480"/>
      <c r="CM72" s="481"/>
      <c r="CN72" s="481"/>
      <c r="CO72" s="481"/>
      <c r="CP72" s="481"/>
      <c r="CQ72" s="481"/>
      <c r="CR72" s="481"/>
      <c r="CS72" s="481"/>
      <c r="CT72" s="551"/>
      <c r="CU72" s="84"/>
      <c r="DH72" s="106"/>
      <c r="DI72" s="84"/>
      <c r="DJ72" s="106"/>
      <c r="DK72" s="95"/>
      <c r="DL72" s="95"/>
      <c r="DM72" s="95"/>
      <c r="DN72" s="95"/>
      <c r="DO72" s="458"/>
      <c r="DP72" s="458"/>
      <c r="DQ72" s="458"/>
      <c r="DR72" s="458"/>
      <c r="DS72" s="458"/>
      <c r="DT72" s="530"/>
      <c r="DU72" s="84"/>
      <c r="DV72" s="84"/>
      <c r="DW72" s="84"/>
      <c r="DX72" s="84"/>
      <c r="DY72" s="84"/>
      <c r="DZ72" s="84"/>
      <c r="EA72" s="84"/>
      <c r="EB72" s="84"/>
      <c r="ED72" s="84"/>
      <c r="EE72" s="84"/>
      <c r="EF72" s="84"/>
      <c r="EG72" s="84"/>
      <c r="EH72" s="84"/>
      <c r="EI72" s="111"/>
      <c r="EJ72" s="95"/>
      <c r="EK72" s="110"/>
      <c r="EL72" s="95"/>
      <c r="EM72" s="95"/>
      <c r="EN72" s="95"/>
      <c r="EO72" s="458"/>
      <c r="EP72" s="458"/>
      <c r="EQ72" s="458"/>
      <c r="ER72" s="458"/>
      <c r="ES72" s="458"/>
      <c r="ET72" s="554"/>
      <c r="EU72" s="95"/>
      <c r="EV72" s="95"/>
      <c r="EW72" s="83"/>
      <c r="EX72" s="100"/>
      <c r="EY72" s="86"/>
      <c r="EZ72" s="604"/>
      <c r="FA72" s="605"/>
      <c r="FB72" s="605"/>
      <c r="FC72" s="605"/>
      <c r="FD72" s="605"/>
      <c r="FE72" s="605"/>
      <c r="FF72" s="537"/>
      <c r="FG72" s="95"/>
      <c r="FH72" s="95"/>
      <c r="FI72" s="95"/>
      <c r="FJ72" s="95"/>
      <c r="FK72" s="95"/>
      <c r="FL72" s="112"/>
      <c r="FM72" s="111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X72" s="118"/>
    </row>
    <row r="73" spans="2:206" ht="6" customHeight="1">
      <c r="B73" s="110"/>
      <c r="C73" s="106"/>
      <c r="D73" s="96"/>
      <c r="E73" s="478" t="s">
        <v>237</v>
      </c>
      <c r="F73" s="479"/>
      <c r="G73" s="479"/>
      <c r="H73" s="479"/>
      <c r="I73" s="479"/>
      <c r="J73" s="479"/>
      <c r="K73" s="479"/>
      <c r="L73" s="479"/>
      <c r="M73" s="550">
        <f>SUM(M75:M78)+1</f>
        <v>10</v>
      </c>
      <c r="N73" s="95"/>
      <c r="O73" s="95"/>
      <c r="P73" s="106"/>
      <c r="Q73" s="95"/>
      <c r="R73" s="480"/>
      <c r="S73" s="481"/>
      <c r="T73" s="481"/>
      <c r="U73" s="481"/>
      <c r="V73" s="481"/>
      <c r="W73" s="481"/>
      <c r="X73" s="481"/>
      <c r="Y73" s="481"/>
      <c r="Z73" s="590"/>
      <c r="AA73" s="95"/>
      <c r="AB73" s="111"/>
      <c r="AM73" s="84"/>
      <c r="AN73" s="84"/>
      <c r="AO73" s="110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110"/>
      <c r="BB73" s="566" t="s">
        <v>279</v>
      </c>
      <c r="BC73" s="567"/>
      <c r="BD73" s="567"/>
      <c r="BE73" s="567"/>
      <c r="BF73" s="567"/>
      <c r="BG73" s="567"/>
      <c r="BH73" s="567"/>
      <c r="BI73" s="567"/>
      <c r="BJ73" s="518">
        <f>SUM(BJ75:BJ78)+1</f>
        <v>17</v>
      </c>
      <c r="BK73" s="84"/>
      <c r="BM73" s="110"/>
      <c r="BN73" s="106"/>
      <c r="BO73" s="96"/>
      <c r="BP73" s="597"/>
      <c r="BQ73" s="598"/>
      <c r="BR73" s="598"/>
      <c r="BS73" s="598"/>
      <c r="BT73" s="598"/>
      <c r="BU73" s="598"/>
      <c r="BV73" s="537"/>
      <c r="BW73" s="84"/>
      <c r="BX73" s="95"/>
      <c r="BY73" s="105"/>
      <c r="BZ73" s="478" t="s">
        <v>686</v>
      </c>
      <c r="CA73" s="479"/>
      <c r="CB73" s="479"/>
      <c r="CC73" s="479"/>
      <c r="CD73" s="479"/>
      <c r="CE73" s="479"/>
      <c r="CF73" s="479"/>
      <c r="CG73" s="479"/>
      <c r="CH73" s="550">
        <f>SUM(CH75:CH78)+CH81+CH87+CH93+CH99+CH105</f>
        <v>33</v>
      </c>
      <c r="CI73" s="84"/>
      <c r="CJ73" s="84"/>
      <c r="CK73" s="110"/>
      <c r="CL73" s="95"/>
      <c r="CM73" s="95"/>
      <c r="CN73" s="95"/>
      <c r="CO73" s="477" t="s">
        <v>523</v>
      </c>
      <c r="CP73" s="477"/>
      <c r="CQ73" s="477"/>
      <c r="CR73" s="477"/>
      <c r="CS73" s="477"/>
      <c r="CT73" s="601">
        <v>5</v>
      </c>
      <c r="CU73" s="84"/>
      <c r="DH73" s="106"/>
      <c r="DI73" s="84"/>
      <c r="DJ73" s="106"/>
      <c r="DK73" s="95"/>
      <c r="DL73" s="95"/>
      <c r="DM73" s="95"/>
      <c r="DN73" s="95"/>
      <c r="DO73" s="458" t="s">
        <v>524</v>
      </c>
      <c r="DP73" s="458"/>
      <c r="DQ73" s="458"/>
      <c r="DR73" s="458"/>
      <c r="DS73" s="458"/>
      <c r="DT73" s="530">
        <v>8</v>
      </c>
      <c r="DU73" s="84"/>
      <c r="DV73" s="84"/>
      <c r="DW73" s="84"/>
      <c r="DX73" s="84"/>
      <c r="DY73" s="84"/>
      <c r="DZ73" s="84"/>
      <c r="EA73" s="84"/>
      <c r="EB73" s="84"/>
      <c r="ED73" s="84"/>
      <c r="EE73" s="84"/>
      <c r="EF73" s="84"/>
      <c r="EG73" s="84"/>
      <c r="EH73" s="84"/>
      <c r="EI73" s="111"/>
      <c r="EJ73" s="95"/>
      <c r="EK73" s="110"/>
      <c r="EL73" s="95"/>
      <c r="EM73" s="95"/>
      <c r="EN73" s="95"/>
      <c r="EO73" s="95"/>
      <c r="EP73" s="95"/>
      <c r="EQ73" s="95"/>
      <c r="ER73" s="95"/>
      <c r="ES73" s="95"/>
      <c r="ET73" s="95"/>
      <c r="EU73" s="95"/>
      <c r="EV73" s="95"/>
      <c r="EW73" s="83"/>
      <c r="EX73" s="80"/>
      <c r="EY73" s="80"/>
      <c r="EZ73" s="606"/>
      <c r="FA73" s="607"/>
      <c r="FB73" s="607"/>
      <c r="FC73" s="607"/>
      <c r="FD73" s="607"/>
      <c r="FE73" s="607"/>
      <c r="FF73" s="538"/>
      <c r="FG73" s="95"/>
      <c r="FH73" s="95"/>
      <c r="FI73" s="95"/>
      <c r="FJ73" s="95"/>
      <c r="FK73" s="95"/>
      <c r="FL73" s="112"/>
      <c r="FM73" s="111"/>
      <c r="FN73" s="84"/>
      <c r="FO73" s="478" t="s">
        <v>336</v>
      </c>
      <c r="FP73" s="479"/>
      <c r="FQ73" s="479"/>
      <c r="FR73" s="479"/>
      <c r="FS73" s="479"/>
      <c r="FT73" s="479"/>
      <c r="FU73" s="479"/>
      <c r="FV73" s="479"/>
      <c r="FW73" s="479"/>
      <c r="FX73" s="479"/>
      <c r="FY73" s="593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</row>
    <row r="74" spans="2:206" ht="6" customHeight="1">
      <c r="B74" s="110"/>
      <c r="C74" s="95"/>
      <c r="D74" s="92"/>
      <c r="E74" s="480"/>
      <c r="F74" s="481"/>
      <c r="G74" s="481"/>
      <c r="H74" s="481"/>
      <c r="I74" s="481"/>
      <c r="J74" s="481"/>
      <c r="K74" s="481"/>
      <c r="L74" s="481"/>
      <c r="M74" s="551"/>
      <c r="N74" s="95"/>
      <c r="O74" s="95"/>
      <c r="P74" s="106"/>
      <c r="Q74" s="95"/>
      <c r="R74" s="95"/>
      <c r="S74" s="84"/>
      <c r="T74" s="84"/>
      <c r="U74" s="84"/>
      <c r="V74" s="84"/>
      <c r="W74" s="84"/>
      <c r="X74" s="84"/>
      <c r="Y74" s="84"/>
      <c r="Z74" s="206"/>
      <c r="AA74" s="95"/>
      <c r="AB74" s="111"/>
      <c r="AM74" s="84"/>
      <c r="AN74" s="84"/>
      <c r="AO74" s="110"/>
      <c r="AP74" s="478" t="s">
        <v>238</v>
      </c>
      <c r="AQ74" s="479"/>
      <c r="AR74" s="479"/>
      <c r="AS74" s="479"/>
      <c r="AT74" s="479"/>
      <c r="AU74" s="479"/>
      <c r="AV74" s="479"/>
      <c r="AW74" s="479"/>
      <c r="AX74" s="550">
        <f>SUM(AX76:AX79)+AX82+1</f>
        <v>4</v>
      </c>
      <c r="AY74" s="84"/>
      <c r="AZ74" s="84"/>
      <c r="BA74" s="102"/>
      <c r="BB74" s="568"/>
      <c r="BC74" s="569"/>
      <c r="BD74" s="569"/>
      <c r="BE74" s="569"/>
      <c r="BF74" s="569"/>
      <c r="BG74" s="569"/>
      <c r="BH74" s="569"/>
      <c r="BI74" s="569"/>
      <c r="BJ74" s="519"/>
      <c r="BK74" s="84"/>
      <c r="BM74" s="110"/>
      <c r="BN74" s="106"/>
      <c r="BO74" s="92"/>
      <c r="BP74" s="599"/>
      <c r="BQ74" s="600"/>
      <c r="BR74" s="600"/>
      <c r="BS74" s="600"/>
      <c r="BT74" s="600"/>
      <c r="BU74" s="600"/>
      <c r="BV74" s="538"/>
      <c r="BW74" s="84"/>
      <c r="BX74" s="95"/>
      <c r="BY74" s="92"/>
      <c r="BZ74" s="480"/>
      <c r="CA74" s="481"/>
      <c r="CB74" s="481"/>
      <c r="CC74" s="481"/>
      <c r="CD74" s="481"/>
      <c r="CE74" s="481"/>
      <c r="CF74" s="481"/>
      <c r="CG74" s="481"/>
      <c r="CH74" s="551"/>
      <c r="CI74" s="95"/>
      <c r="CJ74" s="95"/>
      <c r="CK74" s="110"/>
      <c r="CL74" s="95"/>
      <c r="CM74" s="95"/>
      <c r="CN74" s="95"/>
      <c r="CO74" s="458"/>
      <c r="CP74" s="458"/>
      <c r="CQ74" s="458"/>
      <c r="CR74" s="458"/>
      <c r="CS74" s="458"/>
      <c r="CT74" s="530"/>
      <c r="CU74" s="84"/>
      <c r="DH74" s="106"/>
      <c r="DI74" s="84"/>
      <c r="DJ74" s="106"/>
      <c r="DK74" s="95"/>
      <c r="DL74" s="95"/>
      <c r="DM74" s="95"/>
      <c r="DN74" s="95"/>
      <c r="DO74" s="458"/>
      <c r="DP74" s="458"/>
      <c r="DQ74" s="458"/>
      <c r="DR74" s="458"/>
      <c r="DS74" s="458"/>
      <c r="DT74" s="530"/>
      <c r="DU74" s="84"/>
      <c r="DV74" s="84"/>
      <c r="DW74" s="84"/>
      <c r="DX74" s="84"/>
      <c r="DY74" s="84"/>
      <c r="DZ74" s="84"/>
      <c r="EA74" s="84"/>
      <c r="EB74" s="84"/>
      <c r="ED74" s="84"/>
      <c r="EE74" s="84"/>
      <c r="EF74" s="84"/>
      <c r="EG74" s="84"/>
      <c r="EH74" s="84"/>
      <c r="EI74" s="111"/>
      <c r="EJ74" s="95"/>
      <c r="EK74" s="110"/>
      <c r="EL74" s="95"/>
      <c r="EM74" s="95"/>
      <c r="EN74" s="95"/>
      <c r="EO74" s="95"/>
      <c r="EP74" s="95"/>
      <c r="EQ74" s="95"/>
      <c r="ER74" s="95"/>
      <c r="ES74" s="95"/>
      <c r="ET74" s="95"/>
      <c r="EU74" s="95"/>
      <c r="EV74" s="95"/>
      <c r="EW74" s="83"/>
      <c r="EX74" s="80"/>
      <c r="FG74" s="95"/>
      <c r="FH74" s="95"/>
      <c r="FI74" s="95"/>
      <c r="FJ74" s="95"/>
      <c r="FK74" s="95"/>
      <c r="FL74" s="112"/>
      <c r="FM74" s="111"/>
      <c r="FN74" s="84"/>
      <c r="FO74" s="480"/>
      <c r="FP74" s="481"/>
      <c r="FQ74" s="481"/>
      <c r="FR74" s="481"/>
      <c r="FS74" s="481"/>
      <c r="FT74" s="481"/>
      <c r="FU74" s="481"/>
      <c r="FV74" s="481"/>
      <c r="FW74" s="481"/>
      <c r="FX74" s="481"/>
      <c r="FY74" s="59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X74" s="80"/>
    </row>
    <row r="75" spans="2:206" ht="6" customHeight="1">
      <c r="B75" s="110"/>
      <c r="C75" s="84"/>
      <c r="D75" s="84"/>
      <c r="E75" s="84"/>
      <c r="F75" s="84"/>
      <c r="G75" s="84"/>
      <c r="H75" s="477" t="s">
        <v>526</v>
      </c>
      <c r="I75" s="477"/>
      <c r="J75" s="477"/>
      <c r="K75" s="477"/>
      <c r="L75" s="477"/>
      <c r="M75" s="601">
        <v>5</v>
      </c>
      <c r="N75" s="84"/>
      <c r="O75" s="95"/>
      <c r="P75" s="106"/>
      <c r="Q75" s="95"/>
      <c r="R75" s="95"/>
      <c r="S75" s="84"/>
      <c r="T75" s="84"/>
      <c r="U75" s="84"/>
      <c r="V75" s="84"/>
      <c r="W75" s="84"/>
      <c r="X75" s="84"/>
      <c r="Y75" s="84"/>
      <c r="Z75" s="206"/>
      <c r="AA75" s="95"/>
      <c r="AB75" s="111"/>
      <c r="AM75" s="84"/>
      <c r="AN75" s="84"/>
      <c r="AO75" s="102"/>
      <c r="AP75" s="480"/>
      <c r="AQ75" s="481"/>
      <c r="AR75" s="481"/>
      <c r="AS75" s="481"/>
      <c r="AT75" s="481"/>
      <c r="AU75" s="481"/>
      <c r="AV75" s="481"/>
      <c r="AW75" s="481"/>
      <c r="AX75" s="551"/>
      <c r="AY75" s="84"/>
      <c r="AZ75" s="84"/>
      <c r="BA75" s="110"/>
      <c r="BB75" s="95"/>
      <c r="BC75" s="92"/>
      <c r="BD75" s="92"/>
      <c r="BE75" s="497" t="s">
        <v>522</v>
      </c>
      <c r="BF75" s="497"/>
      <c r="BG75" s="497"/>
      <c r="BH75" s="497"/>
      <c r="BI75" s="497"/>
      <c r="BJ75" s="579">
        <v>6</v>
      </c>
      <c r="BM75" s="110"/>
      <c r="BN75" s="95"/>
      <c r="BO75" s="110"/>
      <c r="BP75" s="95"/>
      <c r="BQ75" s="571" t="s">
        <v>525</v>
      </c>
      <c r="BR75" s="571"/>
      <c r="BS75" s="571"/>
      <c r="BT75" s="571"/>
      <c r="BU75" s="571"/>
      <c r="BV75" s="591">
        <v>4</v>
      </c>
      <c r="BW75" s="84"/>
      <c r="BX75" s="95"/>
      <c r="BY75" s="95"/>
      <c r="BZ75" s="93"/>
      <c r="CA75" s="92"/>
      <c r="CB75" s="92"/>
      <c r="CC75" s="571" t="s">
        <v>528</v>
      </c>
      <c r="CD75" s="571"/>
      <c r="CE75" s="571"/>
      <c r="CF75" s="571"/>
      <c r="CG75" s="571"/>
      <c r="CH75" s="530">
        <v>8</v>
      </c>
      <c r="CI75" s="95"/>
      <c r="CJ75" s="95"/>
      <c r="CK75" s="110"/>
      <c r="CL75" s="95"/>
      <c r="CM75" s="95"/>
      <c r="CN75" s="95"/>
      <c r="CO75" s="458" t="s">
        <v>529</v>
      </c>
      <c r="CP75" s="458"/>
      <c r="CQ75" s="458"/>
      <c r="CR75" s="458"/>
      <c r="CS75" s="458"/>
      <c r="CT75" s="530">
        <v>3</v>
      </c>
      <c r="CU75" s="84"/>
      <c r="DH75" s="106"/>
      <c r="DI75" s="84"/>
      <c r="DJ75" s="106"/>
      <c r="DK75" s="95"/>
      <c r="DL75" s="95"/>
      <c r="DM75" s="95"/>
      <c r="DN75" s="95"/>
      <c r="DO75" s="458" t="s">
        <v>530</v>
      </c>
      <c r="DP75" s="458"/>
      <c r="DQ75" s="458"/>
      <c r="DR75" s="458"/>
      <c r="DS75" s="458"/>
      <c r="DT75" s="530">
        <v>9</v>
      </c>
      <c r="DU75" s="84"/>
      <c r="DV75" s="84"/>
      <c r="DW75" s="84"/>
      <c r="DX75" s="84"/>
      <c r="DY75" s="84"/>
      <c r="DZ75" s="84"/>
      <c r="EA75" s="84"/>
      <c r="EB75" s="84"/>
      <c r="ED75" s="84"/>
      <c r="EE75" s="84"/>
      <c r="EF75" s="84"/>
      <c r="EG75" s="84"/>
      <c r="EH75" s="84"/>
      <c r="EI75" s="111"/>
      <c r="EJ75" s="95"/>
      <c r="EK75" s="105"/>
      <c r="EL75" s="574" t="s">
        <v>531</v>
      </c>
      <c r="EM75" s="571"/>
      <c r="EN75" s="571"/>
      <c r="EO75" s="571"/>
      <c r="EP75" s="571"/>
      <c r="EQ75" s="571"/>
      <c r="ER75" s="571"/>
      <c r="ES75" s="571"/>
      <c r="ET75" s="577" t="s">
        <v>687</v>
      </c>
      <c r="EU75" s="95"/>
      <c r="EV75" s="95"/>
      <c r="EW75" s="110"/>
      <c r="EX75" s="80"/>
      <c r="EY75" s="80"/>
      <c r="EZ75" s="80"/>
      <c r="FA75" s="80"/>
      <c r="FB75" s="80"/>
      <c r="FC75" s="80"/>
      <c r="FD75" s="80"/>
      <c r="FE75" s="80"/>
      <c r="FF75" s="80"/>
      <c r="FG75" s="95"/>
      <c r="FH75" s="95"/>
      <c r="FI75" s="95"/>
      <c r="FJ75" s="95"/>
      <c r="FK75" s="95"/>
      <c r="FL75" s="112"/>
      <c r="FM75" s="111"/>
      <c r="FN75" s="84"/>
      <c r="FO75" s="84"/>
      <c r="FP75" s="84"/>
      <c r="FQ75" s="84"/>
      <c r="FR75" s="84"/>
      <c r="FS75" s="84"/>
      <c r="FT75" s="84"/>
      <c r="FU75" s="84"/>
      <c r="FV75" s="102"/>
      <c r="FW75" s="95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X75" s="82"/>
    </row>
    <row r="76" spans="2:206" ht="6" customHeight="1">
      <c r="B76" s="110"/>
      <c r="C76" s="84"/>
      <c r="D76" s="84"/>
      <c r="E76" s="84"/>
      <c r="F76" s="84"/>
      <c r="G76" s="84"/>
      <c r="H76" s="458"/>
      <c r="I76" s="458"/>
      <c r="J76" s="458"/>
      <c r="K76" s="458"/>
      <c r="L76" s="458"/>
      <c r="M76" s="554"/>
      <c r="N76" s="84"/>
      <c r="O76" s="95"/>
      <c r="P76" s="106"/>
      <c r="Q76" s="96"/>
      <c r="R76" s="478" t="s">
        <v>285</v>
      </c>
      <c r="S76" s="479"/>
      <c r="T76" s="479"/>
      <c r="U76" s="479"/>
      <c r="V76" s="479"/>
      <c r="W76" s="479"/>
      <c r="X76" s="479"/>
      <c r="Y76" s="479"/>
      <c r="Z76" s="589">
        <f>AX136</f>
        <v>15</v>
      </c>
      <c r="AA76" s="95"/>
      <c r="AB76" s="111"/>
      <c r="AM76" s="84"/>
      <c r="AN76" s="84"/>
      <c r="AO76" s="110"/>
      <c r="AP76" s="95"/>
      <c r="AQ76" s="110"/>
      <c r="AR76" s="95"/>
      <c r="AS76" s="477" t="s">
        <v>536</v>
      </c>
      <c r="AT76" s="477"/>
      <c r="AU76" s="477"/>
      <c r="AV76" s="477"/>
      <c r="AW76" s="477"/>
      <c r="AX76" s="530">
        <v>3</v>
      </c>
      <c r="AY76" s="84"/>
      <c r="AZ76" s="84"/>
      <c r="BA76" s="110"/>
      <c r="BB76" s="95"/>
      <c r="BC76" s="95"/>
      <c r="BD76" s="95"/>
      <c r="BE76" s="498"/>
      <c r="BF76" s="498"/>
      <c r="BG76" s="498"/>
      <c r="BH76" s="498"/>
      <c r="BI76" s="498"/>
      <c r="BJ76" s="580"/>
      <c r="BM76" s="110"/>
      <c r="BN76" s="95"/>
      <c r="BO76" s="110"/>
      <c r="BP76" s="95"/>
      <c r="BQ76" s="572"/>
      <c r="BR76" s="572"/>
      <c r="BS76" s="572"/>
      <c r="BT76" s="572"/>
      <c r="BU76" s="572"/>
      <c r="BV76" s="592"/>
      <c r="BW76" s="84"/>
      <c r="BX76" s="95"/>
      <c r="BY76" s="95"/>
      <c r="BZ76" s="106"/>
      <c r="CA76" s="95"/>
      <c r="CB76" s="95"/>
      <c r="CC76" s="572"/>
      <c r="CD76" s="572"/>
      <c r="CE76" s="572"/>
      <c r="CF76" s="572"/>
      <c r="CG76" s="572"/>
      <c r="CH76" s="530"/>
      <c r="CI76" s="95"/>
      <c r="CJ76" s="84"/>
      <c r="CK76" s="110"/>
      <c r="CL76" s="95"/>
      <c r="CM76" s="95"/>
      <c r="CN76" s="95"/>
      <c r="CO76" s="458"/>
      <c r="CP76" s="458"/>
      <c r="CQ76" s="458"/>
      <c r="CR76" s="458"/>
      <c r="CS76" s="458"/>
      <c r="CT76" s="530"/>
      <c r="CU76" s="84"/>
      <c r="DH76" s="106"/>
      <c r="DI76" s="84"/>
      <c r="DJ76" s="106"/>
      <c r="DK76" s="95"/>
      <c r="DL76" s="95"/>
      <c r="DM76" s="95"/>
      <c r="DN76" s="95"/>
      <c r="DO76" s="458"/>
      <c r="DP76" s="458"/>
      <c r="DQ76" s="458"/>
      <c r="DR76" s="458"/>
      <c r="DS76" s="458"/>
      <c r="DT76" s="530"/>
      <c r="DU76" s="84"/>
      <c r="DV76" s="84"/>
      <c r="DW76" s="84"/>
      <c r="DX76" s="84"/>
      <c r="DY76" s="84"/>
      <c r="DZ76" s="84"/>
      <c r="EA76" s="84"/>
      <c r="EB76" s="84"/>
      <c r="ED76" s="84"/>
      <c r="EE76" s="84"/>
      <c r="EF76" s="84"/>
      <c r="EG76" s="84"/>
      <c r="EH76" s="84"/>
      <c r="EI76" s="111"/>
      <c r="EJ76" s="95"/>
      <c r="EK76" s="102"/>
      <c r="EL76" s="575"/>
      <c r="EM76" s="576"/>
      <c r="EN76" s="576"/>
      <c r="EO76" s="576"/>
      <c r="EP76" s="576"/>
      <c r="EQ76" s="576"/>
      <c r="ER76" s="576"/>
      <c r="ES76" s="576"/>
      <c r="ET76" s="578"/>
      <c r="EU76" s="95"/>
      <c r="EV76" s="95"/>
      <c r="EW76" s="122"/>
      <c r="EX76" s="520" t="s">
        <v>552</v>
      </c>
      <c r="EY76" s="521"/>
      <c r="EZ76" s="521"/>
      <c r="FA76" s="521"/>
      <c r="FB76" s="521"/>
      <c r="FC76" s="521"/>
      <c r="FD76" s="521"/>
      <c r="FE76" s="521"/>
      <c r="FF76" s="550">
        <f>SUM(FF78:FF81)+1</f>
        <v>9</v>
      </c>
      <c r="FG76" s="95"/>
      <c r="FH76" s="95"/>
      <c r="FI76" s="95"/>
      <c r="FJ76" s="95"/>
      <c r="FK76" s="95"/>
      <c r="FL76" s="112"/>
      <c r="FM76" s="111"/>
      <c r="FN76" s="84"/>
      <c r="FO76" s="84"/>
      <c r="FP76" s="84"/>
      <c r="FQ76" s="84"/>
      <c r="FR76" s="84"/>
      <c r="FS76" s="84"/>
      <c r="FT76" s="84"/>
      <c r="FU76" s="84"/>
      <c r="FV76" s="105"/>
      <c r="FW76" s="95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X76" s="82"/>
    </row>
    <row r="77" spans="2:206" ht="6" customHeight="1">
      <c r="B77" s="110"/>
      <c r="C77" s="84"/>
      <c r="D77" s="84"/>
      <c r="E77" s="84"/>
      <c r="F77" s="84"/>
      <c r="G77" s="84"/>
      <c r="H77" s="458" t="s">
        <v>532</v>
      </c>
      <c r="I77" s="458"/>
      <c r="J77" s="458"/>
      <c r="K77" s="458"/>
      <c r="L77" s="458"/>
      <c r="M77" s="554">
        <v>4</v>
      </c>
      <c r="N77" s="84"/>
      <c r="O77" s="95"/>
      <c r="P77" s="106"/>
      <c r="Q77" s="95"/>
      <c r="R77" s="480"/>
      <c r="S77" s="481"/>
      <c r="T77" s="481"/>
      <c r="U77" s="481"/>
      <c r="V77" s="481"/>
      <c r="W77" s="481"/>
      <c r="X77" s="481"/>
      <c r="Y77" s="481"/>
      <c r="Z77" s="590"/>
      <c r="AA77" s="125"/>
      <c r="AB77" s="111"/>
      <c r="AC77" s="80"/>
      <c r="AM77" s="84"/>
      <c r="AN77" s="84"/>
      <c r="AO77" s="110"/>
      <c r="AP77" s="95"/>
      <c r="AQ77" s="110"/>
      <c r="AR77" s="95"/>
      <c r="AS77" s="458"/>
      <c r="AT77" s="458"/>
      <c r="AU77" s="458"/>
      <c r="AV77" s="458"/>
      <c r="AW77" s="458"/>
      <c r="AX77" s="530"/>
      <c r="AY77" s="84"/>
      <c r="AZ77" s="84"/>
      <c r="BA77" s="110"/>
      <c r="BB77" s="95"/>
      <c r="BC77" s="95"/>
      <c r="BD77" s="95"/>
      <c r="BE77" s="498" t="s">
        <v>527</v>
      </c>
      <c r="BF77" s="498"/>
      <c r="BG77" s="498"/>
      <c r="BH77" s="498"/>
      <c r="BI77" s="498"/>
      <c r="BJ77" s="570">
        <v>10</v>
      </c>
      <c r="BK77" s="84"/>
      <c r="BM77" s="110"/>
      <c r="BN77" s="106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95"/>
      <c r="BZ77" s="106"/>
      <c r="CA77" s="95"/>
      <c r="CB77" s="95"/>
      <c r="CC77" s="572" t="s">
        <v>533</v>
      </c>
      <c r="CD77" s="572"/>
      <c r="CE77" s="572"/>
      <c r="CF77" s="572"/>
      <c r="CG77" s="572"/>
      <c r="CH77" s="530">
        <v>8</v>
      </c>
      <c r="CI77" s="95"/>
      <c r="CJ77" s="84"/>
      <c r="CK77" s="110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DH77" s="106"/>
      <c r="DI77" s="84"/>
      <c r="DJ77" s="106"/>
      <c r="DK77" s="95"/>
      <c r="DL77" s="95"/>
      <c r="DM77" s="95"/>
      <c r="DN77" s="95"/>
      <c r="DO77" s="458" t="s">
        <v>534</v>
      </c>
      <c r="DP77" s="458"/>
      <c r="DQ77" s="458"/>
      <c r="DR77" s="458"/>
      <c r="DS77" s="458"/>
      <c r="DT77" s="530">
        <v>9</v>
      </c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111"/>
      <c r="EJ77" s="95"/>
      <c r="EK77" s="110"/>
      <c r="EL77" s="95"/>
      <c r="EM77" s="95"/>
      <c r="EN77" s="95"/>
      <c r="EO77" s="477" t="s">
        <v>494</v>
      </c>
      <c r="EP77" s="477"/>
      <c r="EQ77" s="477"/>
      <c r="ER77" s="477"/>
      <c r="ES77" s="477"/>
      <c r="ET77" s="554">
        <v>3</v>
      </c>
      <c r="EU77" s="95"/>
      <c r="EV77" s="95"/>
      <c r="EW77" s="110"/>
      <c r="EX77" s="522"/>
      <c r="EY77" s="523"/>
      <c r="EZ77" s="523"/>
      <c r="FA77" s="523"/>
      <c r="FB77" s="523"/>
      <c r="FC77" s="523"/>
      <c r="FD77" s="523"/>
      <c r="FE77" s="523"/>
      <c r="FF77" s="551"/>
      <c r="FG77" s="95"/>
      <c r="FH77" s="95"/>
      <c r="FI77" s="95"/>
      <c r="FJ77" s="95"/>
      <c r="FK77" s="95"/>
      <c r="FL77" s="112"/>
      <c r="FM77" s="111"/>
      <c r="FN77" s="84"/>
      <c r="FO77" s="478" t="s">
        <v>535</v>
      </c>
      <c r="FP77" s="479"/>
      <c r="FQ77" s="479"/>
      <c r="FR77" s="479"/>
      <c r="FS77" s="479"/>
      <c r="FT77" s="479"/>
      <c r="FU77" s="479"/>
      <c r="FV77" s="479"/>
      <c r="FW77" s="479"/>
      <c r="FX77" s="479"/>
      <c r="FY77" s="484" t="s">
        <v>688</v>
      </c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X77" s="118"/>
    </row>
    <row r="78" spans="2:206" ht="6" customHeight="1">
      <c r="B78" s="110"/>
      <c r="C78" s="84"/>
      <c r="D78" s="84"/>
      <c r="E78" s="84"/>
      <c r="F78" s="84"/>
      <c r="G78" s="84"/>
      <c r="H78" s="458"/>
      <c r="I78" s="458"/>
      <c r="J78" s="458"/>
      <c r="K78" s="458"/>
      <c r="L78" s="458"/>
      <c r="M78" s="554"/>
      <c r="N78" s="84"/>
      <c r="O78" s="95"/>
      <c r="P78" s="106"/>
      <c r="Q78" s="95"/>
      <c r="R78" s="95"/>
      <c r="S78" s="84"/>
      <c r="T78" s="84"/>
      <c r="U78" s="84"/>
      <c r="V78" s="84"/>
      <c r="W78" s="84"/>
      <c r="X78" s="84"/>
      <c r="Y78" s="84"/>
      <c r="Z78" s="206"/>
      <c r="AA78" s="95"/>
      <c r="AB78" s="111"/>
      <c r="AM78" s="84"/>
      <c r="AN78" s="84"/>
      <c r="AO78" s="110"/>
      <c r="AP78" s="95"/>
      <c r="AQ78" s="110"/>
      <c r="AR78" s="95"/>
      <c r="AS78" s="116"/>
      <c r="AT78" s="116"/>
      <c r="AU78" s="116"/>
      <c r="AV78" s="116"/>
      <c r="AW78" s="116"/>
      <c r="AX78" s="116"/>
      <c r="AZ78" s="84"/>
      <c r="BA78" s="110"/>
      <c r="BB78" s="95"/>
      <c r="BC78" s="95"/>
      <c r="BD78" s="95"/>
      <c r="BE78" s="498"/>
      <c r="BF78" s="498"/>
      <c r="BG78" s="498"/>
      <c r="BH78" s="498"/>
      <c r="BI78" s="498"/>
      <c r="BJ78" s="570"/>
      <c r="BK78" s="84"/>
      <c r="BM78" s="110"/>
      <c r="BN78" s="106"/>
      <c r="BO78" s="84"/>
      <c r="BP78" s="84"/>
      <c r="BQ78" s="84"/>
      <c r="BR78" s="84"/>
      <c r="BS78" s="84"/>
      <c r="BT78" s="84"/>
      <c r="BU78" s="84"/>
      <c r="BV78" s="84"/>
      <c r="BW78" s="84"/>
      <c r="BX78" s="95"/>
      <c r="BY78" s="95"/>
      <c r="BZ78" s="106"/>
      <c r="CA78" s="95"/>
      <c r="CB78" s="95"/>
      <c r="CC78" s="572"/>
      <c r="CD78" s="572"/>
      <c r="CE78" s="572"/>
      <c r="CF78" s="572"/>
      <c r="CG78" s="572"/>
      <c r="CH78" s="530"/>
      <c r="CI78" s="95"/>
      <c r="CJ78" s="84"/>
      <c r="CK78" s="110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DH78" s="106"/>
      <c r="DI78" s="84"/>
      <c r="DJ78" s="106"/>
      <c r="DK78" s="95"/>
      <c r="DL78" s="95"/>
      <c r="DM78" s="95"/>
      <c r="DN78" s="95"/>
      <c r="DO78" s="458"/>
      <c r="DP78" s="458"/>
      <c r="DQ78" s="458"/>
      <c r="DR78" s="458"/>
      <c r="DS78" s="458"/>
      <c r="DT78" s="530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111"/>
      <c r="EJ78" s="95"/>
      <c r="EK78" s="110"/>
      <c r="EL78" s="95"/>
      <c r="EM78" s="95"/>
      <c r="EN78" s="95"/>
      <c r="EO78" s="458"/>
      <c r="EP78" s="458"/>
      <c r="EQ78" s="458"/>
      <c r="ER78" s="458"/>
      <c r="ES78" s="458"/>
      <c r="ET78" s="554"/>
      <c r="EU78" s="95"/>
      <c r="EV78" s="95"/>
      <c r="EW78" s="110"/>
      <c r="EX78" s="95"/>
      <c r="EY78" s="95"/>
      <c r="EZ78" s="95"/>
      <c r="FA78" s="571" t="s">
        <v>555</v>
      </c>
      <c r="FB78" s="571"/>
      <c r="FC78" s="571"/>
      <c r="FD78" s="571"/>
      <c r="FE78" s="571"/>
      <c r="FF78" s="554">
        <v>4</v>
      </c>
      <c r="FG78" s="95"/>
      <c r="FH78" s="95"/>
      <c r="FI78" s="95"/>
      <c r="FJ78" s="95"/>
      <c r="FK78" s="95"/>
      <c r="FL78" s="112"/>
      <c r="FM78" s="111"/>
      <c r="FN78" s="84"/>
      <c r="FO78" s="480"/>
      <c r="FP78" s="481"/>
      <c r="FQ78" s="481"/>
      <c r="FR78" s="481"/>
      <c r="FS78" s="481"/>
      <c r="FT78" s="481"/>
      <c r="FU78" s="481"/>
      <c r="FV78" s="481"/>
      <c r="FW78" s="481"/>
      <c r="FX78" s="481"/>
      <c r="FY78" s="485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X78" s="118"/>
    </row>
    <row r="79" spans="2:206" ht="6" customHeight="1">
      <c r="B79" s="110"/>
      <c r="C79" s="84"/>
      <c r="D79" s="84"/>
      <c r="E79" s="84"/>
      <c r="F79" s="84"/>
      <c r="G79" s="84"/>
      <c r="N79" s="84"/>
      <c r="O79" s="95"/>
      <c r="P79" s="106"/>
      <c r="Q79" s="95"/>
      <c r="R79" s="95"/>
      <c r="S79" s="84"/>
      <c r="T79" s="84"/>
      <c r="U79" s="84"/>
      <c r="V79" s="84"/>
      <c r="W79" s="84"/>
      <c r="X79" s="84"/>
      <c r="Y79" s="84"/>
      <c r="Z79" s="206"/>
      <c r="AA79" s="95"/>
      <c r="AB79" s="111"/>
      <c r="AM79" s="84"/>
      <c r="AN79" s="84"/>
      <c r="AO79" s="110"/>
      <c r="AP79" s="95"/>
      <c r="AQ79" s="110"/>
      <c r="AR79" s="95"/>
      <c r="AS79" s="116"/>
      <c r="AT79" s="116"/>
      <c r="AU79" s="116"/>
      <c r="AV79" s="116"/>
      <c r="AW79" s="116"/>
      <c r="AX79" s="116"/>
      <c r="AZ79" s="84"/>
      <c r="BA79" s="110"/>
      <c r="BB79" s="95"/>
      <c r="BC79" s="95"/>
      <c r="BD79" s="84"/>
      <c r="BE79" s="84"/>
      <c r="BF79" s="84"/>
      <c r="BG79" s="84"/>
      <c r="BH79" s="84"/>
      <c r="BI79" s="84"/>
      <c r="BJ79" s="84"/>
      <c r="BK79" s="84"/>
      <c r="BM79" s="110"/>
      <c r="BN79" s="95"/>
      <c r="BO79" s="105"/>
      <c r="BP79" s="502" t="s">
        <v>318</v>
      </c>
      <c r="BQ79" s="503"/>
      <c r="BR79" s="503"/>
      <c r="BS79" s="503"/>
      <c r="BT79" s="503"/>
      <c r="BU79" s="503"/>
      <c r="BV79" s="484" t="s">
        <v>408</v>
      </c>
      <c r="BW79" s="84"/>
      <c r="BX79" s="95"/>
      <c r="BY79" s="95"/>
      <c r="BZ79" s="106"/>
      <c r="CA79" s="95"/>
      <c r="CB79" s="95"/>
      <c r="CC79" s="116"/>
      <c r="CD79" s="116"/>
      <c r="CE79" s="116"/>
      <c r="CF79" s="116"/>
      <c r="CG79" s="116"/>
      <c r="CH79" s="116"/>
      <c r="CI79" s="95"/>
      <c r="CJ79" s="84"/>
      <c r="CK79" s="105"/>
      <c r="CL79" s="478" t="s">
        <v>537</v>
      </c>
      <c r="CM79" s="479"/>
      <c r="CN79" s="479"/>
      <c r="CO79" s="479"/>
      <c r="CP79" s="479"/>
      <c r="CQ79" s="479"/>
      <c r="CR79" s="479"/>
      <c r="CS79" s="479"/>
      <c r="CT79" s="550">
        <f>SUM(CT81:CT86)+1</f>
        <v>16</v>
      </c>
      <c r="CU79" s="95"/>
      <c r="DH79" s="106"/>
      <c r="DI79" s="84"/>
      <c r="DJ79" s="106"/>
      <c r="DK79" s="95"/>
      <c r="DL79" s="95"/>
      <c r="DM79" s="95"/>
      <c r="DN79" s="95"/>
      <c r="DO79" s="458" t="s">
        <v>538</v>
      </c>
      <c r="DP79" s="458"/>
      <c r="DQ79" s="458"/>
      <c r="DR79" s="458"/>
      <c r="DS79" s="458"/>
      <c r="DT79" s="530">
        <v>8</v>
      </c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111"/>
      <c r="EJ79" s="95"/>
      <c r="EK79" s="110"/>
      <c r="EL79" s="95"/>
      <c r="EM79" s="95"/>
      <c r="EN79" s="95"/>
      <c r="EO79" s="95"/>
      <c r="EP79" s="95"/>
      <c r="EQ79" s="95"/>
      <c r="ER79" s="95"/>
      <c r="ES79" s="95"/>
      <c r="ET79" s="95"/>
      <c r="EU79" s="95"/>
      <c r="EV79" s="95"/>
      <c r="EW79" s="110"/>
      <c r="EX79" s="95"/>
      <c r="EY79" s="95"/>
      <c r="EZ79" s="95"/>
      <c r="FA79" s="572"/>
      <c r="FB79" s="572"/>
      <c r="FC79" s="572"/>
      <c r="FD79" s="572"/>
      <c r="FE79" s="572"/>
      <c r="FF79" s="554"/>
      <c r="FG79" s="95"/>
      <c r="FH79" s="95"/>
      <c r="FI79" s="95"/>
      <c r="FJ79" s="95"/>
      <c r="FK79" s="95"/>
      <c r="FL79" s="112"/>
      <c r="FM79" s="111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</row>
    <row r="80" spans="2:206" ht="6" customHeight="1">
      <c r="B80" s="110"/>
      <c r="C80" s="84"/>
      <c r="D80" s="84"/>
      <c r="E80" s="84"/>
      <c r="F80" s="84"/>
      <c r="G80" s="84"/>
      <c r="N80" s="84"/>
      <c r="O80" s="95"/>
      <c r="P80" s="106"/>
      <c r="Q80" s="96"/>
      <c r="R80" s="478" t="s">
        <v>291</v>
      </c>
      <c r="S80" s="479"/>
      <c r="T80" s="479"/>
      <c r="U80" s="479"/>
      <c r="V80" s="479"/>
      <c r="W80" s="479"/>
      <c r="X80" s="479"/>
      <c r="Y80" s="479"/>
      <c r="Z80" s="589">
        <f>BJ136</f>
        <v>21</v>
      </c>
      <c r="AA80" s="126"/>
      <c r="AB80" s="111"/>
      <c r="AM80" s="84"/>
      <c r="AN80" s="84"/>
      <c r="AO80" s="110"/>
      <c r="AP80" s="84"/>
      <c r="AQ80" s="110"/>
      <c r="AR80" s="502" t="s">
        <v>541</v>
      </c>
      <c r="AS80" s="503"/>
      <c r="AT80" s="503"/>
      <c r="AU80" s="503"/>
      <c r="AV80" s="503"/>
      <c r="AW80" s="503"/>
      <c r="AX80" s="557" t="s">
        <v>443</v>
      </c>
      <c r="AZ80" s="84"/>
      <c r="BA80" s="110"/>
      <c r="BB80" s="95"/>
      <c r="BC80" s="96"/>
      <c r="BD80" s="84"/>
      <c r="BE80" s="84"/>
      <c r="BF80" s="84"/>
      <c r="BG80" s="84"/>
      <c r="BH80" s="84"/>
      <c r="BI80" s="84"/>
      <c r="BJ80" s="84"/>
      <c r="BK80" s="84"/>
      <c r="BL80" s="84"/>
      <c r="BM80" s="110"/>
      <c r="BN80" s="95"/>
      <c r="BO80" s="95"/>
      <c r="BP80" s="504"/>
      <c r="BQ80" s="505"/>
      <c r="BR80" s="505"/>
      <c r="BS80" s="505"/>
      <c r="BT80" s="505"/>
      <c r="BU80" s="505"/>
      <c r="BV80" s="485"/>
      <c r="BW80" s="84"/>
      <c r="BX80" s="84"/>
      <c r="BY80" s="80"/>
      <c r="BZ80" s="100"/>
      <c r="CA80" s="95"/>
      <c r="CB80" s="95"/>
      <c r="CC80" s="116"/>
      <c r="CD80" s="116"/>
      <c r="CE80" s="116"/>
      <c r="CF80" s="116"/>
      <c r="CG80" s="116"/>
      <c r="CH80" s="116"/>
      <c r="CI80" s="95"/>
      <c r="CJ80" s="95"/>
      <c r="CK80" s="95"/>
      <c r="CL80" s="480"/>
      <c r="CM80" s="481"/>
      <c r="CN80" s="481"/>
      <c r="CO80" s="481"/>
      <c r="CP80" s="481"/>
      <c r="CQ80" s="481"/>
      <c r="CR80" s="481"/>
      <c r="CS80" s="481"/>
      <c r="CT80" s="551"/>
      <c r="CU80" s="95"/>
      <c r="DH80" s="106"/>
      <c r="DI80" s="84"/>
      <c r="DJ80" s="106"/>
      <c r="DK80" s="95"/>
      <c r="DL80" s="95"/>
      <c r="DM80" s="95"/>
      <c r="DN80" s="95"/>
      <c r="DO80" s="458"/>
      <c r="DP80" s="458"/>
      <c r="DQ80" s="458"/>
      <c r="DR80" s="458"/>
      <c r="DS80" s="458"/>
      <c r="DT80" s="530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111"/>
      <c r="EJ80" s="95"/>
      <c r="EK80" s="110"/>
      <c r="EL80" s="95"/>
      <c r="EM80" s="95"/>
      <c r="EN80" s="95"/>
      <c r="EO80" s="95"/>
      <c r="EP80" s="95"/>
      <c r="EQ80" s="95"/>
      <c r="ER80" s="95"/>
      <c r="ES80" s="95"/>
      <c r="ET80" s="95"/>
      <c r="EU80" s="95"/>
      <c r="EV80" s="95"/>
      <c r="EW80" s="110"/>
      <c r="EX80" s="95"/>
      <c r="EY80" s="95"/>
      <c r="EZ80" s="95"/>
      <c r="FA80" s="572" t="s">
        <v>557</v>
      </c>
      <c r="FB80" s="572"/>
      <c r="FC80" s="572"/>
      <c r="FD80" s="572"/>
      <c r="FE80" s="572"/>
      <c r="FF80" s="554">
        <v>4</v>
      </c>
      <c r="FG80" s="95"/>
      <c r="FH80" s="95"/>
      <c r="FI80" s="95"/>
      <c r="FJ80" s="95"/>
      <c r="FK80" s="95"/>
      <c r="FL80" s="112"/>
      <c r="FM80" s="111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X80" s="80"/>
    </row>
    <row r="81" spans="2:206" ht="6" customHeight="1">
      <c r="B81" s="110"/>
      <c r="C81" s="84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84"/>
      <c r="O81" s="95"/>
      <c r="P81" s="95"/>
      <c r="Q81" s="95"/>
      <c r="R81" s="480"/>
      <c r="S81" s="481"/>
      <c r="T81" s="481"/>
      <c r="U81" s="481"/>
      <c r="V81" s="481"/>
      <c r="W81" s="481"/>
      <c r="X81" s="481"/>
      <c r="Y81" s="481"/>
      <c r="Z81" s="590"/>
      <c r="AA81" s="95"/>
      <c r="AB81" s="111"/>
      <c r="AM81" s="84"/>
      <c r="AN81" s="84"/>
      <c r="AO81" s="110"/>
      <c r="AP81" s="95"/>
      <c r="AQ81" s="102"/>
      <c r="AR81" s="504"/>
      <c r="AS81" s="505"/>
      <c r="AT81" s="505"/>
      <c r="AU81" s="505"/>
      <c r="AV81" s="505"/>
      <c r="AW81" s="505"/>
      <c r="AX81" s="558"/>
      <c r="AZ81" s="84"/>
      <c r="BA81" s="122"/>
      <c r="BB81" s="566" t="s">
        <v>281</v>
      </c>
      <c r="BC81" s="567"/>
      <c r="BD81" s="567"/>
      <c r="BE81" s="567"/>
      <c r="BF81" s="567"/>
      <c r="BG81" s="567"/>
      <c r="BH81" s="567"/>
      <c r="BI81" s="567"/>
      <c r="BJ81" s="518">
        <f>SUM(BJ83:BJ86)+1</f>
        <v>18</v>
      </c>
      <c r="BK81" s="84"/>
      <c r="BL81" s="84"/>
      <c r="BM81" s="110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0"/>
      <c r="BZ81" s="100"/>
      <c r="CA81" s="122"/>
      <c r="CB81" s="502" t="s">
        <v>600</v>
      </c>
      <c r="CC81" s="503"/>
      <c r="CD81" s="503"/>
      <c r="CE81" s="503"/>
      <c r="CF81" s="503"/>
      <c r="CG81" s="503"/>
      <c r="CH81" s="559">
        <f>CH83</f>
        <v>4</v>
      </c>
      <c r="CK81" s="95"/>
      <c r="CL81" s="95"/>
      <c r="CM81" s="95"/>
      <c r="CN81" s="95"/>
      <c r="CO81" s="477" t="s">
        <v>539</v>
      </c>
      <c r="CP81" s="477"/>
      <c r="CQ81" s="477"/>
      <c r="CR81" s="477"/>
      <c r="CS81" s="477"/>
      <c r="CT81" s="530">
        <v>5</v>
      </c>
      <c r="DH81" s="100"/>
      <c r="DJ81" s="100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111"/>
      <c r="EJ81" s="95"/>
      <c r="EK81" s="105"/>
      <c r="EL81" s="574" t="s">
        <v>540</v>
      </c>
      <c r="EM81" s="571"/>
      <c r="EN81" s="571"/>
      <c r="EO81" s="571"/>
      <c r="EP81" s="571"/>
      <c r="EQ81" s="571"/>
      <c r="ER81" s="571"/>
      <c r="ES81" s="571"/>
      <c r="ET81" s="577" t="s">
        <v>689</v>
      </c>
      <c r="EU81" s="95"/>
      <c r="EV81" s="95"/>
      <c r="EW81" s="110"/>
      <c r="EX81" s="95"/>
      <c r="EY81" s="95"/>
      <c r="EZ81" s="95"/>
      <c r="FA81" s="572"/>
      <c r="FB81" s="572"/>
      <c r="FC81" s="572"/>
      <c r="FD81" s="572"/>
      <c r="FE81" s="572"/>
      <c r="FF81" s="554"/>
      <c r="FG81" s="95"/>
      <c r="FH81" s="95"/>
      <c r="FI81" s="95"/>
      <c r="FJ81" s="95"/>
      <c r="FK81" s="95"/>
      <c r="FL81" s="112"/>
      <c r="FM81" s="111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X81" s="82"/>
    </row>
    <row r="82" spans="2:206" ht="6" customHeight="1">
      <c r="B82" s="110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84"/>
      <c r="O82" s="95"/>
      <c r="AA82" s="95"/>
      <c r="AB82" s="111"/>
      <c r="AM82" s="84"/>
      <c r="AN82" s="84"/>
      <c r="AO82" s="110"/>
      <c r="AP82" s="116"/>
      <c r="AQ82" s="128"/>
      <c r="AR82" s="116"/>
      <c r="AS82" s="92"/>
      <c r="AT82" s="92"/>
      <c r="AU82" s="92"/>
      <c r="AV82" s="92"/>
      <c r="AW82" s="92"/>
      <c r="AX82" s="91"/>
      <c r="AZ82" s="84"/>
      <c r="BA82" s="110"/>
      <c r="BB82" s="568"/>
      <c r="BC82" s="569"/>
      <c r="BD82" s="569"/>
      <c r="BE82" s="569"/>
      <c r="BF82" s="569"/>
      <c r="BG82" s="569"/>
      <c r="BH82" s="569"/>
      <c r="BI82" s="569"/>
      <c r="BJ82" s="519"/>
      <c r="BK82" s="84"/>
      <c r="BL82" s="84"/>
      <c r="BM82" s="110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0"/>
      <c r="BZ82" s="100"/>
      <c r="CA82" s="95"/>
      <c r="CB82" s="504"/>
      <c r="CC82" s="505"/>
      <c r="CD82" s="505"/>
      <c r="CE82" s="505"/>
      <c r="CF82" s="505"/>
      <c r="CG82" s="505"/>
      <c r="CH82" s="560"/>
      <c r="CJ82" s="80"/>
      <c r="CK82" s="95"/>
      <c r="CL82" s="95"/>
      <c r="CM82" s="95"/>
      <c r="CN82" s="95"/>
      <c r="CO82" s="458"/>
      <c r="CP82" s="458"/>
      <c r="CQ82" s="458"/>
      <c r="CR82" s="458"/>
      <c r="CS82" s="458"/>
      <c r="CT82" s="530"/>
      <c r="DH82" s="100"/>
      <c r="DJ82" s="100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111"/>
      <c r="EJ82" s="95"/>
      <c r="EK82" s="102"/>
      <c r="EL82" s="575"/>
      <c r="EM82" s="576"/>
      <c r="EN82" s="576"/>
      <c r="EO82" s="576"/>
      <c r="EP82" s="576"/>
      <c r="EQ82" s="576"/>
      <c r="ER82" s="576"/>
      <c r="ES82" s="576"/>
      <c r="ET82" s="578"/>
      <c r="EU82" s="95"/>
      <c r="EV82" s="95"/>
      <c r="EW82" s="110"/>
      <c r="EX82" s="95"/>
      <c r="EY82" s="95"/>
      <c r="EZ82" s="95"/>
      <c r="FA82" s="95"/>
      <c r="FB82" s="95"/>
      <c r="FC82" s="95"/>
      <c r="FD82" s="95"/>
      <c r="FE82" s="95"/>
      <c r="FF82" s="95"/>
      <c r="FG82" s="95"/>
      <c r="FH82" s="95"/>
      <c r="FI82" s="95"/>
      <c r="FJ82" s="95"/>
      <c r="FK82" s="95"/>
      <c r="FL82" s="112"/>
      <c r="FM82" s="111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X82" s="82"/>
    </row>
    <row r="83" spans="2:206" ht="6" customHeight="1">
      <c r="B83" s="110"/>
      <c r="C83" s="95"/>
      <c r="D83" s="95"/>
      <c r="E83" s="90"/>
      <c r="F83" s="90"/>
      <c r="G83" s="90"/>
      <c r="H83" s="90"/>
      <c r="I83" s="90"/>
      <c r="J83" s="90"/>
      <c r="K83" s="90"/>
      <c r="L83" s="90"/>
      <c r="M83" s="90"/>
      <c r="N83" s="84"/>
      <c r="O83" s="95"/>
      <c r="AA83" s="95"/>
      <c r="AB83" s="111"/>
      <c r="AM83" s="84"/>
      <c r="AN83" s="84"/>
      <c r="AO83" s="110"/>
      <c r="AP83" s="95"/>
      <c r="AQ83" s="110"/>
      <c r="AR83" s="95"/>
      <c r="AS83" s="95"/>
      <c r="AT83" s="95"/>
      <c r="AU83" s="95"/>
      <c r="AV83" s="95"/>
      <c r="AW83" s="95"/>
      <c r="AX83" s="114"/>
      <c r="AZ83" s="84"/>
      <c r="BA83" s="110"/>
      <c r="BB83" s="95"/>
      <c r="BC83" s="95"/>
      <c r="BD83" s="95"/>
      <c r="BE83" s="497" t="s">
        <v>690</v>
      </c>
      <c r="BF83" s="497"/>
      <c r="BG83" s="497"/>
      <c r="BH83" s="497"/>
      <c r="BI83" s="497"/>
      <c r="BJ83" s="579">
        <v>12</v>
      </c>
      <c r="BK83" s="84"/>
      <c r="BL83" s="84"/>
      <c r="BM83" s="105"/>
      <c r="BN83" s="478" t="s">
        <v>321</v>
      </c>
      <c r="BO83" s="479"/>
      <c r="BP83" s="479"/>
      <c r="BQ83" s="479"/>
      <c r="BR83" s="479"/>
      <c r="BS83" s="479"/>
      <c r="BT83" s="479"/>
      <c r="BU83" s="479"/>
      <c r="BV83" s="550">
        <f>SUM(BV85:BV88)+1</f>
        <v>7</v>
      </c>
      <c r="BW83" s="84"/>
      <c r="BX83" s="84"/>
      <c r="BY83" s="80"/>
      <c r="BZ83" s="100"/>
      <c r="CA83" s="116"/>
      <c r="CB83" s="116"/>
      <c r="CC83" s="458" t="s">
        <v>464</v>
      </c>
      <c r="CD83" s="458"/>
      <c r="CE83" s="458"/>
      <c r="CF83" s="458"/>
      <c r="CG83" s="458"/>
      <c r="CH83" s="496">
        <v>4</v>
      </c>
      <c r="CI83" s="95"/>
      <c r="CJ83" s="95"/>
      <c r="CK83" s="95"/>
      <c r="CL83" s="95"/>
      <c r="CM83" s="95"/>
      <c r="CN83" s="95"/>
      <c r="CO83" s="458" t="s">
        <v>543</v>
      </c>
      <c r="CP83" s="458"/>
      <c r="CQ83" s="458"/>
      <c r="CR83" s="458"/>
      <c r="CS83" s="458"/>
      <c r="CT83" s="530">
        <v>5</v>
      </c>
      <c r="CU83" s="84"/>
      <c r="DH83" s="106"/>
      <c r="DI83" s="84"/>
      <c r="DJ83" s="106"/>
      <c r="DK83" s="96"/>
      <c r="DL83" s="478" t="s">
        <v>289</v>
      </c>
      <c r="DM83" s="479"/>
      <c r="DN83" s="479"/>
      <c r="DO83" s="479"/>
      <c r="DP83" s="479"/>
      <c r="DQ83" s="479"/>
      <c r="DR83" s="479"/>
      <c r="DS83" s="479"/>
      <c r="DT83" s="550">
        <f>SUM(DT85:DT96)+1</f>
        <v>31</v>
      </c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111"/>
      <c r="EJ83" s="95"/>
      <c r="EK83" s="110"/>
      <c r="EL83" s="95"/>
      <c r="EM83" s="95"/>
      <c r="EN83" s="95"/>
      <c r="EO83" s="477" t="s">
        <v>494</v>
      </c>
      <c r="EP83" s="477"/>
      <c r="EQ83" s="477"/>
      <c r="ER83" s="477"/>
      <c r="ES83" s="477"/>
      <c r="ET83" s="554">
        <v>3</v>
      </c>
      <c r="EU83" s="95"/>
      <c r="EV83" s="95"/>
      <c r="EW83" s="110"/>
      <c r="EX83" s="95"/>
      <c r="EY83" s="95"/>
      <c r="EZ83" s="95"/>
      <c r="FA83" s="95"/>
      <c r="FB83" s="95"/>
      <c r="FC83" s="95"/>
      <c r="FD83" s="95"/>
      <c r="FE83" s="95"/>
      <c r="FF83" s="95"/>
      <c r="FG83" s="95"/>
      <c r="FH83" s="95"/>
      <c r="FI83" s="95"/>
      <c r="FJ83" s="95"/>
      <c r="FK83" s="95"/>
      <c r="FL83" s="112"/>
      <c r="FM83" s="111"/>
      <c r="FN83" s="84"/>
      <c r="FO83" s="502" t="s">
        <v>340</v>
      </c>
      <c r="FP83" s="503"/>
      <c r="FQ83" s="503"/>
      <c r="FR83" s="503"/>
      <c r="FS83" s="503"/>
      <c r="FT83" s="503"/>
      <c r="FU83" s="503"/>
      <c r="FV83" s="503"/>
      <c r="FW83" s="503"/>
      <c r="FX83" s="503"/>
      <c r="FY83" s="587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X83" s="118"/>
    </row>
    <row r="84" spans="2:206" ht="6" customHeight="1">
      <c r="B84" s="110"/>
      <c r="C84" s="95"/>
      <c r="D84" s="95"/>
      <c r="E84" s="90"/>
      <c r="F84" s="90"/>
      <c r="G84" s="90"/>
      <c r="H84" s="90"/>
      <c r="I84" s="90"/>
      <c r="J84" s="90"/>
      <c r="K84" s="90"/>
      <c r="L84" s="90"/>
      <c r="M84" s="90"/>
      <c r="N84" s="84"/>
      <c r="O84" s="95"/>
      <c r="AA84" s="95"/>
      <c r="AB84" s="111"/>
      <c r="AM84" s="84"/>
      <c r="AN84" s="84"/>
      <c r="AO84" s="110"/>
      <c r="AP84" s="95"/>
      <c r="AQ84" s="105"/>
      <c r="AR84" s="502" t="s">
        <v>546</v>
      </c>
      <c r="AS84" s="503"/>
      <c r="AT84" s="503"/>
      <c r="AU84" s="503"/>
      <c r="AV84" s="503"/>
      <c r="AW84" s="503"/>
      <c r="AX84" s="557" t="s">
        <v>443</v>
      </c>
      <c r="AZ84" s="84"/>
      <c r="BA84" s="110"/>
      <c r="BB84" s="95"/>
      <c r="BC84" s="95"/>
      <c r="BD84" s="95"/>
      <c r="BE84" s="498"/>
      <c r="BF84" s="498"/>
      <c r="BG84" s="498"/>
      <c r="BH84" s="498"/>
      <c r="BI84" s="498"/>
      <c r="BJ84" s="580"/>
      <c r="BK84" s="84"/>
      <c r="BL84" s="84"/>
      <c r="BM84" s="84"/>
      <c r="BN84" s="480"/>
      <c r="BO84" s="481"/>
      <c r="BP84" s="481"/>
      <c r="BQ84" s="481"/>
      <c r="BR84" s="481"/>
      <c r="BS84" s="481"/>
      <c r="BT84" s="481"/>
      <c r="BU84" s="481"/>
      <c r="BV84" s="551"/>
      <c r="BW84" s="530">
        <v>5</v>
      </c>
      <c r="BY84" s="80"/>
      <c r="BZ84" s="100"/>
      <c r="CA84" s="95"/>
      <c r="CB84" s="95"/>
      <c r="CC84" s="458"/>
      <c r="CD84" s="458"/>
      <c r="CE84" s="458"/>
      <c r="CF84" s="458"/>
      <c r="CG84" s="458"/>
      <c r="CH84" s="496"/>
      <c r="CI84" s="95"/>
      <c r="CJ84" s="95"/>
      <c r="CK84" s="95"/>
      <c r="CL84" s="95"/>
      <c r="CM84" s="95"/>
      <c r="CN84" s="95"/>
      <c r="CO84" s="458"/>
      <c r="CP84" s="458"/>
      <c r="CQ84" s="458"/>
      <c r="CR84" s="458"/>
      <c r="CS84" s="458"/>
      <c r="CT84" s="530"/>
      <c r="DH84" s="106"/>
      <c r="DI84" s="84"/>
      <c r="DJ84" s="106"/>
      <c r="DK84" s="92"/>
      <c r="DL84" s="480"/>
      <c r="DM84" s="481"/>
      <c r="DN84" s="481"/>
      <c r="DO84" s="481"/>
      <c r="DP84" s="481"/>
      <c r="DQ84" s="481"/>
      <c r="DR84" s="481"/>
      <c r="DS84" s="481"/>
      <c r="DT84" s="551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111"/>
      <c r="EJ84" s="95"/>
      <c r="EK84" s="110"/>
      <c r="EL84" s="95"/>
      <c r="EM84" s="95"/>
      <c r="EN84" s="95"/>
      <c r="EO84" s="458"/>
      <c r="EP84" s="458"/>
      <c r="EQ84" s="458"/>
      <c r="ER84" s="458"/>
      <c r="ES84" s="458"/>
      <c r="ET84" s="554"/>
      <c r="EU84" s="95"/>
      <c r="EV84" s="95"/>
      <c r="EW84" s="122"/>
      <c r="EX84" s="478" t="s">
        <v>294</v>
      </c>
      <c r="EY84" s="479"/>
      <c r="EZ84" s="479"/>
      <c r="FA84" s="479"/>
      <c r="FB84" s="479"/>
      <c r="FC84" s="479"/>
      <c r="FD84" s="479"/>
      <c r="FE84" s="479"/>
      <c r="FF84" s="550">
        <f>SUM(FF86:FF89)+FF92</f>
        <v>16</v>
      </c>
      <c r="FG84" s="95"/>
      <c r="FH84" s="95"/>
      <c r="FI84" s="95"/>
      <c r="FJ84" s="95"/>
      <c r="FK84" s="95"/>
      <c r="FL84" s="112"/>
      <c r="FM84" s="111"/>
      <c r="FN84" s="84"/>
      <c r="FO84" s="504"/>
      <c r="FP84" s="505"/>
      <c r="FQ84" s="505"/>
      <c r="FR84" s="505"/>
      <c r="FS84" s="505"/>
      <c r="FT84" s="505"/>
      <c r="FU84" s="505"/>
      <c r="FV84" s="505"/>
      <c r="FW84" s="505"/>
      <c r="FX84" s="505"/>
      <c r="FY84" s="588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X84" s="118"/>
    </row>
    <row r="85" spans="2:206" ht="6" customHeight="1">
      <c r="B85" s="110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84"/>
      <c r="O85" s="95"/>
      <c r="AA85" s="95"/>
      <c r="AB85" s="111"/>
      <c r="AM85" s="84"/>
      <c r="AN85" s="84"/>
      <c r="AO85" s="110"/>
      <c r="AP85" s="84"/>
      <c r="AQ85" s="110"/>
      <c r="AR85" s="504"/>
      <c r="AS85" s="505"/>
      <c r="AT85" s="505"/>
      <c r="AU85" s="505"/>
      <c r="AV85" s="505"/>
      <c r="AW85" s="505"/>
      <c r="AX85" s="558"/>
      <c r="AZ85" s="84"/>
      <c r="BA85" s="110"/>
      <c r="BB85" s="84"/>
      <c r="BC85" s="84"/>
      <c r="BD85" s="84"/>
      <c r="BE85" s="498" t="s">
        <v>542</v>
      </c>
      <c r="BF85" s="498"/>
      <c r="BG85" s="498"/>
      <c r="BH85" s="498"/>
      <c r="BI85" s="498"/>
      <c r="BJ85" s="580">
        <v>5</v>
      </c>
      <c r="BK85" s="84"/>
      <c r="BL85" s="84"/>
      <c r="BM85" s="84"/>
      <c r="BN85" s="93"/>
      <c r="BO85" s="92"/>
      <c r="BP85" s="92"/>
      <c r="BQ85" s="477" t="s">
        <v>544</v>
      </c>
      <c r="BR85" s="477"/>
      <c r="BS85" s="477"/>
      <c r="BT85" s="477"/>
      <c r="BU85" s="477"/>
      <c r="BV85" s="530">
        <v>2</v>
      </c>
      <c r="BW85" s="530"/>
      <c r="BY85" s="80"/>
      <c r="BZ85" s="100"/>
      <c r="CJ85" s="95"/>
      <c r="CK85" s="95"/>
      <c r="CL85" s="95"/>
      <c r="CM85" s="95"/>
      <c r="CN85" s="95"/>
      <c r="CO85" s="458" t="s">
        <v>545</v>
      </c>
      <c r="CP85" s="458"/>
      <c r="CQ85" s="458"/>
      <c r="CR85" s="458"/>
      <c r="CS85" s="458"/>
      <c r="CT85" s="530">
        <v>5</v>
      </c>
      <c r="DG85" s="95"/>
      <c r="DH85" s="106"/>
      <c r="DI85" s="84"/>
      <c r="DJ85" s="106"/>
      <c r="DK85" s="95"/>
      <c r="DL85" s="95"/>
      <c r="DM85" s="95"/>
      <c r="DN85" s="95"/>
      <c r="DO85" s="477" t="s">
        <v>518</v>
      </c>
      <c r="DP85" s="477"/>
      <c r="DQ85" s="477"/>
      <c r="DR85" s="477"/>
      <c r="DS85" s="477"/>
      <c r="DT85" s="530">
        <v>5</v>
      </c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111"/>
      <c r="EJ85" s="95"/>
      <c r="EK85" s="110"/>
      <c r="EL85" s="95"/>
      <c r="EM85" s="95"/>
      <c r="EN85" s="95"/>
      <c r="EO85" s="95"/>
      <c r="EP85" s="95"/>
      <c r="EQ85" s="95"/>
      <c r="ER85" s="95"/>
      <c r="ES85" s="95"/>
      <c r="ET85" s="95"/>
      <c r="EU85" s="95"/>
      <c r="EV85" s="95"/>
      <c r="EW85" s="110"/>
      <c r="EX85" s="480"/>
      <c r="EY85" s="481"/>
      <c r="EZ85" s="481"/>
      <c r="FA85" s="481"/>
      <c r="FB85" s="481"/>
      <c r="FC85" s="481"/>
      <c r="FD85" s="481"/>
      <c r="FE85" s="481"/>
      <c r="FF85" s="551"/>
      <c r="FG85" s="127"/>
      <c r="FH85" s="127"/>
      <c r="FI85" s="127"/>
      <c r="FJ85" s="127"/>
      <c r="FK85" s="127"/>
      <c r="FL85" s="112"/>
      <c r="FM85" s="111"/>
      <c r="FN85" s="84"/>
      <c r="FO85" s="84"/>
      <c r="FP85" s="84"/>
      <c r="FQ85" s="84"/>
      <c r="FR85" s="84"/>
      <c r="FS85" s="84"/>
      <c r="FT85" s="84"/>
      <c r="FU85" s="84"/>
      <c r="FV85" s="102"/>
      <c r="FW85" s="95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X85" s="118"/>
    </row>
    <row r="86" spans="2:206" ht="6" customHeight="1">
      <c r="B86" s="110"/>
      <c r="C86" s="84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84"/>
      <c r="O86" s="95"/>
      <c r="AA86" s="95"/>
      <c r="AB86" s="111"/>
      <c r="AM86" s="84"/>
      <c r="AN86" s="84"/>
      <c r="AO86" s="110"/>
      <c r="AP86" s="106"/>
      <c r="AQ86" s="84"/>
      <c r="AR86" s="84"/>
      <c r="AS86" s="84"/>
      <c r="AT86" s="84"/>
      <c r="AU86" s="84"/>
      <c r="AV86" s="84"/>
      <c r="AW86" s="84"/>
      <c r="AX86" s="84"/>
      <c r="AZ86" s="84"/>
      <c r="BA86" s="110"/>
      <c r="BB86" s="84"/>
      <c r="BC86" s="84"/>
      <c r="BD86" s="84"/>
      <c r="BE86" s="498"/>
      <c r="BF86" s="498"/>
      <c r="BG86" s="498"/>
      <c r="BH86" s="498"/>
      <c r="BI86" s="498"/>
      <c r="BJ86" s="580"/>
      <c r="BK86" s="84"/>
      <c r="BL86" s="84"/>
      <c r="BM86" s="84"/>
      <c r="BN86" s="106"/>
      <c r="BO86" s="95"/>
      <c r="BP86" s="95"/>
      <c r="BQ86" s="458"/>
      <c r="BR86" s="458"/>
      <c r="BS86" s="458"/>
      <c r="BT86" s="458"/>
      <c r="BU86" s="458"/>
      <c r="BV86" s="530"/>
      <c r="BW86" s="84"/>
      <c r="BY86" s="95"/>
      <c r="BZ86" s="106"/>
      <c r="CI86" s="80"/>
      <c r="CJ86" s="95"/>
      <c r="CK86" s="95"/>
      <c r="CL86" s="95"/>
      <c r="CM86" s="95"/>
      <c r="CN86" s="95"/>
      <c r="CO86" s="458"/>
      <c r="CP86" s="458"/>
      <c r="CQ86" s="458"/>
      <c r="CR86" s="458"/>
      <c r="CS86" s="458"/>
      <c r="CT86" s="530"/>
      <c r="DG86" s="95"/>
      <c r="DH86" s="106"/>
      <c r="DI86" s="84"/>
      <c r="DJ86" s="106"/>
      <c r="DK86" s="95"/>
      <c r="DL86" s="95"/>
      <c r="DM86" s="95"/>
      <c r="DN86" s="95"/>
      <c r="DO86" s="458"/>
      <c r="DP86" s="458"/>
      <c r="DQ86" s="458"/>
      <c r="DR86" s="458"/>
      <c r="DS86" s="458"/>
      <c r="DT86" s="530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111"/>
      <c r="EJ86" s="95"/>
      <c r="EK86" s="110"/>
      <c r="EL86" s="95"/>
      <c r="EM86" s="95"/>
      <c r="EN86" s="95"/>
      <c r="EO86" s="95"/>
      <c r="EP86" s="95"/>
      <c r="EQ86" s="95"/>
      <c r="ER86" s="95"/>
      <c r="ES86" s="95"/>
      <c r="ET86" s="95"/>
      <c r="EU86" s="95"/>
      <c r="EV86" s="95"/>
      <c r="EW86" s="110"/>
      <c r="EX86" s="106"/>
      <c r="EY86" s="95"/>
      <c r="EZ86" s="95"/>
      <c r="FA86" s="571" t="s">
        <v>563</v>
      </c>
      <c r="FB86" s="571"/>
      <c r="FC86" s="571"/>
      <c r="FD86" s="571"/>
      <c r="FE86" s="571"/>
      <c r="FF86" s="554">
        <v>5</v>
      </c>
      <c r="FG86" s="95"/>
      <c r="FH86" s="95"/>
      <c r="FI86" s="95"/>
      <c r="FJ86" s="95"/>
      <c r="FK86" s="95"/>
      <c r="FL86" s="112"/>
      <c r="FM86" s="111"/>
      <c r="FN86" s="84"/>
      <c r="FO86" s="84"/>
      <c r="FP86" s="84"/>
      <c r="FQ86" s="84"/>
      <c r="FR86" s="84"/>
      <c r="FS86" s="84"/>
      <c r="FT86" s="84"/>
      <c r="FU86" s="84"/>
      <c r="FV86" s="105"/>
      <c r="FW86" s="95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X86" s="118"/>
    </row>
    <row r="87" spans="2:206" ht="6" customHeight="1">
      <c r="B87" s="110"/>
      <c r="C87" s="84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84"/>
      <c r="O87" s="95"/>
      <c r="AA87" s="95"/>
      <c r="AB87" s="111"/>
      <c r="AM87" s="84"/>
      <c r="AN87" s="84"/>
      <c r="AO87" s="110"/>
      <c r="AP87" s="84"/>
      <c r="AQ87" s="110"/>
      <c r="AR87" s="95"/>
      <c r="AS87" s="84"/>
      <c r="AT87" s="84"/>
      <c r="AU87" s="84"/>
      <c r="AV87" s="84"/>
      <c r="AW87" s="84"/>
      <c r="AX87" s="84"/>
      <c r="BA87" s="83"/>
      <c r="BK87" s="84"/>
      <c r="BL87" s="84"/>
      <c r="BM87" s="84"/>
      <c r="BN87" s="106"/>
      <c r="BO87" s="95"/>
      <c r="BP87" s="95"/>
      <c r="BQ87" s="458" t="s">
        <v>547</v>
      </c>
      <c r="BR87" s="458"/>
      <c r="BS87" s="458"/>
      <c r="BT87" s="458"/>
      <c r="BU87" s="458"/>
      <c r="BV87" s="530">
        <v>4</v>
      </c>
      <c r="BW87" s="84"/>
      <c r="BY87" s="95"/>
      <c r="BZ87" s="106"/>
      <c r="CA87" s="95"/>
      <c r="CB87" s="502" t="s">
        <v>601</v>
      </c>
      <c r="CC87" s="503"/>
      <c r="CD87" s="503"/>
      <c r="CE87" s="503"/>
      <c r="CF87" s="503"/>
      <c r="CG87" s="503"/>
      <c r="CH87" s="559">
        <f>CH89+1</f>
        <v>3</v>
      </c>
      <c r="CI87" s="80"/>
      <c r="CJ87" s="80"/>
      <c r="CK87" s="95"/>
      <c r="CL87" s="80"/>
      <c r="DH87" s="106"/>
      <c r="DI87" s="84"/>
      <c r="DJ87" s="106"/>
      <c r="DK87" s="95"/>
      <c r="DL87" s="95"/>
      <c r="DM87" s="95"/>
      <c r="DN87" s="95"/>
      <c r="DO87" s="458" t="s">
        <v>520</v>
      </c>
      <c r="DP87" s="458"/>
      <c r="DQ87" s="458"/>
      <c r="DR87" s="458"/>
      <c r="DS87" s="458"/>
      <c r="DT87" s="530">
        <v>4</v>
      </c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111"/>
      <c r="EJ87" s="95"/>
      <c r="EK87" s="105"/>
      <c r="EL87" s="574" t="s">
        <v>548</v>
      </c>
      <c r="EM87" s="571"/>
      <c r="EN87" s="571"/>
      <c r="EO87" s="571"/>
      <c r="EP87" s="571"/>
      <c r="EQ87" s="571"/>
      <c r="ER87" s="571"/>
      <c r="ES87" s="571"/>
      <c r="ET87" s="577" t="s">
        <v>687</v>
      </c>
      <c r="EU87" s="95"/>
      <c r="EV87" s="106"/>
      <c r="EW87" s="110"/>
      <c r="EX87" s="106"/>
      <c r="EY87" s="95"/>
      <c r="EZ87" s="95"/>
      <c r="FA87" s="572"/>
      <c r="FB87" s="572"/>
      <c r="FC87" s="572"/>
      <c r="FD87" s="572"/>
      <c r="FE87" s="572"/>
      <c r="FF87" s="554"/>
      <c r="FG87" s="95"/>
      <c r="FH87" s="95"/>
      <c r="FI87" s="95"/>
      <c r="FJ87" s="95"/>
      <c r="FK87" s="95"/>
      <c r="FL87" s="112"/>
      <c r="FM87" s="111"/>
      <c r="FN87" s="84"/>
      <c r="FO87" s="581" t="s">
        <v>443</v>
      </c>
      <c r="FP87" s="582"/>
      <c r="FQ87" s="582"/>
      <c r="FR87" s="582"/>
      <c r="FS87" s="582"/>
      <c r="FT87" s="582"/>
      <c r="FU87" s="582"/>
      <c r="FV87" s="582"/>
      <c r="FW87" s="582"/>
      <c r="FX87" s="582"/>
      <c r="FY87" s="583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</row>
    <row r="88" spans="2:206" ht="6" customHeight="1">
      <c r="B88" s="110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95"/>
      <c r="AA88" s="95"/>
      <c r="AB88" s="111"/>
      <c r="AM88" s="84"/>
      <c r="AN88" s="84"/>
      <c r="AO88" s="110"/>
      <c r="AP88" s="84"/>
      <c r="AQ88" s="105"/>
      <c r="AR88" s="502" t="s">
        <v>550</v>
      </c>
      <c r="AS88" s="503"/>
      <c r="AT88" s="503"/>
      <c r="AU88" s="503"/>
      <c r="AV88" s="503"/>
      <c r="AW88" s="503"/>
      <c r="AX88" s="557" t="s">
        <v>443</v>
      </c>
      <c r="BA88" s="83"/>
      <c r="BK88" s="84"/>
      <c r="BM88" s="84"/>
      <c r="BN88" s="106"/>
      <c r="BO88" s="95"/>
      <c r="BP88" s="95"/>
      <c r="BQ88" s="458"/>
      <c r="BR88" s="458"/>
      <c r="BS88" s="458"/>
      <c r="BT88" s="458"/>
      <c r="BU88" s="458"/>
      <c r="BV88" s="530"/>
      <c r="BW88" s="84"/>
      <c r="BY88" s="95"/>
      <c r="BZ88" s="106"/>
      <c r="CA88" s="93"/>
      <c r="CB88" s="504"/>
      <c r="CC88" s="505"/>
      <c r="CD88" s="505"/>
      <c r="CE88" s="505"/>
      <c r="CF88" s="505"/>
      <c r="CG88" s="505"/>
      <c r="CH88" s="560"/>
      <c r="CI88" s="80"/>
      <c r="CJ88" s="80"/>
      <c r="CK88" s="95"/>
      <c r="CL88" s="80"/>
      <c r="DH88" s="106"/>
      <c r="DI88" s="84"/>
      <c r="DJ88" s="106"/>
      <c r="DK88" s="95"/>
      <c r="DL88" s="95"/>
      <c r="DM88" s="95"/>
      <c r="DN88" s="95"/>
      <c r="DO88" s="458"/>
      <c r="DP88" s="458"/>
      <c r="DQ88" s="458"/>
      <c r="DR88" s="458"/>
      <c r="DS88" s="458"/>
      <c r="DT88" s="530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111"/>
      <c r="EJ88" s="95"/>
      <c r="EK88" s="102"/>
      <c r="EL88" s="575"/>
      <c r="EM88" s="576"/>
      <c r="EN88" s="576"/>
      <c r="EO88" s="576"/>
      <c r="EP88" s="576"/>
      <c r="EQ88" s="576"/>
      <c r="ER88" s="576"/>
      <c r="ES88" s="576"/>
      <c r="ET88" s="578"/>
      <c r="EU88" s="95"/>
      <c r="EV88" s="95"/>
      <c r="EW88" s="110"/>
      <c r="EX88" s="106"/>
      <c r="EY88" s="95"/>
      <c r="EZ88" s="95"/>
      <c r="FA88" s="458" t="s">
        <v>568</v>
      </c>
      <c r="FB88" s="458"/>
      <c r="FC88" s="458"/>
      <c r="FD88" s="458"/>
      <c r="FE88" s="458"/>
      <c r="FF88" s="554">
        <v>5</v>
      </c>
      <c r="FG88" s="95"/>
      <c r="FH88" s="95"/>
      <c r="FI88" s="95"/>
      <c r="FJ88" s="95"/>
      <c r="FK88" s="95"/>
      <c r="FL88" s="112"/>
      <c r="FM88" s="111"/>
      <c r="FN88" s="84"/>
      <c r="FO88" s="584"/>
      <c r="FP88" s="585"/>
      <c r="FQ88" s="585"/>
      <c r="FR88" s="585"/>
      <c r="FS88" s="585"/>
      <c r="FT88" s="585"/>
      <c r="FU88" s="585"/>
      <c r="FV88" s="585"/>
      <c r="FW88" s="585"/>
      <c r="FX88" s="585"/>
      <c r="FY88" s="586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</row>
    <row r="89" spans="2:206" ht="6" customHeight="1">
      <c r="B89" s="110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95"/>
      <c r="AA89" s="112"/>
      <c r="AB89" s="111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110"/>
      <c r="AP89" s="84"/>
      <c r="AQ89" s="102"/>
      <c r="AR89" s="504"/>
      <c r="AS89" s="505"/>
      <c r="AT89" s="505"/>
      <c r="AU89" s="505"/>
      <c r="AV89" s="505"/>
      <c r="AW89" s="505"/>
      <c r="AX89" s="558"/>
      <c r="BA89" s="105"/>
      <c r="BB89" s="566" t="s">
        <v>283</v>
      </c>
      <c r="BC89" s="567"/>
      <c r="BD89" s="567"/>
      <c r="BE89" s="567"/>
      <c r="BF89" s="567"/>
      <c r="BG89" s="567"/>
      <c r="BH89" s="567"/>
      <c r="BI89" s="567"/>
      <c r="BJ89" s="518">
        <f>SUM(BJ91:BJ96)+1</f>
        <v>15</v>
      </c>
      <c r="BL89" s="84"/>
      <c r="BN89" s="100"/>
      <c r="BO89" s="95"/>
      <c r="BP89" s="80"/>
      <c r="BW89" s="84"/>
      <c r="BY89" s="95"/>
      <c r="BZ89" s="106"/>
      <c r="CC89" s="458" t="s">
        <v>464</v>
      </c>
      <c r="CD89" s="458"/>
      <c r="CE89" s="458"/>
      <c r="CF89" s="458"/>
      <c r="CG89" s="458"/>
      <c r="CH89" s="496">
        <v>2</v>
      </c>
      <c r="CI89" s="80"/>
      <c r="DH89" s="106"/>
      <c r="DI89" s="84"/>
      <c r="DJ89" s="106"/>
      <c r="DK89" s="95"/>
      <c r="DL89" s="95"/>
      <c r="DM89" s="95"/>
      <c r="DN89" s="95"/>
      <c r="DO89" s="458" t="s">
        <v>524</v>
      </c>
      <c r="DP89" s="458"/>
      <c r="DQ89" s="458"/>
      <c r="DR89" s="458"/>
      <c r="DS89" s="458"/>
      <c r="DT89" s="530">
        <v>6</v>
      </c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111"/>
      <c r="EJ89" s="95"/>
      <c r="EK89" s="110"/>
      <c r="EL89" s="95"/>
      <c r="EM89" s="95"/>
      <c r="EN89" s="95"/>
      <c r="EO89" s="477" t="s">
        <v>494</v>
      </c>
      <c r="EP89" s="477"/>
      <c r="EQ89" s="477"/>
      <c r="ER89" s="477"/>
      <c r="ES89" s="477"/>
      <c r="ET89" s="554">
        <v>3</v>
      </c>
      <c r="EU89" s="95"/>
      <c r="EV89" s="95"/>
      <c r="EW89" s="110"/>
      <c r="EX89" s="106"/>
      <c r="EY89" s="95"/>
      <c r="EZ89" s="95"/>
      <c r="FA89" s="458"/>
      <c r="FB89" s="458"/>
      <c r="FC89" s="458"/>
      <c r="FD89" s="458"/>
      <c r="FE89" s="458"/>
      <c r="FF89" s="554"/>
      <c r="FG89" s="95"/>
      <c r="FH89" s="95"/>
      <c r="FI89" s="95"/>
      <c r="FJ89" s="95"/>
      <c r="FK89" s="95"/>
      <c r="FL89" s="112"/>
      <c r="FM89" s="111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X89" s="129"/>
    </row>
    <row r="90" spans="2:206" ht="6" customHeight="1">
      <c r="B90" s="110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AA90" s="112"/>
      <c r="AB90" s="111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110"/>
      <c r="AP90" s="84"/>
      <c r="AQ90" s="128"/>
      <c r="AR90" s="95"/>
      <c r="AS90" s="95"/>
      <c r="AT90" s="95"/>
      <c r="AU90" s="95"/>
      <c r="AV90" s="95"/>
      <c r="AW90" s="95"/>
      <c r="AX90" s="84"/>
      <c r="BA90" s="110"/>
      <c r="BB90" s="568"/>
      <c r="BC90" s="569"/>
      <c r="BD90" s="569"/>
      <c r="BE90" s="569"/>
      <c r="BF90" s="569"/>
      <c r="BG90" s="569"/>
      <c r="BH90" s="569"/>
      <c r="BI90" s="569"/>
      <c r="BJ90" s="519"/>
      <c r="BL90" s="84"/>
      <c r="BN90" s="100"/>
      <c r="BO90" s="95"/>
      <c r="BP90" s="80"/>
      <c r="BW90" s="84"/>
      <c r="BY90" s="95"/>
      <c r="BZ90" s="106"/>
      <c r="CC90" s="458"/>
      <c r="CD90" s="458"/>
      <c r="CE90" s="458"/>
      <c r="CF90" s="458"/>
      <c r="CG90" s="458"/>
      <c r="CH90" s="496"/>
      <c r="CI90" s="80"/>
      <c r="DH90" s="106"/>
      <c r="DI90" s="84"/>
      <c r="DJ90" s="106"/>
      <c r="DK90" s="95"/>
      <c r="DL90" s="95"/>
      <c r="DM90" s="95"/>
      <c r="DN90" s="95"/>
      <c r="DO90" s="458"/>
      <c r="DP90" s="458"/>
      <c r="DQ90" s="458"/>
      <c r="DR90" s="458"/>
      <c r="DS90" s="458"/>
      <c r="DT90" s="530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111"/>
      <c r="EJ90" s="95"/>
      <c r="EK90" s="110"/>
      <c r="EL90" s="95"/>
      <c r="EM90" s="95"/>
      <c r="EN90" s="95"/>
      <c r="EO90" s="458"/>
      <c r="EP90" s="458"/>
      <c r="EQ90" s="458"/>
      <c r="ER90" s="458"/>
      <c r="ES90" s="458"/>
      <c r="ET90" s="554"/>
      <c r="EU90" s="95"/>
      <c r="EV90" s="95"/>
      <c r="EW90" s="110"/>
      <c r="EX90" s="106"/>
      <c r="EY90" s="95"/>
      <c r="EZ90" s="95"/>
      <c r="FA90" s="95"/>
      <c r="FB90" s="95"/>
      <c r="FC90" s="95"/>
      <c r="FD90" s="95"/>
      <c r="FE90" s="95"/>
      <c r="FF90" s="95"/>
      <c r="FG90" s="95"/>
      <c r="FH90" s="95"/>
      <c r="FI90" s="95"/>
      <c r="FJ90" s="95"/>
      <c r="FK90" s="95"/>
      <c r="FL90" s="112"/>
      <c r="FM90" s="111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X90" s="129"/>
    </row>
    <row r="91" spans="2:206" ht="6" customHeight="1">
      <c r="B91" s="110"/>
      <c r="C91" s="95"/>
      <c r="D91" s="95"/>
      <c r="E91" s="90"/>
      <c r="F91" s="90"/>
      <c r="G91" s="90"/>
      <c r="H91" s="90"/>
      <c r="I91" s="90"/>
      <c r="J91" s="90"/>
      <c r="K91" s="90"/>
      <c r="L91" s="90"/>
      <c r="M91" s="90"/>
      <c r="N91" s="95"/>
      <c r="O91" s="95"/>
      <c r="AA91" s="112"/>
      <c r="AB91" s="111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3"/>
      <c r="AQ91" s="110"/>
      <c r="AR91" s="80"/>
      <c r="AS91" s="80"/>
      <c r="AT91" s="80"/>
      <c r="AU91" s="80"/>
      <c r="AV91" s="80"/>
      <c r="AW91" s="80"/>
      <c r="BA91" s="110"/>
      <c r="BB91" s="95"/>
      <c r="BC91" s="95"/>
      <c r="BD91" s="95"/>
      <c r="BE91" s="497" t="s">
        <v>549</v>
      </c>
      <c r="BF91" s="497"/>
      <c r="BG91" s="497"/>
      <c r="BH91" s="497"/>
      <c r="BI91" s="497"/>
      <c r="BJ91" s="579">
        <v>3</v>
      </c>
      <c r="BK91" s="84"/>
      <c r="BL91" s="84"/>
      <c r="BN91" s="100"/>
      <c r="BO91" s="95"/>
      <c r="BP91" s="520" t="s">
        <v>599</v>
      </c>
      <c r="BQ91" s="521"/>
      <c r="BR91" s="521"/>
      <c r="BS91" s="521"/>
      <c r="BT91" s="521"/>
      <c r="BU91" s="521"/>
      <c r="BV91" s="484" t="s">
        <v>691</v>
      </c>
      <c r="BW91" s="84"/>
      <c r="BY91" s="95"/>
      <c r="BZ91" s="106"/>
      <c r="CI91" s="80"/>
      <c r="DH91" s="106"/>
      <c r="DI91" s="84"/>
      <c r="DJ91" s="106"/>
      <c r="DK91" s="95"/>
      <c r="DL91" s="95"/>
      <c r="DM91" s="95"/>
      <c r="DN91" s="95"/>
      <c r="DO91" s="458" t="s">
        <v>530</v>
      </c>
      <c r="DP91" s="458"/>
      <c r="DQ91" s="458"/>
      <c r="DR91" s="458"/>
      <c r="DS91" s="458"/>
      <c r="DT91" s="530">
        <v>5</v>
      </c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111"/>
      <c r="EJ91" s="95"/>
      <c r="EK91" s="110"/>
      <c r="EL91" s="95"/>
      <c r="EM91" s="95"/>
      <c r="EN91" s="95"/>
      <c r="EO91" s="95"/>
      <c r="EP91" s="95"/>
      <c r="EQ91" s="95"/>
      <c r="ER91" s="95"/>
      <c r="ES91" s="95"/>
      <c r="ET91" s="95"/>
      <c r="EU91" s="95"/>
      <c r="EV91" s="95"/>
      <c r="EW91" s="110"/>
      <c r="EX91" s="106"/>
      <c r="EY91" s="95"/>
      <c r="EZ91" s="95"/>
      <c r="FA91" s="95"/>
      <c r="FB91" s="95"/>
      <c r="FC91" s="95"/>
      <c r="FD91" s="95"/>
      <c r="FE91" s="95"/>
      <c r="FF91" s="95"/>
      <c r="FG91" s="95"/>
      <c r="FH91" s="95"/>
      <c r="FI91" s="95"/>
      <c r="FJ91" s="95"/>
      <c r="FK91" s="95"/>
      <c r="FL91" s="112"/>
      <c r="FM91" s="111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X91" s="118"/>
    </row>
    <row r="92" spans="2:206" ht="6" customHeight="1">
      <c r="B92" s="110"/>
      <c r="C92" s="95"/>
      <c r="D92" s="95"/>
      <c r="E92" s="90"/>
      <c r="F92" s="90"/>
      <c r="G92" s="90"/>
      <c r="H92" s="90"/>
      <c r="I92" s="90"/>
      <c r="J92" s="90"/>
      <c r="K92" s="90"/>
      <c r="L92" s="90"/>
      <c r="M92" s="90"/>
      <c r="N92" s="95"/>
      <c r="O92" s="95"/>
      <c r="AA92" s="112"/>
      <c r="AB92" s="111"/>
      <c r="AM92" s="84"/>
      <c r="AN92" s="84"/>
      <c r="AO92" s="83"/>
      <c r="AP92" s="80"/>
      <c r="AQ92" s="105"/>
      <c r="AR92" s="502" t="s">
        <v>556</v>
      </c>
      <c r="AS92" s="503"/>
      <c r="AT92" s="503"/>
      <c r="AU92" s="503"/>
      <c r="AV92" s="503"/>
      <c r="AW92" s="503"/>
      <c r="AX92" s="557" t="s">
        <v>443</v>
      </c>
      <c r="BA92" s="110"/>
      <c r="BB92" s="95"/>
      <c r="BC92" s="95"/>
      <c r="BD92" s="95"/>
      <c r="BE92" s="498"/>
      <c r="BF92" s="498"/>
      <c r="BG92" s="498"/>
      <c r="BH92" s="498"/>
      <c r="BI92" s="498"/>
      <c r="BJ92" s="580"/>
      <c r="BK92" s="84"/>
      <c r="BL92" s="84"/>
      <c r="BO92" s="104"/>
      <c r="BP92" s="522"/>
      <c r="BQ92" s="523"/>
      <c r="BR92" s="523"/>
      <c r="BS92" s="523"/>
      <c r="BT92" s="523"/>
      <c r="BU92" s="523"/>
      <c r="BV92" s="485"/>
      <c r="BW92" s="84"/>
      <c r="BY92" s="95"/>
      <c r="BZ92" s="106"/>
      <c r="CI92" s="80"/>
      <c r="DH92" s="106"/>
      <c r="DI92" s="84"/>
      <c r="DJ92" s="106"/>
      <c r="DK92" s="95"/>
      <c r="DL92" s="95"/>
      <c r="DM92" s="95"/>
      <c r="DN92" s="95"/>
      <c r="DO92" s="458"/>
      <c r="DP92" s="458"/>
      <c r="DQ92" s="458"/>
      <c r="DR92" s="458"/>
      <c r="DS92" s="458"/>
      <c r="DT92" s="530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111"/>
      <c r="EJ92" s="95"/>
      <c r="EK92" s="110"/>
      <c r="EL92" s="95"/>
      <c r="EM92" s="95"/>
      <c r="EN92" s="95"/>
      <c r="EO92" s="95"/>
      <c r="EP92" s="95"/>
      <c r="EQ92" s="95"/>
      <c r="ER92" s="95"/>
      <c r="ES92" s="95"/>
      <c r="ET92" s="95"/>
      <c r="EU92" s="95"/>
      <c r="EW92" s="83"/>
      <c r="EX92" s="100"/>
      <c r="EZ92" s="531" t="s">
        <v>692</v>
      </c>
      <c r="FA92" s="532"/>
      <c r="FB92" s="532"/>
      <c r="FC92" s="532"/>
      <c r="FD92" s="532"/>
      <c r="FE92" s="532"/>
      <c r="FF92" s="550">
        <f>FF95+1</f>
        <v>6</v>
      </c>
      <c r="FL92" s="112"/>
      <c r="FM92" s="111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X92" s="118"/>
    </row>
    <row r="93" spans="2:206" ht="6" customHeight="1">
      <c r="B93" s="110"/>
      <c r="C93" s="95"/>
      <c r="D93" s="95"/>
      <c r="E93" s="113"/>
      <c r="F93" s="113"/>
      <c r="G93" s="113"/>
      <c r="H93" s="113"/>
      <c r="I93" s="113"/>
      <c r="J93" s="113"/>
      <c r="K93" s="113"/>
      <c r="L93" s="113"/>
      <c r="M93" s="95"/>
      <c r="N93" s="95"/>
      <c r="O93" s="95"/>
      <c r="AA93" s="112"/>
      <c r="AB93" s="111"/>
      <c r="AM93" s="84"/>
      <c r="AN93" s="84"/>
      <c r="AO93" s="83"/>
      <c r="AP93" s="80"/>
      <c r="AQ93" s="110"/>
      <c r="AR93" s="504"/>
      <c r="AS93" s="505"/>
      <c r="AT93" s="505"/>
      <c r="AU93" s="505"/>
      <c r="AV93" s="505"/>
      <c r="AW93" s="505"/>
      <c r="AX93" s="558"/>
      <c r="BA93" s="110"/>
      <c r="BB93" s="95"/>
      <c r="BC93" s="95"/>
      <c r="BD93" s="95"/>
      <c r="BE93" s="498" t="s">
        <v>551</v>
      </c>
      <c r="BF93" s="498"/>
      <c r="BG93" s="498"/>
      <c r="BH93" s="498"/>
      <c r="BI93" s="498"/>
      <c r="BJ93" s="570">
        <v>5</v>
      </c>
      <c r="BK93" s="84"/>
      <c r="BL93" s="84"/>
      <c r="BW93" s="84"/>
      <c r="BY93" s="80"/>
      <c r="BZ93" s="100"/>
      <c r="CA93" s="95"/>
      <c r="CB93" s="502" t="s">
        <v>602</v>
      </c>
      <c r="CC93" s="503"/>
      <c r="CD93" s="503"/>
      <c r="CE93" s="503"/>
      <c r="CF93" s="503"/>
      <c r="CG93" s="503"/>
      <c r="CH93" s="559">
        <f>CH95+1</f>
        <v>3</v>
      </c>
      <c r="DH93" s="106"/>
      <c r="DI93" s="84"/>
      <c r="DJ93" s="106"/>
      <c r="DK93" s="95"/>
      <c r="DL93" s="95"/>
      <c r="DM93" s="95"/>
      <c r="DN93" s="95"/>
      <c r="DO93" s="458" t="s">
        <v>534</v>
      </c>
      <c r="DP93" s="458"/>
      <c r="DQ93" s="458"/>
      <c r="DR93" s="458"/>
      <c r="DS93" s="458"/>
      <c r="DT93" s="530">
        <v>4</v>
      </c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111"/>
      <c r="EJ93" s="95"/>
      <c r="EK93" s="105"/>
      <c r="EL93" s="574" t="s">
        <v>554</v>
      </c>
      <c r="EM93" s="571"/>
      <c r="EN93" s="571"/>
      <c r="EO93" s="571"/>
      <c r="EP93" s="571"/>
      <c r="EQ93" s="571"/>
      <c r="ER93" s="571"/>
      <c r="ES93" s="571"/>
      <c r="ET93" s="577" t="s">
        <v>693</v>
      </c>
      <c r="EU93" s="95"/>
      <c r="EV93" s="95"/>
      <c r="EW93" s="110"/>
      <c r="EX93" s="106"/>
      <c r="EY93" s="96"/>
      <c r="EZ93" s="533"/>
      <c r="FA93" s="534"/>
      <c r="FB93" s="534"/>
      <c r="FC93" s="534"/>
      <c r="FD93" s="534"/>
      <c r="FE93" s="534"/>
      <c r="FF93" s="573"/>
      <c r="FG93" s="84"/>
      <c r="FH93" s="84"/>
      <c r="FI93" s="84"/>
      <c r="FJ93" s="84"/>
      <c r="FK93" s="84"/>
      <c r="FL93" s="112"/>
      <c r="FM93" s="111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</row>
    <row r="94" spans="2:206" ht="6" customHeight="1">
      <c r="B94" s="110"/>
      <c r="C94" s="95"/>
      <c r="D94" s="95"/>
      <c r="E94" s="113"/>
      <c r="F94" s="113"/>
      <c r="G94" s="113"/>
      <c r="H94" s="113"/>
      <c r="I94" s="113"/>
      <c r="J94" s="113"/>
      <c r="K94" s="113"/>
      <c r="L94" s="113"/>
      <c r="M94" s="95"/>
      <c r="N94" s="95"/>
      <c r="O94" s="95"/>
      <c r="AA94" s="112"/>
      <c r="AB94" s="111"/>
      <c r="AM94" s="84"/>
      <c r="AN94" s="84"/>
      <c r="AO94" s="83"/>
      <c r="AP94" s="80"/>
      <c r="AQ94" s="110"/>
      <c r="AR94" s="80"/>
      <c r="AS94" s="80"/>
      <c r="AT94" s="80"/>
      <c r="AU94" s="80"/>
      <c r="AV94" s="80"/>
      <c r="AW94" s="80"/>
      <c r="BA94" s="110"/>
      <c r="BB94" s="95"/>
      <c r="BC94" s="95"/>
      <c r="BD94" s="95"/>
      <c r="BE94" s="498"/>
      <c r="BF94" s="498"/>
      <c r="BG94" s="498"/>
      <c r="BH94" s="498"/>
      <c r="BI94" s="498"/>
      <c r="BJ94" s="570"/>
      <c r="BK94" s="84"/>
      <c r="BL94" s="84"/>
      <c r="BW94" s="84"/>
      <c r="BY94" s="80"/>
      <c r="BZ94" s="100"/>
      <c r="CA94" s="93"/>
      <c r="CB94" s="504"/>
      <c r="CC94" s="505"/>
      <c r="CD94" s="505"/>
      <c r="CE94" s="505"/>
      <c r="CF94" s="505"/>
      <c r="CG94" s="505"/>
      <c r="CH94" s="560"/>
      <c r="DH94" s="106"/>
      <c r="DI94" s="84"/>
      <c r="DJ94" s="106"/>
      <c r="DK94" s="95"/>
      <c r="DL94" s="95"/>
      <c r="DM94" s="95"/>
      <c r="DN94" s="95"/>
      <c r="DO94" s="458"/>
      <c r="DP94" s="458"/>
      <c r="DQ94" s="458"/>
      <c r="DR94" s="458"/>
      <c r="DS94" s="458"/>
      <c r="DT94" s="530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111"/>
      <c r="EJ94" s="95"/>
      <c r="EK94" s="102"/>
      <c r="EL94" s="575"/>
      <c r="EM94" s="576"/>
      <c r="EN94" s="576"/>
      <c r="EO94" s="576"/>
      <c r="EP94" s="576"/>
      <c r="EQ94" s="576"/>
      <c r="ER94" s="576"/>
      <c r="ES94" s="576"/>
      <c r="ET94" s="578"/>
      <c r="EU94" s="95"/>
      <c r="EV94" s="95"/>
      <c r="EW94" s="83"/>
      <c r="EX94" s="95"/>
      <c r="EY94" s="102"/>
      <c r="EZ94" s="535"/>
      <c r="FA94" s="536"/>
      <c r="FB94" s="536"/>
      <c r="FC94" s="536"/>
      <c r="FD94" s="536"/>
      <c r="FE94" s="536"/>
      <c r="FF94" s="551"/>
      <c r="FG94" s="84"/>
      <c r="FH94" s="84"/>
      <c r="FI94" s="84"/>
      <c r="FJ94" s="84"/>
      <c r="FK94" s="84"/>
      <c r="FL94" s="112"/>
      <c r="FM94" s="111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</row>
    <row r="95" spans="2:206" ht="6" customHeight="1">
      <c r="B95" s="110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AA95" s="112"/>
      <c r="AB95" s="111"/>
      <c r="AM95" s="84"/>
      <c r="AN95" s="84"/>
      <c r="AO95" s="83"/>
      <c r="AP95" s="80"/>
      <c r="AQ95" s="110"/>
      <c r="AR95" s="80"/>
      <c r="AS95" s="80"/>
      <c r="AT95" s="80"/>
      <c r="AU95" s="80"/>
      <c r="AV95" s="80"/>
      <c r="AW95" s="80"/>
      <c r="BA95" s="110"/>
      <c r="BB95" s="95"/>
      <c r="BC95" s="95"/>
      <c r="BD95" s="95"/>
      <c r="BE95" s="498" t="s">
        <v>553</v>
      </c>
      <c r="BF95" s="498"/>
      <c r="BG95" s="498"/>
      <c r="BH95" s="498"/>
      <c r="BI95" s="498"/>
      <c r="BJ95" s="570">
        <v>6</v>
      </c>
      <c r="BK95" s="84"/>
      <c r="BL95" s="84"/>
      <c r="BW95" s="84"/>
      <c r="BY95" s="80"/>
      <c r="BZ95" s="100"/>
      <c r="CC95" s="458" t="s">
        <v>464</v>
      </c>
      <c r="CD95" s="458"/>
      <c r="CE95" s="458"/>
      <c r="CF95" s="458"/>
      <c r="CG95" s="458"/>
      <c r="CH95" s="496">
        <v>2</v>
      </c>
      <c r="DH95" s="106"/>
      <c r="DI95" s="84"/>
      <c r="DJ95" s="106"/>
      <c r="DK95" s="95"/>
      <c r="DL95" s="95"/>
      <c r="DM95" s="95"/>
      <c r="DN95" s="95"/>
      <c r="DO95" s="458" t="s">
        <v>538</v>
      </c>
      <c r="DP95" s="458"/>
      <c r="DQ95" s="458"/>
      <c r="DR95" s="458"/>
      <c r="DS95" s="458"/>
      <c r="DT95" s="530">
        <v>6</v>
      </c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111"/>
      <c r="EJ95" s="95"/>
      <c r="EK95" s="110"/>
      <c r="EL95" s="95"/>
      <c r="EM95" s="95"/>
      <c r="EN95" s="95"/>
      <c r="EO95" s="477" t="s">
        <v>494</v>
      </c>
      <c r="EP95" s="477"/>
      <c r="EQ95" s="477"/>
      <c r="ER95" s="477"/>
      <c r="ES95" s="477"/>
      <c r="ET95" s="554">
        <v>1</v>
      </c>
      <c r="EU95" s="95"/>
      <c r="EV95" s="95"/>
      <c r="EW95" s="110"/>
      <c r="EY95" s="83"/>
      <c r="EZ95" s="140"/>
      <c r="FA95" s="571" t="s">
        <v>516</v>
      </c>
      <c r="FB95" s="571"/>
      <c r="FC95" s="571"/>
      <c r="FD95" s="571"/>
      <c r="FE95" s="571"/>
      <c r="FF95" s="554">
        <v>5</v>
      </c>
      <c r="FL95" s="112"/>
      <c r="FM95" s="111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</row>
    <row r="96" spans="2:206" ht="6" customHeight="1">
      <c r="B96" s="110"/>
      <c r="C96" s="95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95"/>
      <c r="O96" s="95"/>
      <c r="AA96" s="112"/>
      <c r="AB96" s="111"/>
      <c r="AM96" s="84"/>
      <c r="AN96" s="84"/>
      <c r="AO96" s="83"/>
      <c r="AP96" s="80"/>
      <c r="AQ96" s="105"/>
      <c r="AR96" s="502" t="s">
        <v>559</v>
      </c>
      <c r="AS96" s="503"/>
      <c r="AT96" s="503"/>
      <c r="AU96" s="503"/>
      <c r="AV96" s="503"/>
      <c r="AW96" s="503"/>
      <c r="AX96" s="484" t="s">
        <v>408</v>
      </c>
      <c r="BA96" s="110"/>
      <c r="BB96" s="95"/>
      <c r="BC96" s="95"/>
      <c r="BD96" s="95"/>
      <c r="BE96" s="498"/>
      <c r="BF96" s="498"/>
      <c r="BG96" s="498"/>
      <c r="BH96" s="498"/>
      <c r="BI96" s="498"/>
      <c r="BJ96" s="570"/>
      <c r="BK96" s="84"/>
      <c r="BL96" s="84"/>
      <c r="BW96" s="84"/>
      <c r="BY96" s="80"/>
      <c r="BZ96" s="100"/>
      <c r="CC96" s="458"/>
      <c r="CD96" s="458"/>
      <c r="CE96" s="458"/>
      <c r="CF96" s="458"/>
      <c r="CG96" s="458"/>
      <c r="CH96" s="496"/>
      <c r="DH96" s="106"/>
      <c r="DI96" s="84"/>
      <c r="DJ96" s="106"/>
      <c r="DK96" s="95"/>
      <c r="DL96" s="95"/>
      <c r="DM96" s="95"/>
      <c r="DN96" s="95"/>
      <c r="DO96" s="458"/>
      <c r="DP96" s="458"/>
      <c r="DQ96" s="458"/>
      <c r="DR96" s="458"/>
      <c r="DS96" s="458"/>
      <c r="DT96" s="530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111"/>
      <c r="EJ96" s="95"/>
      <c r="EK96" s="110"/>
      <c r="EL96" s="95"/>
      <c r="EM96" s="95"/>
      <c r="EN96" s="95"/>
      <c r="EO96" s="458"/>
      <c r="EP96" s="458"/>
      <c r="EQ96" s="458"/>
      <c r="ER96" s="458"/>
      <c r="ES96" s="458"/>
      <c r="ET96" s="554"/>
      <c r="EU96" s="95"/>
      <c r="EV96" s="95"/>
      <c r="EW96" s="110"/>
      <c r="EX96" s="95"/>
      <c r="EY96" s="110"/>
      <c r="EZ96" s="95"/>
      <c r="FA96" s="572"/>
      <c r="FB96" s="572"/>
      <c r="FC96" s="572"/>
      <c r="FD96" s="572"/>
      <c r="FE96" s="572"/>
      <c r="FF96" s="554"/>
      <c r="FG96" s="84"/>
      <c r="FH96" s="84"/>
      <c r="FI96" s="84"/>
      <c r="FJ96" s="84"/>
      <c r="FK96" s="84"/>
      <c r="FL96" s="112"/>
      <c r="FM96" s="111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</row>
    <row r="97" spans="2:195" ht="6" customHeight="1">
      <c r="B97" s="110"/>
      <c r="C97" s="95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95"/>
      <c r="O97" s="95"/>
      <c r="AA97" s="112"/>
      <c r="AB97" s="111"/>
      <c r="AM97" s="95"/>
      <c r="AO97" s="83"/>
      <c r="AP97" s="80"/>
      <c r="AQ97" s="80"/>
      <c r="AR97" s="504"/>
      <c r="AS97" s="505"/>
      <c r="AT97" s="505"/>
      <c r="AU97" s="505"/>
      <c r="AV97" s="505"/>
      <c r="AW97" s="505"/>
      <c r="AX97" s="485"/>
      <c r="BA97" s="110"/>
      <c r="BB97" s="95"/>
      <c r="BC97" s="95"/>
      <c r="BD97" s="95"/>
      <c r="BE97" s="95"/>
      <c r="BF97" s="95"/>
      <c r="BG97" s="95"/>
      <c r="BH97" s="95"/>
      <c r="BI97" s="95"/>
      <c r="BJ97" s="95"/>
      <c r="BK97" s="84"/>
      <c r="BL97" s="84"/>
      <c r="BW97" s="84"/>
      <c r="BY97" s="80"/>
      <c r="BZ97" s="100"/>
      <c r="CA97" s="80"/>
      <c r="DH97" s="100"/>
      <c r="DJ97" s="100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111"/>
      <c r="EJ97" s="95"/>
      <c r="EK97" s="110"/>
      <c r="EL97" s="95"/>
      <c r="EM97" s="95"/>
      <c r="EN97" s="95"/>
      <c r="EO97" s="95"/>
      <c r="EP97" s="95"/>
      <c r="EQ97" s="95"/>
      <c r="ER97" s="95"/>
      <c r="ES97" s="95"/>
      <c r="ET97" s="95"/>
      <c r="EU97" s="95"/>
      <c r="EV97" s="95"/>
      <c r="EW97" s="110"/>
      <c r="EX97" s="95"/>
      <c r="EY97" s="110"/>
      <c r="EZ97" s="95"/>
      <c r="FA97" s="149"/>
      <c r="FB97" s="149"/>
      <c r="FC97" s="149"/>
      <c r="FD97" s="149"/>
      <c r="FE97" s="149"/>
      <c r="FF97" s="149"/>
      <c r="FG97" s="117"/>
      <c r="FH97" s="117"/>
      <c r="FI97" s="117"/>
      <c r="FJ97" s="117"/>
      <c r="FK97" s="117"/>
      <c r="FL97" s="112"/>
      <c r="FM97" s="111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</row>
    <row r="98" spans="2:195" ht="6" customHeight="1">
      <c r="B98" s="110"/>
      <c r="C98" s="95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95"/>
      <c r="O98" s="95"/>
      <c r="AA98" s="112"/>
      <c r="AB98" s="111"/>
      <c r="AM98" s="95"/>
      <c r="AO98" s="83"/>
      <c r="AP98" s="80"/>
      <c r="AQ98" s="80"/>
      <c r="AR98" s="80"/>
      <c r="AS98" s="80"/>
      <c r="AT98" s="80"/>
      <c r="AU98" s="80"/>
      <c r="AV98" s="80"/>
      <c r="AW98" s="80"/>
      <c r="AX98" s="80"/>
      <c r="BA98" s="110"/>
      <c r="BB98" s="95"/>
      <c r="BC98" s="95"/>
      <c r="BD98" s="95"/>
      <c r="BE98" s="95"/>
      <c r="BF98" s="95"/>
      <c r="BG98" s="95"/>
      <c r="BH98" s="95"/>
      <c r="BI98" s="95"/>
      <c r="BJ98" s="95"/>
      <c r="BK98" s="84"/>
      <c r="BL98" s="84"/>
      <c r="BW98" s="84"/>
      <c r="BY98" s="80"/>
      <c r="BZ98" s="100"/>
      <c r="CA98" s="80"/>
      <c r="DH98" s="100"/>
      <c r="DJ98" s="100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111"/>
      <c r="EJ98" s="95"/>
      <c r="EK98" s="110"/>
      <c r="EL98" s="95"/>
      <c r="EM98" s="95"/>
      <c r="EN98" s="95"/>
      <c r="EO98" s="95"/>
      <c r="EP98" s="95"/>
      <c r="EQ98" s="95"/>
      <c r="ER98" s="95"/>
      <c r="ES98" s="95"/>
      <c r="ET98" s="95"/>
      <c r="EU98" s="95"/>
      <c r="EV98" s="95"/>
      <c r="EW98" s="110"/>
      <c r="EX98" s="95"/>
      <c r="EY98" s="110"/>
      <c r="EZ98" s="95"/>
      <c r="FA98" s="149"/>
      <c r="FB98" s="149"/>
      <c r="FC98" s="149"/>
      <c r="FD98" s="149"/>
      <c r="FE98" s="149"/>
      <c r="FF98" s="149"/>
      <c r="FG98" s="80"/>
      <c r="FH98" s="80"/>
      <c r="FI98" s="80"/>
      <c r="FJ98" s="80"/>
      <c r="FK98" s="80"/>
      <c r="FL98" s="112"/>
      <c r="FM98" s="111"/>
      <c r="FZ98" s="84"/>
      <c r="GA98" s="84"/>
      <c r="GB98" s="84"/>
      <c r="GC98" s="84"/>
      <c r="GD98" s="84"/>
      <c r="GE98" s="84"/>
      <c r="GF98" s="84"/>
      <c r="GG98" s="84"/>
      <c r="GH98" s="84"/>
      <c r="GI98" s="84"/>
      <c r="GJ98" s="84"/>
      <c r="GK98" s="84"/>
      <c r="GL98" s="84"/>
      <c r="GM98" s="84"/>
    </row>
    <row r="99" spans="2:195" ht="6" customHeight="1">
      <c r="B99" s="83"/>
      <c r="C99" s="80"/>
      <c r="N99" s="80"/>
      <c r="O99" s="80"/>
      <c r="AA99" s="112"/>
      <c r="AB99" s="79"/>
      <c r="AM99" s="80"/>
      <c r="AO99" s="83"/>
      <c r="AP99" s="80"/>
      <c r="AQ99" s="80"/>
      <c r="AR99" s="80"/>
      <c r="AS99" s="80"/>
      <c r="AT99" s="80"/>
      <c r="AU99" s="80"/>
      <c r="AV99" s="80"/>
      <c r="AW99" s="80"/>
      <c r="AX99" s="80"/>
      <c r="BA99" s="110"/>
      <c r="BB99" s="566" t="s">
        <v>558</v>
      </c>
      <c r="BC99" s="567"/>
      <c r="BD99" s="567"/>
      <c r="BE99" s="567"/>
      <c r="BF99" s="567"/>
      <c r="BG99" s="567"/>
      <c r="BH99" s="567"/>
      <c r="BI99" s="567"/>
      <c r="BJ99" s="518">
        <f>SUM(BJ101:BJ106)+1</f>
        <v>23</v>
      </c>
      <c r="BK99" s="84"/>
      <c r="BY99" s="80"/>
      <c r="BZ99" s="100"/>
      <c r="CA99" s="95"/>
      <c r="CB99" s="502" t="s">
        <v>603</v>
      </c>
      <c r="CC99" s="503"/>
      <c r="CD99" s="503"/>
      <c r="CE99" s="503"/>
      <c r="CF99" s="503"/>
      <c r="CG99" s="503"/>
      <c r="CH99" s="559">
        <f>CH101+1</f>
        <v>3</v>
      </c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DH99" s="106"/>
      <c r="DI99" s="84"/>
      <c r="DJ99" s="106"/>
      <c r="DK99" s="96"/>
      <c r="DL99" s="478" t="s">
        <v>293</v>
      </c>
      <c r="DM99" s="479"/>
      <c r="DN99" s="479"/>
      <c r="DO99" s="479"/>
      <c r="DP99" s="479"/>
      <c r="DQ99" s="479"/>
      <c r="DR99" s="479"/>
      <c r="DS99" s="479"/>
      <c r="DT99" s="550">
        <f>SUM(DT101:DT108)+1</f>
        <v>21</v>
      </c>
      <c r="EI99" s="79"/>
      <c r="EJ99" s="80"/>
      <c r="EK99" s="101"/>
      <c r="EL99" s="478" t="s">
        <v>561</v>
      </c>
      <c r="EM99" s="479"/>
      <c r="EN99" s="479"/>
      <c r="EO99" s="479"/>
      <c r="EP99" s="479"/>
      <c r="EQ99" s="479"/>
      <c r="ER99" s="479"/>
      <c r="ES99" s="479"/>
      <c r="ET99" s="557" t="s">
        <v>670</v>
      </c>
      <c r="EU99" s="80"/>
      <c r="EV99" s="95"/>
      <c r="EW99" s="110"/>
      <c r="EX99" s="95"/>
      <c r="EY99" s="105"/>
      <c r="EZ99" s="478" t="s">
        <v>610</v>
      </c>
      <c r="FA99" s="479"/>
      <c r="FB99" s="479"/>
      <c r="FC99" s="479"/>
      <c r="FD99" s="479"/>
      <c r="FE99" s="479"/>
      <c r="FF99" s="562" t="s">
        <v>443</v>
      </c>
      <c r="FG99" s="80"/>
      <c r="FH99" s="80"/>
      <c r="FI99" s="80"/>
      <c r="FJ99" s="80"/>
      <c r="FK99" s="80"/>
      <c r="FL99" s="112"/>
      <c r="FM99" s="79"/>
    </row>
    <row r="100" spans="2:195" ht="6" customHeight="1">
      <c r="B100" s="83"/>
      <c r="C100" s="80"/>
      <c r="N100" s="80"/>
      <c r="O100" s="80"/>
      <c r="AA100" s="112"/>
      <c r="AB100" s="79"/>
      <c r="AM100" s="80"/>
      <c r="AO100" s="101"/>
      <c r="AP100" s="478" t="s">
        <v>565</v>
      </c>
      <c r="AQ100" s="479"/>
      <c r="AR100" s="479"/>
      <c r="AS100" s="479"/>
      <c r="AT100" s="479"/>
      <c r="AU100" s="479"/>
      <c r="AV100" s="479"/>
      <c r="AW100" s="479"/>
      <c r="AX100" s="550">
        <f>AX102+1</f>
        <v>5</v>
      </c>
      <c r="BA100" s="92"/>
      <c r="BB100" s="568"/>
      <c r="BC100" s="569"/>
      <c r="BD100" s="569"/>
      <c r="BE100" s="569"/>
      <c r="BF100" s="569"/>
      <c r="BG100" s="569"/>
      <c r="BH100" s="569"/>
      <c r="BI100" s="569"/>
      <c r="BJ100" s="519"/>
      <c r="BK100" s="84"/>
      <c r="BY100" s="80"/>
      <c r="BZ100" s="100"/>
      <c r="CA100" s="93"/>
      <c r="CB100" s="504"/>
      <c r="CC100" s="505"/>
      <c r="CD100" s="505"/>
      <c r="CE100" s="505"/>
      <c r="CF100" s="505"/>
      <c r="CG100" s="505"/>
      <c r="CH100" s="560"/>
      <c r="DH100" s="106"/>
      <c r="DI100" s="84"/>
      <c r="DJ100" s="106"/>
      <c r="DK100" s="92"/>
      <c r="DL100" s="480"/>
      <c r="DM100" s="481"/>
      <c r="DN100" s="481"/>
      <c r="DO100" s="481"/>
      <c r="DP100" s="481"/>
      <c r="DQ100" s="481"/>
      <c r="DR100" s="481"/>
      <c r="DS100" s="481"/>
      <c r="DT100" s="551"/>
      <c r="EI100" s="79"/>
      <c r="EJ100" s="80"/>
      <c r="EK100" s="107"/>
      <c r="EL100" s="480"/>
      <c r="EM100" s="481"/>
      <c r="EN100" s="481"/>
      <c r="EO100" s="481"/>
      <c r="EP100" s="481"/>
      <c r="EQ100" s="481"/>
      <c r="ER100" s="481"/>
      <c r="ES100" s="481"/>
      <c r="ET100" s="558"/>
      <c r="EU100" s="80"/>
      <c r="EV100" s="106"/>
      <c r="EW100" s="110"/>
      <c r="EX100" s="95"/>
      <c r="EY100" s="95"/>
      <c r="EZ100" s="480"/>
      <c r="FA100" s="481"/>
      <c r="FB100" s="481"/>
      <c r="FC100" s="481"/>
      <c r="FD100" s="481"/>
      <c r="FE100" s="481"/>
      <c r="FF100" s="563"/>
      <c r="FG100" s="80"/>
      <c r="FH100" s="80"/>
      <c r="FI100" s="80"/>
      <c r="FJ100" s="80"/>
      <c r="FK100" s="80"/>
      <c r="FL100" s="109"/>
      <c r="FM100" s="79"/>
    </row>
    <row r="101" spans="2:195" ht="6" customHeight="1">
      <c r="B101" s="83"/>
      <c r="C101" s="80"/>
      <c r="N101" s="80"/>
      <c r="O101" s="80"/>
      <c r="AA101" s="109"/>
      <c r="AB101" s="79"/>
      <c r="AM101" s="80"/>
      <c r="AO101" s="83"/>
      <c r="AP101" s="480"/>
      <c r="AQ101" s="481"/>
      <c r="AR101" s="481"/>
      <c r="AS101" s="481"/>
      <c r="AT101" s="481"/>
      <c r="AU101" s="481"/>
      <c r="AV101" s="481"/>
      <c r="AW101" s="481"/>
      <c r="AX101" s="551"/>
      <c r="BA101" s="80"/>
      <c r="BB101" s="80"/>
      <c r="BC101" s="83"/>
      <c r="BD101" s="80"/>
      <c r="BE101" s="497" t="s">
        <v>560</v>
      </c>
      <c r="BF101" s="497"/>
      <c r="BG101" s="497"/>
      <c r="BH101" s="497"/>
      <c r="BI101" s="497"/>
      <c r="BJ101" s="564">
        <v>7</v>
      </c>
      <c r="BY101" s="80"/>
      <c r="BZ101" s="100"/>
      <c r="CA101" s="80"/>
      <c r="CC101" s="458" t="s">
        <v>464</v>
      </c>
      <c r="CD101" s="458"/>
      <c r="CE101" s="458"/>
      <c r="CF101" s="458"/>
      <c r="CG101" s="458"/>
      <c r="CH101" s="496">
        <v>2</v>
      </c>
      <c r="DH101" s="106"/>
      <c r="DI101" s="84"/>
      <c r="DJ101" s="106"/>
      <c r="DK101" s="95"/>
      <c r="DL101" s="95"/>
      <c r="DM101" s="95"/>
      <c r="DN101" s="95"/>
      <c r="DO101" s="477" t="s">
        <v>518</v>
      </c>
      <c r="DP101" s="477"/>
      <c r="DQ101" s="477"/>
      <c r="DR101" s="477"/>
      <c r="DS101" s="477"/>
      <c r="DT101" s="530">
        <v>6</v>
      </c>
      <c r="EI101" s="79"/>
      <c r="EJ101" s="80"/>
      <c r="EK101" s="83"/>
      <c r="EL101" s="80"/>
      <c r="EM101" s="80"/>
      <c r="EN101" s="80"/>
      <c r="EO101" s="80"/>
      <c r="EP101" s="80"/>
      <c r="EQ101" s="80"/>
      <c r="ER101" s="80"/>
      <c r="ES101" s="80"/>
      <c r="ET101" s="80"/>
      <c r="EU101" s="80"/>
      <c r="EV101" s="106"/>
      <c r="EW101" s="110"/>
      <c r="EX101" s="95"/>
      <c r="EY101" s="95"/>
      <c r="EZ101" s="95"/>
      <c r="FA101" s="95"/>
      <c r="FB101" s="95"/>
      <c r="FC101" s="95"/>
      <c r="FD101" s="95"/>
      <c r="FE101" s="95"/>
      <c r="FF101" s="95"/>
      <c r="FG101" s="80"/>
      <c r="FH101" s="80"/>
      <c r="FI101" s="80"/>
      <c r="FJ101" s="80"/>
      <c r="FK101" s="80"/>
      <c r="FL101" s="109"/>
      <c r="FM101" s="79"/>
    </row>
    <row r="102" spans="2:195" ht="6" customHeight="1">
      <c r="B102" s="101"/>
      <c r="C102" s="478" t="s">
        <v>564</v>
      </c>
      <c r="D102" s="479"/>
      <c r="E102" s="479"/>
      <c r="F102" s="479"/>
      <c r="G102" s="479"/>
      <c r="H102" s="479"/>
      <c r="I102" s="479"/>
      <c r="J102" s="479"/>
      <c r="K102" s="479"/>
      <c r="L102" s="479"/>
      <c r="M102" s="552">
        <f>M106</f>
        <v>13</v>
      </c>
      <c r="N102" s="80"/>
      <c r="O102" s="80"/>
      <c r="AA102" s="109"/>
      <c r="AB102" s="79"/>
      <c r="AM102" s="80"/>
      <c r="AO102" s="83"/>
      <c r="AP102" s="80"/>
      <c r="AQ102" s="80"/>
      <c r="AR102" s="80"/>
      <c r="AS102" s="477" t="s">
        <v>569</v>
      </c>
      <c r="AT102" s="477"/>
      <c r="AU102" s="477"/>
      <c r="AV102" s="477"/>
      <c r="AW102" s="477"/>
      <c r="AX102" s="457">
        <v>4</v>
      </c>
      <c r="BA102" s="80"/>
      <c r="BB102" s="80"/>
      <c r="BC102" s="83"/>
      <c r="BD102" s="80"/>
      <c r="BE102" s="498"/>
      <c r="BF102" s="498"/>
      <c r="BG102" s="498"/>
      <c r="BH102" s="498"/>
      <c r="BI102" s="498"/>
      <c r="BJ102" s="565"/>
      <c r="BR102" s="150"/>
      <c r="BS102" s="150"/>
      <c r="BY102" s="80"/>
      <c r="BZ102" s="100"/>
      <c r="CA102" s="80"/>
      <c r="CC102" s="458"/>
      <c r="CD102" s="458"/>
      <c r="CE102" s="458"/>
      <c r="CF102" s="458"/>
      <c r="CG102" s="458"/>
      <c r="CH102" s="496"/>
      <c r="DH102" s="106"/>
      <c r="DI102" s="84"/>
      <c r="DJ102" s="106"/>
      <c r="DK102" s="95"/>
      <c r="DL102" s="95"/>
      <c r="DM102" s="95"/>
      <c r="DN102" s="95"/>
      <c r="DO102" s="458"/>
      <c r="DP102" s="458"/>
      <c r="DQ102" s="458"/>
      <c r="DR102" s="458"/>
      <c r="DS102" s="458"/>
      <c r="DT102" s="530"/>
      <c r="DU102" s="84"/>
      <c r="EI102" s="79"/>
      <c r="EJ102" s="80"/>
      <c r="EK102" s="83"/>
      <c r="EL102" s="80"/>
      <c r="EM102" s="80"/>
      <c r="EN102" s="80"/>
      <c r="EO102" s="80"/>
      <c r="EP102" s="80"/>
      <c r="EQ102" s="80"/>
      <c r="ER102" s="80"/>
      <c r="ES102" s="80"/>
      <c r="ET102" s="80"/>
      <c r="EU102" s="80"/>
      <c r="EV102" s="95"/>
      <c r="EW102" s="110"/>
      <c r="EX102" s="95"/>
      <c r="EY102" s="95"/>
      <c r="EZ102" s="95"/>
      <c r="FA102" s="95"/>
      <c r="FB102" s="95"/>
      <c r="FC102" s="95"/>
      <c r="FD102" s="95"/>
      <c r="FE102" s="95"/>
      <c r="FF102" s="95"/>
      <c r="FG102" s="80"/>
      <c r="FH102" s="80"/>
      <c r="FI102" s="80"/>
      <c r="FJ102" s="80"/>
      <c r="FK102" s="80"/>
      <c r="FL102" s="109"/>
      <c r="FM102" s="79"/>
    </row>
    <row r="103" spans="2:195" ht="6" customHeight="1">
      <c r="B103" s="103"/>
      <c r="C103" s="480"/>
      <c r="D103" s="481"/>
      <c r="E103" s="481"/>
      <c r="F103" s="481"/>
      <c r="G103" s="481"/>
      <c r="H103" s="481"/>
      <c r="I103" s="481"/>
      <c r="J103" s="481"/>
      <c r="K103" s="481"/>
      <c r="L103" s="481"/>
      <c r="M103" s="553"/>
      <c r="N103" s="80"/>
      <c r="O103" s="80"/>
      <c r="AA103" s="109"/>
      <c r="AB103" s="79"/>
      <c r="AM103" s="80"/>
      <c r="AO103" s="83"/>
      <c r="AP103" s="80"/>
      <c r="AQ103" s="80"/>
      <c r="AR103" s="80"/>
      <c r="AS103" s="458"/>
      <c r="AT103" s="458"/>
      <c r="AU103" s="458"/>
      <c r="AV103" s="458"/>
      <c r="AW103" s="458"/>
      <c r="AX103" s="457"/>
      <c r="BA103" s="80"/>
      <c r="BB103" s="80"/>
      <c r="BC103" s="83"/>
      <c r="BD103" s="80"/>
      <c r="BE103" s="498" t="s">
        <v>562</v>
      </c>
      <c r="BF103" s="498"/>
      <c r="BG103" s="498"/>
      <c r="BH103" s="498"/>
      <c r="BI103" s="498"/>
      <c r="BJ103" s="561">
        <v>12</v>
      </c>
      <c r="BY103" s="80"/>
      <c r="BZ103" s="100"/>
      <c r="CA103" s="80"/>
      <c r="DH103" s="100"/>
      <c r="DI103" s="84"/>
      <c r="DJ103" s="106"/>
      <c r="DK103" s="95"/>
      <c r="DL103" s="95"/>
      <c r="DM103" s="95"/>
      <c r="DN103" s="95"/>
      <c r="DO103" s="458" t="s">
        <v>520</v>
      </c>
      <c r="DP103" s="458"/>
      <c r="DQ103" s="458"/>
      <c r="DR103" s="458"/>
      <c r="DS103" s="458"/>
      <c r="DT103" s="530">
        <v>4</v>
      </c>
      <c r="DU103" s="84"/>
      <c r="EI103" s="79"/>
      <c r="EJ103" s="80"/>
      <c r="EK103" s="101"/>
      <c r="EL103" s="478" t="s">
        <v>567</v>
      </c>
      <c r="EM103" s="479"/>
      <c r="EN103" s="479"/>
      <c r="EO103" s="479"/>
      <c r="EP103" s="479"/>
      <c r="EQ103" s="479"/>
      <c r="ER103" s="479"/>
      <c r="ES103" s="479"/>
      <c r="ET103" s="557" t="s">
        <v>694</v>
      </c>
      <c r="EU103" s="80"/>
      <c r="EV103" s="95"/>
      <c r="EW103" s="122"/>
      <c r="EX103" s="502" t="s">
        <v>300</v>
      </c>
      <c r="EY103" s="503"/>
      <c r="EZ103" s="503"/>
      <c r="FA103" s="503"/>
      <c r="FB103" s="503"/>
      <c r="FC103" s="503"/>
      <c r="FD103" s="503"/>
      <c r="FE103" s="503"/>
      <c r="FF103" s="559">
        <f>FF105+1</f>
        <v>4</v>
      </c>
      <c r="FG103" s="80"/>
      <c r="FH103" s="80"/>
      <c r="FI103" s="80"/>
      <c r="FJ103" s="80"/>
      <c r="FK103" s="80"/>
      <c r="FL103" s="109"/>
      <c r="FM103" s="79"/>
    </row>
    <row r="104" spans="2:195" ht="6" customHeight="1">
      <c r="B104" s="80"/>
      <c r="C104" s="80"/>
      <c r="J104" s="107"/>
      <c r="N104" s="80"/>
      <c r="O104" s="80"/>
      <c r="AA104" s="109"/>
      <c r="AB104" s="79"/>
      <c r="AM104" s="80"/>
      <c r="AO104" s="83"/>
      <c r="BA104" s="80"/>
      <c r="BB104" s="80"/>
      <c r="BC104" s="83"/>
      <c r="BD104" s="80"/>
      <c r="BE104" s="498"/>
      <c r="BF104" s="498"/>
      <c r="BG104" s="498"/>
      <c r="BH104" s="498"/>
      <c r="BI104" s="498"/>
      <c r="BJ104" s="561"/>
      <c r="BY104" s="80"/>
      <c r="BZ104" s="100"/>
      <c r="CA104" s="95"/>
      <c r="CB104" s="80"/>
      <c r="CC104" s="80"/>
      <c r="CD104" s="80"/>
      <c r="CE104" s="80"/>
      <c r="CF104" s="80"/>
      <c r="CG104" s="80"/>
      <c r="CH104" s="80"/>
      <c r="DH104" s="100"/>
      <c r="DI104" s="84"/>
      <c r="DJ104" s="106"/>
      <c r="DK104" s="95"/>
      <c r="DL104" s="95"/>
      <c r="DM104" s="95"/>
      <c r="DN104" s="95"/>
      <c r="DO104" s="458"/>
      <c r="DP104" s="458"/>
      <c r="DQ104" s="458"/>
      <c r="DR104" s="458"/>
      <c r="DS104" s="458"/>
      <c r="DT104" s="530"/>
      <c r="DU104" s="84"/>
      <c r="EI104" s="79"/>
      <c r="EJ104" s="80"/>
      <c r="EK104" s="107"/>
      <c r="EL104" s="480"/>
      <c r="EM104" s="481"/>
      <c r="EN104" s="481"/>
      <c r="EO104" s="481"/>
      <c r="EP104" s="481"/>
      <c r="EQ104" s="481"/>
      <c r="ER104" s="481"/>
      <c r="ES104" s="481"/>
      <c r="ET104" s="558"/>
      <c r="EU104" s="80"/>
      <c r="EV104" s="95"/>
      <c r="EW104" s="83"/>
      <c r="EX104" s="504"/>
      <c r="EY104" s="505"/>
      <c r="EZ104" s="505"/>
      <c r="FA104" s="505"/>
      <c r="FB104" s="505"/>
      <c r="FC104" s="505"/>
      <c r="FD104" s="505"/>
      <c r="FE104" s="505"/>
      <c r="FF104" s="560"/>
      <c r="FG104" s="80"/>
      <c r="FH104" s="80"/>
      <c r="FI104" s="80"/>
      <c r="FJ104" s="80"/>
      <c r="FK104" s="80"/>
      <c r="FL104" s="109"/>
      <c r="FM104" s="79"/>
    </row>
    <row r="105" spans="2:195" ht="6" customHeight="1">
      <c r="B105" s="80"/>
      <c r="J105" s="101"/>
      <c r="N105" s="80"/>
      <c r="O105" s="80"/>
      <c r="AA105" s="109"/>
      <c r="AB105" s="79"/>
      <c r="AM105" s="80"/>
      <c r="AO105" s="83"/>
      <c r="BA105" s="80"/>
      <c r="BB105" s="80"/>
      <c r="BC105" s="83"/>
      <c r="BD105" s="80"/>
      <c r="BE105" s="498" t="s">
        <v>566</v>
      </c>
      <c r="BF105" s="498"/>
      <c r="BG105" s="498"/>
      <c r="BH105" s="498"/>
      <c r="BI105" s="498"/>
      <c r="BJ105" s="561">
        <v>3</v>
      </c>
      <c r="BY105" s="80"/>
      <c r="BZ105" s="100"/>
      <c r="CA105" s="95"/>
      <c r="CB105" s="502" t="s">
        <v>604</v>
      </c>
      <c r="CC105" s="503"/>
      <c r="CD105" s="503"/>
      <c r="CE105" s="503"/>
      <c r="CF105" s="503"/>
      <c r="CG105" s="503"/>
      <c r="CH105" s="559">
        <f>CH107+1</f>
        <v>4</v>
      </c>
      <c r="DH105" s="100"/>
      <c r="DJ105" s="100"/>
      <c r="DK105" s="80"/>
      <c r="DL105" s="80"/>
      <c r="DM105" s="80"/>
      <c r="DN105" s="80"/>
      <c r="DO105" s="458" t="s">
        <v>530</v>
      </c>
      <c r="DP105" s="458"/>
      <c r="DQ105" s="458"/>
      <c r="DR105" s="458"/>
      <c r="DS105" s="458"/>
      <c r="DT105" s="457">
        <v>6</v>
      </c>
      <c r="DU105" s="84"/>
      <c r="EI105" s="79"/>
      <c r="EJ105" s="80"/>
      <c r="EK105" s="83"/>
      <c r="EL105" s="80"/>
      <c r="EM105" s="80"/>
      <c r="EN105" s="80"/>
      <c r="EO105" s="80"/>
      <c r="EP105" s="80"/>
      <c r="EQ105" s="80"/>
      <c r="ER105" s="80"/>
      <c r="ES105" s="80"/>
      <c r="ET105" s="80"/>
      <c r="EU105" s="80"/>
      <c r="EV105" s="95"/>
      <c r="EW105" s="110"/>
      <c r="EX105" s="141"/>
      <c r="EY105" s="141"/>
      <c r="EZ105" s="141"/>
      <c r="FA105" s="477" t="s">
        <v>578</v>
      </c>
      <c r="FB105" s="477"/>
      <c r="FC105" s="477"/>
      <c r="FD105" s="477"/>
      <c r="FE105" s="477"/>
      <c r="FF105" s="554">
        <v>3</v>
      </c>
      <c r="FG105" s="80"/>
      <c r="FH105" s="80"/>
      <c r="FI105" s="80"/>
      <c r="FJ105" s="80"/>
      <c r="FK105" s="80"/>
      <c r="FL105" s="109"/>
    </row>
    <row r="106" spans="2:195" ht="6" customHeight="1">
      <c r="B106" s="80"/>
      <c r="C106" s="478" t="s">
        <v>570</v>
      </c>
      <c r="D106" s="479"/>
      <c r="E106" s="479"/>
      <c r="F106" s="479"/>
      <c r="G106" s="479"/>
      <c r="H106" s="479"/>
      <c r="I106" s="479"/>
      <c r="J106" s="479"/>
      <c r="K106" s="479"/>
      <c r="L106" s="479"/>
      <c r="M106" s="552">
        <f>M110+1</f>
        <v>13</v>
      </c>
      <c r="N106" s="80"/>
      <c r="O106" s="80"/>
      <c r="AA106" s="109"/>
      <c r="AB106" s="79"/>
      <c r="AM106" s="80"/>
      <c r="AO106" s="83"/>
      <c r="AP106" s="478" t="s">
        <v>574</v>
      </c>
      <c r="AQ106" s="479"/>
      <c r="AR106" s="479"/>
      <c r="AS106" s="479"/>
      <c r="AT106" s="479"/>
      <c r="AU106" s="479"/>
      <c r="AV106" s="479"/>
      <c r="AW106" s="479"/>
      <c r="AX106" s="550">
        <f>AX108+1</f>
        <v>3</v>
      </c>
      <c r="BA106" s="80"/>
      <c r="BB106" s="80"/>
      <c r="BC106" s="83"/>
      <c r="BD106" s="80"/>
      <c r="BE106" s="498"/>
      <c r="BF106" s="498"/>
      <c r="BG106" s="498"/>
      <c r="BH106" s="498"/>
      <c r="BI106" s="498"/>
      <c r="BJ106" s="561"/>
      <c r="CA106" s="104"/>
      <c r="CB106" s="504"/>
      <c r="CC106" s="505"/>
      <c r="CD106" s="505"/>
      <c r="CE106" s="505"/>
      <c r="CF106" s="505"/>
      <c r="CG106" s="505"/>
      <c r="CH106" s="560"/>
      <c r="DH106" s="100"/>
      <c r="DJ106" s="100"/>
      <c r="DK106" s="80"/>
      <c r="DL106" s="80"/>
      <c r="DM106" s="80"/>
      <c r="DN106" s="80"/>
      <c r="DO106" s="458"/>
      <c r="DP106" s="458"/>
      <c r="DQ106" s="458"/>
      <c r="DR106" s="458"/>
      <c r="DS106" s="458"/>
      <c r="DT106" s="457"/>
      <c r="DU106" s="84"/>
      <c r="EI106" s="79"/>
      <c r="EJ106" s="80"/>
      <c r="EK106" s="83"/>
      <c r="EL106" s="80"/>
      <c r="EM106" s="80"/>
      <c r="EN106" s="80"/>
      <c r="EO106" s="80"/>
      <c r="EP106" s="80"/>
      <c r="EQ106" s="80"/>
      <c r="ER106" s="80"/>
      <c r="ES106" s="80"/>
      <c r="ET106" s="80"/>
      <c r="EU106" s="80"/>
      <c r="EV106" s="95"/>
      <c r="EW106" s="110"/>
      <c r="EX106" s="95"/>
      <c r="EY106" s="95"/>
      <c r="EZ106" s="95"/>
      <c r="FA106" s="458"/>
      <c r="FB106" s="458"/>
      <c r="FC106" s="458"/>
      <c r="FD106" s="458"/>
      <c r="FE106" s="458"/>
      <c r="FF106" s="554"/>
      <c r="FG106" s="80"/>
      <c r="FH106" s="80"/>
      <c r="FI106" s="80"/>
      <c r="FJ106" s="80"/>
      <c r="FK106" s="80"/>
      <c r="FL106" s="109"/>
      <c r="FM106" s="79"/>
    </row>
    <row r="107" spans="2:195" ht="6" customHeight="1">
      <c r="C107" s="480"/>
      <c r="D107" s="481"/>
      <c r="E107" s="481"/>
      <c r="F107" s="481"/>
      <c r="G107" s="481"/>
      <c r="H107" s="481"/>
      <c r="I107" s="481"/>
      <c r="J107" s="481"/>
      <c r="K107" s="481"/>
      <c r="L107" s="481"/>
      <c r="M107" s="553"/>
      <c r="N107" s="80"/>
      <c r="O107" s="80"/>
      <c r="AA107" s="109"/>
      <c r="AB107" s="79"/>
      <c r="AM107" s="80"/>
      <c r="AO107" s="123"/>
      <c r="AP107" s="480"/>
      <c r="AQ107" s="481"/>
      <c r="AR107" s="481"/>
      <c r="AS107" s="481"/>
      <c r="AT107" s="481"/>
      <c r="AU107" s="481"/>
      <c r="AV107" s="481"/>
      <c r="AW107" s="481"/>
      <c r="AX107" s="551"/>
      <c r="BA107" s="80"/>
      <c r="BB107" s="100"/>
      <c r="CC107" s="458" t="s">
        <v>464</v>
      </c>
      <c r="CD107" s="458"/>
      <c r="CE107" s="458"/>
      <c r="CF107" s="458"/>
      <c r="CG107" s="458"/>
      <c r="CH107" s="496">
        <v>3</v>
      </c>
      <c r="DH107" s="100"/>
      <c r="DJ107" s="100"/>
      <c r="DK107" s="80"/>
      <c r="DL107" s="80"/>
      <c r="DM107" s="80"/>
      <c r="DN107" s="80"/>
      <c r="DO107" s="458" t="s">
        <v>534</v>
      </c>
      <c r="DP107" s="458"/>
      <c r="DQ107" s="458"/>
      <c r="DR107" s="458"/>
      <c r="DS107" s="458"/>
      <c r="DT107" s="457">
        <v>4</v>
      </c>
      <c r="DU107" s="84"/>
      <c r="EI107" s="79"/>
      <c r="EJ107" s="80"/>
      <c r="EK107" s="101"/>
      <c r="EL107" s="478" t="s">
        <v>572</v>
      </c>
      <c r="EM107" s="479"/>
      <c r="EN107" s="479"/>
      <c r="EO107" s="479"/>
      <c r="EP107" s="479"/>
      <c r="EQ107" s="479"/>
      <c r="ER107" s="479"/>
      <c r="ES107" s="479"/>
      <c r="ET107" s="482">
        <v>14</v>
      </c>
      <c r="EU107" s="80"/>
      <c r="EV107" s="95"/>
      <c r="EW107" s="110"/>
      <c r="EX107" s="95"/>
      <c r="EY107" s="95"/>
      <c r="EZ107" s="95"/>
      <c r="FA107" s="95"/>
      <c r="FB107" s="95"/>
      <c r="FC107" s="95"/>
      <c r="FD107" s="95"/>
      <c r="FE107" s="95"/>
      <c r="FF107" s="95"/>
      <c r="FG107" s="80"/>
      <c r="FH107" s="80"/>
      <c r="FI107" s="80"/>
      <c r="FJ107" s="80"/>
      <c r="FK107" s="80"/>
      <c r="FL107" s="109"/>
      <c r="FM107" s="79"/>
    </row>
    <row r="108" spans="2:195" ht="6" customHeight="1">
      <c r="D108" s="83"/>
      <c r="F108" s="539" t="s">
        <v>573</v>
      </c>
      <c r="G108" s="539"/>
      <c r="H108" s="539"/>
      <c r="I108" s="539"/>
      <c r="J108" s="539"/>
      <c r="K108" s="539"/>
      <c r="L108" s="539"/>
      <c r="M108" s="539"/>
      <c r="N108" s="80"/>
      <c r="O108" s="80"/>
      <c r="AA108" s="109"/>
      <c r="AB108" s="79"/>
      <c r="AM108" s="80"/>
      <c r="AO108" s="83"/>
      <c r="AP108" s="80"/>
      <c r="AQ108" s="80"/>
      <c r="AR108" s="80"/>
      <c r="AS108" s="477" t="s">
        <v>569</v>
      </c>
      <c r="AT108" s="477"/>
      <c r="AU108" s="477"/>
      <c r="AV108" s="477"/>
      <c r="AW108" s="477"/>
      <c r="AX108" s="457">
        <v>2</v>
      </c>
      <c r="BA108" s="80"/>
      <c r="BB108" s="100"/>
      <c r="CC108" s="458"/>
      <c r="CD108" s="458"/>
      <c r="CE108" s="458"/>
      <c r="CF108" s="458"/>
      <c r="CG108" s="458"/>
      <c r="CH108" s="496"/>
      <c r="DG108" s="80"/>
      <c r="DH108" s="100"/>
      <c r="DJ108" s="100"/>
      <c r="DK108" s="80"/>
      <c r="DL108" s="80"/>
      <c r="DM108" s="80"/>
      <c r="DN108" s="80"/>
      <c r="DO108" s="458"/>
      <c r="DP108" s="458"/>
      <c r="DQ108" s="458"/>
      <c r="DR108" s="458"/>
      <c r="DS108" s="458"/>
      <c r="DT108" s="457"/>
      <c r="DU108" s="84"/>
      <c r="EI108" s="79"/>
      <c r="EJ108" s="80"/>
      <c r="EK108" s="80"/>
      <c r="EL108" s="480"/>
      <c r="EM108" s="481"/>
      <c r="EN108" s="481"/>
      <c r="EO108" s="481"/>
      <c r="EP108" s="481"/>
      <c r="EQ108" s="481"/>
      <c r="ER108" s="481"/>
      <c r="ES108" s="481"/>
      <c r="ET108" s="483"/>
      <c r="EU108" s="80"/>
      <c r="EV108" s="95"/>
      <c r="EW108" s="110"/>
      <c r="EX108" s="95"/>
      <c r="EY108" s="95"/>
      <c r="EZ108" s="95"/>
      <c r="FA108" s="95"/>
      <c r="FB108" s="95"/>
      <c r="FC108" s="95"/>
      <c r="FD108" s="95"/>
      <c r="FE108" s="95"/>
      <c r="FF108" s="95"/>
      <c r="FG108" s="80"/>
      <c r="FH108" s="80"/>
      <c r="FI108" s="80"/>
      <c r="FJ108" s="80"/>
      <c r="FK108" s="80"/>
      <c r="FL108" s="109"/>
      <c r="FM108" s="79"/>
    </row>
    <row r="109" spans="2:195" ht="6" customHeight="1">
      <c r="D109" s="83"/>
      <c r="F109" s="540"/>
      <c r="G109" s="540"/>
      <c r="H109" s="540"/>
      <c r="I109" s="540"/>
      <c r="J109" s="540"/>
      <c r="K109" s="540"/>
      <c r="L109" s="540"/>
      <c r="M109" s="540"/>
      <c r="N109" s="80"/>
      <c r="O109" s="80"/>
      <c r="AA109" s="109"/>
      <c r="AB109" s="79"/>
      <c r="AM109" s="80"/>
      <c r="AO109" s="83"/>
      <c r="AP109" s="80"/>
      <c r="AQ109" s="80"/>
      <c r="AR109" s="80"/>
      <c r="AS109" s="458"/>
      <c r="AT109" s="458"/>
      <c r="AU109" s="458"/>
      <c r="AV109" s="458"/>
      <c r="AW109" s="458"/>
      <c r="AX109" s="457"/>
      <c r="BA109" s="80"/>
      <c r="BC109" s="101"/>
      <c r="BD109" s="541" t="s">
        <v>571</v>
      </c>
      <c r="BE109" s="542"/>
      <c r="BF109" s="542"/>
      <c r="BG109" s="542"/>
      <c r="BH109" s="542"/>
      <c r="BI109" s="542"/>
      <c r="BJ109" s="547" t="s">
        <v>694</v>
      </c>
      <c r="BK109" s="80"/>
      <c r="DG109" s="80"/>
      <c r="DH109" s="100"/>
      <c r="DJ109" s="100"/>
      <c r="DU109" s="84"/>
      <c r="EI109" s="79"/>
      <c r="EJ109" s="80"/>
      <c r="EK109" s="80"/>
      <c r="EL109" s="80"/>
      <c r="EM109" s="80"/>
      <c r="EN109" s="80"/>
      <c r="EO109" s="80"/>
      <c r="EP109" s="80"/>
      <c r="EQ109" s="80"/>
      <c r="ER109" s="80"/>
      <c r="ES109" s="80"/>
      <c r="ET109" s="80"/>
      <c r="EU109" s="80"/>
      <c r="EV109" s="95"/>
      <c r="EW109" s="122"/>
      <c r="EX109" s="478" t="s">
        <v>303</v>
      </c>
      <c r="EY109" s="479"/>
      <c r="EZ109" s="479"/>
      <c r="FA109" s="479"/>
      <c r="FB109" s="479"/>
      <c r="FC109" s="479"/>
      <c r="FD109" s="479"/>
      <c r="FE109" s="479"/>
      <c r="FF109" s="550">
        <f>SUM(FF111:FF114)+FF120+FF125+FF149</f>
        <v>17</v>
      </c>
      <c r="FG109" s="129"/>
      <c r="FH109" s="129"/>
      <c r="FI109" s="129"/>
      <c r="FJ109" s="129"/>
      <c r="FK109" s="129"/>
      <c r="FL109" s="109"/>
      <c r="FM109" s="79"/>
    </row>
    <row r="110" spans="2:195" ht="6" customHeight="1">
      <c r="D110" s="101"/>
      <c r="E110" s="478" t="s">
        <v>575</v>
      </c>
      <c r="F110" s="479"/>
      <c r="G110" s="479"/>
      <c r="H110" s="479"/>
      <c r="I110" s="479"/>
      <c r="J110" s="479"/>
      <c r="K110" s="479"/>
      <c r="L110" s="479"/>
      <c r="M110" s="552">
        <f>SUM(M112:M115)+1</f>
        <v>12</v>
      </c>
      <c r="N110" s="80"/>
      <c r="O110" s="80"/>
      <c r="AA110" s="109"/>
      <c r="AB110" s="79"/>
      <c r="AM110" s="80"/>
      <c r="AO110" s="83"/>
      <c r="BA110" s="80"/>
      <c r="BD110" s="543"/>
      <c r="BE110" s="544"/>
      <c r="BF110" s="544"/>
      <c r="BG110" s="544"/>
      <c r="BH110" s="544"/>
      <c r="BI110" s="544"/>
      <c r="BJ110" s="548"/>
      <c r="BK110" s="80"/>
      <c r="DG110" s="80"/>
      <c r="DH110" s="100"/>
      <c r="DJ110" s="100"/>
      <c r="EI110" s="79"/>
      <c r="EJ110" s="80"/>
      <c r="EK110" s="80"/>
      <c r="EL110" s="80"/>
      <c r="EM110" s="80"/>
      <c r="EN110" s="80"/>
      <c r="EO110" s="80"/>
      <c r="EP110" s="80"/>
      <c r="EQ110" s="80"/>
      <c r="ER110" s="80"/>
      <c r="ES110" s="80"/>
      <c r="ET110" s="80"/>
      <c r="EU110" s="80"/>
      <c r="EV110" s="95"/>
      <c r="EW110" s="95"/>
      <c r="EX110" s="480"/>
      <c r="EY110" s="481"/>
      <c r="EZ110" s="481"/>
      <c r="FA110" s="481"/>
      <c r="FB110" s="481"/>
      <c r="FC110" s="481"/>
      <c r="FD110" s="481"/>
      <c r="FE110" s="481"/>
      <c r="FF110" s="551"/>
      <c r="FG110" s="82"/>
      <c r="FH110" s="82"/>
      <c r="FI110" s="82"/>
      <c r="FJ110" s="82"/>
      <c r="FK110" s="82"/>
      <c r="FL110" s="109"/>
      <c r="FM110" s="79"/>
    </row>
    <row r="111" spans="2:195" ht="6" customHeight="1">
      <c r="E111" s="480"/>
      <c r="F111" s="481"/>
      <c r="G111" s="481"/>
      <c r="H111" s="481"/>
      <c r="I111" s="481"/>
      <c r="J111" s="481"/>
      <c r="K111" s="481"/>
      <c r="L111" s="481"/>
      <c r="M111" s="553"/>
      <c r="N111" s="80"/>
      <c r="O111" s="80"/>
      <c r="AA111" s="109"/>
      <c r="AB111" s="79"/>
      <c r="AM111" s="80"/>
      <c r="AO111" s="83"/>
      <c r="BD111" s="545"/>
      <c r="BE111" s="546"/>
      <c r="BF111" s="546"/>
      <c r="BG111" s="546"/>
      <c r="BH111" s="546"/>
      <c r="BI111" s="546"/>
      <c r="BJ111" s="549"/>
      <c r="BV111" s="84"/>
      <c r="BW111" s="84"/>
      <c r="BX111" s="84"/>
      <c r="BY111" s="84"/>
      <c r="BZ111" s="84"/>
      <c r="CA111" s="84"/>
      <c r="CB111" s="84"/>
      <c r="DG111" s="80"/>
      <c r="DH111" s="100"/>
      <c r="DJ111" s="100"/>
      <c r="DK111" s="86"/>
      <c r="DL111" s="478" t="s">
        <v>296</v>
      </c>
      <c r="DM111" s="479"/>
      <c r="DN111" s="479"/>
      <c r="DO111" s="479"/>
      <c r="DP111" s="479"/>
      <c r="DQ111" s="479"/>
      <c r="DR111" s="479"/>
      <c r="DS111" s="479"/>
      <c r="DT111" s="482">
        <f>SUM(DT113:DT116)+1</f>
        <v>21</v>
      </c>
      <c r="EI111" s="79"/>
      <c r="EJ111" s="80"/>
      <c r="EK111" s="80"/>
      <c r="EL111" s="80"/>
      <c r="EM111" s="80"/>
      <c r="EN111" s="80"/>
      <c r="EO111" s="80"/>
      <c r="EP111" s="80"/>
      <c r="EQ111" s="80"/>
      <c r="ER111" s="80"/>
      <c r="ES111" s="80"/>
      <c r="ET111" s="80"/>
      <c r="EU111" s="80"/>
      <c r="EV111" s="80"/>
      <c r="EW111" s="80"/>
      <c r="EX111" s="95"/>
      <c r="EY111" s="110"/>
      <c r="EZ111" s="95"/>
      <c r="FA111" s="477" t="s">
        <v>368</v>
      </c>
      <c r="FB111" s="477"/>
      <c r="FC111" s="477"/>
      <c r="FD111" s="477"/>
      <c r="FE111" s="477"/>
      <c r="FF111" s="554">
        <v>5</v>
      </c>
      <c r="FG111" s="82"/>
      <c r="FH111" s="82"/>
      <c r="FI111" s="82"/>
      <c r="FJ111" s="82"/>
      <c r="FK111" s="82"/>
      <c r="FL111" s="109"/>
      <c r="FM111" s="79"/>
    </row>
    <row r="112" spans="2:195" ht="6" customHeight="1">
      <c r="E112" s="80"/>
      <c r="G112" s="95"/>
      <c r="H112" s="477" t="s">
        <v>576</v>
      </c>
      <c r="I112" s="477"/>
      <c r="J112" s="477"/>
      <c r="K112" s="477"/>
      <c r="L112" s="477"/>
      <c r="M112" s="555">
        <v>6</v>
      </c>
      <c r="N112" s="80"/>
      <c r="O112" s="80"/>
      <c r="AA112" s="109"/>
      <c r="AB112" s="79"/>
      <c r="AM112" s="80"/>
      <c r="AO112" s="101"/>
      <c r="AP112" s="478" t="s">
        <v>577</v>
      </c>
      <c r="AQ112" s="479"/>
      <c r="AR112" s="479"/>
      <c r="AS112" s="479"/>
      <c r="AT112" s="479"/>
      <c r="AU112" s="479"/>
      <c r="AV112" s="479"/>
      <c r="AW112" s="479"/>
      <c r="AX112" s="550">
        <f>AX114+1</f>
        <v>5</v>
      </c>
      <c r="BV112" s="84"/>
      <c r="BW112" s="84"/>
      <c r="BX112" s="84"/>
      <c r="BY112" s="84"/>
      <c r="BZ112" s="84"/>
      <c r="CA112" s="84"/>
      <c r="CB112" s="84"/>
      <c r="DG112" s="80"/>
      <c r="DH112" s="100"/>
      <c r="DJ112" s="100"/>
      <c r="DK112" s="103"/>
      <c r="DL112" s="480"/>
      <c r="DM112" s="481"/>
      <c r="DN112" s="481"/>
      <c r="DO112" s="481"/>
      <c r="DP112" s="481"/>
      <c r="DQ112" s="481"/>
      <c r="DR112" s="481"/>
      <c r="DS112" s="481"/>
      <c r="DT112" s="483"/>
      <c r="EI112" s="79"/>
      <c r="EJ112" s="80"/>
      <c r="EK112" s="80"/>
      <c r="EL112" s="80"/>
      <c r="EM112" s="80"/>
      <c r="EN112" s="80"/>
      <c r="EO112" s="80"/>
      <c r="EP112" s="80"/>
      <c r="EQ112" s="80"/>
      <c r="ER112" s="80"/>
      <c r="ES112" s="80"/>
      <c r="ET112" s="80"/>
      <c r="EU112" s="80"/>
      <c r="EV112" s="80"/>
      <c r="EW112" s="80"/>
      <c r="EX112" s="95"/>
      <c r="EY112" s="110"/>
      <c r="EZ112" s="95"/>
      <c r="FA112" s="458"/>
      <c r="FB112" s="458"/>
      <c r="FC112" s="458"/>
      <c r="FD112" s="458"/>
      <c r="FE112" s="458"/>
      <c r="FF112" s="554"/>
      <c r="FG112" s="80"/>
      <c r="FH112" s="80"/>
      <c r="FI112" s="80"/>
      <c r="FJ112" s="80"/>
      <c r="FK112" s="80"/>
      <c r="FL112" s="109"/>
      <c r="FM112" s="79"/>
    </row>
    <row r="113" spans="5:169" ht="6" customHeight="1">
      <c r="E113" s="80"/>
      <c r="G113" s="95"/>
      <c r="H113" s="458"/>
      <c r="I113" s="458"/>
      <c r="J113" s="458"/>
      <c r="K113" s="458"/>
      <c r="L113" s="458"/>
      <c r="M113" s="556"/>
      <c r="N113" s="80"/>
      <c r="O113" s="80"/>
      <c r="AA113" s="109"/>
      <c r="AB113" s="79"/>
      <c r="AM113" s="80"/>
      <c r="AP113" s="480"/>
      <c r="AQ113" s="481"/>
      <c r="AR113" s="481"/>
      <c r="AS113" s="481"/>
      <c r="AT113" s="481"/>
      <c r="AU113" s="481"/>
      <c r="AV113" s="481"/>
      <c r="AW113" s="481"/>
      <c r="AX113" s="551"/>
      <c r="BV113" s="84"/>
      <c r="BW113" s="84"/>
      <c r="BX113" s="84"/>
      <c r="BY113" s="84"/>
      <c r="BZ113" s="84"/>
      <c r="CA113" s="84"/>
      <c r="CB113" s="84"/>
      <c r="DG113" s="80"/>
      <c r="DH113" s="100"/>
      <c r="DJ113" s="100"/>
      <c r="DK113" s="80"/>
      <c r="DL113" s="80"/>
      <c r="DM113" s="80"/>
      <c r="DN113" s="80"/>
      <c r="DO113" s="477" t="s">
        <v>518</v>
      </c>
      <c r="DP113" s="477"/>
      <c r="DQ113" s="477"/>
      <c r="DR113" s="477"/>
      <c r="DS113" s="477"/>
      <c r="DT113" s="457">
        <v>10</v>
      </c>
      <c r="EI113" s="79"/>
      <c r="EJ113" s="80"/>
      <c r="EK113" s="80"/>
      <c r="EL113" s="80"/>
      <c r="EM113" s="80"/>
      <c r="EN113" s="80"/>
      <c r="EO113" s="80"/>
      <c r="EP113" s="80"/>
      <c r="EQ113" s="80"/>
      <c r="ER113" s="80"/>
      <c r="ES113" s="80"/>
      <c r="ET113" s="80"/>
      <c r="EU113" s="80"/>
      <c r="EV113" s="80"/>
      <c r="EW113" s="80"/>
      <c r="EX113" s="106"/>
      <c r="EY113" s="95"/>
      <c r="EZ113" s="95"/>
      <c r="FA113" s="458" t="s">
        <v>579</v>
      </c>
      <c r="FB113" s="458"/>
      <c r="FC113" s="458"/>
      <c r="FD113" s="458"/>
      <c r="FE113" s="458"/>
      <c r="FF113" s="554">
        <v>7</v>
      </c>
      <c r="FG113" s="80"/>
      <c r="FH113" s="80"/>
      <c r="FI113" s="80"/>
      <c r="FJ113" s="80"/>
      <c r="FK113" s="80"/>
      <c r="FL113" s="109"/>
      <c r="FM113" s="79"/>
    </row>
    <row r="114" spans="5:169" ht="6" customHeight="1">
      <c r="E114" s="80"/>
      <c r="G114" s="95"/>
      <c r="H114" s="458" t="s">
        <v>695</v>
      </c>
      <c r="I114" s="458"/>
      <c r="J114" s="458"/>
      <c r="K114" s="458"/>
      <c r="L114" s="458"/>
      <c r="M114" s="556">
        <v>5</v>
      </c>
      <c r="N114" s="80"/>
      <c r="O114" s="80"/>
      <c r="AA114" s="109"/>
      <c r="AB114" s="79"/>
      <c r="AM114" s="80"/>
      <c r="AP114" s="80"/>
      <c r="AQ114" s="80"/>
      <c r="AR114" s="80"/>
      <c r="AS114" s="477" t="s">
        <v>569</v>
      </c>
      <c r="AT114" s="477"/>
      <c r="AU114" s="477"/>
      <c r="AV114" s="477"/>
      <c r="AW114" s="477"/>
      <c r="AX114" s="457">
        <v>4</v>
      </c>
      <c r="BV114" s="84"/>
      <c r="BW114" s="84"/>
      <c r="BX114" s="84"/>
      <c r="BY114" s="84"/>
      <c r="BZ114" s="84"/>
      <c r="CA114" s="84"/>
      <c r="CB114" s="84"/>
      <c r="DG114" s="80"/>
      <c r="DH114" s="100"/>
      <c r="DJ114" s="100"/>
      <c r="DK114" s="80"/>
      <c r="DL114" s="80"/>
      <c r="DM114" s="80"/>
      <c r="DN114" s="80"/>
      <c r="DO114" s="458"/>
      <c r="DP114" s="458"/>
      <c r="DQ114" s="458"/>
      <c r="DR114" s="458"/>
      <c r="DS114" s="458"/>
      <c r="DT114" s="457"/>
      <c r="EI114" s="79"/>
      <c r="EJ114" s="80"/>
      <c r="EK114" s="80"/>
      <c r="EL114" s="80"/>
      <c r="EM114" s="80"/>
      <c r="EN114" s="80"/>
      <c r="EO114" s="80"/>
      <c r="EP114" s="80"/>
      <c r="EQ114" s="80"/>
      <c r="ER114" s="80"/>
      <c r="ES114" s="80"/>
      <c r="ET114" s="80"/>
      <c r="EU114" s="80"/>
      <c r="EV114" s="80"/>
      <c r="EW114" s="80"/>
      <c r="EX114" s="106"/>
      <c r="EY114" s="95"/>
      <c r="EZ114" s="95"/>
      <c r="FA114" s="458"/>
      <c r="FB114" s="458"/>
      <c r="FC114" s="458"/>
      <c r="FD114" s="458"/>
      <c r="FE114" s="458"/>
      <c r="FF114" s="554"/>
      <c r="FG114" s="129"/>
      <c r="FH114" s="129"/>
      <c r="FI114" s="129"/>
      <c r="FJ114" s="129"/>
      <c r="FK114" s="129"/>
      <c r="FL114" s="109"/>
      <c r="FM114" s="79"/>
    </row>
    <row r="115" spans="5:169" ht="6" customHeight="1">
      <c r="E115" s="80"/>
      <c r="G115" s="95"/>
      <c r="H115" s="458"/>
      <c r="I115" s="458"/>
      <c r="J115" s="458"/>
      <c r="K115" s="458"/>
      <c r="L115" s="458"/>
      <c r="M115" s="556"/>
      <c r="N115" s="80"/>
      <c r="O115" s="80"/>
      <c r="AA115" s="109"/>
      <c r="AB115" s="79"/>
      <c r="AM115" s="80"/>
      <c r="AP115" s="80"/>
      <c r="AQ115" s="80"/>
      <c r="AR115" s="80"/>
      <c r="AS115" s="458"/>
      <c r="AT115" s="458"/>
      <c r="AU115" s="458"/>
      <c r="AV115" s="458"/>
      <c r="AW115" s="458"/>
      <c r="AX115" s="457"/>
      <c r="AY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DG115" s="80"/>
      <c r="DH115" s="100"/>
      <c r="DJ115" s="100"/>
      <c r="DK115" s="80"/>
      <c r="DL115" s="80"/>
      <c r="DM115" s="80"/>
      <c r="DN115" s="80"/>
      <c r="DO115" s="458" t="s">
        <v>530</v>
      </c>
      <c r="DP115" s="458"/>
      <c r="DQ115" s="458"/>
      <c r="DR115" s="458"/>
      <c r="DS115" s="458"/>
      <c r="DT115" s="457">
        <v>10</v>
      </c>
      <c r="EI115" s="79"/>
      <c r="EJ115" s="80"/>
      <c r="EK115" s="80"/>
      <c r="EL115" s="80"/>
      <c r="EM115" s="80"/>
      <c r="EN115" s="80"/>
      <c r="EO115" s="80"/>
      <c r="EP115" s="80"/>
      <c r="EQ115" s="80"/>
      <c r="ER115" s="80"/>
      <c r="ES115" s="80"/>
      <c r="ET115" s="80"/>
      <c r="EU115" s="80"/>
      <c r="EV115" s="80"/>
      <c r="EW115" s="80"/>
      <c r="EX115" s="100"/>
      <c r="EY115" s="80"/>
      <c r="EZ115" s="80"/>
      <c r="FA115" s="80"/>
      <c r="FB115" s="80"/>
      <c r="FC115" s="80"/>
      <c r="FD115" s="80"/>
      <c r="FE115" s="80"/>
      <c r="FF115" s="80"/>
      <c r="FG115" s="129"/>
      <c r="FH115" s="129"/>
      <c r="FI115" s="129"/>
      <c r="FJ115" s="129"/>
      <c r="FK115" s="129"/>
      <c r="FL115" s="109"/>
      <c r="FM115" s="79"/>
    </row>
    <row r="116" spans="5:169" ht="6" customHeight="1">
      <c r="E116" s="80"/>
      <c r="G116" s="95"/>
      <c r="N116" s="80"/>
      <c r="O116" s="80"/>
      <c r="AA116" s="109"/>
      <c r="AB116" s="79"/>
      <c r="AM116" s="80"/>
      <c r="AP116" s="80"/>
      <c r="AQ116" s="80"/>
      <c r="AR116" s="80"/>
      <c r="AS116" s="95"/>
      <c r="AT116" s="95"/>
      <c r="AU116" s="95"/>
      <c r="AV116" s="95"/>
      <c r="AW116" s="95"/>
      <c r="AX116" s="95"/>
      <c r="AY116" s="84"/>
      <c r="BE116" s="95"/>
      <c r="BF116" s="95"/>
      <c r="BG116" s="95"/>
      <c r="BH116" s="95"/>
      <c r="BI116" s="95"/>
      <c r="BJ116" s="95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DG116" s="80"/>
      <c r="DH116" s="100"/>
      <c r="DJ116" s="100"/>
      <c r="DK116" s="80"/>
      <c r="DL116" s="80"/>
      <c r="DM116" s="80"/>
      <c r="DN116" s="80"/>
      <c r="DO116" s="458"/>
      <c r="DP116" s="458"/>
      <c r="DQ116" s="458"/>
      <c r="DR116" s="458"/>
      <c r="DS116" s="458"/>
      <c r="DT116" s="457"/>
      <c r="EI116" s="79"/>
      <c r="EJ116" s="80"/>
      <c r="EK116" s="80"/>
      <c r="EL116" s="80"/>
      <c r="EM116" s="80"/>
      <c r="EN116" s="80"/>
      <c r="EO116" s="80"/>
      <c r="EP116" s="80"/>
      <c r="EQ116" s="80"/>
      <c r="ER116" s="80"/>
      <c r="ES116" s="80"/>
      <c r="ET116" s="80"/>
      <c r="EU116" s="80"/>
      <c r="EV116" s="80"/>
      <c r="EW116" s="80"/>
      <c r="EX116" s="100"/>
      <c r="EY116" s="80"/>
      <c r="EZ116" s="80"/>
      <c r="FA116" s="80"/>
      <c r="FB116" s="80"/>
      <c r="FC116" s="80"/>
      <c r="FD116" s="80"/>
      <c r="FE116" s="80"/>
      <c r="FF116" s="80"/>
      <c r="FG116" s="82"/>
      <c r="FH116" s="82"/>
      <c r="FI116" s="82"/>
      <c r="FJ116" s="82"/>
      <c r="FK116" s="82"/>
      <c r="FL116" s="109"/>
      <c r="FM116" s="79"/>
    </row>
    <row r="117" spans="5:169" ht="6" customHeight="1">
      <c r="N117" s="80"/>
      <c r="O117" s="80"/>
      <c r="AA117" s="109"/>
      <c r="AB117" s="79"/>
      <c r="AM117" s="80"/>
      <c r="AP117" s="80"/>
      <c r="AQ117" s="80"/>
      <c r="AR117" s="80"/>
      <c r="AS117" s="95"/>
      <c r="AT117" s="95"/>
      <c r="AU117" s="95"/>
      <c r="AV117" s="95"/>
      <c r="AW117" s="95"/>
      <c r="AX117" s="95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DG117" s="80"/>
      <c r="DH117" s="100"/>
      <c r="DJ117" s="100"/>
      <c r="DK117" s="80"/>
      <c r="EI117" s="79"/>
      <c r="EJ117" s="80"/>
      <c r="EK117" s="80"/>
      <c r="EL117" s="80"/>
      <c r="EM117" s="80"/>
      <c r="EN117" s="80"/>
      <c r="EO117" s="80"/>
      <c r="EP117" s="80"/>
      <c r="EQ117" s="80"/>
      <c r="ER117" s="80"/>
      <c r="ES117" s="80"/>
      <c r="ET117" s="80"/>
      <c r="EU117" s="80"/>
      <c r="EV117" s="80"/>
      <c r="EW117" s="80"/>
      <c r="EX117" s="100"/>
      <c r="EY117" s="86"/>
      <c r="EZ117" s="531" t="s">
        <v>580</v>
      </c>
      <c r="FA117" s="532"/>
      <c r="FB117" s="532"/>
      <c r="FC117" s="532"/>
      <c r="FD117" s="532"/>
      <c r="FE117" s="532"/>
      <c r="FF117" s="484" t="s">
        <v>581</v>
      </c>
      <c r="FL117" s="109"/>
      <c r="FM117" s="79"/>
    </row>
    <row r="118" spans="5:169" ht="6" customHeight="1">
      <c r="N118" s="80"/>
      <c r="O118" s="80"/>
      <c r="AA118" s="109"/>
      <c r="AB118" s="79"/>
      <c r="AM118" s="80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95"/>
      <c r="DF118" s="80"/>
      <c r="DG118" s="80"/>
      <c r="DH118" s="100"/>
      <c r="DJ118" s="100"/>
      <c r="EI118" s="79"/>
      <c r="EJ118" s="80"/>
      <c r="EK118" s="80"/>
      <c r="EL118" s="80"/>
      <c r="EM118" s="80"/>
      <c r="EN118" s="80"/>
      <c r="EO118" s="80"/>
      <c r="EP118" s="80"/>
      <c r="EQ118" s="80"/>
      <c r="ER118" s="80"/>
      <c r="ES118" s="80"/>
      <c r="ET118" s="80"/>
      <c r="EU118" s="80"/>
      <c r="EV118" s="80"/>
      <c r="EW118" s="80"/>
      <c r="EX118" s="100"/>
      <c r="EY118" s="103"/>
      <c r="EZ118" s="533"/>
      <c r="FA118" s="534"/>
      <c r="FB118" s="534"/>
      <c r="FC118" s="534"/>
      <c r="FD118" s="534"/>
      <c r="FE118" s="534"/>
      <c r="FF118" s="537"/>
      <c r="FG118" s="82"/>
      <c r="FH118" s="82"/>
      <c r="FI118" s="82"/>
      <c r="FJ118" s="82"/>
      <c r="FK118" s="82"/>
      <c r="FL118" s="109"/>
      <c r="FM118" s="79"/>
    </row>
    <row r="119" spans="5:169" ht="6" customHeight="1">
      <c r="N119" s="80"/>
      <c r="O119" s="80"/>
      <c r="AA119" s="109"/>
      <c r="AB119" s="79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95"/>
      <c r="DF119" s="80"/>
      <c r="DG119" s="80"/>
      <c r="DH119" s="100"/>
      <c r="DI119" s="80"/>
      <c r="DJ119" s="100"/>
      <c r="DK119" s="86"/>
      <c r="DL119" s="478" t="s">
        <v>299</v>
      </c>
      <c r="DM119" s="479"/>
      <c r="DN119" s="479"/>
      <c r="DO119" s="479"/>
      <c r="DP119" s="479"/>
      <c r="DQ119" s="479"/>
      <c r="DR119" s="479"/>
      <c r="DS119" s="479"/>
      <c r="DT119" s="482">
        <f>SUM(DT121:DT128)+1</f>
        <v>21</v>
      </c>
      <c r="EI119" s="79"/>
      <c r="EJ119" s="80"/>
      <c r="EK119" s="80"/>
      <c r="EL119" s="80"/>
      <c r="EM119" s="80"/>
      <c r="EN119" s="80"/>
      <c r="EO119" s="80"/>
      <c r="EP119" s="80"/>
      <c r="EQ119" s="80"/>
      <c r="ER119" s="80"/>
      <c r="ES119" s="80"/>
      <c r="ET119" s="80"/>
      <c r="EU119" s="80"/>
      <c r="EV119" s="80"/>
      <c r="EW119" s="80"/>
      <c r="EX119" s="100"/>
      <c r="EZ119" s="535"/>
      <c r="FA119" s="536"/>
      <c r="FB119" s="536"/>
      <c r="FC119" s="536"/>
      <c r="FD119" s="536"/>
      <c r="FE119" s="536"/>
      <c r="FF119" s="538"/>
      <c r="FG119" s="80"/>
      <c r="FH119" s="80"/>
      <c r="FI119" s="80"/>
      <c r="FJ119" s="80"/>
      <c r="FK119" s="80"/>
      <c r="FL119" s="109"/>
      <c r="FM119" s="79"/>
    </row>
    <row r="120" spans="5:169" ht="6" customHeight="1">
      <c r="N120" s="80"/>
      <c r="O120" s="80"/>
      <c r="AA120" s="109"/>
      <c r="AB120" s="79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95"/>
      <c r="DF120" s="80"/>
      <c r="DG120" s="80"/>
      <c r="DH120" s="100"/>
      <c r="DI120" s="80"/>
      <c r="DJ120" s="100"/>
      <c r="DL120" s="480"/>
      <c r="DM120" s="481"/>
      <c r="DN120" s="481"/>
      <c r="DO120" s="481"/>
      <c r="DP120" s="481"/>
      <c r="DQ120" s="481"/>
      <c r="DR120" s="481"/>
      <c r="DS120" s="481"/>
      <c r="DT120" s="483"/>
      <c r="EI120" s="79"/>
      <c r="EJ120" s="80"/>
      <c r="EK120" s="80"/>
      <c r="EL120" s="80"/>
      <c r="EM120" s="80"/>
      <c r="EN120" s="80"/>
      <c r="EO120" s="80"/>
      <c r="EP120" s="80"/>
      <c r="EQ120" s="80"/>
      <c r="ER120" s="80"/>
      <c r="ES120" s="80"/>
      <c r="ET120" s="80"/>
      <c r="EU120" s="80"/>
      <c r="EV120" s="80"/>
      <c r="EW120" s="80"/>
      <c r="EX120" s="100"/>
      <c r="EY120" s="80"/>
      <c r="EZ120" s="80"/>
      <c r="FA120" s="477" t="s">
        <v>579</v>
      </c>
      <c r="FB120" s="477"/>
      <c r="FC120" s="477"/>
      <c r="FD120" s="477"/>
      <c r="FE120" s="477"/>
      <c r="FF120" s="486">
        <v>2</v>
      </c>
      <c r="FG120" s="80"/>
      <c r="FH120" s="80"/>
      <c r="FI120" s="80"/>
      <c r="FJ120" s="80"/>
      <c r="FK120" s="80"/>
      <c r="FL120" s="109"/>
      <c r="FM120" s="79"/>
    </row>
    <row r="121" spans="5:169" ht="6" customHeight="1">
      <c r="N121" s="80"/>
      <c r="O121" s="80"/>
      <c r="AA121" s="109"/>
      <c r="AB121" s="79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95"/>
      <c r="DF121" s="80"/>
      <c r="DG121" s="80"/>
      <c r="DH121" s="100"/>
      <c r="DI121" s="80"/>
      <c r="DJ121" s="100"/>
      <c r="DL121" s="80"/>
      <c r="DM121" s="80"/>
      <c r="DN121" s="80"/>
      <c r="DO121" s="477" t="s">
        <v>518</v>
      </c>
      <c r="DP121" s="477"/>
      <c r="DQ121" s="477"/>
      <c r="DR121" s="477"/>
      <c r="DS121" s="477"/>
      <c r="DT121" s="457">
        <v>6</v>
      </c>
      <c r="EI121" s="79"/>
      <c r="EJ121" s="80"/>
      <c r="EK121" s="80"/>
      <c r="EL121" s="80"/>
      <c r="EM121" s="80"/>
      <c r="EN121" s="80"/>
      <c r="EO121" s="80"/>
      <c r="EP121" s="80"/>
      <c r="EQ121" s="80"/>
      <c r="ER121" s="80"/>
      <c r="ES121" s="80"/>
      <c r="ET121" s="80"/>
      <c r="EU121" s="80"/>
      <c r="EV121" s="80"/>
      <c r="EW121" s="80"/>
      <c r="EX121" s="100"/>
      <c r="EY121" s="80"/>
      <c r="EZ121" s="80"/>
      <c r="FA121" s="458"/>
      <c r="FB121" s="458"/>
      <c r="FC121" s="458"/>
      <c r="FD121" s="458"/>
      <c r="FE121" s="458"/>
      <c r="FF121" s="486"/>
      <c r="FG121" s="82"/>
      <c r="FH121" s="82"/>
      <c r="FI121" s="82"/>
      <c r="FJ121" s="82"/>
      <c r="FK121" s="82"/>
      <c r="FM121" s="79"/>
    </row>
    <row r="122" spans="5:169" ht="6" customHeight="1">
      <c r="N122" s="80"/>
      <c r="O122" s="80"/>
      <c r="AA122" s="109"/>
      <c r="AB122" s="79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95"/>
      <c r="DF122" s="80"/>
      <c r="DG122" s="80"/>
      <c r="DH122" s="100"/>
      <c r="DI122" s="80"/>
      <c r="DJ122" s="100"/>
      <c r="DL122" s="80"/>
      <c r="DM122" s="80"/>
      <c r="DN122" s="80"/>
      <c r="DO122" s="458"/>
      <c r="DP122" s="458"/>
      <c r="DQ122" s="458"/>
      <c r="DR122" s="458"/>
      <c r="DS122" s="458"/>
      <c r="DT122" s="457"/>
      <c r="EI122" s="79"/>
      <c r="EJ122" s="80"/>
      <c r="EK122" s="80"/>
      <c r="EL122" s="80"/>
      <c r="EM122" s="80"/>
      <c r="EN122" s="80"/>
      <c r="EO122" s="80"/>
      <c r="EP122" s="80"/>
      <c r="EQ122" s="80"/>
      <c r="ER122" s="80"/>
      <c r="ES122" s="80"/>
      <c r="ET122" s="80"/>
      <c r="EU122" s="80"/>
      <c r="EV122" s="80"/>
      <c r="EW122" s="80"/>
      <c r="EX122" s="100"/>
      <c r="EY122" s="80"/>
      <c r="EZ122" s="80"/>
      <c r="FA122" s="80"/>
      <c r="FB122" s="80"/>
      <c r="FC122" s="80"/>
      <c r="FD122" s="80"/>
      <c r="FE122" s="80"/>
      <c r="FF122" s="80"/>
      <c r="FG122" s="82"/>
      <c r="FH122" s="82"/>
      <c r="FI122" s="82"/>
      <c r="FJ122" s="82"/>
      <c r="FK122" s="82"/>
      <c r="FL122" s="109"/>
      <c r="FM122" s="79"/>
    </row>
    <row r="123" spans="5:169" ht="6" customHeight="1">
      <c r="N123" s="80"/>
      <c r="O123" s="80"/>
      <c r="AA123" s="109"/>
      <c r="AB123" s="79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95"/>
      <c r="DF123" s="80"/>
      <c r="DG123" s="80"/>
      <c r="DH123" s="100"/>
      <c r="DI123" s="80"/>
      <c r="DJ123" s="100"/>
      <c r="DL123" s="80"/>
      <c r="DM123" s="80"/>
      <c r="DN123" s="80"/>
      <c r="DO123" s="458" t="s">
        <v>520</v>
      </c>
      <c r="DP123" s="458"/>
      <c r="DQ123" s="458"/>
      <c r="DR123" s="458"/>
      <c r="DS123" s="458"/>
      <c r="DT123" s="530">
        <v>4</v>
      </c>
      <c r="EI123" s="79"/>
      <c r="EJ123" s="80"/>
      <c r="EK123" s="80"/>
      <c r="EL123" s="80"/>
      <c r="EM123" s="80"/>
      <c r="EN123" s="80"/>
      <c r="EO123" s="80"/>
      <c r="EP123" s="80"/>
      <c r="EQ123" s="80"/>
      <c r="ER123" s="80"/>
      <c r="ES123" s="80"/>
      <c r="ET123" s="80"/>
      <c r="EU123" s="80"/>
      <c r="EV123" s="80"/>
      <c r="EW123" s="80"/>
      <c r="EX123" s="100"/>
      <c r="EY123" s="86"/>
      <c r="EZ123" s="520" t="s">
        <v>583</v>
      </c>
      <c r="FA123" s="521"/>
      <c r="FB123" s="521"/>
      <c r="FC123" s="521"/>
      <c r="FD123" s="521"/>
      <c r="FE123" s="521"/>
      <c r="FF123" s="484" t="s">
        <v>581</v>
      </c>
      <c r="FG123" s="129"/>
      <c r="FH123" s="129"/>
      <c r="FI123" s="129"/>
      <c r="FJ123" s="129"/>
      <c r="FK123" s="129"/>
      <c r="FL123" s="109"/>
      <c r="FM123" s="79"/>
    </row>
    <row r="124" spans="5:169" ht="6" customHeight="1"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109"/>
      <c r="AB124" s="79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95"/>
      <c r="DF124" s="80"/>
      <c r="DG124" s="80"/>
      <c r="DH124" s="100"/>
      <c r="DI124" s="80"/>
      <c r="DJ124" s="100"/>
      <c r="DL124" s="80"/>
      <c r="DM124" s="80"/>
      <c r="DN124" s="80"/>
      <c r="DO124" s="458"/>
      <c r="DP124" s="458"/>
      <c r="DQ124" s="458"/>
      <c r="DR124" s="458"/>
      <c r="DS124" s="458"/>
      <c r="DT124" s="530"/>
      <c r="EI124" s="79"/>
      <c r="EJ124" s="80"/>
      <c r="EK124" s="80"/>
      <c r="EL124" s="80"/>
      <c r="EM124" s="80"/>
      <c r="EN124" s="80"/>
      <c r="EO124" s="80"/>
      <c r="EP124" s="80"/>
      <c r="EQ124" s="80"/>
      <c r="ER124" s="80"/>
      <c r="ES124" s="80"/>
      <c r="ET124" s="80"/>
      <c r="EU124" s="80"/>
      <c r="EV124" s="80"/>
      <c r="EW124" s="80"/>
      <c r="EX124" s="100"/>
      <c r="EY124" s="103"/>
      <c r="EZ124" s="522"/>
      <c r="FA124" s="523"/>
      <c r="FB124" s="523"/>
      <c r="FC124" s="523"/>
      <c r="FD124" s="523"/>
      <c r="FE124" s="523"/>
      <c r="FF124" s="485"/>
      <c r="FG124" s="129"/>
      <c r="FH124" s="129"/>
      <c r="FI124" s="129"/>
      <c r="FJ124" s="129"/>
      <c r="FK124" s="129"/>
      <c r="FL124" s="109"/>
      <c r="FM124" s="79"/>
    </row>
    <row r="125" spans="5:169" ht="6" customHeight="1"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109"/>
      <c r="AB125" s="79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95"/>
      <c r="DF125" s="80"/>
      <c r="DG125" s="80"/>
      <c r="DH125" s="100"/>
      <c r="DI125" s="80"/>
      <c r="DJ125" s="100"/>
      <c r="DL125" s="80"/>
      <c r="DM125" s="80"/>
      <c r="DN125" s="80"/>
      <c r="DO125" s="458" t="s">
        <v>530</v>
      </c>
      <c r="DP125" s="458"/>
      <c r="DQ125" s="458"/>
      <c r="DR125" s="458"/>
      <c r="DS125" s="458"/>
      <c r="DT125" s="457">
        <v>6</v>
      </c>
      <c r="EI125" s="79"/>
      <c r="EJ125" s="80"/>
      <c r="EK125" s="80"/>
      <c r="EL125" s="80"/>
      <c r="EM125" s="80"/>
      <c r="EN125" s="80"/>
      <c r="EO125" s="80"/>
      <c r="EP125" s="80"/>
      <c r="EQ125" s="80"/>
      <c r="ER125" s="80"/>
      <c r="ES125" s="80"/>
      <c r="ET125" s="80"/>
      <c r="EU125" s="80"/>
      <c r="EV125" s="80"/>
      <c r="EW125" s="80"/>
      <c r="EX125" s="100"/>
      <c r="EY125" s="80"/>
      <c r="EZ125" s="80"/>
      <c r="FA125" s="477" t="s">
        <v>579</v>
      </c>
      <c r="FB125" s="477"/>
      <c r="FC125" s="477"/>
      <c r="FD125" s="477"/>
      <c r="FE125" s="477"/>
      <c r="FF125" s="486">
        <v>2</v>
      </c>
      <c r="FG125" s="80"/>
      <c r="FH125" s="80"/>
      <c r="FI125" s="80"/>
      <c r="FJ125" s="80"/>
      <c r="FK125" s="80"/>
      <c r="FL125" s="109"/>
      <c r="FM125" s="79"/>
    </row>
    <row r="126" spans="5:169" ht="6" customHeight="1"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109"/>
      <c r="AB126" s="79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95"/>
      <c r="DF126" s="80"/>
      <c r="DG126" s="80"/>
      <c r="DH126" s="100"/>
      <c r="DI126" s="80"/>
      <c r="DJ126" s="100"/>
      <c r="DL126" s="80"/>
      <c r="DM126" s="80"/>
      <c r="DN126" s="80"/>
      <c r="DO126" s="458"/>
      <c r="DP126" s="458"/>
      <c r="DQ126" s="458"/>
      <c r="DR126" s="458"/>
      <c r="DS126" s="458"/>
      <c r="DT126" s="457"/>
      <c r="EI126" s="79"/>
      <c r="EJ126" s="80"/>
      <c r="EK126" s="80"/>
      <c r="EL126" s="80"/>
      <c r="EM126" s="80"/>
      <c r="EN126" s="80"/>
      <c r="EO126" s="80"/>
      <c r="EP126" s="80"/>
      <c r="EQ126" s="80"/>
      <c r="ER126" s="80"/>
      <c r="ES126" s="80"/>
      <c r="ET126" s="80"/>
      <c r="EU126" s="80"/>
      <c r="EV126" s="80"/>
      <c r="EW126" s="80"/>
      <c r="EX126" s="100"/>
      <c r="EY126" s="80"/>
      <c r="EZ126" s="80"/>
      <c r="FA126" s="458"/>
      <c r="FB126" s="458"/>
      <c r="FC126" s="458"/>
      <c r="FD126" s="458"/>
      <c r="FE126" s="458"/>
      <c r="FF126" s="486"/>
      <c r="FG126" s="80"/>
      <c r="FH126" s="80"/>
      <c r="FI126" s="80"/>
      <c r="FJ126" s="80"/>
      <c r="FK126" s="80"/>
      <c r="FL126" s="109"/>
      <c r="FM126" s="79"/>
    </row>
    <row r="127" spans="5:169" ht="6" customHeight="1"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109"/>
      <c r="AB127" s="79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95"/>
      <c r="DF127" s="80"/>
      <c r="DG127" s="80"/>
      <c r="DH127" s="100"/>
      <c r="DI127" s="80"/>
      <c r="DJ127" s="100"/>
      <c r="DL127" s="80"/>
      <c r="DM127" s="80"/>
      <c r="DN127" s="80"/>
      <c r="DO127" s="458" t="s">
        <v>534</v>
      </c>
      <c r="DP127" s="458"/>
      <c r="DQ127" s="458"/>
      <c r="DR127" s="458"/>
      <c r="DS127" s="458"/>
      <c r="DT127" s="530">
        <v>4</v>
      </c>
      <c r="EI127" s="79"/>
      <c r="EJ127" s="80"/>
      <c r="EK127" s="80"/>
      <c r="EL127" s="80"/>
      <c r="EM127" s="80"/>
      <c r="EN127" s="80"/>
      <c r="EO127" s="80"/>
      <c r="EP127" s="80"/>
      <c r="EQ127" s="80"/>
      <c r="ER127" s="80"/>
      <c r="ES127" s="80"/>
      <c r="ET127" s="80"/>
      <c r="EU127" s="80"/>
      <c r="EV127" s="80"/>
      <c r="EW127" s="80"/>
      <c r="EX127" s="100"/>
      <c r="EY127" s="80"/>
      <c r="EZ127" s="80"/>
      <c r="FA127" s="80"/>
      <c r="FB127" s="80"/>
      <c r="FC127" s="80"/>
      <c r="FD127" s="80"/>
      <c r="FE127" s="80"/>
      <c r="FF127" s="80"/>
      <c r="FG127" s="129"/>
      <c r="FH127" s="129"/>
      <c r="FI127" s="129"/>
      <c r="FJ127" s="129"/>
      <c r="FK127" s="129"/>
      <c r="FL127" s="109"/>
      <c r="FM127" s="79"/>
    </row>
    <row r="128" spans="5:169" ht="6" customHeight="1"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109"/>
      <c r="AB128" s="79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95"/>
      <c r="DF128" s="80"/>
      <c r="DG128" s="80"/>
      <c r="DH128" s="100"/>
      <c r="DI128" s="80"/>
      <c r="DJ128" s="100"/>
      <c r="DL128" s="80"/>
      <c r="DM128" s="80"/>
      <c r="DN128" s="80"/>
      <c r="DO128" s="458"/>
      <c r="DP128" s="458"/>
      <c r="DQ128" s="458"/>
      <c r="DR128" s="458"/>
      <c r="DS128" s="458"/>
      <c r="DT128" s="530"/>
      <c r="EI128" s="79"/>
      <c r="EJ128" s="80"/>
      <c r="EK128" s="80"/>
      <c r="EL128" s="80"/>
      <c r="EM128" s="80"/>
      <c r="EN128" s="80"/>
      <c r="EO128" s="80"/>
      <c r="EP128" s="80"/>
      <c r="EQ128" s="80"/>
      <c r="ER128" s="80"/>
      <c r="ES128" s="80"/>
      <c r="ET128" s="80"/>
      <c r="EU128" s="80"/>
      <c r="EV128" s="80"/>
      <c r="EW128" s="80"/>
      <c r="EX128" s="100"/>
      <c r="EY128" s="80"/>
      <c r="EZ128" s="80"/>
      <c r="FA128" s="80"/>
      <c r="FB128" s="80"/>
      <c r="FC128" s="80"/>
      <c r="FD128" s="80"/>
      <c r="FE128" s="80"/>
      <c r="FF128" s="80"/>
      <c r="FG128" s="129"/>
      <c r="FH128" s="129"/>
      <c r="FI128" s="129"/>
      <c r="FJ128" s="129"/>
      <c r="FK128" s="129"/>
      <c r="FL128" s="109"/>
      <c r="FM128" s="79"/>
    </row>
    <row r="129" spans="2:169" ht="6" customHeight="1">
      <c r="U129" s="80"/>
      <c r="AA129" s="109"/>
      <c r="AB129" s="79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95"/>
      <c r="DF129" s="80"/>
      <c r="DG129" s="80"/>
      <c r="DH129" s="100"/>
      <c r="DJ129" s="100"/>
      <c r="EI129" s="79"/>
      <c r="EJ129" s="80"/>
      <c r="EK129" s="80"/>
      <c r="EL129" s="80"/>
      <c r="EM129" s="80"/>
      <c r="EN129" s="80"/>
      <c r="EO129" s="80"/>
      <c r="EP129" s="80"/>
      <c r="EQ129" s="80"/>
      <c r="ER129" s="80"/>
      <c r="ES129" s="80"/>
      <c r="ET129" s="80"/>
      <c r="EU129" s="80"/>
      <c r="EV129" s="80"/>
      <c r="EW129" s="80"/>
      <c r="EX129" s="100"/>
      <c r="EY129" s="86"/>
      <c r="EZ129" s="520" t="s">
        <v>587</v>
      </c>
      <c r="FA129" s="521"/>
      <c r="FB129" s="521"/>
      <c r="FC129" s="521"/>
      <c r="FD129" s="521"/>
      <c r="FE129" s="521"/>
      <c r="FF129" s="484" t="s">
        <v>408</v>
      </c>
      <c r="FG129" s="80"/>
      <c r="FH129" s="80"/>
      <c r="FI129" s="80"/>
      <c r="FJ129" s="80"/>
      <c r="FK129" s="80"/>
      <c r="FL129" s="109"/>
      <c r="FM129" s="79"/>
    </row>
    <row r="130" spans="2:169" ht="6" customHeight="1">
      <c r="U130" s="80"/>
      <c r="AA130" s="109"/>
      <c r="AB130" s="79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95"/>
      <c r="DF130" s="80"/>
      <c r="DG130" s="80"/>
      <c r="DH130" s="100"/>
      <c r="DJ130" s="100"/>
      <c r="EI130" s="79"/>
      <c r="EJ130" s="80"/>
      <c r="EK130" s="80"/>
      <c r="EL130" s="80"/>
      <c r="EM130" s="80"/>
      <c r="EN130" s="80"/>
      <c r="EO130" s="80"/>
      <c r="EP130" s="80"/>
      <c r="EQ130" s="80"/>
      <c r="ER130" s="80"/>
      <c r="ES130" s="80"/>
      <c r="ET130" s="80"/>
      <c r="EU130" s="80"/>
      <c r="EV130" s="80"/>
      <c r="EW130" s="80"/>
      <c r="EX130" s="100"/>
      <c r="EY130" s="103"/>
      <c r="EZ130" s="522"/>
      <c r="FA130" s="523"/>
      <c r="FB130" s="523"/>
      <c r="FC130" s="523"/>
      <c r="FD130" s="523"/>
      <c r="FE130" s="523"/>
      <c r="FF130" s="485"/>
      <c r="FG130" s="80"/>
      <c r="FH130" s="80"/>
      <c r="FI130" s="80"/>
      <c r="FJ130" s="80"/>
      <c r="FK130" s="80"/>
      <c r="FL130" s="109"/>
      <c r="FM130" s="79"/>
    </row>
    <row r="131" spans="2:169" ht="6" customHeight="1">
      <c r="C131" s="80"/>
      <c r="D131" s="80"/>
      <c r="E131" s="80"/>
      <c r="F131" s="80"/>
      <c r="G131" s="80"/>
      <c r="H131" s="80"/>
      <c r="I131" s="80"/>
      <c r="J131" s="80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95"/>
      <c r="V131" s="84"/>
      <c r="W131" s="84"/>
      <c r="X131" s="84"/>
      <c r="Y131" s="84"/>
      <c r="Z131" s="84"/>
      <c r="AA131" s="112"/>
      <c r="AB131" s="111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95"/>
      <c r="DF131" s="80"/>
      <c r="DG131" s="80"/>
      <c r="DH131" s="100"/>
      <c r="DI131" s="80"/>
      <c r="DJ131" s="100"/>
      <c r="DK131" s="86"/>
      <c r="DL131" s="478" t="s">
        <v>302</v>
      </c>
      <c r="DM131" s="479"/>
      <c r="DN131" s="479"/>
      <c r="DO131" s="479"/>
      <c r="DP131" s="479"/>
      <c r="DQ131" s="479"/>
      <c r="DR131" s="479"/>
      <c r="DS131" s="479"/>
      <c r="DT131" s="482">
        <f>SUM(DT133:DT136)+1</f>
        <v>21</v>
      </c>
      <c r="EI131" s="79"/>
      <c r="EJ131" s="80"/>
      <c r="EK131" s="80"/>
      <c r="EL131" s="80"/>
      <c r="EM131" s="80"/>
      <c r="EN131" s="80"/>
      <c r="EO131" s="80"/>
      <c r="EP131" s="80"/>
      <c r="EQ131" s="80"/>
      <c r="ER131" s="80"/>
      <c r="ES131" s="80"/>
      <c r="ET131" s="80"/>
      <c r="EU131" s="80"/>
      <c r="EV131" s="80"/>
      <c r="EW131" s="80"/>
      <c r="EX131" s="100"/>
      <c r="EY131" s="80"/>
      <c r="EZ131" s="95"/>
      <c r="FA131" s="477" t="s">
        <v>579</v>
      </c>
      <c r="FB131" s="477"/>
      <c r="FC131" s="477"/>
      <c r="FD131" s="477"/>
      <c r="FE131" s="477"/>
      <c r="FF131" s="506" t="s">
        <v>443</v>
      </c>
      <c r="FG131" s="80"/>
      <c r="FH131" s="80"/>
      <c r="FI131" s="80"/>
      <c r="FJ131" s="80"/>
      <c r="FK131" s="80"/>
      <c r="FL131" s="109"/>
      <c r="FM131" s="79"/>
    </row>
    <row r="132" spans="2:169" ht="6" customHeight="1">
      <c r="C132" s="80"/>
      <c r="D132" s="80"/>
      <c r="E132" s="80"/>
      <c r="F132" s="80"/>
      <c r="G132" s="80"/>
      <c r="H132" s="80"/>
      <c r="I132" s="80"/>
      <c r="J132" s="80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95"/>
      <c r="V132" s="84"/>
      <c r="W132" s="84"/>
      <c r="X132" s="84"/>
      <c r="Y132" s="84"/>
      <c r="Z132" s="84"/>
      <c r="AA132" s="130"/>
      <c r="AB132" s="131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95"/>
      <c r="DF132" s="80"/>
      <c r="DG132" s="80"/>
      <c r="DH132" s="100"/>
      <c r="DL132" s="480"/>
      <c r="DM132" s="481"/>
      <c r="DN132" s="481"/>
      <c r="DO132" s="481"/>
      <c r="DP132" s="481"/>
      <c r="DQ132" s="481"/>
      <c r="DR132" s="481"/>
      <c r="DS132" s="481"/>
      <c r="DT132" s="483"/>
      <c r="EI132" s="79"/>
      <c r="EJ132" s="80"/>
      <c r="EK132" s="80"/>
      <c r="EL132" s="80"/>
      <c r="EM132" s="80"/>
      <c r="EN132" s="80"/>
      <c r="EO132" s="80"/>
      <c r="EP132" s="80"/>
      <c r="EQ132" s="80"/>
      <c r="ER132" s="80"/>
      <c r="ES132" s="80"/>
      <c r="ET132" s="80"/>
      <c r="EU132" s="80"/>
      <c r="EV132" s="80"/>
      <c r="EW132" s="80"/>
      <c r="EX132" s="100"/>
      <c r="EY132" s="80"/>
      <c r="EZ132" s="95"/>
      <c r="FA132" s="458"/>
      <c r="FB132" s="458"/>
      <c r="FC132" s="458"/>
      <c r="FD132" s="458"/>
      <c r="FE132" s="458"/>
      <c r="FF132" s="507"/>
      <c r="FG132" s="80"/>
      <c r="FH132" s="80"/>
      <c r="FI132" s="80"/>
      <c r="FJ132" s="80"/>
      <c r="FK132" s="80"/>
      <c r="FL132" s="109"/>
      <c r="FM132" s="79"/>
    </row>
    <row r="133" spans="2:169" ht="6" customHeight="1">
      <c r="B133" s="132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33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5"/>
      <c r="BG133" s="125"/>
      <c r="BH133" s="125"/>
      <c r="BI133" s="125"/>
      <c r="BJ133" s="125"/>
      <c r="BK133" s="13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207"/>
      <c r="BY133" s="207"/>
      <c r="DF133" s="80"/>
      <c r="DG133" s="80"/>
      <c r="DH133" s="100"/>
      <c r="DL133" s="80"/>
      <c r="DM133" s="80"/>
      <c r="DN133" s="80"/>
      <c r="DO133" s="477" t="s">
        <v>518</v>
      </c>
      <c r="DP133" s="477"/>
      <c r="DQ133" s="477"/>
      <c r="DR133" s="477"/>
      <c r="DS133" s="477"/>
      <c r="DT133" s="457">
        <v>10</v>
      </c>
      <c r="EI133" s="79"/>
      <c r="EJ133" s="80"/>
      <c r="EK133" s="80"/>
      <c r="EL133" s="80"/>
      <c r="EM133" s="80"/>
      <c r="EN133" s="80"/>
      <c r="EO133" s="80"/>
      <c r="EP133" s="80"/>
      <c r="EQ133" s="80"/>
      <c r="ER133" s="80"/>
      <c r="ES133" s="80"/>
      <c r="ET133" s="80"/>
      <c r="EU133" s="80"/>
      <c r="EV133" s="80"/>
      <c r="EW133" s="80"/>
      <c r="EX133" s="100"/>
      <c r="EY133" s="80"/>
      <c r="EZ133" s="80"/>
      <c r="FA133" s="80"/>
      <c r="FB133" s="80"/>
      <c r="FC133" s="80"/>
      <c r="FD133" s="80"/>
      <c r="FE133" s="80"/>
      <c r="FF133" s="80"/>
      <c r="FG133" s="80"/>
      <c r="FH133" s="80"/>
      <c r="FI133" s="80"/>
      <c r="FJ133" s="80"/>
      <c r="FK133" s="80"/>
      <c r="FL133" s="109"/>
      <c r="FM133" s="79"/>
    </row>
    <row r="134" spans="2:169" ht="6" customHeight="1">
      <c r="B134" s="111"/>
      <c r="C134" s="524" t="s">
        <v>611</v>
      </c>
      <c r="D134" s="458"/>
      <c r="E134" s="458"/>
      <c r="F134" s="458"/>
      <c r="G134" s="458"/>
      <c r="H134" s="458"/>
      <c r="I134" s="458"/>
      <c r="J134" s="458"/>
      <c r="K134" s="458"/>
      <c r="L134" s="458"/>
      <c r="M134" s="458"/>
      <c r="N134" s="95"/>
      <c r="O134" s="80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112"/>
      <c r="BU134" s="84"/>
      <c r="BV134" s="84"/>
      <c r="BX134" s="208"/>
      <c r="BY134" s="208"/>
      <c r="DG134" s="80"/>
      <c r="DH134" s="100"/>
      <c r="DL134" s="80"/>
      <c r="DM134" s="80"/>
      <c r="DN134" s="80"/>
      <c r="DO134" s="458"/>
      <c r="DP134" s="458"/>
      <c r="DQ134" s="458"/>
      <c r="DR134" s="458"/>
      <c r="DS134" s="458"/>
      <c r="DT134" s="457"/>
      <c r="EI134" s="79"/>
      <c r="EJ134" s="80"/>
      <c r="EK134" s="80"/>
      <c r="EL134" s="80"/>
      <c r="EM134" s="80"/>
      <c r="EN134" s="80"/>
      <c r="EO134" s="80"/>
      <c r="EP134" s="80"/>
      <c r="EQ134" s="80"/>
      <c r="ER134" s="80"/>
      <c r="ES134" s="80"/>
      <c r="ET134" s="80"/>
      <c r="EU134" s="80"/>
      <c r="EV134" s="80"/>
      <c r="EW134" s="80"/>
      <c r="EX134" s="100"/>
      <c r="EY134" s="80"/>
      <c r="EZ134" s="80"/>
      <c r="FA134" s="80"/>
      <c r="FB134" s="80"/>
      <c r="FC134" s="80"/>
      <c r="FD134" s="80"/>
      <c r="FE134" s="80"/>
      <c r="FF134" s="80"/>
      <c r="FG134" s="80"/>
      <c r="FH134" s="80"/>
      <c r="FI134" s="80"/>
      <c r="FJ134" s="80"/>
      <c r="FK134" s="80"/>
      <c r="FL134" s="109"/>
      <c r="FM134" s="79"/>
    </row>
    <row r="135" spans="2:169" ht="6" customHeight="1">
      <c r="B135" s="111"/>
      <c r="C135" s="525"/>
      <c r="D135" s="525"/>
      <c r="E135" s="525"/>
      <c r="F135" s="525"/>
      <c r="G135" s="525"/>
      <c r="H135" s="525"/>
      <c r="I135" s="525"/>
      <c r="J135" s="525"/>
      <c r="K135" s="525"/>
      <c r="L135" s="525"/>
      <c r="M135" s="525"/>
      <c r="N135" s="95"/>
      <c r="O135" s="80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112"/>
      <c r="BU135" s="84"/>
      <c r="BV135" s="84"/>
      <c r="BX135" s="95"/>
      <c r="BY135" s="95"/>
      <c r="BZ135" s="207"/>
      <c r="CA135" s="207"/>
      <c r="CB135" s="207"/>
      <c r="CC135" s="207"/>
      <c r="CD135" s="207"/>
      <c r="CE135" s="207"/>
      <c r="CF135" s="207"/>
      <c r="CG135" s="207"/>
      <c r="CH135" s="207"/>
      <c r="CI135" s="207"/>
      <c r="CJ135" s="207"/>
      <c r="CK135" s="95"/>
      <c r="CL135" s="95"/>
      <c r="CM135" s="95"/>
      <c r="CN135" s="95"/>
      <c r="CO135" s="95"/>
      <c r="CP135" s="95"/>
      <c r="CQ135" s="95"/>
      <c r="CR135" s="95"/>
      <c r="CS135" s="95"/>
      <c r="CT135" s="95"/>
      <c r="CU135" s="80"/>
      <c r="CV135" s="80"/>
      <c r="CW135" s="80"/>
      <c r="CX135" s="80"/>
      <c r="CY135" s="80"/>
      <c r="CZ135" s="80"/>
      <c r="DA135" s="80"/>
      <c r="DB135" s="80"/>
      <c r="DC135" s="80"/>
      <c r="DD135" s="80"/>
      <c r="DE135" s="80"/>
      <c r="DG135" s="80"/>
      <c r="DH135" s="100"/>
      <c r="DL135" s="80"/>
      <c r="DM135" s="80"/>
      <c r="DN135" s="80"/>
      <c r="DO135" s="458" t="s">
        <v>530</v>
      </c>
      <c r="DP135" s="458"/>
      <c r="DQ135" s="458"/>
      <c r="DR135" s="458"/>
      <c r="DS135" s="458"/>
      <c r="DT135" s="457">
        <v>10</v>
      </c>
      <c r="EI135" s="79"/>
      <c r="EJ135" s="80"/>
      <c r="EK135" s="80"/>
      <c r="EL135" s="80"/>
      <c r="EM135" s="80"/>
      <c r="EN135" s="80"/>
      <c r="EO135" s="80"/>
      <c r="EP135" s="80"/>
      <c r="EQ135" s="80"/>
      <c r="ER135" s="80"/>
      <c r="ES135" s="80"/>
      <c r="ET135" s="80"/>
      <c r="EU135" s="80"/>
      <c r="EV135" s="80"/>
      <c r="EW135" s="80"/>
      <c r="EX135" s="100"/>
      <c r="EY135" s="86"/>
      <c r="EZ135" s="520" t="s">
        <v>590</v>
      </c>
      <c r="FA135" s="521"/>
      <c r="FB135" s="521"/>
      <c r="FC135" s="521"/>
      <c r="FD135" s="521"/>
      <c r="FE135" s="521"/>
      <c r="FF135" s="484" t="s">
        <v>408</v>
      </c>
      <c r="FG135" s="80"/>
      <c r="FH135" s="80"/>
      <c r="FI135" s="80"/>
      <c r="FJ135" s="80"/>
      <c r="FK135" s="80"/>
      <c r="FL135" s="109"/>
      <c r="FM135" s="79"/>
    </row>
    <row r="136" spans="2:169" ht="6" customHeight="1">
      <c r="B136" s="111"/>
      <c r="C136" s="478" t="s">
        <v>257</v>
      </c>
      <c r="D136" s="479"/>
      <c r="E136" s="479"/>
      <c r="F136" s="479"/>
      <c r="G136" s="479"/>
      <c r="H136" s="479"/>
      <c r="I136" s="479"/>
      <c r="J136" s="479"/>
      <c r="K136" s="479"/>
      <c r="L136" s="479"/>
      <c r="M136" s="514">
        <f>M140+M150+2</f>
        <v>26</v>
      </c>
      <c r="N136" s="95"/>
      <c r="O136" s="80"/>
      <c r="P136" s="478" t="s">
        <v>269</v>
      </c>
      <c r="Q136" s="479"/>
      <c r="R136" s="479"/>
      <c r="S136" s="479"/>
      <c r="T136" s="479"/>
      <c r="U136" s="479"/>
      <c r="V136" s="479"/>
      <c r="W136" s="479"/>
      <c r="X136" s="479"/>
      <c r="Y136" s="479"/>
      <c r="Z136" s="516">
        <f>Z140+2</f>
        <v>10</v>
      </c>
      <c r="AA136" s="95"/>
      <c r="AB136" s="478" t="s">
        <v>278</v>
      </c>
      <c r="AC136" s="479"/>
      <c r="AD136" s="479"/>
      <c r="AE136" s="479"/>
      <c r="AF136" s="479"/>
      <c r="AG136" s="479"/>
      <c r="AH136" s="479"/>
      <c r="AI136" s="479"/>
      <c r="AJ136" s="479"/>
      <c r="AK136" s="479"/>
      <c r="AL136" s="514">
        <f>AL140+2</f>
        <v>13</v>
      </c>
      <c r="AM136" s="95"/>
      <c r="AN136" s="478" t="s">
        <v>285</v>
      </c>
      <c r="AO136" s="479"/>
      <c r="AP136" s="479"/>
      <c r="AQ136" s="479"/>
      <c r="AR136" s="479"/>
      <c r="AS136" s="479"/>
      <c r="AT136" s="479"/>
      <c r="AU136" s="479"/>
      <c r="AV136" s="479"/>
      <c r="AW136" s="479"/>
      <c r="AX136" s="514">
        <f>AX140+2</f>
        <v>15</v>
      </c>
      <c r="AY136" s="95"/>
      <c r="AZ136" s="526" t="s">
        <v>701</v>
      </c>
      <c r="BA136" s="527"/>
      <c r="BB136" s="527"/>
      <c r="BC136" s="527"/>
      <c r="BD136" s="527"/>
      <c r="BE136" s="527"/>
      <c r="BF136" s="527"/>
      <c r="BG136" s="527"/>
      <c r="BH136" s="527"/>
      <c r="BI136" s="527"/>
      <c r="BJ136" s="516">
        <f>BJ140+BJ150+2</f>
        <v>21</v>
      </c>
      <c r="BK136" s="112"/>
      <c r="BU136" s="84"/>
      <c r="BV136" s="84"/>
      <c r="BX136" s="208"/>
      <c r="BY136" s="208"/>
      <c r="BZ136" s="207"/>
      <c r="CA136" s="207"/>
      <c r="CB136" s="207"/>
      <c r="CC136" s="207"/>
      <c r="CD136" s="207"/>
      <c r="CE136" s="207"/>
      <c r="CF136" s="207"/>
      <c r="CG136" s="207"/>
      <c r="CH136" s="207"/>
      <c r="CI136" s="207"/>
      <c r="CJ136" s="207"/>
      <c r="CK136" s="95"/>
      <c r="CL136" s="95"/>
      <c r="CM136" s="95"/>
      <c r="CN136" s="95"/>
      <c r="CO136" s="95"/>
      <c r="CP136" s="95"/>
      <c r="CQ136" s="95"/>
      <c r="CR136" s="95"/>
      <c r="CS136" s="95"/>
      <c r="CT136" s="95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G136" s="80"/>
      <c r="DH136" s="100"/>
      <c r="DL136" s="80"/>
      <c r="DM136" s="80"/>
      <c r="DN136" s="80"/>
      <c r="DO136" s="458"/>
      <c r="DP136" s="458"/>
      <c r="DQ136" s="458"/>
      <c r="DR136" s="458"/>
      <c r="DS136" s="458"/>
      <c r="DT136" s="457"/>
      <c r="EI136" s="79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100"/>
      <c r="EY136" s="103"/>
      <c r="EZ136" s="522"/>
      <c r="FA136" s="523"/>
      <c r="FB136" s="523"/>
      <c r="FC136" s="523"/>
      <c r="FD136" s="523"/>
      <c r="FE136" s="523"/>
      <c r="FF136" s="485"/>
      <c r="FG136" s="80"/>
      <c r="FH136" s="80"/>
      <c r="FI136" s="80"/>
      <c r="FJ136" s="80"/>
      <c r="FK136" s="80"/>
      <c r="FL136" s="109"/>
      <c r="FM136" s="79"/>
    </row>
    <row r="137" spans="2:169" ht="6" customHeight="1">
      <c r="B137" s="111"/>
      <c r="C137" s="480"/>
      <c r="D137" s="481"/>
      <c r="E137" s="481"/>
      <c r="F137" s="481"/>
      <c r="G137" s="481"/>
      <c r="H137" s="481"/>
      <c r="I137" s="481"/>
      <c r="J137" s="481"/>
      <c r="K137" s="481"/>
      <c r="L137" s="481"/>
      <c r="M137" s="515"/>
      <c r="N137" s="95"/>
      <c r="O137" s="80"/>
      <c r="P137" s="480"/>
      <c r="Q137" s="481"/>
      <c r="R137" s="481"/>
      <c r="S137" s="481"/>
      <c r="T137" s="481"/>
      <c r="U137" s="481"/>
      <c r="V137" s="481"/>
      <c r="W137" s="481"/>
      <c r="X137" s="481"/>
      <c r="Y137" s="481"/>
      <c r="Z137" s="517"/>
      <c r="AA137" s="95"/>
      <c r="AB137" s="480"/>
      <c r="AC137" s="481"/>
      <c r="AD137" s="481"/>
      <c r="AE137" s="481"/>
      <c r="AF137" s="481"/>
      <c r="AG137" s="481"/>
      <c r="AH137" s="481"/>
      <c r="AI137" s="481"/>
      <c r="AJ137" s="481"/>
      <c r="AK137" s="481"/>
      <c r="AL137" s="515"/>
      <c r="AM137" s="95"/>
      <c r="AN137" s="480"/>
      <c r="AO137" s="481"/>
      <c r="AP137" s="481"/>
      <c r="AQ137" s="481"/>
      <c r="AR137" s="481"/>
      <c r="AS137" s="481"/>
      <c r="AT137" s="481"/>
      <c r="AU137" s="481"/>
      <c r="AV137" s="481"/>
      <c r="AW137" s="481"/>
      <c r="AX137" s="515"/>
      <c r="AY137" s="95"/>
      <c r="AZ137" s="528"/>
      <c r="BA137" s="529"/>
      <c r="BB137" s="529"/>
      <c r="BC137" s="529"/>
      <c r="BD137" s="529"/>
      <c r="BE137" s="529"/>
      <c r="BF137" s="529"/>
      <c r="BG137" s="529"/>
      <c r="BH137" s="529"/>
      <c r="BI137" s="529"/>
      <c r="BJ137" s="517"/>
      <c r="BK137" s="112"/>
      <c r="BX137" s="208"/>
      <c r="BY137" s="208"/>
      <c r="BZ137" s="207"/>
      <c r="CA137" s="207"/>
      <c r="CB137" s="207"/>
      <c r="CC137" s="207"/>
      <c r="CD137" s="207"/>
      <c r="CE137" s="207"/>
      <c r="CF137" s="207"/>
      <c r="CG137" s="207"/>
      <c r="CH137" s="207"/>
      <c r="CI137" s="207"/>
      <c r="CJ137" s="207"/>
      <c r="CK137" s="207"/>
      <c r="CL137" s="207"/>
      <c r="CM137" s="207"/>
      <c r="CN137" s="207"/>
      <c r="CO137" s="207"/>
      <c r="CP137" s="207"/>
      <c r="CQ137" s="207"/>
      <c r="CR137" s="207"/>
      <c r="CS137" s="207"/>
      <c r="CT137" s="207"/>
      <c r="CU137" s="209"/>
      <c r="CV137" s="209"/>
      <c r="CW137" s="209"/>
      <c r="CX137" s="209"/>
      <c r="CY137" s="209"/>
      <c r="CZ137" s="209"/>
      <c r="DA137" s="209"/>
      <c r="DB137" s="209"/>
      <c r="DC137" s="209"/>
      <c r="DD137" s="80"/>
      <c r="DE137" s="80"/>
      <c r="DF137" s="80"/>
      <c r="DG137" s="80"/>
      <c r="DH137" s="100"/>
      <c r="EI137" s="79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100"/>
      <c r="EY137" s="80"/>
      <c r="EZ137" s="95"/>
      <c r="FA137" s="477" t="s">
        <v>579</v>
      </c>
      <c r="FB137" s="477"/>
      <c r="FC137" s="477"/>
      <c r="FD137" s="477"/>
      <c r="FE137" s="477"/>
      <c r="FF137" s="506" t="s">
        <v>443</v>
      </c>
      <c r="FG137" s="80"/>
      <c r="FH137" s="80"/>
      <c r="FI137" s="80"/>
      <c r="FJ137" s="80"/>
      <c r="FK137" s="80"/>
      <c r="FL137" s="109"/>
      <c r="FM137" s="79"/>
    </row>
    <row r="138" spans="2:169" ht="6" customHeight="1">
      <c r="B138" s="111"/>
      <c r="C138" s="95"/>
      <c r="D138" s="110"/>
      <c r="E138" s="509" t="s">
        <v>582</v>
      </c>
      <c r="F138" s="509"/>
      <c r="G138" s="509"/>
      <c r="H138" s="509"/>
      <c r="I138" s="509"/>
      <c r="J138" s="509"/>
      <c r="K138" s="509"/>
      <c r="L138" s="509"/>
      <c r="M138" s="95"/>
      <c r="N138" s="95"/>
      <c r="O138" s="80"/>
      <c r="P138" s="106"/>
      <c r="Q138" s="95"/>
      <c r="R138" s="95"/>
      <c r="S138" s="511" t="s">
        <v>573</v>
      </c>
      <c r="T138" s="511"/>
      <c r="U138" s="511"/>
      <c r="V138" s="511"/>
      <c r="W138" s="511"/>
      <c r="X138" s="511"/>
      <c r="Y138" s="511"/>
      <c r="Z138" s="210"/>
      <c r="AA138" s="95"/>
      <c r="AB138" s="106"/>
      <c r="AC138" s="95"/>
      <c r="AD138" s="95"/>
      <c r="AE138" s="477" t="s">
        <v>573</v>
      </c>
      <c r="AF138" s="477"/>
      <c r="AG138" s="477"/>
      <c r="AH138" s="477"/>
      <c r="AI138" s="477"/>
      <c r="AJ138" s="477"/>
      <c r="AK138" s="477"/>
      <c r="AL138" s="477"/>
      <c r="AM138" s="95"/>
      <c r="AN138" s="95"/>
      <c r="AO138" s="102"/>
      <c r="AP138" s="95"/>
      <c r="AQ138" s="477" t="s">
        <v>612</v>
      </c>
      <c r="AR138" s="477"/>
      <c r="AS138" s="477"/>
      <c r="AT138" s="477"/>
      <c r="AU138" s="477"/>
      <c r="AV138" s="477"/>
      <c r="AW138" s="477"/>
      <c r="AX138" s="477"/>
      <c r="AY138" s="95"/>
      <c r="AZ138" s="95"/>
      <c r="BA138" s="102"/>
      <c r="BB138" s="95"/>
      <c r="BC138" s="497" t="s">
        <v>582</v>
      </c>
      <c r="BD138" s="497"/>
      <c r="BE138" s="497"/>
      <c r="BF138" s="497"/>
      <c r="BG138" s="497"/>
      <c r="BH138" s="497"/>
      <c r="BI138" s="497"/>
      <c r="BJ138" s="211"/>
      <c r="BK138" s="112"/>
      <c r="BX138" s="208"/>
      <c r="BY138" s="208"/>
      <c r="BZ138" s="207"/>
      <c r="CA138" s="207"/>
      <c r="CB138" s="207"/>
      <c r="CC138" s="207"/>
      <c r="CD138" s="207"/>
      <c r="CE138" s="207"/>
      <c r="CF138" s="207"/>
      <c r="CG138" s="207"/>
      <c r="CH138" s="207"/>
      <c r="CI138" s="207"/>
      <c r="CJ138" s="207"/>
      <c r="CK138" s="207"/>
      <c r="CL138" s="207"/>
      <c r="CM138" s="207"/>
      <c r="CN138" s="207"/>
      <c r="CO138" s="207"/>
      <c r="CP138" s="207"/>
      <c r="CQ138" s="207"/>
      <c r="CR138" s="207"/>
      <c r="CS138" s="207"/>
      <c r="CT138" s="207"/>
      <c r="CU138" s="209"/>
      <c r="CV138" s="209"/>
      <c r="CW138" s="209"/>
      <c r="CX138" s="209"/>
      <c r="CY138" s="209"/>
      <c r="CZ138" s="209"/>
      <c r="DA138" s="209"/>
      <c r="DB138" s="209"/>
      <c r="DC138" s="209"/>
      <c r="DD138" s="80"/>
      <c r="DE138" s="80"/>
      <c r="DF138" s="212"/>
      <c r="DG138" s="80"/>
      <c r="DH138" s="100"/>
      <c r="EI138" s="79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100"/>
      <c r="EY138" s="80"/>
      <c r="EZ138" s="95"/>
      <c r="FA138" s="458"/>
      <c r="FB138" s="458"/>
      <c r="FC138" s="458"/>
      <c r="FD138" s="458"/>
      <c r="FE138" s="458"/>
      <c r="FF138" s="507"/>
      <c r="FG138" s="80"/>
      <c r="FH138" s="80"/>
      <c r="FI138" s="80"/>
      <c r="FJ138" s="80"/>
      <c r="FK138" s="80"/>
      <c r="FL138" s="109"/>
      <c r="FM138" s="79"/>
    </row>
    <row r="139" spans="2:169" ht="6" customHeight="1">
      <c r="B139" s="111"/>
      <c r="C139" s="95"/>
      <c r="D139" s="110"/>
      <c r="E139" s="510"/>
      <c r="F139" s="510"/>
      <c r="G139" s="510"/>
      <c r="H139" s="510"/>
      <c r="I139" s="510"/>
      <c r="J139" s="510"/>
      <c r="K139" s="510"/>
      <c r="L139" s="510"/>
      <c r="M139" s="95"/>
      <c r="N139" s="95"/>
      <c r="O139" s="80"/>
      <c r="P139" s="106"/>
      <c r="Q139" s="95"/>
      <c r="R139" s="95"/>
      <c r="S139" s="512"/>
      <c r="T139" s="512"/>
      <c r="U139" s="512"/>
      <c r="V139" s="512"/>
      <c r="W139" s="512"/>
      <c r="X139" s="512"/>
      <c r="Y139" s="512"/>
      <c r="Z139" s="213"/>
      <c r="AA139" s="95"/>
      <c r="AB139" s="95"/>
      <c r="AC139" s="110"/>
      <c r="AD139" s="95"/>
      <c r="AE139" s="458"/>
      <c r="AF139" s="458"/>
      <c r="AG139" s="458"/>
      <c r="AH139" s="458"/>
      <c r="AI139" s="458"/>
      <c r="AJ139" s="458"/>
      <c r="AK139" s="458"/>
      <c r="AL139" s="458"/>
      <c r="AM139" s="95"/>
      <c r="AN139" s="95"/>
      <c r="AO139" s="110"/>
      <c r="AP139" s="95"/>
      <c r="AQ139" s="458"/>
      <c r="AR139" s="458"/>
      <c r="AS139" s="458"/>
      <c r="AT139" s="458"/>
      <c r="AU139" s="458"/>
      <c r="AV139" s="458"/>
      <c r="AW139" s="458"/>
      <c r="AX139" s="458"/>
      <c r="AY139" s="95"/>
      <c r="AZ139" s="95"/>
      <c r="BA139" s="110"/>
      <c r="BB139" s="95"/>
      <c r="BC139" s="513"/>
      <c r="BD139" s="513"/>
      <c r="BE139" s="513"/>
      <c r="BF139" s="513"/>
      <c r="BG139" s="513"/>
      <c r="BH139" s="513"/>
      <c r="BI139" s="513"/>
      <c r="BJ139" s="214"/>
      <c r="BK139" s="112"/>
      <c r="BX139" s="208"/>
      <c r="BY139" s="208"/>
      <c r="BZ139" s="215"/>
      <c r="CA139" s="215"/>
      <c r="CB139" s="215"/>
      <c r="CC139" s="215"/>
      <c r="CD139" s="215"/>
      <c r="CE139" s="215"/>
      <c r="CF139" s="215"/>
      <c r="CG139" s="215"/>
      <c r="CH139" s="215"/>
      <c r="CI139" s="215"/>
      <c r="CJ139" s="215"/>
      <c r="CK139" s="215"/>
      <c r="CL139" s="215"/>
      <c r="CM139" s="215"/>
      <c r="CN139" s="215"/>
      <c r="CO139" s="215"/>
      <c r="CP139" s="215"/>
      <c r="CQ139" s="215"/>
      <c r="CR139" s="215"/>
      <c r="CS139" s="215"/>
      <c r="CT139" s="215"/>
      <c r="CU139" s="209"/>
      <c r="CV139" s="209"/>
      <c r="CW139" s="209"/>
      <c r="CX139" s="209"/>
      <c r="CY139" s="209"/>
      <c r="CZ139" s="209"/>
      <c r="DA139" s="209"/>
      <c r="DB139" s="209"/>
      <c r="DC139" s="209"/>
      <c r="DD139" s="80"/>
      <c r="DE139" s="80"/>
      <c r="DF139" s="212"/>
      <c r="DG139" s="80"/>
      <c r="DH139" s="100"/>
      <c r="DI139" s="86"/>
      <c r="DJ139" s="478" t="s">
        <v>305</v>
      </c>
      <c r="DK139" s="479"/>
      <c r="DL139" s="479"/>
      <c r="DM139" s="479"/>
      <c r="DN139" s="479"/>
      <c r="DO139" s="479"/>
      <c r="DP139" s="479"/>
      <c r="DQ139" s="479"/>
      <c r="DR139" s="479"/>
      <c r="DS139" s="479"/>
      <c r="DT139" s="482">
        <f>DT143+DT161+2</f>
        <v>42</v>
      </c>
      <c r="EI139" s="79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10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109"/>
      <c r="FM139" s="79"/>
    </row>
    <row r="140" spans="2:169" ht="6" customHeight="1">
      <c r="B140" s="111"/>
      <c r="C140" s="95"/>
      <c r="D140" s="110"/>
      <c r="E140" s="478" t="s">
        <v>584</v>
      </c>
      <c r="F140" s="479"/>
      <c r="G140" s="479"/>
      <c r="H140" s="479"/>
      <c r="I140" s="479"/>
      <c r="J140" s="479"/>
      <c r="K140" s="479"/>
      <c r="L140" s="479"/>
      <c r="M140" s="514">
        <f>SUM(M142:M147)</f>
        <v>15</v>
      </c>
      <c r="N140" s="95"/>
      <c r="O140" s="80"/>
      <c r="P140" s="106"/>
      <c r="Q140" s="122"/>
      <c r="R140" s="478" t="s">
        <v>584</v>
      </c>
      <c r="S140" s="479"/>
      <c r="T140" s="479"/>
      <c r="U140" s="479"/>
      <c r="V140" s="479"/>
      <c r="W140" s="479"/>
      <c r="X140" s="479"/>
      <c r="Y140" s="479"/>
      <c r="Z140" s="516">
        <f>SUM(Z142:Z145)</f>
        <v>8</v>
      </c>
      <c r="AA140" s="95"/>
      <c r="AB140" s="95"/>
      <c r="AC140" s="122"/>
      <c r="AD140" s="478" t="s">
        <v>584</v>
      </c>
      <c r="AE140" s="479"/>
      <c r="AF140" s="479"/>
      <c r="AG140" s="479"/>
      <c r="AH140" s="479"/>
      <c r="AI140" s="479"/>
      <c r="AJ140" s="479"/>
      <c r="AK140" s="479"/>
      <c r="AL140" s="514">
        <f>SUM(AL142:AL145)</f>
        <v>11</v>
      </c>
      <c r="AM140" s="95"/>
      <c r="AN140" s="95"/>
      <c r="AO140" s="122"/>
      <c r="AP140" s="478" t="s">
        <v>584</v>
      </c>
      <c r="AQ140" s="479"/>
      <c r="AR140" s="479"/>
      <c r="AS140" s="479"/>
      <c r="AT140" s="479"/>
      <c r="AU140" s="479"/>
      <c r="AV140" s="479"/>
      <c r="AW140" s="479"/>
      <c r="AX140" s="482">
        <f>SUM(AX142:AX147)+1</f>
        <v>13</v>
      </c>
      <c r="AY140" s="95"/>
      <c r="AZ140" s="95"/>
      <c r="BA140" s="105"/>
      <c r="BB140" s="489" t="s">
        <v>584</v>
      </c>
      <c r="BC140" s="490"/>
      <c r="BD140" s="490"/>
      <c r="BE140" s="490"/>
      <c r="BF140" s="490"/>
      <c r="BG140" s="490"/>
      <c r="BH140" s="490"/>
      <c r="BI140" s="490"/>
      <c r="BJ140" s="518">
        <f>SUM(BJ142:BJ147)+1</f>
        <v>12</v>
      </c>
      <c r="BK140" s="112"/>
      <c r="BX140" s="208"/>
      <c r="BY140" s="208"/>
      <c r="BZ140" s="215"/>
      <c r="CA140" s="215"/>
      <c r="CB140" s="215"/>
      <c r="CC140" s="215"/>
      <c r="CD140" s="215"/>
      <c r="CE140" s="215"/>
      <c r="CF140" s="215"/>
      <c r="CG140" s="215"/>
      <c r="CH140" s="215"/>
      <c r="CI140" s="215"/>
      <c r="CJ140" s="215"/>
      <c r="CK140" s="215"/>
      <c r="CL140" s="215"/>
      <c r="CM140" s="215"/>
      <c r="CN140" s="215"/>
      <c r="CO140" s="215"/>
      <c r="CP140" s="215"/>
      <c r="CQ140" s="215"/>
      <c r="CR140" s="215"/>
      <c r="CS140" s="215"/>
      <c r="CT140" s="215"/>
      <c r="CU140" s="209"/>
      <c r="CV140" s="209"/>
      <c r="CW140" s="209"/>
      <c r="CX140" s="209"/>
      <c r="CY140" s="209"/>
      <c r="CZ140" s="209"/>
      <c r="DA140" s="209"/>
      <c r="DB140" s="209"/>
      <c r="DC140" s="209"/>
      <c r="DD140" s="80"/>
      <c r="DE140" s="80"/>
      <c r="DF140" s="216"/>
      <c r="DG140" s="80"/>
      <c r="DH140" s="100"/>
      <c r="DJ140" s="480"/>
      <c r="DK140" s="481"/>
      <c r="DL140" s="481"/>
      <c r="DM140" s="481"/>
      <c r="DN140" s="481"/>
      <c r="DO140" s="481"/>
      <c r="DP140" s="481"/>
      <c r="DQ140" s="481"/>
      <c r="DR140" s="481"/>
      <c r="DS140" s="481"/>
      <c r="DT140" s="483"/>
      <c r="EI140" s="79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10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109"/>
      <c r="FM140" s="79"/>
    </row>
    <row r="141" spans="2:169" ht="6" customHeight="1">
      <c r="B141" s="111"/>
      <c r="C141" s="95"/>
      <c r="D141" s="102"/>
      <c r="E141" s="480"/>
      <c r="F141" s="481"/>
      <c r="G141" s="481"/>
      <c r="H141" s="481"/>
      <c r="I141" s="481"/>
      <c r="J141" s="481"/>
      <c r="K141" s="481"/>
      <c r="L141" s="481"/>
      <c r="M141" s="515"/>
      <c r="N141" s="95"/>
      <c r="O141" s="80"/>
      <c r="P141" s="95"/>
      <c r="Q141" s="93"/>
      <c r="R141" s="480"/>
      <c r="S141" s="481"/>
      <c r="T141" s="481"/>
      <c r="U141" s="481"/>
      <c r="V141" s="481"/>
      <c r="W141" s="481"/>
      <c r="X141" s="481"/>
      <c r="Y141" s="481"/>
      <c r="Z141" s="517"/>
      <c r="AA141" s="95"/>
      <c r="AB141" s="95"/>
      <c r="AC141" s="93"/>
      <c r="AD141" s="480"/>
      <c r="AE141" s="481"/>
      <c r="AF141" s="481"/>
      <c r="AG141" s="481"/>
      <c r="AH141" s="481"/>
      <c r="AI141" s="481"/>
      <c r="AJ141" s="481"/>
      <c r="AK141" s="481"/>
      <c r="AL141" s="515"/>
      <c r="AM141" s="95"/>
      <c r="AN141" s="95"/>
      <c r="AO141" s="93"/>
      <c r="AP141" s="480"/>
      <c r="AQ141" s="481"/>
      <c r="AR141" s="481"/>
      <c r="AS141" s="481"/>
      <c r="AT141" s="481"/>
      <c r="AU141" s="481"/>
      <c r="AV141" s="481"/>
      <c r="AW141" s="481"/>
      <c r="AX141" s="483"/>
      <c r="AY141" s="95"/>
      <c r="AZ141" s="95"/>
      <c r="BA141" s="124"/>
      <c r="BB141" s="491"/>
      <c r="BC141" s="492"/>
      <c r="BD141" s="492"/>
      <c r="BE141" s="492"/>
      <c r="BF141" s="492"/>
      <c r="BG141" s="492"/>
      <c r="BH141" s="492"/>
      <c r="BI141" s="492"/>
      <c r="BJ141" s="519"/>
      <c r="BK141" s="112"/>
      <c r="BX141" s="208"/>
      <c r="BY141" s="208"/>
      <c r="BZ141" s="207"/>
      <c r="CA141" s="207"/>
      <c r="CB141" s="207"/>
      <c r="CC141" s="207"/>
      <c r="CD141" s="207"/>
      <c r="CE141" s="207"/>
      <c r="CF141" s="207"/>
      <c r="CG141" s="207"/>
      <c r="CH141" s="207"/>
      <c r="CI141" s="207"/>
      <c r="CJ141" s="207"/>
      <c r="CK141" s="207"/>
      <c r="CL141" s="207"/>
      <c r="CM141" s="207"/>
      <c r="CN141" s="207"/>
      <c r="CO141" s="207"/>
      <c r="CP141" s="207"/>
      <c r="CQ141" s="207"/>
      <c r="CR141" s="207"/>
      <c r="CS141" s="207"/>
      <c r="CT141" s="207"/>
      <c r="CU141" s="209"/>
      <c r="CV141" s="209"/>
      <c r="CW141" s="209"/>
      <c r="CX141" s="209"/>
      <c r="CY141" s="209"/>
      <c r="CZ141" s="209"/>
      <c r="DA141" s="209"/>
      <c r="DB141" s="209"/>
      <c r="DC141" s="209"/>
      <c r="DD141" s="80"/>
      <c r="DE141" s="80"/>
      <c r="DF141" s="216"/>
      <c r="DG141" s="80"/>
      <c r="DH141" s="100"/>
      <c r="DI141" s="80"/>
      <c r="DJ141" s="104"/>
      <c r="DK141" s="80"/>
      <c r="DL141" s="80"/>
      <c r="DM141" s="80"/>
      <c r="DN141" s="80"/>
      <c r="DO141" s="80"/>
      <c r="DP141" s="80"/>
      <c r="DQ141" s="80"/>
      <c r="DR141" s="80"/>
      <c r="DS141" s="80"/>
      <c r="DT141" s="80"/>
      <c r="EI141" s="79"/>
      <c r="EJ141" s="80"/>
      <c r="EK141" s="80"/>
      <c r="EL141" s="80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100"/>
      <c r="EY141" s="86"/>
      <c r="EZ141" s="502" t="s">
        <v>591</v>
      </c>
      <c r="FA141" s="503"/>
      <c r="FB141" s="503"/>
      <c r="FC141" s="503"/>
      <c r="FD141" s="503"/>
      <c r="FE141" s="503"/>
      <c r="FF141" s="484" t="s">
        <v>408</v>
      </c>
      <c r="FG141" s="80"/>
      <c r="FH141" s="80"/>
      <c r="FI141" s="80"/>
      <c r="FJ141" s="80"/>
      <c r="FK141" s="80"/>
      <c r="FL141" s="109"/>
      <c r="FM141" s="79"/>
    </row>
    <row r="142" spans="2:169" ht="6" customHeight="1">
      <c r="B142" s="111"/>
      <c r="C142" s="95"/>
      <c r="D142" s="110"/>
      <c r="E142" s="95"/>
      <c r="F142" s="95"/>
      <c r="G142" s="95"/>
      <c r="H142" s="477" t="s">
        <v>585</v>
      </c>
      <c r="I142" s="477"/>
      <c r="J142" s="477"/>
      <c r="K142" s="477"/>
      <c r="L142" s="477"/>
      <c r="M142" s="495">
        <v>5</v>
      </c>
      <c r="N142" s="95"/>
      <c r="O142" s="80"/>
      <c r="P142" s="95"/>
      <c r="Q142" s="95"/>
      <c r="R142" s="95"/>
      <c r="S142" s="95"/>
      <c r="T142" s="95"/>
      <c r="U142" s="497" t="s">
        <v>585</v>
      </c>
      <c r="V142" s="497"/>
      <c r="W142" s="497"/>
      <c r="X142" s="497"/>
      <c r="Y142" s="497"/>
      <c r="Z142" s="499">
        <v>5</v>
      </c>
      <c r="AA142" s="95"/>
      <c r="AB142" s="95"/>
      <c r="AC142" s="95"/>
      <c r="AD142" s="95"/>
      <c r="AE142" s="95"/>
      <c r="AF142" s="95"/>
      <c r="AG142" s="477" t="s">
        <v>585</v>
      </c>
      <c r="AH142" s="477"/>
      <c r="AI142" s="477"/>
      <c r="AJ142" s="477"/>
      <c r="AK142" s="477"/>
      <c r="AL142" s="495">
        <v>7</v>
      </c>
      <c r="AM142" s="95"/>
      <c r="AN142" s="95"/>
      <c r="AO142" s="95"/>
      <c r="AP142" s="95"/>
      <c r="AQ142" s="95"/>
      <c r="AR142" s="95"/>
      <c r="AS142" s="477" t="s">
        <v>585</v>
      </c>
      <c r="AT142" s="477"/>
      <c r="AU142" s="477"/>
      <c r="AV142" s="477"/>
      <c r="AW142" s="477"/>
      <c r="AX142" s="508">
        <v>4</v>
      </c>
      <c r="AY142" s="95"/>
      <c r="AZ142" s="95"/>
      <c r="BA142" s="110"/>
      <c r="BB142" s="95"/>
      <c r="BC142" s="95"/>
      <c r="BD142" s="95"/>
      <c r="BE142" s="497" t="s">
        <v>585</v>
      </c>
      <c r="BF142" s="497"/>
      <c r="BG142" s="497"/>
      <c r="BH142" s="497"/>
      <c r="BI142" s="497"/>
      <c r="BJ142" s="499">
        <v>4</v>
      </c>
      <c r="BK142" s="112"/>
      <c r="BX142" s="208"/>
      <c r="BY142" s="208"/>
      <c r="BZ142" s="207"/>
      <c r="CA142" s="207"/>
      <c r="CB142" s="207"/>
      <c r="CC142" s="207"/>
      <c r="CD142" s="207"/>
      <c r="CE142" s="207"/>
      <c r="CF142" s="207"/>
      <c r="CG142" s="207"/>
      <c r="CH142" s="207"/>
      <c r="CI142" s="207"/>
      <c r="CJ142" s="207"/>
      <c r="CK142" s="207"/>
      <c r="CL142" s="207"/>
      <c r="CM142" s="207"/>
      <c r="CN142" s="207"/>
      <c r="CO142" s="207"/>
      <c r="CP142" s="207"/>
      <c r="CQ142" s="207"/>
      <c r="CR142" s="207"/>
      <c r="CS142" s="207"/>
      <c r="CT142" s="207"/>
      <c r="CU142" s="209"/>
      <c r="CV142" s="209"/>
      <c r="CW142" s="209"/>
      <c r="CX142" s="209"/>
      <c r="CY142" s="209"/>
      <c r="CZ142" s="209"/>
      <c r="DA142" s="209"/>
      <c r="DB142" s="209"/>
      <c r="DC142" s="209"/>
      <c r="DD142" s="80"/>
      <c r="DE142" s="80"/>
      <c r="DF142" s="216"/>
      <c r="DG142" s="80"/>
      <c r="DH142" s="100"/>
      <c r="DJ142" s="100"/>
      <c r="EI142" s="79"/>
      <c r="EJ142" s="80"/>
      <c r="EK142" s="80"/>
      <c r="EL142" s="80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100"/>
      <c r="EY142" s="80"/>
      <c r="EZ142" s="504"/>
      <c r="FA142" s="505"/>
      <c r="FB142" s="505"/>
      <c r="FC142" s="505"/>
      <c r="FD142" s="505"/>
      <c r="FE142" s="505"/>
      <c r="FF142" s="485"/>
      <c r="FG142" s="80"/>
      <c r="FH142" s="80"/>
      <c r="FI142" s="80"/>
      <c r="FJ142" s="80"/>
      <c r="FK142" s="80"/>
      <c r="FL142" s="109"/>
      <c r="FM142" s="79"/>
    </row>
    <row r="143" spans="2:169" ht="6" customHeight="1">
      <c r="B143" s="111"/>
      <c r="C143" s="95"/>
      <c r="D143" s="110"/>
      <c r="E143" s="95"/>
      <c r="F143" s="95"/>
      <c r="G143" s="95"/>
      <c r="H143" s="458"/>
      <c r="I143" s="458"/>
      <c r="J143" s="458"/>
      <c r="K143" s="458"/>
      <c r="L143" s="458"/>
      <c r="M143" s="496"/>
      <c r="N143" s="95"/>
      <c r="O143" s="80"/>
      <c r="P143" s="95"/>
      <c r="Q143" s="95"/>
      <c r="R143" s="95"/>
      <c r="S143" s="95"/>
      <c r="T143" s="95"/>
      <c r="U143" s="498"/>
      <c r="V143" s="498"/>
      <c r="W143" s="498"/>
      <c r="X143" s="498"/>
      <c r="Y143" s="498"/>
      <c r="Z143" s="500"/>
      <c r="AA143" s="95"/>
      <c r="AB143" s="95"/>
      <c r="AC143" s="95"/>
      <c r="AD143" s="95"/>
      <c r="AE143" s="95"/>
      <c r="AF143" s="95"/>
      <c r="AG143" s="458"/>
      <c r="AH143" s="458"/>
      <c r="AI143" s="458"/>
      <c r="AJ143" s="458"/>
      <c r="AK143" s="458"/>
      <c r="AL143" s="496"/>
      <c r="AM143" s="95"/>
      <c r="AN143" s="95"/>
      <c r="AO143" s="95"/>
      <c r="AP143" s="95"/>
      <c r="AQ143" s="95"/>
      <c r="AR143" s="95"/>
      <c r="AS143" s="458"/>
      <c r="AT143" s="458"/>
      <c r="AU143" s="458"/>
      <c r="AV143" s="458"/>
      <c r="AW143" s="458"/>
      <c r="AX143" s="501"/>
      <c r="AY143" s="95"/>
      <c r="AZ143" s="95"/>
      <c r="BA143" s="110"/>
      <c r="BB143" s="95"/>
      <c r="BC143" s="95"/>
      <c r="BD143" s="95"/>
      <c r="BE143" s="498"/>
      <c r="BF143" s="498"/>
      <c r="BG143" s="498"/>
      <c r="BH143" s="498"/>
      <c r="BI143" s="498"/>
      <c r="BJ143" s="500"/>
      <c r="BK143" s="112"/>
      <c r="BX143" s="208"/>
      <c r="BY143" s="208"/>
      <c r="BZ143" s="217"/>
      <c r="CA143" s="217"/>
      <c r="CB143" s="217"/>
      <c r="CC143" s="217"/>
      <c r="CD143" s="217"/>
      <c r="CE143" s="217"/>
      <c r="CF143" s="217"/>
      <c r="CG143" s="217"/>
      <c r="CH143" s="217"/>
      <c r="CI143" s="217"/>
      <c r="CJ143" s="217"/>
      <c r="CK143" s="217"/>
      <c r="CL143" s="217"/>
      <c r="CM143" s="217"/>
      <c r="CN143" s="217"/>
      <c r="CO143" s="207"/>
      <c r="CP143" s="207"/>
      <c r="CQ143" s="207"/>
      <c r="CR143" s="207"/>
      <c r="CS143" s="207"/>
      <c r="CT143" s="207"/>
      <c r="CU143" s="209"/>
      <c r="CV143" s="209"/>
      <c r="CW143" s="209"/>
      <c r="CX143" s="209"/>
      <c r="CY143" s="209"/>
      <c r="CZ143" s="209"/>
      <c r="DA143" s="209"/>
      <c r="DB143" s="209"/>
      <c r="DC143" s="209"/>
      <c r="DD143" s="80"/>
      <c r="DE143" s="80"/>
      <c r="DF143" s="216"/>
      <c r="DG143" s="80"/>
      <c r="DH143" s="100"/>
      <c r="DJ143" s="100"/>
      <c r="DK143" s="86"/>
      <c r="DL143" s="478" t="s">
        <v>288</v>
      </c>
      <c r="DM143" s="479"/>
      <c r="DN143" s="479"/>
      <c r="DO143" s="479"/>
      <c r="DP143" s="479"/>
      <c r="DQ143" s="479"/>
      <c r="DR143" s="479"/>
      <c r="DS143" s="479"/>
      <c r="DT143" s="482">
        <f>SUM(DT145:DT158)</f>
        <v>29</v>
      </c>
      <c r="EI143" s="79"/>
      <c r="EJ143" s="80"/>
      <c r="EK143" s="80"/>
      <c r="EL143" s="80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100"/>
      <c r="EY143" s="80"/>
      <c r="EZ143" s="80"/>
      <c r="FA143" s="477" t="s">
        <v>579</v>
      </c>
      <c r="FB143" s="477"/>
      <c r="FC143" s="477"/>
      <c r="FD143" s="477"/>
      <c r="FE143" s="477"/>
      <c r="FF143" s="506" t="s">
        <v>443</v>
      </c>
      <c r="FG143" s="80"/>
      <c r="FH143" s="80"/>
      <c r="FI143" s="80"/>
      <c r="FJ143" s="80"/>
      <c r="FK143" s="80"/>
      <c r="FL143" s="109"/>
      <c r="FM143" s="79"/>
    </row>
    <row r="144" spans="2:169" ht="6" customHeight="1">
      <c r="B144" s="111"/>
      <c r="C144" s="95"/>
      <c r="D144" s="110"/>
      <c r="E144" s="95"/>
      <c r="F144" s="95"/>
      <c r="G144" s="95"/>
      <c r="H144" s="458" t="s">
        <v>696</v>
      </c>
      <c r="I144" s="458"/>
      <c r="J144" s="458"/>
      <c r="K144" s="458"/>
      <c r="L144" s="458"/>
      <c r="M144" s="496">
        <v>7</v>
      </c>
      <c r="N144" s="95"/>
      <c r="O144" s="80"/>
      <c r="P144" s="95"/>
      <c r="Q144" s="95"/>
      <c r="R144" s="95"/>
      <c r="S144" s="95"/>
      <c r="T144" s="95"/>
      <c r="U144" s="498" t="s">
        <v>589</v>
      </c>
      <c r="V144" s="498"/>
      <c r="W144" s="498"/>
      <c r="X144" s="498"/>
      <c r="Y144" s="498"/>
      <c r="Z144" s="500">
        <v>3</v>
      </c>
      <c r="AA144" s="95"/>
      <c r="AB144" s="95"/>
      <c r="AC144" s="95"/>
      <c r="AD144" s="95"/>
      <c r="AE144" s="95"/>
      <c r="AF144" s="95"/>
      <c r="AG144" s="458" t="s">
        <v>589</v>
      </c>
      <c r="AH144" s="458"/>
      <c r="AI144" s="458"/>
      <c r="AJ144" s="458"/>
      <c r="AK144" s="458"/>
      <c r="AL144" s="496">
        <v>4</v>
      </c>
      <c r="AM144" s="95"/>
      <c r="AN144" s="95"/>
      <c r="AO144" s="95"/>
      <c r="AP144" s="95"/>
      <c r="AQ144" s="95"/>
      <c r="AR144" s="95"/>
      <c r="AS144" s="458" t="s">
        <v>586</v>
      </c>
      <c r="AT144" s="458"/>
      <c r="AU144" s="458"/>
      <c r="AV144" s="458"/>
      <c r="AW144" s="458"/>
      <c r="AX144" s="501">
        <v>4</v>
      </c>
      <c r="AY144" s="95"/>
      <c r="AZ144" s="95"/>
      <c r="BA144" s="110"/>
      <c r="BB144" s="95"/>
      <c r="BC144" s="95"/>
      <c r="BD144" s="95"/>
      <c r="BE144" s="498" t="s">
        <v>696</v>
      </c>
      <c r="BF144" s="498"/>
      <c r="BG144" s="498"/>
      <c r="BH144" s="498"/>
      <c r="BI144" s="498"/>
      <c r="BJ144" s="500">
        <v>4</v>
      </c>
      <c r="BK144" s="112"/>
      <c r="BX144" s="208"/>
      <c r="BY144" s="208"/>
      <c r="BZ144" s="217"/>
      <c r="CA144" s="217"/>
      <c r="CB144" s="217"/>
      <c r="CC144" s="217"/>
      <c r="CD144" s="217"/>
      <c r="CE144" s="217"/>
      <c r="CF144" s="217"/>
      <c r="CG144" s="217"/>
      <c r="CH144" s="217"/>
      <c r="CI144" s="217"/>
      <c r="CJ144" s="217"/>
      <c r="CK144" s="217"/>
      <c r="CL144" s="217"/>
      <c r="CM144" s="217"/>
      <c r="CN144" s="217"/>
      <c r="CO144" s="207"/>
      <c r="CP144" s="207"/>
      <c r="CQ144" s="207"/>
      <c r="CR144" s="207"/>
      <c r="CS144" s="207"/>
      <c r="CT144" s="207"/>
      <c r="CU144" s="209"/>
      <c r="CV144" s="209"/>
      <c r="CW144" s="209"/>
      <c r="CX144" s="209"/>
      <c r="CY144" s="209"/>
      <c r="CZ144" s="209"/>
      <c r="DA144" s="209"/>
      <c r="DB144" s="209"/>
      <c r="DC144" s="209"/>
      <c r="DD144" s="80"/>
      <c r="DE144" s="80"/>
      <c r="DF144" s="80"/>
      <c r="DG144" s="80"/>
      <c r="DH144" s="100"/>
      <c r="DJ144" s="100"/>
      <c r="DK144" s="103"/>
      <c r="DL144" s="480"/>
      <c r="DM144" s="481"/>
      <c r="DN144" s="481"/>
      <c r="DO144" s="481"/>
      <c r="DP144" s="481"/>
      <c r="DQ144" s="481"/>
      <c r="DR144" s="481"/>
      <c r="DS144" s="481"/>
      <c r="DT144" s="483"/>
      <c r="EI144" s="79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100"/>
      <c r="EY144" s="80"/>
      <c r="EZ144" s="80"/>
      <c r="FA144" s="458"/>
      <c r="FB144" s="458"/>
      <c r="FC144" s="458"/>
      <c r="FD144" s="458"/>
      <c r="FE144" s="458"/>
      <c r="FF144" s="507"/>
      <c r="FG144" s="80"/>
      <c r="FH144" s="80"/>
      <c r="FI144" s="80"/>
      <c r="FJ144" s="80"/>
      <c r="FK144" s="80"/>
      <c r="FL144" s="80"/>
      <c r="FM144" s="79"/>
    </row>
    <row r="145" spans="2:169" ht="6" customHeight="1">
      <c r="B145" s="111"/>
      <c r="C145" s="95"/>
      <c r="D145" s="110"/>
      <c r="E145" s="95"/>
      <c r="F145" s="95"/>
      <c r="G145" s="95"/>
      <c r="H145" s="458"/>
      <c r="I145" s="458"/>
      <c r="J145" s="458"/>
      <c r="K145" s="458"/>
      <c r="L145" s="458"/>
      <c r="M145" s="496"/>
      <c r="N145" s="95"/>
      <c r="O145" s="80"/>
      <c r="P145" s="95"/>
      <c r="Q145" s="95"/>
      <c r="R145" s="95"/>
      <c r="S145" s="95"/>
      <c r="T145" s="95"/>
      <c r="U145" s="498"/>
      <c r="V145" s="498"/>
      <c r="W145" s="498"/>
      <c r="X145" s="498"/>
      <c r="Y145" s="498"/>
      <c r="Z145" s="500"/>
      <c r="AA145" s="95"/>
      <c r="AB145" s="95"/>
      <c r="AC145" s="95"/>
      <c r="AD145" s="95"/>
      <c r="AE145" s="95"/>
      <c r="AF145" s="95"/>
      <c r="AG145" s="458"/>
      <c r="AH145" s="458"/>
      <c r="AI145" s="458"/>
      <c r="AJ145" s="458"/>
      <c r="AK145" s="458"/>
      <c r="AL145" s="496"/>
      <c r="AM145" s="95"/>
      <c r="AN145" s="95"/>
      <c r="AO145" s="95"/>
      <c r="AP145" s="95"/>
      <c r="AQ145" s="95"/>
      <c r="AR145" s="95"/>
      <c r="AS145" s="458"/>
      <c r="AT145" s="458"/>
      <c r="AU145" s="458"/>
      <c r="AV145" s="458"/>
      <c r="AW145" s="458"/>
      <c r="AX145" s="501"/>
      <c r="AY145" s="95"/>
      <c r="AZ145" s="95"/>
      <c r="BA145" s="110"/>
      <c r="BB145" s="95"/>
      <c r="BC145" s="95"/>
      <c r="BD145" s="95"/>
      <c r="BE145" s="498"/>
      <c r="BF145" s="498"/>
      <c r="BG145" s="498"/>
      <c r="BH145" s="498"/>
      <c r="BI145" s="498"/>
      <c r="BJ145" s="500"/>
      <c r="BK145" s="112"/>
      <c r="BX145" s="208"/>
      <c r="BY145" s="208"/>
      <c r="BZ145" s="217"/>
      <c r="CA145" s="217"/>
      <c r="CB145" s="217"/>
      <c r="CC145" s="217"/>
      <c r="CD145" s="217"/>
      <c r="CE145" s="217"/>
      <c r="CF145" s="217"/>
      <c r="CG145" s="217"/>
      <c r="CH145" s="217"/>
      <c r="CI145" s="217"/>
      <c r="CJ145" s="217"/>
      <c r="CK145" s="217"/>
      <c r="CL145" s="217"/>
      <c r="CM145" s="217"/>
      <c r="CN145" s="217"/>
      <c r="CO145" s="207"/>
      <c r="CP145" s="207"/>
      <c r="CQ145" s="207"/>
      <c r="CR145" s="207"/>
      <c r="CS145" s="207"/>
      <c r="CT145" s="207"/>
      <c r="CU145" s="209"/>
      <c r="CV145" s="209"/>
      <c r="CW145" s="209"/>
      <c r="CX145" s="209"/>
      <c r="CY145" s="209"/>
      <c r="CZ145" s="209"/>
      <c r="DA145" s="209"/>
      <c r="DB145" s="209"/>
      <c r="DC145" s="209"/>
      <c r="DD145" s="80"/>
      <c r="DE145" s="80"/>
      <c r="DF145" s="80"/>
      <c r="DG145" s="80"/>
      <c r="DH145" s="100"/>
      <c r="DI145" s="80"/>
      <c r="DJ145" s="100"/>
      <c r="DK145" s="80"/>
      <c r="DL145" s="80"/>
      <c r="DM145" s="80"/>
      <c r="DN145" s="80"/>
      <c r="DO145" s="477" t="s">
        <v>512</v>
      </c>
      <c r="DP145" s="477"/>
      <c r="DQ145" s="477"/>
      <c r="DR145" s="477"/>
      <c r="DS145" s="477"/>
      <c r="DT145" s="457">
        <v>1</v>
      </c>
      <c r="EI145" s="79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10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79"/>
    </row>
    <row r="146" spans="2:169" ht="6" customHeight="1">
      <c r="B146" s="111"/>
      <c r="C146" s="95"/>
      <c r="D146" s="110"/>
      <c r="E146" s="95"/>
      <c r="F146" s="95"/>
      <c r="G146" s="95"/>
      <c r="H146" s="458" t="s">
        <v>589</v>
      </c>
      <c r="I146" s="458"/>
      <c r="J146" s="458"/>
      <c r="K146" s="458"/>
      <c r="L146" s="458"/>
      <c r="M146" s="496">
        <v>3</v>
      </c>
      <c r="N146" s="95"/>
      <c r="O146" s="80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458" t="s">
        <v>589</v>
      </c>
      <c r="AT146" s="458"/>
      <c r="AU146" s="458"/>
      <c r="AV146" s="458"/>
      <c r="AW146" s="458"/>
      <c r="AX146" s="501">
        <v>4</v>
      </c>
      <c r="AY146" s="95"/>
      <c r="AZ146" s="95"/>
      <c r="BA146" s="110"/>
      <c r="BB146" s="95"/>
      <c r="BC146" s="95"/>
      <c r="BD146" s="95"/>
      <c r="BE146" s="498" t="s">
        <v>589</v>
      </c>
      <c r="BF146" s="498"/>
      <c r="BG146" s="498"/>
      <c r="BH146" s="498"/>
      <c r="BI146" s="498"/>
      <c r="BJ146" s="500">
        <v>3</v>
      </c>
      <c r="BK146" s="112"/>
      <c r="BX146" s="208"/>
      <c r="BY146" s="208"/>
      <c r="BZ146" s="217"/>
      <c r="CA146" s="217"/>
      <c r="CB146" s="217"/>
      <c r="CC146" s="217"/>
      <c r="CD146" s="217"/>
      <c r="CE146" s="217"/>
      <c r="CF146" s="217"/>
      <c r="CG146" s="217"/>
      <c r="CH146" s="217"/>
      <c r="CI146" s="217"/>
      <c r="CJ146" s="217"/>
      <c r="CK146" s="217"/>
      <c r="CL146" s="217"/>
      <c r="CM146" s="217"/>
      <c r="CN146" s="217"/>
      <c r="CO146" s="207"/>
      <c r="CP146" s="207"/>
      <c r="CQ146" s="207"/>
      <c r="CR146" s="207"/>
      <c r="CS146" s="207"/>
      <c r="CT146" s="207"/>
      <c r="CU146" s="209"/>
      <c r="CV146" s="209"/>
      <c r="CW146" s="209"/>
      <c r="CX146" s="209"/>
      <c r="CY146" s="209"/>
      <c r="CZ146" s="209"/>
      <c r="DA146" s="209"/>
      <c r="DB146" s="209"/>
      <c r="DC146" s="209"/>
      <c r="DD146" s="80"/>
      <c r="DE146" s="80"/>
      <c r="DF146" s="80"/>
      <c r="DG146" s="80"/>
      <c r="DH146" s="100"/>
      <c r="DI146" s="80"/>
      <c r="DJ146" s="100"/>
      <c r="DK146" s="80"/>
      <c r="DL146" s="80"/>
      <c r="DM146" s="80"/>
      <c r="DN146" s="80"/>
      <c r="DO146" s="458"/>
      <c r="DP146" s="458"/>
      <c r="DQ146" s="458"/>
      <c r="DR146" s="458"/>
      <c r="DS146" s="458"/>
      <c r="DT146" s="457"/>
      <c r="EI146" s="79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10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M146" s="79"/>
    </row>
    <row r="147" spans="2:169" ht="6" customHeight="1">
      <c r="B147" s="111"/>
      <c r="C147" s="106"/>
      <c r="D147" s="95"/>
      <c r="E147" s="95"/>
      <c r="F147" s="95"/>
      <c r="G147" s="95"/>
      <c r="H147" s="458"/>
      <c r="I147" s="458"/>
      <c r="J147" s="458"/>
      <c r="K147" s="458"/>
      <c r="L147" s="458"/>
      <c r="M147" s="496"/>
      <c r="N147" s="95"/>
      <c r="O147" s="80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458"/>
      <c r="AT147" s="458"/>
      <c r="AU147" s="458"/>
      <c r="AV147" s="458"/>
      <c r="AW147" s="458"/>
      <c r="AX147" s="501"/>
      <c r="AY147" s="95"/>
      <c r="AZ147" s="95"/>
      <c r="BA147" s="110"/>
      <c r="BB147" s="95"/>
      <c r="BC147" s="95"/>
      <c r="BD147" s="95"/>
      <c r="BE147" s="498"/>
      <c r="BF147" s="498"/>
      <c r="BG147" s="498"/>
      <c r="BH147" s="498"/>
      <c r="BI147" s="498"/>
      <c r="BJ147" s="500"/>
      <c r="BK147" s="112"/>
      <c r="BX147" s="208"/>
      <c r="BY147" s="208"/>
      <c r="BZ147" s="207"/>
      <c r="CA147" s="207"/>
      <c r="CB147" s="207"/>
      <c r="CC147" s="207"/>
      <c r="CD147" s="207"/>
      <c r="CE147" s="207"/>
      <c r="CF147" s="207"/>
      <c r="CG147" s="207"/>
      <c r="CH147" s="207"/>
      <c r="CI147" s="207"/>
      <c r="CJ147" s="207"/>
      <c r="CK147" s="207"/>
      <c r="CL147" s="207"/>
      <c r="CM147" s="207"/>
      <c r="CN147" s="207"/>
      <c r="CO147" s="207"/>
      <c r="CP147" s="207"/>
      <c r="CQ147" s="207"/>
      <c r="CR147" s="207"/>
      <c r="CS147" s="207"/>
      <c r="CT147" s="207"/>
      <c r="CU147" s="209"/>
      <c r="CV147" s="209"/>
      <c r="CW147" s="209"/>
      <c r="CX147" s="209"/>
      <c r="CY147" s="209"/>
      <c r="CZ147" s="209"/>
      <c r="DA147" s="209"/>
      <c r="DB147" s="209"/>
      <c r="DC147" s="209"/>
      <c r="DD147" s="80"/>
      <c r="DE147" s="80"/>
      <c r="DF147" s="80"/>
      <c r="DG147" s="80"/>
      <c r="DH147" s="100"/>
      <c r="DJ147" s="100"/>
      <c r="DK147" s="80"/>
      <c r="DL147" s="80"/>
      <c r="DM147" s="80"/>
      <c r="DN147" s="80"/>
      <c r="DO147" s="458" t="s">
        <v>518</v>
      </c>
      <c r="DP147" s="458"/>
      <c r="DQ147" s="458"/>
      <c r="DR147" s="458"/>
      <c r="DS147" s="458"/>
      <c r="DT147" s="457">
        <v>5</v>
      </c>
      <c r="EI147" s="79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100"/>
      <c r="EY147" s="86"/>
      <c r="EZ147" s="502" t="s">
        <v>592</v>
      </c>
      <c r="FA147" s="503"/>
      <c r="FB147" s="503"/>
      <c r="FC147" s="503"/>
      <c r="FD147" s="503"/>
      <c r="FE147" s="503"/>
      <c r="FF147" s="484" t="s">
        <v>593</v>
      </c>
      <c r="FG147" s="80"/>
      <c r="FH147" s="80"/>
      <c r="FI147" s="80"/>
      <c r="FJ147" s="80"/>
      <c r="FK147" s="80"/>
      <c r="FM147" s="79"/>
    </row>
    <row r="148" spans="2:169" ht="6" customHeight="1">
      <c r="B148" s="111"/>
      <c r="C148" s="95"/>
      <c r="D148" s="110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80"/>
      <c r="P148" s="95"/>
      <c r="Q148" s="95"/>
      <c r="R148" s="148"/>
      <c r="S148" s="148"/>
      <c r="T148" s="148"/>
      <c r="U148" s="148"/>
      <c r="V148" s="148"/>
      <c r="W148" s="148"/>
      <c r="X148" s="148"/>
      <c r="Y148" s="148"/>
      <c r="Z148" s="148"/>
      <c r="AA148" s="95"/>
      <c r="AB148" s="80"/>
      <c r="AC148" s="80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95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95"/>
      <c r="AZ148" s="95"/>
      <c r="BA148" s="110"/>
      <c r="BB148" s="95"/>
      <c r="BC148" s="95"/>
      <c r="BD148" s="95"/>
      <c r="BE148" s="95"/>
      <c r="BF148" s="95"/>
      <c r="BG148" s="95"/>
      <c r="BH148" s="95"/>
      <c r="BI148" s="95"/>
      <c r="BJ148" s="218"/>
      <c r="BK148" s="112"/>
      <c r="BX148" s="80"/>
      <c r="BY148" s="80"/>
      <c r="BZ148" s="207"/>
      <c r="CA148" s="207"/>
      <c r="CB148" s="207"/>
      <c r="CC148" s="207"/>
      <c r="CD148" s="207"/>
      <c r="CE148" s="207"/>
      <c r="CF148" s="207"/>
      <c r="CG148" s="207"/>
      <c r="CH148" s="207"/>
      <c r="CI148" s="207"/>
      <c r="CJ148" s="207"/>
      <c r="CK148" s="207"/>
      <c r="CL148" s="207"/>
      <c r="CM148" s="207"/>
      <c r="CN148" s="207"/>
      <c r="CO148" s="207"/>
      <c r="CP148" s="207"/>
      <c r="CQ148" s="207"/>
      <c r="CR148" s="207"/>
      <c r="CS148" s="207"/>
      <c r="CT148" s="207"/>
      <c r="CU148" s="209"/>
      <c r="CV148" s="209"/>
      <c r="CW148" s="209"/>
      <c r="CX148" s="209"/>
      <c r="CY148" s="209"/>
      <c r="CZ148" s="209"/>
      <c r="DA148" s="209"/>
      <c r="DB148" s="209"/>
      <c r="DC148" s="209"/>
      <c r="DD148" s="80"/>
      <c r="DE148" s="80"/>
      <c r="DF148" s="80"/>
      <c r="DG148" s="80"/>
      <c r="DH148" s="100"/>
      <c r="DJ148" s="100"/>
      <c r="DK148" s="80"/>
      <c r="DL148" s="95"/>
      <c r="DM148" s="95"/>
      <c r="DN148" s="95"/>
      <c r="DO148" s="458"/>
      <c r="DP148" s="458"/>
      <c r="DQ148" s="458"/>
      <c r="DR148" s="458"/>
      <c r="DS148" s="458"/>
      <c r="DT148" s="457"/>
      <c r="EI148" s="79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103"/>
      <c r="EZ148" s="504"/>
      <c r="FA148" s="505"/>
      <c r="FB148" s="505"/>
      <c r="FC148" s="505"/>
      <c r="FD148" s="505"/>
      <c r="FE148" s="505"/>
      <c r="FF148" s="485"/>
      <c r="FG148" s="80"/>
      <c r="FH148" s="80"/>
      <c r="FI148" s="80"/>
      <c r="FJ148" s="80"/>
      <c r="FK148" s="80"/>
      <c r="FM148" s="79"/>
    </row>
    <row r="149" spans="2:169" ht="6" customHeight="1">
      <c r="B149" s="111"/>
      <c r="C149" s="106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80"/>
      <c r="P149" s="95"/>
      <c r="Q149" s="95"/>
      <c r="R149" s="148"/>
      <c r="S149" s="148"/>
      <c r="T149" s="148"/>
      <c r="U149" s="148"/>
      <c r="V149" s="148"/>
      <c r="W149" s="148"/>
      <c r="X149" s="148"/>
      <c r="Y149" s="148"/>
      <c r="Z149" s="148"/>
      <c r="AA149" s="95"/>
      <c r="AB149" s="80"/>
      <c r="AC149" s="80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95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95"/>
      <c r="AZ149" s="95"/>
      <c r="BA149" s="110"/>
      <c r="BB149" s="95"/>
      <c r="BC149" s="95"/>
      <c r="BD149" s="95"/>
      <c r="BE149" s="95"/>
      <c r="BF149" s="95"/>
      <c r="BG149" s="95"/>
      <c r="BH149" s="95"/>
      <c r="BI149" s="95"/>
      <c r="BJ149" s="218"/>
      <c r="BK149" s="112"/>
      <c r="BX149" s="80"/>
      <c r="BZ149" s="84"/>
      <c r="CA149" s="84"/>
      <c r="CB149" s="84"/>
      <c r="CC149" s="84"/>
      <c r="CD149" s="84"/>
      <c r="CE149" s="84"/>
      <c r="CF149" s="84"/>
      <c r="CG149" s="84"/>
      <c r="CH149" s="84"/>
      <c r="CI149" s="84"/>
      <c r="CJ149" s="84"/>
      <c r="CK149" s="84"/>
      <c r="CL149" s="84"/>
      <c r="CM149" s="84"/>
      <c r="CN149" s="84"/>
      <c r="CO149" s="84"/>
      <c r="CP149" s="84"/>
      <c r="CQ149" s="84"/>
      <c r="CR149" s="84"/>
      <c r="CS149" s="84"/>
      <c r="CT149" s="84"/>
      <c r="DF149" s="80"/>
      <c r="DG149" s="80"/>
      <c r="DH149" s="100"/>
      <c r="DJ149" s="100"/>
      <c r="DK149" s="80"/>
      <c r="DL149" s="80"/>
      <c r="DM149" s="80"/>
      <c r="DN149" s="80"/>
      <c r="DO149" s="458" t="s">
        <v>520</v>
      </c>
      <c r="DP149" s="458"/>
      <c r="DQ149" s="458"/>
      <c r="DR149" s="458"/>
      <c r="DS149" s="458"/>
      <c r="DT149" s="457">
        <v>4</v>
      </c>
      <c r="EI149" s="79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477" t="s">
        <v>579</v>
      </c>
      <c r="FB149" s="477"/>
      <c r="FC149" s="477"/>
      <c r="FD149" s="477"/>
      <c r="FE149" s="477"/>
      <c r="FF149" s="486">
        <v>1</v>
      </c>
      <c r="FG149" s="80"/>
      <c r="FH149" s="80"/>
      <c r="FI149" s="80"/>
      <c r="FJ149" s="80"/>
      <c r="FK149" s="80"/>
      <c r="FM149" s="79"/>
    </row>
    <row r="150" spans="2:169" ht="6" customHeight="1">
      <c r="B150" s="79"/>
      <c r="C150" s="80"/>
      <c r="D150" s="101"/>
      <c r="E150" s="478" t="s">
        <v>588</v>
      </c>
      <c r="F150" s="479"/>
      <c r="G150" s="479"/>
      <c r="H150" s="479"/>
      <c r="I150" s="479"/>
      <c r="J150" s="479"/>
      <c r="K150" s="479"/>
      <c r="L150" s="479"/>
      <c r="M150" s="487">
        <f>M152+1</f>
        <v>9</v>
      </c>
      <c r="N150" s="80"/>
      <c r="O150" s="80"/>
      <c r="P150" s="80"/>
      <c r="Q150" s="80"/>
      <c r="R150" s="148"/>
      <c r="S150" s="148"/>
      <c r="T150" s="148"/>
      <c r="U150" s="148"/>
      <c r="V150" s="148"/>
      <c r="W150" s="148"/>
      <c r="X150" s="148"/>
      <c r="Y150" s="148"/>
      <c r="Z150" s="148"/>
      <c r="AA150" s="80"/>
      <c r="AB150" s="80"/>
      <c r="AC150" s="80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80"/>
      <c r="AN150" s="80"/>
      <c r="AO150" s="80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80"/>
      <c r="AZ150" s="80"/>
      <c r="BA150" s="151"/>
      <c r="BB150" s="489" t="s">
        <v>588</v>
      </c>
      <c r="BC150" s="490"/>
      <c r="BD150" s="490"/>
      <c r="BE150" s="490"/>
      <c r="BF150" s="490"/>
      <c r="BG150" s="490"/>
      <c r="BH150" s="490"/>
      <c r="BI150" s="490"/>
      <c r="BJ150" s="493">
        <f>BJ152+1</f>
        <v>7</v>
      </c>
      <c r="BK150" s="109"/>
      <c r="BX150" s="80"/>
      <c r="BZ150" s="84"/>
      <c r="CA150" s="84"/>
      <c r="CB150" s="84"/>
      <c r="CC150" s="84"/>
      <c r="CD150" s="84"/>
      <c r="CE150" s="84"/>
      <c r="CF150" s="84"/>
      <c r="CG150" s="84"/>
      <c r="CH150" s="84"/>
      <c r="CI150" s="84"/>
      <c r="CJ150" s="84"/>
      <c r="CK150" s="84"/>
      <c r="CL150" s="84"/>
      <c r="CM150" s="84"/>
      <c r="CN150" s="84"/>
      <c r="CO150" s="84"/>
      <c r="CP150" s="84"/>
      <c r="CQ150" s="84"/>
      <c r="CR150" s="84"/>
      <c r="CS150" s="84"/>
      <c r="CT150" s="84"/>
      <c r="DF150" s="80"/>
      <c r="DG150" s="80"/>
      <c r="DH150" s="100"/>
      <c r="DJ150" s="100"/>
      <c r="DK150" s="80"/>
      <c r="DL150" s="80"/>
      <c r="DM150" s="80"/>
      <c r="DN150" s="80"/>
      <c r="DO150" s="458"/>
      <c r="DP150" s="458"/>
      <c r="DQ150" s="458"/>
      <c r="DR150" s="458"/>
      <c r="DS150" s="458"/>
      <c r="DT150" s="457"/>
      <c r="EI150" s="79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458"/>
      <c r="FB150" s="458"/>
      <c r="FC150" s="458"/>
      <c r="FD150" s="458"/>
      <c r="FE150" s="458"/>
      <c r="FF150" s="486"/>
      <c r="FG150" s="80"/>
      <c r="FH150" s="80"/>
      <c r="FI150" s="80"/>
      <c r="FJ150" s="80"/>
      <c r="FK150" s="80"/>
      <c r="FM150" s="79"/>
    </row>
    <row r="151" spans="2:169" ht="6" customHeight="1">
      <c r="B151" s="79"/>
      <c r="C151" s="80"/>
      <c r="D151" s="103"/>
      <c r="E151" s="480"/>
      <c r="F151" s="481"/>
      <c r="G151" s="481"/>
      <c r="H151" s="481"/>
      <c r="I151" s="481"/>
      <c r="J151" s="481"/>
      <c r="K151" s="481"/>
      <c r="L151" s="481"/>
      <c r="M151" s="488"/>
      <c r="N151" s="80"/>
      <c r="O151" s="80"/>
      <c r="P151" s="80"/>
      <c r="Q151" s="80"/>
      <c r="R151" s="148"/>
      <c r="S151" s="148"/>
      <c r="T151" s="148"/>
      <c r="U151" s="148"/>
      <c r="V151" s="148"/>
      <c r="W151" s="148"/>
      <c r="X151" s="148"/>
      <c r="Y151" s="148"/>
      <c r="Z151" s="148"/>
      <c r="AA151" s="80"/>
      <c r="AB151" s="80"/>
      <c r="AC151" s="80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80"/>
      <c r="AN151" s="80"/>
      <c r="AO151" s="80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80"/>
      <c r="AZ151" s="80"/>
      <c r="BA151" s="104"/>
      <c r="BB151" s="491"/>
      <c r="BC151" s="492"/>
      <c r="BD151" s="492"/>
      <c r="BE151" s="492"/>
      <c r="BF151" s="492"/>
      <c r="BG151" s="492"/>
      <c r="BH151" s="492"/>
      <c r="BI151" s="492"/>
      <c r="BJ151" s="494"/>
      <c r="BK151" s="109"/>
      <c r="BX151" s="80"/>
      <c r="BZ151" s="84"/>
      <c r="CA151" s="84"/>
      <c r="CB151" s="84"/>
      <c r="CC151" s="84"/>
      <c r="CD151" s="84"/>
      <c r="CE151" s="84"/>
      <c r="CF151" s="84"/>
      <c r="CG151" s="84"/>
      <c r="CH151" s="84"/>
      <c r="CI151" s="84"/>
      <c r="CJ151" s="84"/>
      <c r="CK151" s="84"/>
      <c r="CL151" s="84"/>
      <c r="CM151" s="84"/>
      <c r="CN151" s="84"/>
      <c r="CO151" s="84"/>
      <c r="CP151" s="84"/>
      <c r="CQ151" s="84"/>
      <c r="CR151" s="84"/>
      <c r="CS151" s="84"/>
      <c r="CT151" s="84"/>
      <c r="DF151" s="80"/>
      <c r="DG151" s="80"/>
      <c r="DH151" s="100"/>
      <c r="DJ151" s="100"/>
      <c r="DK151" s="80"/>
      <c r="DL151" s="80"/>
      <c r="DM151" s="80"/>
      <c r="DN151" s="80"/>
      <c r="DO151" s="458" t="s">
        <v>524</v>
      </c>
      <c r="DP151" s="458"/>
      <c r="DQ151" s="458"/>
      <c r="DR151" s="458"/>
      <c r="DS151" s="458"/>
      <c r="DT151" s="457">
        <v>5</v>
      </c>
      <c r="EI151" s="79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FM151" s="79"/>
    </row>
    <row r="152" spans="2:169" ht="6" customHeight="1">
      <c r="B152" s="79"/>
      <c r="C152" s="80"/>
      <c r="D152" s="80"/>
      <c r="E152" s="80"/>
      <c r="F152" s="80"/>
      <c r="G152" s="80"/>
      <c r="H152" s="477" t="s">
        <v>697</v>
      </c>
      <c r="I152" s="477"/>
      <c r="J152" s="477"/>
      <c r="K152" s="477"/>
      <c r="L152" s="477"/>
      <c r="M152" s="495">
        <v>8</v>
      </c>
      <c r="N152" s="80"/>
      <c r="O152" s="80"/>
      <c r="P152" s="80"/>
      <c r="Q152" s="80"/>
      <c r="R152" s="148"/>
      <c r="S152" s="148"/>
      <c r="T152" s="148"/>
      <c r="U152" s="148"/>
      <c r="V152" s="148"/>
      <c r="W152" s="148"/>
      <c r="X152" s="148"/>
      <c r="Y152" s="148"/>
      <c r="Z152" s="148"/>
      <c r="AA152" s="80"/>
      <c r="AB152" s="80"/>
      <c r="AC152" s="80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80"/>
      <c r="AN152" s="80"/>
      <c r="AO152" s="80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80"/>
      <c r="AZ152" s="80"/>
      <c r="BA152" s="80"/>
      <c r="BB152" s="80"/>
      <c r="BC152" s="80"/>
      <c r="BD152" s="80"/>
      <c r="BE152" s="497" t="s">
        <v>697</v>
      </c>
      <c r="BF152" s="497"/>
      <c r="BG152" s="497"/>
      <c r="BH152" s="497"/>
      <c r="BI152" s="497"/>
      <c r="BJ152" s="499">
        <v>6</v>
      </c>
      <c r="BK152" s="109"/>
      <c r="BX152" s="80"/>
      <c r="BZ152" s="84"/>
      <c r="CA152" s="84"/>
      <c r="CB152" s="84"/>
      <c r="CC152" s="84"/>
      <c r="CD152" s="84"/>
      <c r="CE152" s="84"/>
      <c r="CF152" s="84"/>
      <c r="CG152" s="84"/>
      <c r="CH152" s="84"/>
      <c r="CI152" s="84"/>
      <c r="CJ152" s="84"/>
      <c r="CK152" s="84"/>
      <c r="CL152" s="84"/>
      <c r="CM152" s="84"/>
      <c r="CN152" s="84"/>
      <c r="CO152" s="84"/>
      <c r="CP152" s="84"/>
      <c r="CQ152" s="84"/>
      <c r="CR152" s="84"/>
      <c r="CS152" s="84"/>
      <c r="CT152" s="84"/>
      <c r="DF152" s="80"/>
      <c r="DG152" s="80"/>
      <c r="DH152" s="100"/>
      <c r="DJ152" s="100"/>
      <c r="DK152" s="80"/>
      <c r="DL152" s="80"/>
      <c r="DM152" s="80"/>
      <c r="DN152" s="80"/>
      <c r="DO152" s="458"/>
      <c r="DP152" s="458"/>
      <c r="DQ152" s="458"/>
      <c r="DR152" s="458"/>
      <c r="DS152" s="458"/>
      <c r="DT152" s="457"/>
      <c r="EI152" s="79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FM152" s="79"/>
    </row>
    <row r="153" spans="2:169" ht="6" customHeight="1">
      <c r="B153" s="79"/>
      <c r="C153" s="80"/>
      <c r="D153" s="80"/>
      <c r="E153" s="80"/>
      <c r="F153" s="80"/>
      <c r="G153" s="80"/>
      <c r="H153" s="458"/>
      <c r="I153" s="458"/>
      <c r="J153" s="458"/>
      <c r="K153" s="458"/>
      <c r="L153" s="458"/>
      <c r="M153" s="496"/>
      <c r="N153" s="80"/>
      <c r="O153" s="80"/>
      <c r="P153" s="80"/>
      <c r="Q153" s="80"/>
      <c r="R153" s="148"/>
      <c r="S153" s="148"/>
      <c r="T153" s="148"/>
      <c r="U153" s="148"/>
      <c r="V153" s="148"/>
      <c r="W153" s="148"/>
      <c r="X153" s="148"/>
      <c r="Y153" s="148"/>
      <c r="Z153" s="148"/>
      <c r="AA153" s="80"/>
      <c r="AB153" s="80"/>
      <c r="AC153" s="80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80"/>
      <c r="AN153" s="80"/>
      <c r="AO153" s="80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80"/>
      <c r="AZ153" s="80"/>
      <c r="BA153" s="80"/>
      <c r="BB153" s="80"/>
      <c r="BC153" s="80"/>
      <c r="BD153" s="80"/>
      <c r="BE153" s="498"/>
      <c r="BF153" s="498"/>
      <c r="BG153" s="498"/>
      <c r="BH153" s="498"/>
      <c r="BI153" s="498"/>
      <c r="BJ153" s="500"/>
      <c r="BK153" s="109"/>
      <c r="BX153" s="80"/>
      <c r="DF153" s="80"/>
      <c r="DG153" s="80"/>
      <c r="DH153" s="100"/>
      <c r="DJ153" s="100"/>
      <c r="DK153" s="80"/>
      <c r="DL153" s="80"/>
      <c r="DM153" s="80"/>
      <c r="DN153" s="80"/>
      <c r="DO153" s="458" t="s">
        <v>530</v>
      </c>
      <c r="DP153" s="458"/>
      <c r="DQ153" s="458"/>
      <c r="DR153" s="458"/>
      <c r="DS153" s="458"/>
      <c r="DT153" s="457">
        <v>5</v>
      </c>
      <c r="EI153" s="79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FM153" s="79"/>
    </row>
    <row r="154" spans="2:169" ht="6" customHeight="1">
      <c r="B154" s="79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M154" s="80"/>
      <c r="AN154" s="80"/>
      <c r="AO154" s="80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109"/>
      <c r="BX154" s="80"/>
      <c r="DF154" s="80"/>
      <c r="DG154" s="80"/>
      <c r="DH154" s="100"/>
      <c r="DJ154" s="100"/>
      <c r="DK154" s="80"/>
      <c r="DL154" s="80"/>
      <c r="DM154" s="80"/>
      <c r="DN154" s="80"/>
      <c r="DO154" s="458"/>
      <c r="DP154" s="458"/>
      <c r="DQ154" s="458"/>
      <c r="DR154" s="458"/>
      <c r="DS154" s="458"/>
      <c r="DT154" s="457"/>
      <c r="EI154" s="79"/>
      <c r="EJ154" s="80"/>
      <c r="EK154" s="80"/>
      <c r="EL154" s="80"/>
      <c r="EM154" s="80"/>
      <c r="EN154" s="80"/>
      <c r="EO154" s="80"/>
      <c r="EP154" s="80"/>
      <c r="EQ154" s="80"/>
      <c r="ER154" s="80"/>
      <c r="ES154" s="80"/>
      <c r="ET154" s="80"/>
      <c r="EU154" s="80"/>
      <c r="FM154" s="79"/>
    </row>
    <row r="155" spans="2:169" ht="6" customHeight="1">
      <c r="B155" s="79"/>
      <c r="C155" s="80"/>
      <c r="D155" s="80"/>
      <c r="E155" s="148"/>
      <c r="F155" s="148"/>
      <c r="G155" s="148"/>
      <c r="H155" s="148"/>
      <c r="I155" s="148"/>
      <c r="J155" s="148"/>
      <c r="K155" s="148"/>
      <c r="L155" s="148"/>
      <c r="M155" s="148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109"/>
      <c r="BX155" s="80"/>
      <c r="BZ155" s="80"/>
      <c r="CA155" s="207"/>
      <c r="CB155" s="207"/>
      <c r="CC155" s="207"/>
      <c r="CD155" s="207"/>
      <c r="CE155" s="207"/>
      <c r="CF155" s="207"/>
      <c r="CG155" s="207"/>
      <c r="CH155" s="207"/>
      <c r="CI155" s="207"/>
      <c r="CJ155" s="207"/>
      <c r="CK155" s="207"/>
      <c r="CL155" s="207"/>
      <c r="CM155" s="207"/>
      <c r="CN155" s="207"/>
      <c r="CO155" s="207"/>
      <c r="CP155" s="207"/>
      <c r="CQ155" s="207"/>
      <c r="CR155" s="207"/>
      <c r="CS155" s="207"/>
      <c r="CT155" s="207"/>
      <c r="CU155" s="212"/>
      <c r="CV155" s="212"/>
      <c r="CW155" s="212"/>
      <c r="CX155" s="212"/>
      <c r="CY155" s="212"/>
      <c r="CZ155" s="212"/>
      <c r="DA155" s="212"/>
      <c r="DB155" s="212"/>
      <c r="DC155" s="212"/>
      <c r="DD155" s="212"/>
      <c r="DE155" s="212"/>
      <c r="DF155" s="80"/>
      <c r="DG155" s="80"/>
      <c r="DH155" s="100"/>
      <c r="DJ155" s="100"/>
      <c r="DK155" s="80"/>
      <c r="DL155" s="80"/>
      <c r="DM155" s="80"/>
      <c r="DN155" s="80"/>
      <c r="DO155" s="458" t="s">
        <v>534</v>
      </c>
      <c r="DP155" s="458"/>
      <c r="DQ155" s="458"/>
      <c r="DR155" s="458"/>
      <c r="DS155" s="458"/>
      <c r="DT155" s="457">
        <v>4</v>
      </c>
      <c r="EI155" s="79"/>
      <c r="EJ155" s="80"/>
      <c r="EK155" s="80"/>
      <c r="EL155" s="80"/>
      <c r="EM155" s="80"/>
      <c r="EN155" s="80"/>
      <c r="EO155" s="80"/>
      <c r="EP155" s="80"/>
      <c r="EQ155" s="80"/>
      <c r="ER155" s="80"/>
      <c r="ES155" s="80"/>
      <c r="ET155" s="80"/>
      <c r="EU155" s="80"/>
      <c r="FM155" s="79"/>
    </row>
    <row r="156" spans="2:169" ht="6" customHeight="1">
      <c r="B156" s="135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7"/>
      <c r="BX156" s="80"/>
      <c r="BZ156" s="80"/>
      <c r="CA156" s="207"/>
      <c r="CB156" s="207"/>
      <c r="CC156" s="207"/>
      <c r="CD156" s="207"/>
      <c r="CE156" s="207"/>
      <c r="CF156" s="207"/>
      <c r="CG156" s="207"/>
      <c r="CH156" s="207"/>
      <c r="CI156" s="207"/>
      <c r="CJ156" s="207"/>
      <c r="CK156" s="207"/>
      <c r="CL156" s="207"/>
      <c r="CM156" s="207"/>
      <c r="CN156" s="207"/>
      <c r="CO156" s="207"/>
      <c r="CP156" s="207"/>
      <c r="CQ156" s="207"/>
      <c r="CR156" s="207"/>
      <c r="CS156" s="207"/>
      <c r="CT156" s="207"/>
      <c r="CU156" s="212"/>
      <c r="CV156" s="212"/>
      <c r="CW156" s="212"/>
      <c r="CX156" s="212"/>
      <c r="CY156" s="212"/>
      <c r="CZ156" s="212"/>
      <c r="DA156" s="212"/>
      <c r="DB156" s="212"/>
      <c r="DC156" s="212"/>
      <c r="DD156" s="212"/>
      <c r="DE156" s="212"/>
      <c r="DF156" s="80"/>
      <c r="DG156" s="80"/>
      <c r="DH156" s="100"/>
      <c r="DJ156" s="100"/>
      <c r="DK156" s="80"/>
      <c r="DL156" s="80"/>
      <c r="DM156" s="80"/>
      <c r="DN156" s="80"/>
      <c r="DO156" s="458"/>
      <c r="DP156" s="458"/>
      <c r="DQ156" s="458"/>
      <c r="DR156" s="458"/>
      <c r="DS156" s="458"/>
      <c r="DT156" s="457"/>
      <c r="EI156" s="79"/>
      <c r="EJ156" s="80"/>
      <c r="EK156" s="80"/>
      <c r="EL156" s="80"/>
      <c r="EM156" s="80"/>
      <c r="EN156" s="80"/>
      <c r="EO156" s="80"/>
      <c r="EP156" s="80"/>
      <c r="EQ156" s="80"/>
      <c r="ER156" s="80"/>
      <c r="ES156" s="80"/>
      <c r="ET156" s="80"/>
      <c r="EU156" s="80"/>
      <c r="FM156" s="79"/>
    </row>
    <row r="157" spans="2:169" ht="6" customHeight="1">
      <c r="BX157" s="80"/>
      <c r="BZ157" s="80"/>
      <c r="CA157" s="207"/>
      <c r="CB157" s="207"/>
      <c r="CC157" s="207"/>
      <c r="CD157" s="207"/>
      <c r="CE157" s="207"/>
      <c r="CF157" s="207"/>
      <c r="CG157" s="207"/>
      <c r="CH157" s="207"/>
      <c r="CI157" s="207"/>
      <c r="CJ157" s="216"/>
      <c r="CK157" s="216"/>
      <c r="CL157" s="216"/>
      <c r="CM157" s="216"/>
      <c r="CN157" s="216"/>
      <c r="CO157" s="216"/>
      <c r="CP157" s="216"/>
      <c r="CQ157" s="216"/>
      <c r="CR157" s="216"/>
      <c r="CS157" s="216"/>
      <c r="CT157" s="216"/>
      <c r="CU157" s="216"/>
      <c r="CV157" s="216"/>
      <c r="CW157" s="216"/>
      <c r="CX157" s="216"/>
      <c r="CY157" s="216"/>
      <c r="CZ157" s="216"/>
      <c r="DA157" s="216"/>
      <c r="DB157" s="216"/>
      <c r="DC157" s="216"/>
      <c r="DD157" s="216"/>
      <c r="DE157" s="216"/>
      <c r="DF157" s="80"/>
      <c r="DG157" s="80"/>
      <c r="DH157" s="100"/>
      <c r="DJ157" s="100"/>
      <c r="DK157" s="80"/>
      <c r="DL157" s="80"/>
      <c r="DM157" s="80"/>
      <c r="DN157" s="80"/>
      <c r="DO157" s="458" t="s">
        <v>538</v>
      </c>
      <c r="DP157" s="458"/>
      <c r="DQ157" s="458"/>
      <c r="DR157" s="458"/>
      <c r="DS157" s="458"/>
      <c r="DT157" s="457">
        <v>5</v>
      </c>
      <c r="EI157" s="79"/>
      <c r="EJ157" s="80"/>
      <c r="EK157" s="80"/>
      <c r="EL157" s="80"/>
      <c r="EM157" s="80"/>
      <c r="EN157" s="80"/>
      <c r="EO157" s="80"/>
      <c r="EP157" s="80"/>
      <c r="EQ157" s="80"/>
      <c r="ER157" s="80"/>
      <c r="ES157" s="80"/>
      <c r="ET157" s="80"/>
      <c r="EU157" s="80"/>
      <c r="FM157" s="79"/>
    </row>
    <row r="158" spans="2:169" ht="6" customHeight="1">
      <c r="BX158" s="80"/>
      <c r="BZ158" s="80"/>
      <c r="CA158" s="207"/>
      <c r="CB158" s="207"/>
      <c r="CC158" s="207"/>
      <c r="CD158" s="207"/>
      <c r="CE158" s="207"/>
      <c r="CF158" s="207"/>
      <c r="CG158" s="207"/>
      <c r="CH158" s="207"/>
      <c r="CI158" s="207"/>
      <c r="CJ158" s="216"/>
      <c r="CK158" s="216"/>
      <c r="CL158" s="216"/>
      <c r="CM158" s="216"/>
      <c r="CN158" s="216"/>
      <c r="CO158" s="216"/>
      <c r="CP158" s="216"/>
      <c r="CQ158" s="216"/>
      <c r="CR158" s="216"/>
      <c r="CS158" s="216"/>
      <c r="CT158" s="216"/>
      <c r="CU158" s="216"/>
      <c r="CV158" s="216"/>
      <c r="CW158" s="216"/>
      <c r="CX158" s="216"/>
      <c r="CY158" s="216"/>
      <c r="CZ158" s="216"/>
      <c r="DA158" s="216"/>
      <c r="DB158" s="216"/>
      <c r="DC158" s="216"/>
      <c r="DD158" s="216"/>
      <c r="DE158" s="216"/>
      <c r="DF158" s="80"/>
      <c r="DG158" s="80"/>
      <c r="DH158" s="100"/>
      <c r="DJ158" s="100"/>
      <c r="DK158" s="80"/>
      <c r="DL158" s="80"/>
      <c r="DM158" s="80"/>
      <c r="DN158" s="80"/>
      <c r="DO158" s="458"/>
      <c r="DP158" s="458"/>
      <c r="DQ158" s="458"/>
      <c r="DR158" s="458"/>
      <c r="DS158" s="458"/>
      <c r="DT158" s="457"/>
      <c r="EI158" s="79"/>
      <c r="EJ158" s="80"/>
      <c r="EK158" s="80"/>
      <c r="EL158" s="80"/>
      <c r="EM158" s="80"/>
      <c r="EN158" s="80"/>
      <c r="EO158" s="80"/>
      <c r="EP158" s="80"/>
      <c r="EQ158" s="80"/>
      <c r="ER158" s="80"/>
      <c r="ES158" s="80"/>
      <c r="ET158" s="80"/>
      <c r="EU158" s="80"/>
      <c r="FM158" s="79"/>
    </row>
    <row r="159" spans="2:169" ht="6" customHeight="1">
      <c r="BX159" s="80"/>
      <c r="BZ159" s="80"/>
      <c r="CA159" s="207"/>
      <c r="CB159" s="207"/>
      <c r="CC159" s="207"/>
      <c r="CD159" s="207"/>
      <c r="CE159" s="207"/>
      <c r="CF159" s="207"/>
      <c r="CG159" s="207"/>
      <c r="CH159" s="207"/>
      <c r="CI159" s="207"/>
      <c r="CJ159" s="216"/>
      <c r="CK159" s="216"/>
      <c r="CL159" s="216"/>
      <c r="CM159" s="216"/>
      <c r="CN159" s="216"/>
      <c r="CO159" s="216"/>
      <c r="CP159" s="216"/>
      <c r="CQ159" s="216"/>
      <c r="CR159" s="216"/>
      <c r="CS159" s="216"/>
      <c r="CT159" s="216"/>
      <c r="CU159" s="216"/>
      <c r="CV159" s="216"/>
      <c r="CW159" s="216"/>
      <c r="CX159" s="216"/>
      <c r="CY159" s="216"/>
      <c r="CZ159" s="216"/>
      <c r="DA159" s="216"/>
      <c r="DB159" s="216"/>
      <c r="DC159" s="216"/>
      <c r="DD159" s="80"/>
      <c r="DE159" s="80"/>
      <c r="DF159" s="80"/>
      <c r="DG159" s="80"/>
      <c r="DH159" s="100"/>
      <c r="DJ159" s="100"/>
      <c r="EI159" s="79"/>
      <c r="EJ159" s="80"/>
      <c r="EK159" s="80"/>
      <c r="EL159" s="80"/>
      <c r="EM159" s="80"/>
      <c r="EN159" s="80"/>
      <c r="EO159" s="80"/>
      <c r="EP159" s="80"/>
      <c r="EQ159" s="80"/>
      <c r="ER159" s="80"/>
      <c r="ES159" s="80"/>
      <c r="ET159" s="80"/>
      <c r="EU159" s="80"/>
      <c r="FM159" s="79"/>
    </row>
    <row r="160" spans="2:169" ht="6" customHeight="1">
      <c r="BX160" s="80"/>
      <c r="BZ160" s="80"/>
      <c r="CA160" s="207"/>
      <c r="CB160" s="207"/>
      <c r="CC160" s="207"/>
      <c r="CD160" s="207"/>
      <c r="CE160" s="207"/>
      <c r="CF160" s="207"/>
      <c r="CG160" s="207"/>
      <c r="CH160" s="207"/>
      <c r="CI160" s="207"/>
      <c r="CJ160" s="216"/>
      <c r="CK160" s="216"/>
      <c r="CL160" s="216"/>
      <c r="CM160" s="216"/>
      <c r="CN160" s="216"/>
      <c r="CO160" s="216"/>
      <c r="CP160" s="216"/>
      <c r="CQ160" s="216"/>
      <c r="CR160" s="216"/>
      <c r="CS160" s="216"/>
      <c r="CT160" s="216"/>
      <c r="CU160" s="216"/>
      <c r="CV160" s="216"/>
      <c r="CW160" s="216"/>
      <c r="CX160" s="216"/>
      <c r="CY160" s="216"/>
      <c r="CZ160" s="216"/>
      <c r="DA160" s="216"/>
      <c r="DB160" s="216"/>
      <c r="DC160" s="216"/>
      <c r="DD160" s="80"/>
      <c r="DE160" s="80"/>
      <c r="DF160" s="80"/>
      <c r="DG160" s="80"/>
      <c r="DH160" s="100"/>
      <c r="DJ160" s="100"/>
      <c r="EI160" s="79"/>
      <c r="EJ160" s="80"/>
      <c r="EK160" s="80"/>
      <c r="EL160" s="80"/>
      <c r="EM160" s="80"/>
      <c r="EN160" s="80"/>
      <c r="EO160" s="80"/>
      <c r="EP160" s="80"/>
      <c r="EQ160" s="80"/>
      <c r="ER160" s="80"/>
      <c r="ES160" s="80"/>
      <c r="ET160" s="80"/>
      <c r="EU160" s="80"/>
      <c r="FM160" s="79"/>
    </row>
    <row r="161" spans="3:169" ht="6" customHeight="1">
      <c r="BX161" s="80"/>
      <c r="BY161" s="84"/>
      <c r="BZ161" s="80"/>
      <c r="CA161" s="207"/>
      <c r="CB161" s="207"/>
      <c r="CC161" s="207"/>
      <c r="CD161" s="207"/>
      <c r="CE161" s="207"/>
      <c r="CF161" s="207"/>
      <c r="CG161" s="207"/>
      <c r="CH161" s="207"/>
      <c r="CI161" s="207"/>
      <c r="CJ161" s="216"/>
      <c r="CK161" s="216"/>
      <c r="CL161" s="216"/>
      <c r="CM161" s="216"/>
      <c r="CN161" s="216"/>
      <c r="CO161" s="216"/>
      <c r="CP161" s="216"/>
      <c r="CQ161" s="216"/>
      <c r="CR161" s="216"/>
      <c r="CS161" s="216"/>
      <c r="CT161" s="216"/>
      <c r="CU161" s="216"/>
      <c r="CV161" s="216"/>
      <c r="CW161" s="216"/>
      <c r="CX161" s="216"/>
      <c r="CY161" s="216"/>
      <c r="CZ161" s="216"/>
      <c r="DA161" s="216"/>
      <c r="DB161" s="216"/>
      <c r="DC161" s="216"/>
      <c r="DD161" s="80"/>
      <c r="DE161" s="80"/>
      <c r="DF161" s="80"/>
      <c r="DG161" s="80"/>
      <c r="DH161" s="100"/>
      <c r="DJ161" s="100"/>
      <c r="DK161" s="86"/>
      <c r="DL161" s="478" t="s">
        <v>312</v>
      </c>
      <c r="DM161" s="479"/>
      <c r="DN161" s="479"/>
      <c r="DO161" s="479"/>
      <c r="DP161" s="479"/>
      <c r="DQ161" s="479"/>
      <c r="DR161" s="479"/>
      <c r="DS161" s="479"/>
      <c r="DT161" s="482">
        <f>SUM(DT163:DT166)+1</f>
        <v>11</v>
      </c>
      <c r="EI161" s="79"/>
      <c r="EJ161" s="80"/>
      <c r="EK161" s="80"/>
      <c r="EL161" s="80"/>
      <c r="EM161" s="80"/>
      <c r="EN161" s="80"/>
      <c r="EO161" s="80"/>
      <c r="EP161" s="80"/>
      <c r="EQ161" s="80"/>
      <c r="ER161" s="80"/>
      <c r="ES161" s="80"/>
      <c r="ET161" s="80"/>
      <c r="EU161" s="80"/>
      <c r="FM161" s="79"/>
    </row>
    <row r="162" spans="3:169" ht="6" customHeight="1">
      <c r="BK162" s="80"/>
      <c r="BX162" s="80"/>
      <c r="BY162" s="84"/>
      <c r="BZ162" s="80"/>
      <c r="CA162" s="207"/>
      <c r="CB162" s="207"/>
      <c r="CC162" s="207"/>
      <c r="CD162" s="207"/>
      <c r="CE162" s="207"/>
      <c r="CF162" s="207"/>
      <c r="CG162" s="207"/>
      <c r="CH162" s="207"/>
      <c r="CI162" s="207"/>
      <c r="CJ162" s="216"/>
      <c r="CK162" s="216"/>
      <c r="CL162" s="216"/>
      <c r="CM162" s="216"/>
      <c r="CN162" s="216"/>
      <c r="CO162" s="216"/>
      <c r="CP162" s="216"/>
      <c r="CQ162" s="216"/>
      <c r="CR162" s="216"/>
      <c r="CS162" s="216"/>
      <c r="CT162" s="216"/>
      <c r="CU162" s="216"/>
      <c r="CV162" s="216"/>
      <c r="CW162" s="216"/>
      <c r="CX162" s="216"/>
      <c r="CY162" s="216"/>
      <c r="CZ162" s="216"/>
      <c r="DA162" s="216"/>
      <c r="DB162" s="216"/>
      <c r="DC162" s="216"/>
      <c r="DD162" s="80"/>
      <c r="DE162" s="80"/>
      <c r="DG162" s="80"/>
      <c r="DH162" s="100"/>
      <c r="DI162" s="80"/>
      <c r="DJ162" s="80"/>
      <c r="DK162" s="103"/>
      <c r="DL162" s="480"/>
      <c r="DM162" s="481"/>
      <c r="DN162" s="481"/>
      <c r="DO162" s="481"/>
      <c r="DP162" s="481"/>
      <c r="DQ162" s="481"/>
      <c r="DR162" s="481"/>
      <c r="DS162" s="481"/>
      <c r="DT162" s="483"/>
      <c r="EI162" s="79"/>
      <c r="EJ162" s="80"/>
      <c r="EK162" s="80"/>
      <c r="EL162" s="80"/>
      <c r="EM162" s="80"/>
      <c r="EN162" s="80"/>
      <c r="EO162" s="80"/>
      <c r="EP162" s="80"/>
      <c r="EQ162" s="80"/>
      <c r="ER162" s="80"/>
      <c r="ES162" s="80"/>
      <c r="ET162" s="80"/>
      <c r="EU162" s="80"/>
      <c r="FM162" s="79"/>
    </row>
    <row r="163" spans="3:169" ht="6" customHeight="1">
      <c r="BK163" s="80"/>
      <c r="BX163" s="80"/>
      <c r="DG163" s="80"/>
      <c r="DH163" s="100"/>
      <c r="DI163" s="80"/>
      <c r="DJ163" s="80"/>
      <c r="DL163" s="80"/>
      <c r="DM163" s="80"/>
      <c r="DN163" s="80"/>
      <c r="DO163" s="477" t="s">
        <v>518</v>
      </c>
      <c r="DP163" s="477"/>
      <c r="DQ163" s="477"/>
      <c r="DR163" s="477"/>
      <c r="DS163" s="477"/>
      <c r="DT163" s="457">
        <v>5</v>
      </c>
      <c r="EI163" s="79"/>
      <c r="EJ163" s="80"/>
      <c r="EK163" s="80"/>
      <c r="EL163" s="80"/>
      <c r="EM163" s="80"/>
      <c r="EN163" s="80"/>
      <c r="EO163" s="80"/>
      <c r="EP163" s="80"/>
      <c r="EQ163" s="80"/>
      <c r="ER163" s="80"/>
      <c r="ES163" s="80"/>
      <c r="ET163" s="80"/>
      <c r="EU163" s="80"/>
      <c r="FM163" s="79"/>
    </row>
    <row r="164" spans="3:169" ht="6" customHeight="1"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X164" s="80"/>
      <c r="DG164" s="80"/>
      <c r="DH164" s="100"/>
      <c r="DI164" s="80"/>
      <c r="DJ164" s="80"/>
      <c r="DL164" s="80"/>
      <c r="DM164" s="80"/>
      <c r="DN164" s="80"/>
      <c r="DO164" s="458"/>
      <c r="DP164" s="458"/>
      <c r="DQ164" s="458"/>
      <c r="DR164" s="458"/>
      <c r="DS164" s="458"/>
      <c r="DT164" s="457"/>
      <c r="EI164" s="79"/>
      <c r="EJ164" s="80"/>
      <c r="EK164" s="80"/>
      <c r="EL164" s="80"/>
      <c r="EM164" s="80"/>
      <c r="EN164" s="80"/>
      <c r="EO164" s="80"/>
      <c r="EP164" s="80"/>
      <c r="EQ164" s="80"/>
      <c r="ER164" s="80"/>
      <c r="ES164" s="80"/>
      <c r="ET164" s="80"/>
      <c r="EU164" s="80"/>
      <c r="FM164" s="79"/>
    </row>
    <row r="165" spans="3:169" ht="6" customHeight="1"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X165" s="80"/>
      <c r="DG165" s="80"/>
      <c r="DH165" s="100"/>
      <c r="DI165" s="80"/>
      <c r="DJ165" s="80"/>
      <c r="DL165" s="80"/>
      <c r="DM165" s="80"/>
      <c r="DN165" s="80"/>
      <c r="DO165" s="458" t="s">
        <v>530</v>
      </c>
      <c r="DP165" s="458"/>
      <c r="DQ165" s="458"/>
      <c r="DR165" s="458"/>
      <c r="DS165" s="458"/>
      <c r="DT165" s="457">
        <v>5</v>
      </c>
      <c r="EI165" s="79"/>
      <c r="EJ165" s="80"/>
      <c r="EK165" s="80"/>
      <c r="EL165" s="80"/>
      <c r="EM165" s="80"/>
      <c r="EN165" s="80"/>
      <c r="EO165" s="80"/>
      <c r="EP165" s="80"/>
      <c r="EQ165" s="80"/>
      <c r="ER165" s="80"/>
      <c r="ES165" s="80"/>
      <c r="ET165" s="80"/>
      <c r="EU165" s="80"/>
      <c r="EV165" s="80"/>
      <c r="EW165" s="80"/>
      <c r="EX165" s="80"/>
      <c r="EY165" s="80"/>
      <c r="EZ165" s="80"/>
      <c r="FA165" s="80"/>
      <c r="FB165" s="80"/>
      <c r="FC165" s="80"/>
      <c r="FD165" s="80"/>
      <c r="FE165" s="80"/>
      <c r="FF165" s="80"/>
      <c r="FG165" s="80"/>
      <c r="FH165" s="80"/>
      <c r="FI165" s="80"/>
      <c r="FJ165" s="80"/>
      <c r="FK165" s="80"/>
      <c r="FL165" s="109"/>
      <c r="FM165" s="80"/>
    </row>
    <row r="166" spans="3:169" ht="6" customHeight="1">
      <c r="DG166" s="80"/>
      <c r="DH166" s="100"/>
      <c r="DI166" s="80"/>
      <c r="DJ166" s="80"/>
      <c r="DL166" s="80"/>
      <c r="DM166" s="80"/>
      <c r="DN166" s="80"/>
      <c r="DO166" s="458"/>
      <c r="DP166" s="458"/>
      <c r="DQ166" s="458"/>
      <c r="DR166" s="458"/>
      <c r="DS166" s="458"/>
      <c r="DT166" s="457"/>
      <c r="EI166" s="79"/>
      <c r="EJ166" s="80"/>
      <c r="EK166" s="80"/>
      <c r="EL166" s="80"/>
      <c r="EM166" s="80"/>
      <c r="EN166" s="80"/>
      <c r="EO166" s="80"/>
      <c r="EP166" s="80"/>
      <c r="EQ166" s="80"/>
      <c r="ER166" s="80"/>
      <c r="ES166" s="80"/>
      <c r="ET166" s="80"/>
      <c r="EU166" s="80"/>
      <c r="EV166" s="80"/>
      <c r="EW166" s="80"/>
      <c r="EX166" s="80"/>
      <c r="EY166" s="80"/>
      <c r="EZ166" s="80"/>
      <c r="FA166" s="80"/>
      <c r="FB166" s="80"/>
      <c r="FC166" s="80"/>
      <c r="FD166" s="80"/>
      <c r="FE166" s="80"/>
      <c r="FF166" s="80"/>
      <c r="FG166" s="80"/>
      <c r="FH166" s="80"/>
      <c r="FI166" s="80"/>
      <c r="FJ166" s="80"/>
      <c r="FK166" s="80"/>
      <c r="FL166" s="109"/>
      <c r="FM166" s="80"/>
    </row>
    <row r="167" spans="3:169" ht="6" customHeight="1">
      <c r="DF167" s="80"/>
      <c r="DG167" s="80"/>
      <c r="DH167" s="100"/>
      <c r="EH167" s="80"/>
      <c r="EI167" s="79"/>
      <c r="EJ167" s="80"/>
      <c r="EK167" s="80"/>
      <c r="EL167" s="80"/>
      <c r="EM167" s="80"/>
      <c r="EN167" s="80"/>
      <c r="EO167" s="80"/>
      <c r="EP167" s="80"/>
      <c r="EQ167" s="80"/>
      <c r="ER167" s="80"/>
      <c r="ES167" s="80"/>
      <c r="ET167" s="80"/>
      <c r="EU167" s="80"/>
      <c r="EV167" s="80"/>
      <c r="EW167" s="80"/>
      <c r="EX167" s="80"/>
      <c r="EY167" s="80"/>
      <c r="EZ167" s="80"/>
      <c r="FA167" s="80"/>
      <c r="FB167" s="80"/>
      <c r="FC167" s="80"/>
      <c r="FD167" s="80"/>
      <c r="FE167" s="80"/>
      <c r="FF167" s="80"/>
      <c r="FG167" s="80"/>
      <c r="FH167" s="80"/>
      <c r="FI167" s="80"/>
      <c r="FJ167" s="80"/>
      <c r="FK167" s="80"/>
      <c r="FL167" s="109"/>
      <c r="FM167" s="80"/>
    </row>
    <row r="168" spans="3:169" ht="6" customHeight="1">
      <c r="DF168" s="80"/>
      <c r="DG168" s="80"/>
      <c r="DH168" s="100"/>
      <c r="EH168" s="80"/>
      <c r="EI168" s="79"/>
      <c r="EJ168" s="80"/>
      <c r="EK168" s="80"/>
      <c r="EL168" s="80"/>
      <c r="EM168" s="80"/>
      <c r="EN168" s="80"/>
      <c r="EO168" s="80"/>
      <c r="EP168" s="80"/>
      <c r="EQ168" s="80"/>
      <c r="ER168" s="80"/>
      <c r="ES168" s="80"/>
      <c r="ET168" s="80"/>
      <c r="EU168" s="80"/>
      <c r="EV168" s="80"/>
      <c r="EW168" s="80"/>
      <c r="EX168" s="80"/>
      <c r="EY168" s="80"/>
      <c r="EZ168" s="80"/>
      <c r="FA168" s="80"/>
      <c r="FB168" s="80"/>
      <c r="FC168" s="80"/>
      <c r="FD168" s="80"/>
      <c r="FE168" s="80"/>
      <c r="FF168" s="80"/>
      <c r="FG168" s="80"/>
      <c r="FH168" s="80"/>
      <c r="FI168" s="80"/>
      <c r="FJ168" s="80"/>
      <c r="FK168" s="80"/>
      <c r="FL168" s="109"/>
      <c r="FM168" s="80"/>
    </row>
    <row r="169" spans="3:169" ht="6" customHeight="1">
      <c r="DF169" s="80"/>
      <c r="DG169" s="80"/>
      <c r="DH169" s="100"/>
      <c r="DI169" s="86"/>
      <c r="DJ169" s="478" t="s">
        <v>594</v>
      </c>
      <c r="DK169" s="479"/>
      <c r="DL169" s="479"/>
      <c r="DM169" s="479"/>
      <c r="DN169" s="479"/>
      <c r="DO169" s="479"/>
      <c r="DP169" s="479"/>
      <c r="DQ169" s="479"/>
      <c r="DR169" s="479"/>
      <c r="DS169" s="479"/>
      <c r="DT169" s="482">
        <f>SUM(DT171:DT178)+1</f>
        <v>21</v>
      </c>
      <c r="EH169" s="80"/>
      <c r="EI169" s="79"/>
      <c r="EJ169" s="80"/>
      <c r="EK169" s="80"/>
      <c r="EL169" s="80"/>
      <c r="EM169" s="80"/>
      <c r="EN169" s="80"/>
      <c r="EO169" s="80"/>
      <c r="EP169" s="80"/>
      <c r="EQ169" s="80"/>
      <c r="ER169" s="80"/>
      <c r="ES169" s="80"/>
      <c r="ET169" s="80"/>
      <c r="EU169" s="80"/>
      <c r="EV169" s="80"/>
      <c r="EW169" s="80"/>
      <c r="EX169" s="80"/>
      <c r="EY169" s="80"/>
      <c r="EZ169" s="80"/>
      <c r="FA169" s="80"/>
      <c r="FB169" s="80"/>
      <c r="FC169" s="80"/>
      <c r="FD169" s="80"/>
      <c r="FE169" s="80"/>
      <c r="FF169" s="80"/>
      <c r="FG169" s="80"/>
      <c r="FH169" s="80"/>
      <c r="FI169" s="80"/>
      <c r="FJ169" s="80"/>
      <c r="FK169" s="80"/>
      <c r="FL169" s="109"/>
      <c r="FM169" s="80"/>
    </row>
    <row r="170" spans="3:169" ht="6" customHeight="1"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80"/>
      <c r="DF170" s="80"/>
      <c r="DG170" s="80"/>
      <c r="DH170" s="80"/>
      <c r="DJ170" s="480"/>
      <c r="DK170" s="481"/>
      <c r="DL170" s="481"/>
      <c r="DM170" s="481"/>
      <c r="DN170" s="481"/>
      <c r="DO170" s="481"/>
      <c r="DP170" s="481"/>
      <c r="DQ170" s="481"/>
      <c r="DR170" s="481"/>
      <c r="DS170" s="481"/>
      <c r="DT170" s="483"/>
      <c r="EH170" s="80"/>
      <c r="EI170" s="79"/>
      <c r="EJ170" s="80"/>
      <c r="EK170" s="80"/>
      <c r="EL170" s="80"/>
      <c r="EM170" s="80"/>
      <c r="EN170" s="80"/>
      <c r="EO170" s="80"/>
      <c r="EP170" s="80"/>
      <c r="EQ170" s="80"/>
      <c r="ER170" s="80"/>
      <c r="ES170" s="80"/>
      <c r="ET170" s="80"/>
      <c r="EU170" s="80"/>
      <c r="EV170" s="80"/>
      <c r="EW170" s="80"/>
      <c r="EX170" s="80"/>
      <c r="EY170" s="80"/>
      <c r="EZ170" s="80"/>
      <c r="FA170" s="80"/>
      <c r="FB170" s="80"/>
      <c r="FC170" s="80"/>
      <c r="FD170" s="80"/>
      <c r="FE170" s="80"/>
      <c r="FF170" s="80"/>
      <c r="FG170" s="80"/>
      <c r="FH170" s="80"/>
      <c r="FI170" s="80"/>
      <c r="FJ170" s="80"/>
      <c r="FK170" s="80"/>
      <c r="FL170" s="109"/>
      <c r="FM170" s="80"/>
    </row>
    <row r="171" spans="3:169" ht="6" customHeight="1">
      <c r="AB171" s="80"/>
      <c r="DH171" s="80"/>
      <c r="DI171" s="80"/>
      <c r="DJ171" s="80"/>
      <c r="DL171" s="80"/>
      <c r="DM171" s="80"/>
      <c r="DN171" s="80"/>
      <c r="DO171" s="477" t="s">
        <v>518</v>
      </c>
      <c r="DP171" s="477"/>
      <c r="DQ171" s="477"/>
      <c r="DR171" s="477"/>
      <c r="DS171" s="477"/>
      <c r="DT171" s="457">
        <v>6</v>
      </c>
      <c r="EH171" s="80"/>
      <c r="EI171" s="79"/>
      <c r="EJ171" s="80"/>
      <c r="EK171" s="80"/>
      <c r="EL171" s="80"/>
      <c r="EM171" s="80"/>
      <c r="EN171" s="80"/>
      <c r="EO171" s="80"/>
      <c r="EP171" s="80"/>
      <c r="EQ171" s="80"/>
      <c r="ER171" s="80"/>
      <c r="ES171" s="80"/>
      <c r="ET171" s="80"/>
      <c r="EU171" s="80"/>
      <c r="EV171" s="80"/>
      <c r="EW171" s="80"/>
      <c r="EX171" s="80"/>
      <c r="EY171" s="80"/>
      <c r="EZ171" s="80"/>
      <c r="FA171" s="80"/>
      <c r="FB171" s="80"/>
      <c r="FC171" s="80"/>
      <c r="FD171" s="80"/>
      <c r="FE171" s="80"/>
      <c r="FF171" s="80"/>
      <c r="FG171" s="80"/>
      <c r="FH171" s="80"/>
      <c r="FI171" s="80"/>
      <c r="FJ171" s="80"/>
      <c r="FK171" s="80"/>
      <c r="FL171" s="109"/>
      <c r="FM171" s="80"/>
    </row>
    <row r="172" spans="3:169" ht="6" customHeight="1">
      <c r="DH172" s="80"/>
      <c r="DI172" s="80"/>
      <c r="DJ172" s="80"/>
      <c r="DL172" s="80"/>
      <c r="DM172" s="80"/>
      <c r="DN172" s="80"/>
      <c r="DO172" s="458"/>
      <c r="DP172" s="458"/>
      <c r="DQ172" s="458"/>
      <c r="DR172" s="458"/>
      <c r="DS172" s="458"/>
      <c r="DT172" s="457"/>
      <c r="EH172" s="80"/>
      <c r="EI172" s="79"/>
      <c r="EJ172" s="80"/>
      <c r="EK172" s="80"/>
      <c r="EL172" s="80"/>
      <c r="EM172" s="80"/>
      <c r="EN172" s="80"/>
      <c r="EO172" s="80"/>
      <c r="EP172" s="80"/>
      <c r="EQ172" s="80"/>
      <c r="ER172" s="80"/>
      <c r="ES172" s="80"/>
      <c r="ET172" s="80"/>
      <c r="EU172" s="80"/>
      <c r="EV172" s="80"/>
      <c r="EW172" s="80"/>
      <c r="EX172" s="80"/>
      <c r="EY172" s="80"/>
      <c r="EZ172" s="80"/>
      <c r="FA172" s="80"/>
      <c r="FB172" s="80"/>
      <c r="FC172" s="80"/>
      <c r="FD172" s="80"/>
      <c r="FE172" s="80"/>
      <c r="FF172" s="80"/>
      <c r="FG172" s="80"/>
      <c r="FH172" s="80"/>
      <c r="FI172" s="80"/>
      <c r="FJ172" s="80"/>
      <c r="FK172" s="80"/>
      <c r="FL172" s="109"/>
      <c r="FM172" s="80"/>
    </row>
    <row r="173" spans="3:169" ht="6" customHeight="1" thickBot="1">
      <c r="AA173" s="84"/>
      <c r="DI173" s="80"/>
      <c r="DJ173" s="80"/>
      <c r="DL173" s="80"/>
      <c r="DM173" s="80"/>
      <c r="DN173" s="80"/>
      <c r="DO173" s="458" t="s">
        <v>520</v>
      </c>
      <c r="DP173" s="458"/>
      <c r="DQ173" s="458"/>
      <c r="DR173" s="458"/>
      <c r="DS173" s="458"/>
      <c r="DT173" s="457">
        <v>4</v>
      </c>
      <c r="EH173" s="80"/>
      <c r="EI173" s="79"/>
      <c r="EJ173" s="80"/>
      <c r="EK173" s="80"/>
      <c r="EL173" s="80"/>
      <c r="EM173" s="80"/>
      <c r="EN173" s="80"/>
      <c r="EO173" s="80"/>
      <c r="EP173" s="80"/>
      <c r="EQ173" s="80"/>
      <c r="ER173" s="80"/>
      <c r="ES173" s="80"/>
      <c r="ET173" s="80"/>
      <c r="EU173" s="80"/>
      <c r="EV173" s="80"/>
      <c r="EW173" s="80"/>
      <c r="EX173" s="80"/>
      <c r="EY173" s="80"/>
      <c r="EZ173" s="80"/>
      <c r="FA173" s="80"/>
      <c r="FB173" s="80"/>
      <c r="FC173" s="80"/>
      <c r="FD173" s="80"/>
      <c r="FE173" s="80"/>
      <c r="FF173" s="80"/>
      <c r="FG173" s="80"/>
      <c r="FH173" s="80"/>
      <c r="FI173" s="80"/>
      <c r="FJ173" s="80"/>
      <c r="FK173" s="80"/>
      <c r="FL173" s="109"/>
      <c r="FM173" s="80"/>
    </row>
    <row r="174" spans="3:169" ht="6" customHeight="1" thickTop="1">
      <c r="C174" s="462"/>
      <c r="D174" s="463"/>
      <c r="E174" s="463"/>
      <c r="F174" s="463"/>
      <c r="G174" s="463"/>
      <c r="H174" s="463"/>
      <c r="I174" s="463"/>
      <c r="J174" s="463"/>
      <c r="K174" s="463"/>
      <c r="L174" s="463"/>
      <c r="M174" s="464"/>
      <c r="N174" s="468" t="s">
        <v>595</v>
      </c>
      <c r="O174" s="469"/>
      <c r="P174" s="469"/>
      <c r="Q174" s="469"/>
      <c r="R174" s="469"/>
      <c r="S174" s="469"/>
      <c r="T174" s="469"/>
      <c r="U174" s="469"/>
      <c r="V174" s="469"/>
      <c r="W174" s="469"/>
      <c r="X174" s="469"/>
      <c r="Y174" s="469"/>
      <c r="Z174" s="470"/>
      <c r="AA174" s="471" t="s">
        <v>698</v>
      </c>
      <c r="AB174" s="472"/>
      <c r="AC174" s="472"/>
      <c r="AD174" s="472"/>
      <c r="AE174" s="472"/>
      <c r="AF174" s="472"/>
      <c r="AG174" s="472"/>
      <c r="AH174" s="472"/>
      <c r="AI174" s="472"/>
      <c r="AJ174" s="472"/>
      <c r="AK174" s="472"/>
      <c r="AL174" s="472"/>
      <c r="AM174" s="472"/>
      <c r="AN174" s="472"/>
      <c r="AO174" s="472"/>
      <c r="AP174" s="472"/>
      <c r="AQ174" s="472"/>
      <c r="AR174" s="472"/>
      <c r="AS174" s="472"/>
      <c r="AT174" s="472"/>
      <c r="AU174" s="472"/>
      <c r="AV174" s="472"/>
      <c r="AW174" s="472"/>
      <c r="AX174" s="472"/>
      <c r="AY174" s="472"/>
      <c r="AZ174" s="473"/>
      <c r="DI174" s="80"/>
      <c r="DJ174" s="80"/>
      <c r="DL174" s="80"/>
      <c r="DM174" s="80"/>
      <c r="DN174" s="80"/>
      <c r="DO174" s="458"/>
      <c r="DP174" s="458"/>
      <c r="DQ174" s="458"/>
      <c r="DR174" s="458"/>
      <c r="DS174" s="458"/>
      <c r="DT174" s="457"/>
      <c r="EH174" s="80"/>
      <c r="EI174" s="79"/>
      <c r="EJ174" s="80"/>
      <c r="EK174" s="80"/>
      <c r="EL174" s="80"/>
      <c r="EM174" s="80"/>
      <c r="EN174" s="80"/>
      <c r="EO174" s="80"/>
      <c r="EP174" s="80"/>
      <c r="EQ174" s="80"/>
      <c r="ER174" s="80"/>
      <c r="ES174" s="80"/>
      <c r="ET174" s="80"/>
      <c r="EU174" s="80"/>
      <c r="EV174" s="80"/>
      <c r="EW174" s="80"/>
      <c r="EX174" s="80"/>
      <c r="EY174" s="80"/>
      <c r="EZ174" s="80"/>
      <c r="FA174" s="80"/>
      <c r="FB174" s="80"/>
      <c r="FC174" s="80"/>
      <c r="FD174" s="80"/>
      <c r="FE174" s="80"/>
      <c r="FF174" s="80"/>
      <c r="FG174" s="80"/>
      <c r="FH174" s="80"/>
      <c r="FI174" s="80"/>
      <c r="FJ174" s="80"/>
      <c r="FK174" s="80"/>
      <c r="FL174" s="109"/>
      <c r="FM174" s="80"/>
    </row>
    <row r="175" spans="3:169" ht="6" customHeight="1" thickBot="1">
      <c r="C175" s="465"/>
      <c r="D175" s="466"/>
      <c r="E175" s="466"/>
      <c r="F175" s="466"/>
      <c r="G175" s="466"/>
      <c r="H175" s="466"/>
      <c r="I175" s="466"/>
      <c r="J175" s="466"/>
      <c r="K175" s="466"/>
      <c r="L175" s="466"/>
      <c r="M175" s="467"/>
      <c r="N175" s="468"/>
      <c r="O175" s="469"/>
      <c r="P175" s="469"/>
      <c r="Q175" s="469"/>
      <c r="R175" s="469"/>
      <c r="S175" s="469"/>
      <c r="T175" s="469"/>
      <c r="U175" s="469"/>
      <c r="V175" s="469"/>
      <c r="W175" s="469"/>
      <c r="X175" s="469"/>
      <c r="Y175" s="469"/>
      <c r="Z175" s="470"/>
      <c r="AA175" s="474"/>
      <c r="AB175" s="475"/>
      <c r="AC175" s="475"/>
      <c r="AD175" s="475"/>
      <c r="AE175" s="475"/>
      <c r="AF175" s="475"/>
      <c r="AG175" s="475"/>
      <c r="AH175" s="475"/>
      <c r="AI175" s="475"/>
      <c r="AJ175" s="475"/>
      <c r="AK175" s="475"/>
      <c r="AL175" s="475"/>
      <c r="AM175" s="475"/>
      <c r="AN175" s="475"/>
      <c r="AO175" s="475"/>
      <c r="AP175" s="475"/>
      <c r="AQ175" s="475"/>
      <c r="AR175" s="475"/>
      <c r="AS175" s="475"/>
      <c r="AT175" s="475"/>
      <c r="AU175" s="475"/>
      <c r="AV175" s="475"/>
      <c r="AW175" s="475"/>
      <c r="AX175" s="475"/>
      <c r="AY175" s="475"/>
      <c r="AZ175" s="476"/>
      <c r="DJ175" s="80"/>
      <c r="DL175" s="80"/>
      <c r="DM175" s="80"/>
      <c r="DN175" s="80"/>
      <c r="DO175" s="458" t="s">
        <v>530</v>
      </c>
      <c r="DP175" s="458"/>
      <c r="DQ175" s="458"/>
      <c r="DR175" s="458"/>
      <c r="DS175" s="458"/>
      <c r="DT175" s="457">
        <v>6</v>
      </c>
      <c r="EH175" s="80"/>
      <c r="EI175" s="79"/>
      <c r="EJ175" s="80"/>
      <c r="EK175" s="80"/>
      <c r="EL175" s="80"/>
      <c r="EM175" s="80"/>
      <c r="EN175" s="80"/>
      <c r="EO175" s="80"/>
      <c r="EP175" s="80"/>
      <c r="EQ175" s="80"/>
      <c r="ER175" s="80"/>
      <c r="ES175" s="80"/>
      <c r="ET175" s="80"/>
      <c r="EU175" s="80"/>
      <c r="EV175" s="80"/>
      <c r="EW175" s="80"/>
      <c r="EX175" s="80"/>
      <c r="EY175" s="80"/>
      <c r="EZ175" s="80"/>
      <c r="FA175" s="80"/>
      <c r="FB175" s="80"/>
      <c r="FC175" s="80"/>
      <c r="FD175" s="80"/>
      <c r="FE175" s="80"/>
      <c r="FF175" s="80"/>
      <c r="FG175" s="80"/>
      <c r="FH175" s="80"/>
      <c r="FI175" s="80"/>
      <c r="FJ175" s="80"/>
      <c r="FK175" s="80"/>
      <c r="FL175" s="109"/>
      <c r="FM175" s="80"/>
    </row>
    <row r="176" spans="3:169" ht="6" customHeight="1">
      <c r="AA176" s="84"/>
      <c r="DJ176" s="80"/>
      <c r="DL176" s="80"/>
      <c r="DM176" s="80"/>
      <c r="DN176" s="80"/>
      <c r="DO176" s="458"/>
      <c r="DP176" s="458"/>
      <c r="DQ176" s="458"/>
      <c r="DR176" s="458"/>
      <c r="DS176" s="458"/>
      <c r="DT176" s="457"/>
      <c r="EH176" s="80"/>
      <c r="EI176" s="79"/>
      <c r="EJ176" s="80"/>
      <c r="EK176" s="80"/>
      <c r="EL176" s="80"/>
      <c r="EM176" s="80"/>
      <c r="EN176" s="80"/>
      <c r="EO176" s="80"/>
      <c r="EP176" s="80"/>
      <c r="EQ176" s="80"/>
      <c r="ER176" s="80"/>
      <c r="ES176" s="80"/>
      <c r="ET176" s="80"/>
      <c r="EU176" s="80"/>
      <c r="EV176" s="80"/>
      <c r="EW176" s="80"/>
      <c r="EX176" s="80"/>
      <c r="EY176" s="80"/>
      <c r="EZ176" s="80"/>
      <c r="FA176" s="80"/>
      <c r="FB176" s="80"/>
      <c r="FC176" s="80"/>
      <c r="FD176" s="80"/>
      <c r="FE176" s="80"/>
      <c r="FF176" s="80"/>
      <c r="FG176" s="80"/>
      <c r="FH176" s="80"/>
      <c r="FI176" s="80"/>
      <c r="FJ176" s="80"/>
      <c r="FK176" s="80"/>
      <c r="FL176" s="109"/>
      <c r="FM176" s="80"/>
    </row>
    <row r="177" spans="2:169" ht="6" customHeight="1">
      <c r="AA177" s="84"/>
      <c r="DO177" s="458" t="s">
        <v>534</v>
      </c>
      <c r="DP177" s="458"/>
      <c r="DQ177" s="458"/>
      <c r="DR177" s="458"/>
      <c r="DS177" s="458"/>
      <c r="DT177" s="457">
        <v>4</v>
      </c>
      <c r="EH177" s="80"/>
      <c r="EI177" s="79"/>
      <c r="EJ177" s="80"/>
      <c r="EK177" s="80"/>
      <c r="EL177" s="80"/>
      <c r="EM177" s="80"/>
      <c r="EN177" s="80"/>
      <c r="EO177" s="80"/>
      <c r="EP177" s="80"/>
      <c r="EQ177" s="80"/>
      <c r="ER177" s="80"/>
      <c r="ES177" s="80"/>
      <c r="ET177" s="80"/>
      <c r="EU177" s="80"/>
      <c r="EV177" s="80"/>
      <c r="EW177" s="80"/>
      <c r="EX177" s="80"/>
      <c r="EY177" s="80"/>
      <c r="EZ177" s="80"/>
      <c r="FA177" s="80"/>
      <c r="FB177" s="80"/>
      <c r="FC177" s="80"/>
      <c r="FD177" s="80"/>
      <c r="FE177" s="80"/>
      <c r="FF177" s="80"/>
      <c r="FG177" s="80"/>
      <c r="FH177" s="80"/>
      <c r="FI177" s="80"/>
      <c r="FJ177" s="80"/>
      <c r="FK177" s="80"/>
      <c r="FL177" s="109"/>
      <c r="FM177" s="80"/>
    </row>
    <row r="178" spans="2:169" ht="6" customHeight="1"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  <c r="BH178" s="84"/>
      <c r="BI178" s="84"/>
      <c r="BJ178" s="84"/>
      <c r="DO178" s="458"/>
      <c r="DP178" s="458"/>
      <c r="DQ178" s="458"/>
      <c r="DR178" s="458"/>
      <c r="DS178" s="458"/>
      <c r="DT178" s="457"/>
      <c r="EH178" s="80"/>
      <c r="EI178" s="79"/>
      <c r="EJ178" s="80"/>
      <c r="EK178" s="80"/>
      <c r="EL178" s="80"/>
      <c r="EM178" s="80"/>
      <c r="EN178" s="80"/>
      <c r="EO178" s="80"/>
      <c r="EP178" s="80"/>
      <c r="EQ178" s="80"/>
      <c r="ER178" s="80"/>
      <c r="ES178" s="80"/>
      <c r="ET178" s="80"/>
      <c r="EU178" s="80"/>
      <c r="EV178" s="80"/>
      <c r="EW178" s="80"/>
      <c r="EX178" s="80"/>
      <c r="EY178" s="80"/>
      <c r="EZ178" s="80"/>
      <c r="FA178" s="80"/>
      <c r="FB178" s="80"/>
      <c r="FC178" s="80"/>
      <c r="FD178" s="80"/>
      <c r="FE178" s="80"/>
      <c r="FF178" s="80"/>
      <c r="FG178" s="80"/>
      <c r="FH178" s="80"/>
      <c r="FI178" s="80"/>
      <c r="FJ178" s="80"/>
      <c r="FK178" s="80"/>
      <c r="FL178" s="109"/>
      <c r="FM178" s="80"/>
    </row>
    <row r="179" spans="2:169" ht="6" customHeight="1">
      <c r="EI179" s="79"/>
      <c r="EJ179" s="80"/>
      <c r="EK179" s="80"/>
      <c r="EL179" s="80"/>
      <c r="EM179" s="80"/>
      <c r="EN179" s="80"/>
      <c r="EO179" s="80"/>
      <c r="EP179" s="80"/>
      <c r="EQ179" s="80"/>
      <c r="ER179" s="80"/>
      <c r="ES179" s="80"/>
      <c r="ET179" s="80"/>
      <c r="EU179" s="80"/>
      <c r="EV179" s="80"/>
      <c r="EW179" s="80"/>
      <c r="EX179" s="80"/>
      <c r="EY179" s="80"/>
      <c r="EZ179" s="80"/>
      <c r="FA179" s="80"/>
      <c r="FB179" s="80"/>
      <c r="FC179" s="80"/>
      <c r="FD179" s="80"/>
      <c r="FE179" s="80"/>
      <c r="FF179" s="80"/>
      <c r="FG179" s="80"/>
      <c r="FH179" s="80"/>
      <c r="FI179" s="80"/>
      <c r="FJ179" s="80"/>
      <c r="FK179" s="80"/>
      <c r="FL179" s="109"/>
    </row>
    <row r="180" spans="2:169" ht="6" customHeight="1">
      <c r="AA180" s="84"/>
    </row>
    <row r="181" spans="2:169" ht="6" customHeight="1">
      <c r="AA181" s="84"/>
    </row>
    <row r="182" spans="2:169" ht="6" customHeight="1">
      <c r="AA182" s="84"/>
    </row>
    <row r="183" spans="2:169" ht="6" customHeight="1">
      <c r="AA183" s="84"/>
      <c r="AL183" s="80"/>
      <c r="AM183" s="80"/>
      <c r="AY183" s="95"/>
    </row>
    <row r="184" spans="2:169" ht="6" customHeight="1">
      <c r="AA184" s="84"/>
      <c r="AL184" s="80"/>
      <c r="AM184" s="80"/>
      <c r="AY184" s="95"/>
    </row>
    <row r="185" spans="2:169" ht="6" customHeight="1">
      <c r="AA185" s="84"/>
      <c r="AL185" s="80"/>
      <c r="AM185" s="80"/>
      <c r="AY185" s="95"/>
    </row>
    <row r="186" spans="2:169" ht="6" customHeight="1">
      <c r="AA186" s="84"/>
      <c r="AL186" s="80"/>
      <c r="AM186" s="80"/>
      <c r="AY186" s="95"/>
    </row>
    <row r="187" spans="2:169" ht="6" customHeight="1">
      <c r="AA187" s="84"/>
      <c r="AL187" s="80"/>
      <c r="AM187" s="80"/>
      <c r="AY187" s="95"/>
    </row>
    <row r="188" spans="2:169" ht="6" customHeight="1">
      <c r="AA188" s="84"/>
      <c r="AL188" s="80"/>
      <c r="AM188" s="80"/>
      <c r="AY188" s="95"/>
    </row>
    <row r="189" spans="2:169" ht="6" customHeight="1">
      <c r="AA189" s="84"/>
      <c r="AL189" s="80"/>
      <c r="AM189" s="80"/>
      <c r="AY189" s="95"/>
    </row>
    <row r="190" spans="2:169" ht="6" customHeight="1">
      <c r="AA190" s="84"/>
      <c r="AL190" s="80"/>
      <c r="AM190" s="80"/>
      <c r="AY190" s="95"/>
    </row>
    <row r="191" spans="2:169" ht="6" customHeight="1">
      <c r="AA191" s="84"/>
      <c r="AL191" s="80"/>
      <c r="AM191" s="80"/>
      <c r="AY191" s="95"/>
    </row>
    <row r="192" spans="2:169" ht="6" customHeight="1">
      <c r="AL192" s="80"/>
      <c r="AM192" s="80"/>
      <c r="AY192" s="95"/>
    </row>
    <row r="193" spans="51:51" ht="6" customHeight="1">
      <c r="AY193" s="95"/>
    </row>
    <row r="194" spans="51:51" ht="6" customHeight="1">
      <c r="AY194" s="95"/>
    </row>
    <row r="195" spans="51:51" ht="6" customHeight="1">
      <c r="AY195" s="95"/>
    </row>
    <row r="196" spans="51:51" ht="6" customHeight="1">
      <c r="AY196" s="95"/>
    </row>
    <row r="197" spans="51:51" ht="6" customHeight="1">
      <c r="AY197" s="95"/>
    </row>
    <row r="198" spans="51:51" ht="6" customHeight="1">
      <c r="AY198" s="95"/>
    </row>
    <row r="199" spans="51:51" ht="6" customHeight="1">
      <c r="AY199" s="95"/>
    </row>
    <row r="200" spans="51:51" ht="6" customHeight="1">
      <c r="AY200" s="95"/>
    </row>
    <row r="201" spans="51:51" ht="6" customHeight="1">
      <c r="AY201" s="95"/>
    </row>
    <row r="202" spans="51:51" ht="6" customHeight="1">
      <c r="AY202" s="95"/>
    </row>
    <row r="203" spans="51:51" ht="6" customHeight="1">
      <c r="AY203" s="95"/>
    </row>
    <row r="204" spans="51:51" ht="6" customHeight="1">
      <c r="AY204" s="95"/>
    </row>
    <row r="205" spans="51:51" ht="6" customHeight="1">
      <c r="AY205" s="95"/>
    </row>
    <row r="206" spans="51:51" ht="6" customHeight="1">
      <c r="AY206" s="95"/>
    </row>
    <row r="207" spans="51:51" ht="6" customHeight="1">
      <c r="AY207" s="95"/>
    </row>
    <row r="208" spans="51:51" ht="6" customHeight="1">
      <c r="AY208" s="95"/>
    </row>
    <row r="209" spans="51:51" ht="6" customHeight="1">
      <c r="AY209" s="95"/>
    </row>
    <row r="210" spans="51:51" ht="6" customHeight="1">
      <c r="AY210" s="95"/>
    </row>
    <row r="211" spans="51:51" ht="6" customHeight="1">
      <c r="AY211" s="95"/>
    </row>
    <row r="212" spans="51:51" ht="6" customHeight="1">
      <c r="AY212" s="95"/>
    </row>
    <row r="213" spans="51:51" ht="6" customHeight="1">
      <c r="AY213" s="95"/>
    </row>
    <row r="214" spans="51:51" ht="6" customHeight="1">
      <c r="AY214" s="95"/>
    </row>
    <row r="215" spans="51:51" ht="6" customHeight="1">
      <c r="AY215" s="95"/>
    </row>
    <row r="216" spans="51:51" ht="6" customHeight="1">
      <c r="AY216" s="95"/>
    </row>
    <row r="217" spans="51:51" ht="6" customHeight="1">
      <c r="AY217" s="95"/>
    </row>
    <row r="233" spans="151:151" ht="6" customHeight="1">
      <c r="EU233" s="80"/>
    </row>
    <row r="234" spans="151:151" ht="6" customHeight="1">
      <c r="EU234" s="80"/>
    </row>
  </sheetData>
  <mergeCells count="838">
    <mergeCell ref="AZ7:BK8"/>
    <mergeCell ref="FE8:FU9"/>
    <mergeCell ref="AZ10:BI11"/>
    <mergeCell ref="BJ10:BK11"/>
    <mergeCell ref="EQ12:FA13"/>
    <mergeCell ref="BH13:BP14"/>
    <mergeCell ref="EX14:FF15"/>
    <mergeCell ref="BH15:BT16"/>
    <mergeCell ref="EQ16:EX17"/>
    <mergeCell ref="EY16:FA17"/>
    <mergeCell ref="DJ17:DS18"/>
    <mergeCell ref="DT17:DT18"/>
    <mergeCell ref="DW17:EF18"/>
    <mergeCell ref="EG17:EG18"/>
    <mergeCell ref="C21:L22"/>
    <mergeCell ref="M21:M22"/>
    <mergeCell ref="P21:Y22"/>
    <mergeCell ref="Z21:Z22"/>
    <mergeCell ref="AB21:AK22"/>
    <mergeCell ref="AL21:AL22"/>
    <mergeCell ref="AN21:AW22"/>
    <mergeCell ref="AX21:AX22"/>
    <mergeCell ref="AZ21:BI22"/>
    <mergeCell ref="BJ21:BJ22"/>
    <mergeCell ref="BL21:BU22"/>
    <mergeCell ref="BV21:BV22"/>
    <mergeCell ref="BX21:CG22"/>
    <mergeCell ref="CH21:CH22"/>
    <mergeCell ref="CJ21:CS22"/>
    <mergeCell ref="CT21:CT22"/>
    <mergeCell ref="CV21:DE22"/>
    <mergeCell ref="DF21:DF22"/>
    <mergeCell ref="FO21:FY22"/>
    <mergeCell ref="E23:M24"/>
    <mergeCell ref="R23:Z24"/>
    <mergeCell ref="AD23:AK24"/>
    <mergeCell ref="AP23:AW24"/>
    <mergeCell ref="BB23:BI24"/>
    <mergeCell ref="BN23:BU24"/>
    <mergeCell ref="BZ23:CG24"/>
    <mergeCell ref="CL23:CS24"/>
    <mergeCell ref="CX23:DE24"/>
    <mergeCell ref="DL23:DT24"/>
    <mergeCell ref="DY23:EF24"/>
    <mergeCell ref="EL23:ES24"/>
    <mergeCell ref="EX23:FE24"/>
    <mergeCell ref="FQ23:FU24"/>
    <mergeCell ref="DJ21:DS22"/>
    <mergeCell ref="DT21:DT22"/>
    <mergeCell ref="DW21:EF22"/>
    <mergeCell ref="EG21:EG22"/>
    <mergeCell ref="EJ21:ES22"/>
    <mergeCell ref="ET21:ET22"/>
    <mergeCell ref="EV21:FE22"/>
    <mergeCell ref="FF21:FF22"/>
    <mergeCell ref="FG21:FL22"/>
    <mergeCell ref="FO25:FX26"/>
    <mergeCell ref="FY25:FY26"/>
    <mergeCell ref="FT27:FX28"/>
    <mergeCell ref="FY27:FY28"/>
    <mergeCell ref="E29:L30"/>
    <mergeCell ref="M29:M30"/>
    <mergeCell ref="R29:Y30"/>
    <mergeCell ref="Z29:Z30"/>
    <mergeCell ref="AD29:AK30"/>
    <mergeCell ref="AL29:AL30"/>
    <mergeCell ref="AP29:AW30"/>
    <mergeCell ref="AX29:AX30"/>
    <mergeCell ref="BB29:BI30"/>
    <mergeCell ref="BJ29:BJ30"/>
    <mergeCell ref="BN29:BU30"/>
    <mergeCell ref="BV29:BV30"/>
    <mergeCell ref="BZ29:CG30"/>
    <mergeCell ref="CH29:CH30"/>
    <mergeCell ref="CL29:CS30"/>
    <mergeCell ref="CT29:CT30"/>
    <mergeCell ref="CX29:DE30"/>
    <mergeCell ref="DF29:DF30"/>
    <mergeCell ref="DL29:DS30"/>
    <mergeCell ref="DT29:DT30"/>
    <mergeCell ref="DY29:EF30"/>
    <mergeCell ref="EG29:EG30"/>
    <mergeCell ref="EL29:ES30"/>
    <mergeCell ref="ET29:ET30"/>
    <mergeCell ref="EX29:FE30"/>
    <mergeCell ref="FF29:FF30"/>
    <mergeCell ref="FT29:FX30"/>
    <mergeCell ref="FY29:FY30"/>
    <mergeCell ref="H31:L32"/>
    <mergeCell ref="M31:M32"/>
    <mergeCell ref="U31:Y32"/>
    <mergeCell ref="Z31:Z32"/>
    <mergeCell ref="AG31:AK32"/>
    <mergeCell ref="AL31:AL32"/>
    <mergeCell ref="AS31:AW32"/>
    <mergeCell ref="AX31:AX32"/>
    <mergeCell ref="BE31:BI32"/>
    <mergeCell ref="BJ31:BJ32"/>
    <mergeCell ref="BQ31:BU32"/>
    <mergeCell ref="BV31:BV32"/>
    <mergeCell ref="CC31:CG32"/>
    <mergeCell ref="CH31:CH32"/>
    <mergeCell ref="CO31:CS32"/>
    <mergeCell ref="CT31:CT32"/>
    <mergeCell ref="DA31:DE32"/>
    <mergeCell ref="DF31:DF32"/>
    <mergeCell ref="DO31:DS32"/>
    <mergeCell ref="DT31:DT32"/>
    <mergeCell ref="EB31:EF32"/>
    <mergeCell ref="EG31:EG32"/>
    <mergeCell ref="EO31:ES32"/>
    <mergeCell ref="ET31:ET32"/>
    <mergeCell ref="FA31:FE32"/>
    <mergeCell ref="FF31:FF32"/>
    <mergeCell ref="H33:L34"/>
    <mergeCell ref="M33:M34"/>
    <mergeCell ref="U33:Y34"/>
    <mergeCell ref="Z33:Z34"/>
    <mergeCell ref="AG33:AK34"/>
    <mergeCell ref="AL33:AL34"/>
    <mergeCell ref="AS33:AW34"/>
    <mergeCell ref="AX33:AX34"/>
    <mergeCell ref="BE33:BI34"/>
    <mergeCell ref="BJ33:BJ34"/>
    <mergeCell ref="BQ33:BU34"/>
    <mergeCell ref="BV33:BV34"/>
    <mergeCell ref="CC33:CG34"/>
    <mergeCell ref="CH33:CH34"/>
    <mergeCell ref="CO33:CS34"/>
    <mergeCell ref="CT33:CT34"/>
    <mergeCell ref="DA33:DE34"/>
    <mergeCell ref="DF33:DF34"/>
    <mergeCell ref="DO33:DS34"/>
    <mergeCell ref="DT33:DT34"/>
    <mergeCell ref="EB33:EF34"/>
    <mergeCell ref="EG33:EG34"/>
    <mergeCell ref="EO33:ES34"/>
    <mergeCell ref="ET33:ET34"/>
    <mergeCell ref="FA33:FE34"/>
    <mergeCell ref="FF33:FF34"/>
    <mergeCell ref="U35:Y36"/>
    <mergeCell ref="Z35:Z36"/>
    <mergeCell ref="BE35:BI36"/>
    <mergeCell ref="BJ35:BJ36"/>
    <mergeCell ref="BQ35:BU36"/>
    <mergeCell ref="BV35:BV36"/>
    <mergeCell ref="CC35:CG36"/>
    <mergeCell ref="CH35:CH36"/>
    <mergeCell ref="EB35:EF36"/>
    <mergeCell ref="EG35:EG36"/>
    <mergeCell ref="EO35:ES36"/>
    <mergeCell ref="ET35:ET36"/>
    <mergeCell ref="FA35:FE36"/>
    <mergeCell ref="FF35:FF36"/>
    <mergeCell ref="FO35:FY36"/>
    <mergeCell ref="AR36:AW37"/>
    <mergeCell ref="AX36:AX37"/>
    <mergeCell ref="G37:L38"/>
    <mergeCell ref="M37:M38"/>
    <mergeCell ref="U37:Y38"/>
    <mergeCell ref="Z37:Z38"/>
    <mergeCell ref="AD37:AK38"/>
    <mergeCell ref="AL37:AL38"/>
    <mergeCell ref="BE37:BI38"/>
    <mergeCell ref="BJ37:BJ38"/>
    <mergeCell ref="CN37:CS38"/>
    <mergeCell ref="CT37:CT38"/>
    <mergeCell ref="CX37:DE38"/>
    <mergeCell ref="DF37:DF38"/>
    <mergeCell ref="DL37:DS38"/>
    <mergeCell ref="DT37:DT38"/>
    <mergeCell ref="FQ37:FU38"/>
    <mergeCell ref="H39:L40"/>
    <mergeCell ref="M39:M40"/>
    <mergeCell ref="AG39:AK40"/>
    <mergeCell ref="AL39:AL40"/>
    <mergeCell ref="BP39:BU41"/>
    <mergeCell ref="BV39:BV41"/>
    <mergeCell ref="BZ39:CG40"/>
    <mergeCell ref="CH39:CH40"/>
    <mergeCell ref="CO39:CS40"/>
    <mergeCell ref="R41:Y42"/>
    <mergeCell ref="Z41:Z42"/>
    <mergeCell ref="AG41:AK42"/>
    <mergeCell ref="AL41:AL42"/>
    <mergeCell ref="CT39:CT40"/>
    <mergeCell ref="DA39:DE40"/>
    <mergeCell ref="DF39:DF40"/>
    <mergeCell ref="DO39:DS40"/>
    <mergeCell ref="DT39:DT40"/>
    <mergeCell ref="DY39:EF40"/>
    <mergeCell ref="EG39:EG40"/>
    <mergeCell ref="EL39:ES40"/>
    <mergeCell ref="ET39:ET40"/>
    <mergeCell ref="EZ39:FE41"/>
    <mergeCell ref="FF39:FF41"/>
    <mergeCell ref="FO39:FX40"/>
    <mergeCell ref="FY39:FY40"/>
    <mergeCell ref="AP40:AW41"/>
    <mergeCell ref="AX40:AX41"/>
    <mergeCell ref="CC41:CG42"/>
    <mergeCell ref="CH41:CH42"/>
    <mergeCell ref="DA41:DE42"/>
    <mergeCell ref="DF41:DF42"/>
    <mergeCell ref="BB41:BI42"/>
    <mergeCell ref="BJ41:BJ42"/>
    <mergeCell ref="DO41:DS42"/>
    <mergeCell ref="DT41:DT42"/>
    <mergeCell ref="EB41:EF42"/>
    <mergeCell ref="EG41:EG42"/>
    <mergeCell ref="EO41:ES42"/>
    <mergeCell ref="ET41:ET42"/>
    <mergeCell ref="FT41:FX42"/>
    <mergeCell ref="FY41:FY42"/>
    <mergeCell ref="AS42:AW43"/>
    <mergeCell ref="AX42:AX43"/>
    <mergeCell ref="FA42:FE43"/>
    <mergeCell ref="FF42:FF43"/>
    <mergeCell ref="CC43:CG44"/>
    <mergeCell ref="CH43:CH44"/>
    <mergeCell ref="CL43:CS44"/>
    <mergeCell ref="CT43:CT44"/>
    <mergeCell ref="U43:Y45"/>
    <mergeCell ref="Z43:Z45"/>
    <mergeCell ref="BE43:BI44"/>
    <mergeCell ref="BJ43:BJ44"/>
    <mergeCell ref="AS44:AW45"/>
    <mergeCell ref="AX44:AX45"/>
    <mergeCell ref="DA43:DE44"/>
    <mergeCell ref="DF43:DF44"/>
    <mergeCell ref="EB43:EF44"/>
    <mergeCell ref="EG43:EG44"/>
    <mergeCell ref="EO43:ES44"/>
    <mergeCell ref="ET43:ET44"/>
    <mergeCell ref="BN44:BU45"/>
    <mergeCell ref="BV44:BV45"/>
    <mergeCell ref="H45:L46"/>
    <mergeCell ref="M45:M46"/>
    <mergeCell ref="AD45:AK46"/>
    <mergeCell ref="AL45:AL46"/>
    <mergeCell ref="BE45:BI46"/>
    <mergeCell ref="BJ45:BJ46"/>
    <mergeCell ref="E43:L44"/>
    <mergeCell ref="M43:M44"/>
    <mergeCell ref="CO45:CS46"/>
    <mergeCell ref="CT45:CT46"/>
    <mergeCell ref="DL45:DS46"/>
    <mergeCell ref="DT45:DT46"/>
    <mergeCell ref="U46:Y47"/>
    <mergeCell ref="Z46:Z47"/>
    <mergeCell ref="BQ46:BU47"/>
    <mergeCell ref="BV46:BV47"/>
    <mergeCell ref="CX47:DE48"/>
    <mergeCell ref="DF47:DF48"/>
    <mergeCell ref="EZ46:FE48"/>
    <mergeCell ref="FF46:FF48"/>
    <mergeCell ref="H47:L48"/>
    <mergeCell ref="M47:M48"/>
    <mergeCell ref="AG47:AK48"/>
    <mergeCell ref="AL47:AL48"/>
    <mergeCell ref="BZ47:CG48"/>
    <mergeCell ref="CH47:CH48"/>
    <mergeCell ref="CO47:CS48"/>
    <mergeCell ref="CT47:CT48"/>
    <mergeCell ref="DO47:DS48"/>
    <mergeCell ref="DT47:DT48"/>
    <mergeCell ref="DY47:EF48"/>
    <mergeCell ref="EG47:EG48"/>
    <mergeCell ref="EL47:ES48"/>
    <mergeCell ref="ET47:ET48"/>
    <mergeCell ref="FO47:FY48"/>
    <mergeCell ref="U48:Y49"/>
    <mergeCell ref="Z48:Z49"/>
    <mergeCell ref="AP48:AW49"/>
    <mergeCell ref="AX48:AX49"/>
    <mergeCell ref="AG49:AK50"/>
    <mergeCell ref="AL49:AL50"/>
    <mergeCell ref="BB49:BI50"/>
    <mergeCell ref="BJ49:BJ50"/>
    <mergeCell ref="CC49:CG50"/>
    <mergeCell ref="CH49:CH50"/>
    <mergeCell ref="CO49:CS50"/>
    <mergeCell ref="CT49:CT50"/>
    <mergeCell ref="DA49:DE50"/>
    <mergeCell ref="DF49:DF50"/>
    <mergeCell ref="DO49:DS50"/>
    <mergeCell ref="DT49:DT50"/>
    <mergeCell ref="EB49:EF50"/>
    <mergeCell ref="EG49:EG50"/>
    <mergeCell ref="FQ49:FU50"/>
    <mergeCell ref="AS50:AW51"/>
    <mergeCell ref="AX50:AX51"/>
    <mergeCell ref="BN50:BU51"/>
    <mergeCell ref="BV50:BV51"/>
    <mergeCell ref="FF51:FF53"/>
    <mergeCell ref="E51:L52"/>
    <mergeCell ref="M51:M52"/>
    <mergeCell ref="BE51:BI52"/>
    <mergeCell ref="BJ51:BJ52"/>
    <mergeCell ref="CC51:CG52"/>
    <mergeCell ref="CH51:CH52"/>
    <mergeCell ref="BQ52:BU53"/>
    <mergeCell ref="BV52:BV53"/>
    <mergeCell ref="CL53:CS54"/>
    <mergeCell ref="CT53:CT54"/>
    <mergeCell ref="EB51:EF52"/>
    <mergeCell ref="EG51:EG52"/>
    <mergeCell ref="DL53:DS54"/>
    <mergeCell ref="DT53:DT54"/>
    <mergeCell ref="BE53:BI54"/>
    <mergeCell ref="BJ53:BJ54"/>
    <mergeCell ref="U54:Y55"/>
    <mergeCell ref="Z54:Z55"/>
    <mergeCell ref="H55:L56"/>
    <mergeCell ref="M55:M56"/>
    <mergeCell ref="AG55:AK56"/>
    <mergeCell ref="AL55:AL56"/>
    <mergeCell ref="H53:L54"/>
    <mergeCell ref="FO51:FX52"/>
    <mergeCell ref="FY51:FY52"/>
    <mergeCell ref="R52:Y53"/>
    <mergeCell ref="Z52:Z53"/>
    <mergeCell ref="AS52:AW53"/>
    <mergeCell ref="AX52:AX53"/>
    <mergeCell ref="EO53:ES54"/>
    <mergeCell ref="ET53:ET54"/>
    <mergeCell ref="FT53:FX54"/>
    <mergeCell ref="FY53:FY54"/>
    <mergeCell ref="BQ54:BU55"/>
    <mergeCell ref="BV54:BV55"/>
    <mergeCell ref="BZ55:CG56"/>
    <mergeCell ref="CH55:CH56"/>
    <mergeCell ref="CO55:CS56"/>
    <mergeCell ref="CT55:CT56"/>
    <mergeCell ref="DF55:DF56"/>
    <mergeCell ref="DO55:DS56"/>
    <mergeCell ref="DT55:DT56"/>
    <mergeCell ref="DA51:DE52"/>
    <mergeCell ref="DF51:DF52"/>
    <mergeCell ref="EL51:ES52"/>
    <mergeCell ref="ET51:ET52"/>
    <mergeCell ref="EZ51:FE53"/>
    <mergeCell ref="M53:M54"/>
    <mergeCell ref="AD53:AK54"/>
    <mergeCell ref="AL53:AL54"/>
    <mergeCell ref="CZ55:DE56"/>
    <mergeCell ref="U56:Y57"/>
    <mergeCell ref="Z56:Z57"/>
    <mergeCell ref="AP56:AW57"/>
    <mergeCell ref="AX56:AX57"/>
    <mergeCell ref="DA57:DE58"/>
    <mergeCell ref="DF57:DF58"/>
    <mergeCell ref="DO57:DS58"/>
    <mergeCell ref="DT57:DT58"/>
    <mergeCell ref="EZ56:FE58"/>
    <mergeCell ref="FF56:FF58"/>
    <mergeCell ref="AG57:AK58"/>
    <mergeCell ref="AL57:AL58"/>
    <mergeCell ref="BB57:BI58"/>
    <mergeCell ref="BJ57:BJ58"/>
    <mergeCell ref="CC57:CG58"/>
    <mergeCell ref="CH57:CH58"/>
    <mergeCell ref="CO57:CS58"/>
    <mergeCell ref="CT57:CT58"/>
    <mergeCell ref="EL57:ES58"/>
    <mergeCell ref="ET57:ET58"/>
    <mergeCell ref="AS58:AW59"/>
    <mergeCell ref="AX58:AX59"/>
    <mergeCell ref="BN58:BU59"/>
    <mergeCell ref="BV58:BV59"/>
    <mergeCell ref="CO59:CS60"/>
    <mergeCell ref="CT59:CT60"/>
    <mergeCell ref="EO59:ES60"/>
    <mergeCell ref="ET59:ET60"/>
    <mergeCell ref="G59:L60"/>
    <mergeCell ref="M59:M60"/>
    <mergeCell ref="BE59:BI60"/>
    <mergeCell ref="BJ59:BJ60"/>
    <mergeCell ref="CC59:CG60"/>
    <mergeCell ref="CH59:CH60"/>
    <mergeCell ref="FO59:FY60"/>
    <mergeCell ref="T60:Y61"/>
    <mergeCell ref="Z60:Z61"/>
    <mergeCell ref="AS60:AW61"/>
    <mergeCell ref="AX60:AX61"/>
    <mergeCell ref="BQ60:BU61"/>
    <mergeCell ref="BV60:BV61"/>
    <mergeCell ref="CC61:CG62"/>
    <mergeCell ref="CH61:CH62"/>
    <mergeCell ref="DJ61:DS62"/>
    <mergeCell ref="H61:L62"/>
    <mergeCell ref="M61:M62"/>
    <mergeCell ref="AD61:AK62"/>
    <mergeCell ref="AL61:AL62"/>
    <mergeCell ref="BE61:BI62"/>
    <mergeCell ref="BJ61:BJ62"/>
    <mergeCell ref="DT61:DT62"/>
    <mergeCell ref="EZ61:FE63"/>
    <mergeCell ref="FF61:FF63"/>
    <mergeCell ref="FQ61:FU62"/>
    <mergeCell ref="H63:L64"/>
    <mergeCell ref="M63:M64"/>
    <mergeCell ref="AG63:AK64"/>
    <mergeCell ref="AL63:AL64"/>
    <mergeCell ref="CL63:CS64"/>
    <mergeCell ref="CT63:CT64"/>
    <mergeCell ref="EL63:ES64"/>
    <mergeCell ref="ET63:ET64"/>
    <mergeCell ref="FO63:FX64"/>
    <mergeCell ref="FY63:FY64"/>
    <mergeCell ref="R64:Y65"/>
    <mergeCell ref="Z64:Z65"/>
    <mergeCell ref="AR64:AW65"/>
    <mergeCell ref="AX64:AX65"/>
    <mergeCell ref="BP64:BU65"/>
    <mergeCell ref="BV64:BV65"/>
    <mergeCell ref="AG65:AK66"/>
    <mergeCell ref="AL65:AL66"/>
    <mergeCell ref="BD65:BI66"/>
    <mergeCell ref="BJ65:BJ66"/>
    <mergeCell ref="BZ65:CG66"/>
    <mergeCell ref="CH65:CH66"/>
    <mergeCell ref="CO65:CS66"/>
    <mergeCell ref="CT65:CT66"/>
    <mergeCell ref="DL65:DS66"/>
    <mergeCell ref="DT65:DT66"/>
    <mergeCell ref="EO65:ES66"/>
    <mergeCell ref="ET65:ET66"/>
    <mergeCell ref="FT65:FX66"/>
    <mergeCell ref="FY65:FY66"/>
    <mergeCell ref="AS66:AW67"/>
    <mergeCell ref="AX66:AX67"/>
    <mergeCell ref="BQ66:BU67"/>
    <mergeCell ref="BV66:BV67"/>
    <mergeCell ref="EZ66:FE68"/>
    <mergeCell ref="FF66:FF68"/>
    <mergeCell ref="CO67:CS68"/>
    <mergeCell ref="CT67:CT68"/>
    <mergeCell ref="E67:L68"/>
    <mergeCell ref="M67:M68"/>
    <mergeCell ref="AG67:AK68"/>
    <mergeCell ref="AL67:AL68"/>
    <mergeCell ref="CC67:CG68"/>
    <mergeCell ref="CH67:CH68"/>
    <mergeCell ref="DO67:DS68"/>
    <mergeCell ref="DT67:DT68"/>
    <mergeCell ref="FT67:FX68"/>
    <mergeCell ref="FY67:FY68"/>
    <mergeCell ref="R68:Y69"/>
    <mergeCell ref="Z68:Z69"/>
    <mergeCell ref="BQ68:BU69"/>
    <mergeCell ref="BV68:BV69"/>
    <mergeCell ref="CC69:CG70"/>
    <mergeCell ref="CH69:CH70"/>
    <mergeCell ref="H69:L70"/>
    <mergeCell ref="M69:M70"/>
    <mergeCell ref="AG69:AK70"/>
    <mergeCell ref="AL69:AL70"/>
    <mergeCell ref="BD69:BI70"/>
    <mergeCell ref="BJ69:BJ70"/>
    <mergeCell ref="ET69:ET70"/>
    <mergeCell ref="AR70:AW71"/>
    <mergeCell ref="AX70:AX71"/>
    <mergeCell ref="CL71:CS72"/>
    <mergeCell ref="CT71:CT72"/>
    <mergeCell ref="DO71:DS72"/>
    <mergeCell ref="DT71:DT72"/>
    <mergeCell ref="BV72:BV74"/>
    <mergeCell ref="CO73:CS74"/>
    <mergeCell ref="CT73:CT74"/>
    <mergeCell ref="DO69:DS70"/>
    <mergeCell ref="DT69:DT70"/>
    <mergeCell ref="EL69:ES70"/>
    <mergeCell ref="CH73:CH74"/>
    <mergeCell ref="EO71:ES72"/>
    <mergeCell ref="DT73:DT74"/>
    <mergeCell ref="DO73:DS74"/>
    <mergeCell ref="ET71:ET72"/>
    <mergeCell ref="EZ71:FE73"/>
    <mergeCell ref="E73:L74"/>
    <mergeCell ref="CC75:CG76"/>
    <mergeCell ref="M73:M74"/>
    <mergeCell ref="BB73:BI74"/>
    <mergeCell ref="BJ73:BJ74"/>
    <mergeCell ref="BZ73:CG74"/>
    <mergeCell ref="R72:Y73"/>
    <mergeCell ref="Z72:Z73"/>
    <mergeCell ref="BP72:BU74"/>
    <mergeCell ref="AP74:AW75"/>
    <mergeCell ref="AX74:AX75"/>
    <mergeCell ref="H75:L76"/>
    <mergeCell ref="M75:M76"/>
    <mergeCell ref="BE75:BI76"/>
    <mergeCell ref="BJ75:BJ76"/>
    <mergeCell ref="R76:Y77"/>
    <mergeCell ref="FO73:FY74"/>
    <mergeCell ref="EL75:ES76"/>
    <mergeCell ref="ET75:ET76"/>
    <mergeCell ref="EX76:FE77"/>
    <mergeCell ref="FF76:FF77"/>
    <mergeCell ref="EO77:ES78"/>
    <mergeCell ref="ET77:ET78"/>
    <mergeCell ref="FO77:FX78"/>
    <mergeCell ref="FY77:FY78"/>
    <mergeCell ref="FA78:FE79"/>
    <mergeCell ref="FF78:FF79"/>
    <mergeCell ref="FF71:FF73"/>
    <mergeCell ref="R80:Y81"/>
    <mergeCell ref="Z80:Z81"/>
    <mergeCell ref="AR80:AW81"/>
    <mergeCell ref="AX80:AX81"/>
    <mergeCell ref="DT75:DT76"/>
    <mergeCell ref="H77:L78"/>
    <mergeCell ref="M77:M78"/>
    <mergeCell ref="BE77:BI78"/>
    <mergeCell ref="BJ77:BJ78"/>
    <mergeCell ref="CC77:CG78"/>
    <mergeCell ref="CH77:CH78"/>
    <mergeCell ref="Z76:Z77"/>
    <mergeCell ref="AS76:AW77"/>
    <mergeCell ref="AX76:AX77"/>
    <mergeCell ref="BV75:BV76"/>
    <mergeCell ref="BQ75:BU76"/>
    <mergeCell ref="CH75:CH76"/>
    <mergeCell ref="DO77:DS78"/>
    <mergeCell ref="DT77:DT78"/>
    <mergeCell ref="CO75:CS76"/>
    <mergeCell ref="CT75:CT76"/>
    <mergeCell ref="DO75:DS76"/>
    <mergeCell ref="FA80:FE81"/>
    <mergeCell ref="FF80:FF81"/>
    <mergeCell ref="BB81:BI82"/>
    <mergeCell ref="BJ81:BJ82"/>
    <mergeCell ref="CB81:CG82"/>
    <mergeCell ref="CH81:CH82"/>
    <mergeCell ref="CO81:CS82"/>
    <mergeCell ref="CT81:CT82"/>
    <mergeCell ref="EL81:ES82"/>
    <mergeCell ref="ET81:ET82"/>
    <mergeCell ref="BP79:BU80"/>
    <mergeCell ref="BV79:BV80"/>
    <mergeCell ref="CL79:CS80"/>
    <mergeCell ref="CT79:CT80"/>
    <mergeCell ref="DO79:DS80"/>
    <mergeCell ref="DT79:DT80"/>
    <mergeCell ref="BE83:BI84"/>
    <mergeCell ref="BJ83:BJ84"/>
    <mergeCell ref="BN83:BU84"/>
    <mergeCell ref="BV83:BV84"/>
    <mergeCell ref="CC83:CG84"/>
    <mergeCell ref="CH83:CH84"/>
    <mergeCell ref="CO83:CS84"/>
    <mergeCell ref="CT83:CT84"/>
    <mergeCell ref="DL83:DS84"/>
    <mergeCell ref="DT83:DT84"/>
    <mergeCell ref="EO83:ES84"/>
    <mergeCell ref="ET83:ET84"/>
    <mergeCell ref="FO83:FY84"/>
    <mergeCell ref="AR84:AW85"/>
    <mergeCell ref="AX84:AX85"/>
    <mergeCell ref="BW84:BW85"/>
    <mergeCell ref="EX84:FE85"/>
    <mergeCell ref="FF84:FF85"/>
    <mergeCell ref="BE85:BI86"/>
    <mergeCell ref="BJ85:BJ86"/>
    <mergeCell ref="BQ85:BU86"/>
    <mergeCell ref="BV85:BV86"/>
    <mergeCell ref="CO85:CS86"/>
    <mergeCell ref="CT85:CT86"/>
    <mergeCell ref="DO85:DS86"/>
    <mergeCell ref="DT85:DT86"/>
    <mergeCell ref="FA86:FE87"/>
    <mergeCell ref="FF86:FF87"/>
    <mergeCell ref="EL87:ES88"/>
    <mergeCell ref="ET87:ET88"/>
    <mergeCell ref="BQ87:BU88"/>
    <mergeCell ref="BV87:BV88"/>
    <mergeCell ref="CB87:CG88"/>
    <mergeCell ref="AR92:AW93"/>
    <mergeCell ref="AX92:AX93"/>
    <mergeCell ref="EZ92:FE94"/>
    <mergeCell ref="CH87:CH88"/>
    <mergeCell ref="DO87:DS88"/>
    <mergeCell ref="DT87:DT88"/>
    <mergeCell ref="FO87:FY88"/>
    <mergeCell ref="AR88:AW89"/>
    <mergeCell ref="AX88:AX89"/>
    <mergeCell ref="FA88:FE89"/>
    <mergeCell ref="FF88:FF89"/>
    <mergeCell ref="BB89:BI90"/>
    <mergeCell ref="BJ89:BJ90"/>
    <mergeCell ref="CC89:CG90"/>
    <mergeCell ref="CH89:CH90"/>
    <mergeCell ref="DO89:DS90"/>
    <mergeCell ref="DT89:DT90"/>
    <mergeCell ref="EO89:ES90"/>
    <mergeCell ref="ET89:ET90"/>
    <mergeCell ref="ET95:ET96"/>
    <mergeCell ref="FA95:FE96"/>
    <mergeCell ref="FF92:FF94"/>
    <mergeCell ref="BE93:BI94"/>
    <mergeCell ref="BJ93:BJ94"/>
    <mergeCell ref="CB93:CG94"/>
    <mergeCell ref="CH93:CH94"/>
    <mergeCell ref="DO93:DS94"/>
    <mergeCell ref="DT93:DT94"/>
    <mergeCell ref="EL93:ES94"/>
    <mergeCell ref="ET93:ET94"/>
    <mergeCell ref="BE91:BI92"/>
    <mergeCell ref="BJ91:BJ92"/>
    <mergeCell ref="BP91:BU92"/>
    <mergeCell ref="BV91:BV92"/>
    <mergeCell ref="DO91:DS92"/>
    <mergeCell ref="DT91:DT92"/>
    <mergeCell ref="FF95:FF96"/>
    <mergeCell ref="AR96:AW97"/>
    <mergeCell ref="AX96:AX97"/>
    <mergeCell ref="BB99:BI100"/>
    <mergeCell ref="BJ99:BJ100"/>
    <mergeCell ref="CB99:CG100"/>
    <mergeCell ref="CH99:CH100"/>
    <mergeCell ref="DL99:DS100"/>
    <mergeCell ref="DT99:DT100"/>
    <mergeCell ref="EL99:ES100"/>
    <mergeCell ref="BE95:BI96"/>
    <mergeCell ref="BJ95:BJ96"/>
    <mergeCell ref="CC95:CG96"/>
    <mergeCell ref="CH95:CH96"/>
    <mergeCell ref="DO95:DS96"/>
    <mergeCell ref="DT95:DT96"/>
    <mergeCell ref="EO95:ES96"/>
    <mergeCell ref="ET99:ET100"/>
    <mergeCell ref="EZ99:FE100"/>
    <mergeCell ref="FF99:FF100"/>
    <mergeCell ref="AP100:AW101"/>
    <mergeCell ref="AX100:AX101"/>
    <mergeCell ref="BE101:BI102"/>
    <mergeCell ref="BJ101:BJ102"/>
    <mergeCell ref="CC101:CG102"/>
    <mergeCell ref="CH101:CH102"/>
    <mergeCell ref="DO101:DS102"/>
    <mergeCell ref="DT101:DT102"/>
    <mergeCell ref="C102:L103"/>
    <mergeCell ref="M102:M103"/>
    <mergeCell ref="AS102:AW103"/>
    <mergeCell ref="AX102:AX103"/>
    <mergeCell ref="BE103:BI104"/>
    <mergeCell ref="BJ103:BJ104"/>
    <mergeCell ref="DO103:DS104"/>
    <mergeCell ref="DT103:DT104"/>
    <mergeCell ref="EL103:ES104"/>
    <mergeCell ref="ET103:ET104"/>
    <mergeCell ref="EX103:FE104"/>
    <mergeCell ref="FF103:FF104"/>
    <mergeCell ref="BE105:BI106"/>
    <mergeCell ref="BJ105:BJ106"/>
    <mergeCell ref="CB105:CG106"/>
    <mergeCell ref="CH105:CH106"/>
    <mergeCell ref="DO105:DS106"/>
    <mergeCell ref="DT105:DT106"/>
    <mergeCell ref="FA105:FE106"/>
    <mergeCell ref="FF105:FF106"/>
    <mergeCell ref="C106:L107"/>
    <mergeCell ref="M106:M107"/>
    <mergeCell ref="AP106:AW107"/>
    <mergeCell ref="AX106:AX107"/>
    <mergeCell ref="CC107:CG108"/>
    <mergeCell ref="CH107:CH108"/>
    <mergeCell ref="DO107:DS108"/>
    <mergeCell ref="DT107:DT108"/>
    <mergeCell ref="EL107:ES108"/>
    <mergeCell ref="ET107:ET108"/>
    <mergeCell ref="F108:M109"/>
    <mergeCell ref="AS108:AW109"/>
    <mergeCell ref="AX108:AX109"/>
    <mergeCell ref="BD109:BI111"/>
    <mergeCell ref="BJ109:BJ111"/>
    <mergeCell ref="EX109:FE110"/>
    <mergeCell ref="FF109:FF110"/>
    <mergeCell ref="E110:L111"/>
    <mergeCell ref="M110:M111"/>
    <mergeCell ref="DL111:DS112"/>
    <mergeCell ref="DT111:DT112"/>
    <mergeCell ref="FA111:FE112"/>
    <mergeCell ref="FF111:FF112"/>
    <mergeCell ref="H112:L113"/>
    <mergeCell ref="M112:M113"/>
    <mergeCell ref="AP112:AW113"/>
    <mergeCell ref="AX112:AX113"/>
    <mergeCell ref="DO113:DS114"/>
    <mergeCell ref="DT113:DT114"/>
    <mergeCell ref="FA113:FE114"/>
    <mergeCell ref="FF113:FF114"/>
    <mergeCell ref="H114:L115"/>
    <mergeCell ref="M114:M115"/>
    <mergeCell ref="AS114:AW115"/>
    <mergeCell ref="AX114:AX115"/>
    <mergeCell ref="DO115:DS116"/>
    <mergeCell ref="DT115:DT116"/>
    <mergeCell ref="EZ117:FE119"/>
    <mergeCell ref="FF117:FF119"/>
    <mergeCell ref="DL119:DS120"/>
    <mergeCell ref="DT119:DT120"/>
    <mergeCell ref="FA120:FE121"/>
    <mergeCell ref="FF120:FF121"/>
    <mergeCell ref="DO121:DS122"/>
    <mergeCell ref="DT121:DT122"/>
    <mergeCell ref="DO123:DS124"/>
    <mergeCell ref="DT123:DT124"/>
    <mergeCell ref="EZ123:FE124"/>
    <mergeCell ref="FF123:FF124"/>
    <mergeCell ref="DO125:DS126"/>
    <mergeCell ref="DT125:DT126"/>
    <mergeCell ref="FA125:FE126"/>
    <mergeCell ref="FF125:FF126"/>
    <mergeCell ref="DO127:DS128"/>
    <mergeCell ref="DT127:DT128"/>
    <mergeCell ref="C134:M135"/>
    <mergeCell ref="DO135:DS136"/>
    <mergeCell ref="DT135:DT136"/>
    <mergeCell ref="EZ135:FE136"/>
    <mergeCell ref="BJ136:BJ137"/>
    <mergeCell ref="FA137:FE138"/>
    <mergeCell ref="FF135:FF136"/>
    <mergeCell ref="C136:L137"/>
    <mergeCell ref="M136:M137"/>
    <mergeCell ref="P136:Y137"/>
    <mergeCell ref="Z136:Z137"/>
    <mergeCell ref="AB136:AK137"/>
    <mergeCell ref="AL136:AL137"/>
    <mergeCell ref="AN136:AW137"/>
    <mergeCell ref="AX136:AX137"/>
    <mergeCell ref="AZ136:BI137"/>
    <mergeCell ref="Z142:Z143"/>
    <mergeCell ref="EZ129:FE130"/>
    <mergeCell ref="FF129:FF130"/>
    <mergeCell ref="DL131:DS132"/>
    <mergeCell ref="DT131:DT132"/>
    <mergeCell ref="FA131:FE132"/>
    <mergeCell ref="FF131:FF132"/>
    <mergeCell ref="DO133:DS134"/>
    <mergeCell ref="DT133:DT134"/>
    <mergeCell ref="DT145:DT146"/>
    <mergeCell ref="FF137:FF138"/>
    <mergeCell ref="E138:L139"/>
    <mergeCell ref="S138:Y139"/>
    <mergeCell ref="AE138:AL139"/>
    <mergeCell ref="AQ138:AX139"/>
    <mergeCell ref="BC138:BI139"/>
    <mergeCell ref="DJ139:DS140"/>
    <mergeCell ref="DT139:DT140"/>
    <mergeCell ref="E140:L141"/>
    <mergeCell ref="M140:M141"/>
    <mergeCell ref="R140:Y141"/>
    <mergeCell ref="Z140:Z141"/>
    <mergeCell ref="AD140:AK141"/>
    <mergeCell ref="AL140:AL141"/>
    <mergeCell ref="AP140:AW141"/>
    <mergeCell ref="AX140:AX141"/>
    <mergeCell ref="BB140:BI141"/>
    <mergeCell ref="BJ140:BJ141"/>
    <mergeCell ref="EZ141:FE142"/>
    <mergeCell ref="FF141:FF142"/>
    <mergeCell ref="H142:L143"/>
    <mergeCell ref="M142:M143"/>
    <mergeCell ref="U142:Y143"/>
    <mergeCell ref="DO147:DS148"/>
    <mergeCell ref="DT147:DT148"/>
    <mergeCell ref="EZ147:FE148"/>
    <mergeCell ref="FA143:FE144"/>
    <mergeCell ref="FF143:FF144"/>
    <mergeCell ref="H144:L145"/>
    <mergeCell ref="M144:M145"/>
    <mergeCell ref="U144:Y145"/>
    <mergeCell ref="Z144:Z145"/>
    <mergeCell ref="AG144:AK145"/>
    <mergeCell ref="AL144:AL145"/>
    <mergeCell ref="AS144:AW145"/>
    <mergeCell ref="AX144:AX145"/>
    <mergeCell ref="AG142:AK143"/>
    <mergeCell ref="AL142:AL143"/>
    <mergeCell ref="AS142:AW143"/>
    <mergeCell ref="AX142:AX143"/>
    <mergeCell ref="BE142:BI143"/>
    <mergeCell ref="BJ142:BJ143"/>
    <mergeCell ref="DL143:DS144"/>
    <mergeCell ref="DT143:DT144"/>
    <mergeCell ref="BE144:BI145"/>
    <mergeCell ref="BJ144:BJ145"/>
    <mergeCell ref="DO145:DS146"/>
    <mergeCell ref="DO163:DS164"/>
    <mergeCell ref="DT163:DT164"/>
    <mergeCell ref="DO165:DS166"/>
    <mergeCell ref="FF147:FF148"/>
    <mergeCell ref="DO149:DS150"/>
    <mergeCell ref="DT149:DT150"/>
    <mergeCell ref="FA149:FE150"/>
    <mergeCell ref="FF149:FF150"/>
    <mergeCell ref="E150:L151"/>
    <mergeCell ref="M150:M151"/>
    <mergeCell ref="BB150:BI151"/>
    <mergeCell ref="BJ150:BJ151"/>
    <mergeCell ref="DO151:DS152"/>
    <mergeCell ref="DT151:DT152"/>
    <mergeCell ref="H152:L153"/>
    <mergeCell ref="M152:M153"/>
    <mergeCell ref="BE152:BI153"/>
    <mergeCell ref="BJ152:BJ153"/>
    <mergeCell ref="H146:L147"/>
    <mergeCell ref="M146:M147"/>
    <mergeCell ref="AS146:AW147"/>
    <mergeCell ref="AX146:AX147"/>
    <mergeCell ref="BE146:BI147"/>
    <mergeCell ref="BJ146:BJ147"/>
    <mergeCell ref="DT175:DT176"/>
    <mergeCell ref="DO177:DS178"/>
    <mergeCell ref="DT177:DT178"/>
    <mergeCell ref="C3:Z6"/>
    <mergeCell ref="FO1:FZ3"/>
    <mergeCell ref="C174:M175"/>
    <mergeCell ref="N174:Z175"/>
    <mergeCell ref="AA174:AZ175"/>
    <mergeCell ref="DO175:DS176"/>
    <mergeCell ref="DO171:DS172"/>
    <mergeCell ref="DT165:DT166"/>
    <mergeCell ref="DO153:DS154"/>
    <mergeCell ref="DT153:DT154"/>
    <mergeCell ref="DO155:DS156"/>
    <mergeCell ref="DT155:DT156"/>
    <mergeCell ref="DO157:DS158"/>
    <mergeCell ref="DT157:DT158"/>
    <mergeCell ref="DT171:DT172"/>
    <mergeCell ref="DO173:DS174"/>
    <mergeCell ref="DT173:DT174"/>
    <mergeCell ref="DJ169:DS170"/>
    <mergeCell ref="DT169:DT170"/>
    <mergeCell ref="DL161:DS162"/>
    <mergeCell ref="DT161:DT162"/>
  </mergeCells>
  <phoneticPr fontId="17"/>
  <printOptions horizontalCentered="1" verticalCentered="1"/>
  <pageMargins left="0.39370078740157483" right="0.39370078740157483" top="0.15748031496062992" bottom="0.15748031496062992" header="0.15748031496062992" footer="0.15748031496062992"/>
  <pageSetup paperSize="8" scale="7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16-1選挙名簿</vt:lpstr>
      <vt:lpstr>16-2投票状況,3投票率</vt:lpstr>
      <vt:lpstr>16-4職員数</vt:lpstr>
      <vt:lpstr>16-5組織機構図</vt:lpstr>
      <vt:lpstr>'16-2投票状況,3投票率'!Print_Area</vt:lpstr>
      <vt:lpstr>'16-5組織機構図'!Print_Area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東広島市</dc:creator>
  <cp:lastModifiedBy>HGH</cp:lastModifiedBy>
  <cp:lastPrinted>2015-12-22T01:19:30Z</cp:lastPrinted>
  <dcterms:created xsi:type="dcterms:W3CDTF">1997-06-17T10:16:20Z</dcterms:created>
  <dcterms:modified xsi:type="dcterms:W3CDTF">2016-01-05T09:36:52Z</dcterms:modified>
</cp:coreProperties>
</file>