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9230" windowHeight="5775" tabRatio="663" activeTab="5"/>
  </bookViews>
  <sheets>
    <sheet name="2-9年階層（国）" sheetId="21" r:id="rId1"/>
    <sheet name="2-10動態" sheetId="20" r:id="rId2"/>
    <sheet name="2-11動態" sheetId="7" r:id="rId3"/>
    <sheet name="2-11（参考）" sheetId="5" r:id="rId4"/>
    <sheet name="2-12転入出,13県内転入出" sheetId="8" r:id="rId5"/>
    <sheet name="2-14配偶者,15高齢単身,16高齢夫婦" sheetId="22" r:id="rId6"/>
  </sheets>
  <externalReferences>
    <externalReference r:id="rId7"/>
  </externalReferences>
  <definedNames>
    <definedName name="_xlnm.Print_Area" localSheetId="1">'2-10動態'!$A$1:$M$28</definedName>
    <definedName name="_xlnm.Print_Area" localSheetId="3">'2-11（参考）'!$A$1:$AG$44</definedName>
    <definedName name="_xlnm.Print_Area" localSheetId="2">'2-11動態'!$A$1:$AJ$59</definedName>
    <definedName name="_xlnm.Print_Area" localSheetId="4">'2-12転入出,13県内転入出'!$A$1:$T$43</definedName>
    <definedName name="_xlnm.Print_Area" localSheetId="5">'2-14配偶者,15高齢単身,16高齢夫婦'!$A$1:$Y$48</definedName>
    <definedName name="_xlnm.Print_Area" localSheetId="0">'2-9年階層（国）'!$A$1:$J$37</definedName>
    <definedName name="安芸津出生">[1]基礎資料!$R$26</definedName>
    <definedName name="河内出生">[1]基礎資料!$N$26</definedName>
    <definedName name="高屋出生">[1]基礎資料!$R$6</definedName>
    <definedName name="黒瀬出生">[1]基礎資料!$B$26</definedName>
    <definedName name="志和出生">[1]基礎資料!$N$6</definedName>
    <definedName name="西条出生">[1]基礎資料!$F$6</definedName>
    <definedName name="八本松出生">[1]基礎資料!$J$6</definedName>
    <definedName name="福富出生">[1]基礎資料!$F$26</definedName>
    <definedName name="豊栄出生">[1]基礎資料!$J$26</definedName>
  </definedNames>
  <calcPr calcId="145621" iterate="1" iterateCount="1"/>
</workbook>
</file>

<file path=xl/calcChain.xml><?xml version="1.0" encoding="utf-8"?>
<calcChain xmlns="http://schemas.openxmlformats.org/spreadsheetml/2006/main">
  <c r="N46" i="22" l="1"/>
  <c r="N45" i="22"/>
  <c r="N44" i="22"/>
  <c r="N43" i="22"/>
  <c r="N42" i="22"/>
  <c r="X41" i="22"/>
  <c r="V41" i="22"/>
  <c r="T41" i="22"/>
  <c r="R41" i="22"/>
  <c r="P41" i="22"/>
  <c r="L41" i="22"/>
  <c r="L38" i="22" s="1"/>
  <c r="J41" i="22"/>
  <c r="H41" i="22"/>
  <c r="N40" i="22"/>
  <c r="H40" i="22" s="1"/>
  <c r="N39" i="22"/>
  <c r="H39" i="22" s="1"/>
  <c r="H30" i="22"/>
  <c r="H29" i="22"/>
  <c r="H28" i="22"/>
  <c r="D20" i="22"/>
  <c r="D19" i="22"/>
  <c r="D18" i="22"/>
  <c r="D17" i="22"/>
  <c r="D16" i="22"/>
  <c r="D15" i="22"/>
  <c r="D14" i="22"/>
  <c r="D13" i="22"/>
  <c r="D12" i="22"/>
  <c r="D11" i="22"/>
  <c r="D10" i="22"/>
  <c r="D9" i="22"/>
  <c r="D8" i="22"/>
  <c r="D7" i="22"/>
  <c r="D6" i="22"/>
  <c r="X5" i="22"/>
  <c r="V5" i="22"/>
  <c r="T5" i="22"/>
  <c r="R5" i="22"/>
  <c r="P5" i="22"/>
  <c r="N5" i="22"/>
  <c r="L5" i="22"/>
  <c r="J5" i="22"/>
  <c r="H5" i="22"/>
  <c r="F5" i="22"/>
  <c r="I35" i="21"/>
  <c r="G35" i="21"/>
  <c r="E35" i="21"/>
  <c r="J33" i="21"/>
  <c r="I33" i="21"/>
  <c r="H33" i="21"/>
  <c r="H35" i="21" s="1"/>
  <c r="G33" i="21"/>
  <c r="F33" i="21"/>
  <c r="F35" i="21" s="1"/>
  <c r="E33" i="21"/>
  <c r="D33" i="21"/>
  <c r="D35" i="21" s="1"/>
  <c r="C33" i="21"/>
  <c r="B33" i="21"/>
  <c r="B35" i="21" s="1"/>
  <c r="H32" i="21"/>
  <c r="F32" i="21"/>
  <c r="D32" i="21"/>
  <c r="B32" i="21"/>
  <c r="J30" i="21"/>
  <c r="I30" i="21"/>
  <c r="I32" i="21" s="1"/>
  <c r="H30" i="21"/>
  <c r="G30" i="21"/>
  <c r="G32" i="21" s="1"/>
  <c r="F30" i="21"/>
  <c r="E30" i="21"/>
  <c r="E32" i="21" s="1"/>
  <c r="D30" i="21"/>
  <c r="C30" i="21"/>
  <c r="C32" i="21" s="1"/>
  <c r="B30" i="21"/>
  <c r="I29" i="21"/>
  <c r="G29" i="21"/>
  <c r="E29" i="21"/>
  <c r="J27" i="21"/>
  <c r="I27" i="21"/>
  <c r="H27" i="21"/>
  <c r="H29" i="21" s="1"/>
  <c r="G27" i="21"/>
  <c r="F27" i="21"/>
  <c r="F29" i="21" s="1"/>
  <c r="E27" i="21"/>
  <c r="D27" i="21"/>
  <c r="D29" i="21" s="1"/>
  <c r="C27" i="21"/>
  <c r="B27" i="21"/>
  <c r="B29" i="21" s="1"/>
  <c r="J5" i="21"/>
  <c r="C5" i="21"/>
  <c r="C35" i="21" s="1"/>
  <c r="B5" i="21"/>
  <c r="D5" i="22" l="1"/>
  <c r="N41" i="22"/>
  <c r="N38" i="22" s="1"/>
  <c r="H38" i="22"/>
  <c r="C29" i="21"/>
  <c r="H41" i="8" l="1"/>
  <c r="N41" i="8"/>
  <c r="T29" i="8"/>
  <c r="T30" i="8"/>
  <c r="T31" i="8"/>
  <c r="T32" i="8"/>
  <c r="T33" i="8"/>
  <c r="T34" i="8"/>
  <c r="T35" i="8"/>
  <c r="T36" i="8"/>
  <c r="T37" i="8"/>
  <c r="T38" i="8"/>
  <c r="T39" i="8"/>
  <c r="T40" i="8"/>
  <c r="T28" i="8"/>
  <c r="T41" i="8" l="1"/>
  <c r="H24" i="8"/>
  <c r="H6" i="8"/>
  <c r="H5" i="8" s="1"/>
  <c r="AG26" i="5" l="1"/>
  <c r="S40" i="8" l="1"/>
  <c r="R40" i="8"/>
  <c r="Q40" i="8"/>
  <c r="P40" i="8"/>
  <c r="O40" i="8"/>
  <c r="S39" i="8"/>
  <c r="R39" i="8"/>
  <c r="Q39" i="8"/>
  <c r="P39" i="8"/>
  <c r="O39" i="8"/>
  <c r="S38" i="8"/>
  <c r="R38" i="8"/>
  <c r="Q38" i="8"/>
  <c r="P38" i="8"/>
  <c r="O38" i="8"/>
  <c r="S37" i="8"/>
  <c r="R37" i="8"/>
  <c r="Q37" i="8"/>
  <c r="P37" i="8"/>
  <c r="O37" i="8"/>
  <c r="S36" i="8"/>
  <c r="R36" i="8"/>
  <c r="Q36" i="8"/>
  <c r="P36" i="8"/>
  <c r="O36" i="8"/>
  <c r="S35" i="8"/>
  <c r="R35" i="8"/>
  <c r="Q35" i="8"/>
  <c r="P35" i="8"/>
  <c r="O35" i="8"/>
  <c r="S34" i="8"/>
  <c r="R34" i="8"/>
  <c r="Q34" i="8"/>
  <c r="P34" i="8"/>
  <c r="O34" i="8"/>
  <c r="S33" i="8"/>
  <c r="R33" i="8"/>
  <c r="Q33" i="8"/>
  <c r="P33" i="8"/>
  <c r="O33" i="8"/>
  <c r="S32" i="8"/>
  <c r="R32" i="8"/>
  <c r="Q32" i="8"/>
  <c r="P32" i="8"/>
  <c r="O32" i="8"/>
  <c r="S31" i="8"/>
  <c r="R31" i="8"/>
  <c r="Q31" i="8"/>
  <c r="P31" i="8"/>
  <c r="O31" i="8"/>
  <c r="S30" i="8"/>
  <c r="R30" i="8"/>
  <c r="Q30" i="8"/>
  <c r="P30" i="8"/>
  <c r="O30" i="8"/>
  <c r="S29" i="8"/>
  <c r="R29" i="8"/>
  <c r="Q29" i="8"/>
  <c r="P29" i="8"/>
  <c r="O29" i="8"/>
  <c r="S28" i="8"/>
  <c r="R28" i="8"/>
  <c r="Q28" i="8"/>
  <c r="P28" i="8"/>
  <c r="O28" i="8"/>
  <c r="O27" i="8"/>
  <c r="T26" i="8"/>
  <c r="S26" i="8"/>
  <c r="R26" i="8"/>
  <c r="Q26" i="8"/>
  <c r="P26" i="8"/>
  <c r="O26" i="8"/>
  <c r="T25" i="8"/>
  <c r="S25" i="8"/>
  <c r="R25" i="8"/>
  <c r="Q25" i="8"/>
  <c r="P25" i="8"/>
  <c r="O25" i="8"/>
  <c r="O16" i="8"/>
  <c r="O15" i="8"/>
  <c r="O14" i="8"/>
  <c r="O13" i="8"/>
  <c r="O12" i="8"/>
  <c r="O11" i="8"/>
  <c r="O10" i="8"/>
  <c r="O9" i="8"/>
  <c r="O8" i="8"/>
  <c r="O7" i="8"/>
  <c r="T16" i="8"/>
  <c r="S16" i="8"/>
  <c r="R16" i="8"/>
  <c r="Q16" i="8"/>
  <c r="P16" i="8"/>
  <c r="T15" i="8"/>
  <c r="S15" i="8"/>
  <c r="R15" i="8"/>
  <c r="Q15" i="8"/>
  <c r="P15" i="8"/>
  <c r="T14" i="8"/>
  <c r="S14" i="8"/>
  <c r="R14" i="8"/>
  <c r="Q14" i="8"/>
  <c r="P14" i="8"/>
  <c r="T13" i="8"/>
  <c r="S13" i="8"/>
  <c r="R13" i="8"/>
  <c r="Q13" i="8"/>
  <c r="P13" i="8"/>
  <c r="T12" i="8"/>
  <c r="S12" i="8"/>
  <c r="R12" i="8"/>
  <c r="Q12" i="8"/>
  <c r="P12" i="8"/>
  <c r="T11" i="8"/>
  <c r="S11" i="8"/>
  <c r="R11" i="8"/>
  <c r="Q11" i="8"/>
  <c r="P11" i="8"/>
  <c r="T10" i="8"/>
  <c r="S10" i="8"/>
  <c r="R10" i="8"/>
  <c r="Q10" i="8"/>
  <c r="P10" i="8"/>
  <c r="T9" i="8"/>
  <c r="S9" i="8"/>
  <c r="R9" i="8"/>
  <c r="Q9" i="8"/>
  <c r="P9" i="8"/>
  <c r="T8" i="8"/>
  <c r="S8" i="8"/>
  <c r="R8" i="8"/>
  <c r="Q8" i="8"/>
  <c r="P8" i="8"/>
  <c r="T7" i="8"/>
  <c r="S7" i="8"/>
  <c r="R7" i="8"/>
  <c r="Q7" i="8"/>
  <c r="P7" i="8"/>
  <c r="S6" i="8"/>
  <c r="N6" i="8"/>
  <c r="N5" i="8" s="1"/>
  <c r="M6" i="8"/>
  <c r="L6" i="8"/>
  <c r="L5" i="8" s="1"/>
  <c r="K6" i="8"/>
  <c r="K5" i="8" s="1"/>
  <c r="J6" i="8"/>
  <c r="M5" i="8"/>
  <c r="J5" i="8"/>
  <c r="G6" i="8"/>
  <c r="G5" i="8" s="1"/>
  <c r="F6" i="8"/>
  <c r="E6" i="8"/>
  <c r="D6" i="8"/>
  <c r="D5" i="8" s="1"/>
  <c r="P5" i="8" s="1"/>
  <c r="J41" i="8"/>
  <c r="I41" i="8"/>
  <c r="J24" i="8"/>
  <c r="I24" i="8"/>
  <c r="D41" i="8"/>
  <c r="D24" i="8"/>
  <c r="K41" i="8"/>
  <c r="K24" i="8"/>
  <c r="N24" i="8"/>
  <c r="L41" i="8"/>
  <c r="L24" i="8"/>
  <c r="M41" i="8"/>
  <c r="M24" i="8"/>
  <c r="E24" i="8"/>
  <c r="Q24" i="8" s="1"/>
  <c r="E41" i="8"/>
  <c r="F41" i="8"/>
  <c r="R41" i="8" s="1"/>
  <c r="F24" i="8"/>
  <c r="G41" i="8"/>
  <c r="G24" i="8"/>
  <c r="S24" i="8" s="1"/>
  <c r="L36" i="7"/>
  <c r="X19" i="7"/>
  <c r="L19" i="7"/>
  <c r="AJ19" i="7"/>
  <c r="AJ18" i="7"/>
  <c r="AJ36" i="7"/>
  <c r="X36" i="7"/>
  <c r="K22" i="20"/>
  <c r="K21" i="20"/>
  <c r="K23" i="20"/>
  <c r="G22" i="20"/>
  <c r="D22" i="20"/>
  <c r="I22" i="20" s="1"/>
  <c r="Q41" i="8" l="1"/>
  <c r="P6" i="8"/>
  <c r="P24" i="8"/>
  <c r="Q6" i="8"/>
  <c r="S41" i="8"/>
  <c r="R6" i="8"/>
  <c r="R24" i="8"/>
  <c r="T24" i="8"/>
  <c r="E5" i="8"/>
  <c r="Q5" i="8" s="1"/>
  <c r="S5" i="8"/>
  <c r="F5" i="8"/>
  <c r="R5" i="8" s="1"/>
  <c r="P41" i="8"/>
  <c r="X53" i="7"/>
  <c r="L53" i="7"/>
  <c r="AJ53" i="7" l="1"/>
  <c r="X11" i="7"/>
  <c r="AJ34" i="7"/>
  <c r="L40" i="7"/>
  <c r="AJ40" i="7" s="1"/>
  <c r="M29" i="5" l="1"/>
  <c r="C41" i="8" l="1"/>
  <c r="O41" i="8" s="1"/>
  <c r="C24" i="8"/>
  <c r="O24" i="8" s="1"/>
  <c r="I6" i="8"/>
  <c r="I5" i="8" s="1"/>
  <c r="C6" i="8"/>
  <c r="AJ27" i="7"/>
  <c r="L35" i="7"/>
  <c r="L18" i="7"/>
  <c r="C52" i="7"/>
  <c r="D52" i="7"/>
  <c r="E52" i="7"/>
  <c r="F52" i="7"/>
  <c r="G52" i="7"/>
  <c r="H52" i="7"/>
  <c r="I52" i="7"/>
  <c r="J52" i="7"/>
  <c r="K52" i="7"/>
  <c r="O52" i="7"/>
  <c r="P52" i="7"/>
  <c r="Q52" i="7"/>
  <c r="R52" i="7"/>
  <c r="S52" i="7"/>
  <c r="T52" i="7"/>
  <c r="U52" i="7"/>
  <c r="V52" i="7"/>
  <c r="W52" i="7"/>
  <c r="AJ35" i="7"/>
  <c r="X35" i="7"/>
  <c r="X18" i="7"/>
  <c r="G21" i="20"/>
  <c r="D21" i="20"/>
  <c r="I21" i="20" s="1"/>
  <c r="I20" i="20"/>
  <c r="G20" i="20"/>
  <c r="D20" i="20"/>
  <c r="K19" i="20"/>
  <c r="I19" i="20"/>
  <c r="K18" i="20"/>
  <c r="I18" i="20"/>
  <c r="K17" i="20"/>
  <c r="I17" i="20"/>
  <c r="G17" i="20"/>
  <c r="D17" i="20"/>
  <c r="I16" i="20"/>
  <c r="I15" i="20"/>
  <c r="G13" i="20"/>
  <c r="D13" i="20"/>
  <c r="G12" i="20"/>
  <c r="G11" i="20"/>
  <c r="G10" i="20"/>
  <c r="X52" i="7" l="1"/>
  <c r="AI52" i="7"/>
  <c r="AE52" i="7"/>
  <c r="AA52" i="7"/>
  <c r="C5" i="8"/>
  <c r="O5" i="8" s="1"/>
  <c r="O6" i="8"/>
  <c r="AH52" i="7"/>
  <c r="AD52" i="7"/>
  <c r="AG52" i="7"/>
  <c r="AC52" i="7"/>
  <c r="AF52" i="7"/>
  <c r="AB52" i="7"/>
  <c r="L52" i="7"/>
  <c r="AJ52" i="7" s="1"/>
  <c r="AJ33" i="7" l="1"/>
  <c r="AJ32" i="7"/>
  <c r="AJ31" i="7"/>
  <c r="AJ30" i="7"/>
  <c r="AJ29" i="7"/>
  <c r="AJ28" i="7"/>
  <c r="AJ26" i="7"/>
  <c r="AJ17" i="7"/>
  <c r="AJ16" i="7"/>
  <c r="AJ15" i="7"/>
  <c r="AJ14" i="7"/>
  <c r="AJ13" i="7"/>
  <c r="AJ12" i="7"/>
  <c r="AJ11" i="7"/>
  <c r="AJ10" i="7"/>
  <c r="AJ9" i="7"/>
  <c r="X34" i="7"/>
  <c r="X33" i="7"/>
  <c r="X32" i="7"/>
  <c r="X31" i="7"/>
  <c r="X30" i="7"/>
  <c r="X29" i="7"/>
  <c r="X28" i="7"/>
  <c r="X27" i="7"/>
  <c r="X26" i="7"/>
  <c r="X17" i="7"/>
  <c r="X16" i="7"/>
  <c r="X15" i="7"/>
  <c r="X14" i="7"/>
  <c r="X13" i="7"/>
  <c r="X12" i="7"/>
  <c r="X10" i="7"/>
  <c r="X9" i="7"/>
  <c r="L34" i="7"/>
  <c r="L33" i="7"/>
  <c r="L32" i="7"/>
  <c r="L31" i="7"/>
  <c r="L30" i="7"/>
  <c r="L29" i="7"/>
  <c r="L28" i="7"/>
  <c r="L27" i="7"/>
  <c r="L26" i="7"/>
  <c r="L17" i="7"/>
  <c r="L16" i="7"/>
  <c r="L15" i="7"/>
  <c r="L14" i="7"/>
  <c r="L13" i="7"/>
  <c r="L12" i="7"/>
  <c r="L11" i="7"/>
  <c r="L10" i="7"/>
  <c r="L9" i="7"/>
  <c r="G23" i="20" l="1"/>
  <c r="D23" i="20"/>
  <c r="G7" i="20"/>
  <c r="D7" i="20"/>
  <c r="G6" i="20"/>
  <c r="D6" i="20"/>
  <c r="G5" i="20"/>
  <c r="D5" i="20"/>
  <c r="I23" i="20" l="1"/>
  <c r="I7" i="20"/>
  <c r="T5" i="8" l="1"/>
  <c r="T6" i="8"/>
  <c r="W51" i="7"/>
  <c r="V51" i="7"/>
  <c r="U51" i="7"/>
  <c r="T51" i="7"/>
  <c r="S51" i="7"/>
  <c r="R51" i="7"/>
  <c r="Q51" i="7"/>
  <c r="P51" i="7"/>
  <c r="O51" i="7"/>
  <c r="W50" i="7"/>
  <c r="V50" i="7"/>
  <c r="U50" i="7"/>
  <c r="T50" i="7"/>
  <c r="S50" i="7"/>
  <c r="R50" i="7"/>
  <c r="Q50" i="7"/>
  <c r="P50" i="7"/>
  <c r="O50" i="7"/>
  <c r="W49" i="7"/>
  <c r="V49" i="7"/>
  <c r="U49" i="7"/>
  <c r="T49" i="7"/>
  <c r="S49" i="7"/>
  <c r="R49" i="7"/>
  <c r="Q49" i="7"/>
  <c r="P49" i="7"/>
  <c r="O49" i="7"/>
  <c r="W48" i="7"/>
  <c r="V48" i="7"/>
  <c r="U48" i="7"/>
  <c r="T48" i="7"/>
  <c r="S48" i="7"/>
  <c r="R48" i="7"/>
  <c r="Q48" i="7"/>
  <c r="P48" i="7"/>
  <c r="O48" i="7"/>
  <c r="W47" i="7"/>
  <c r="V47" i="7"/>
  <c r="U47" i="7"/>
  <c r="T47" i="7"/>
  <c r="S47" i="7"/>
  <c r="R47" i="7"/>
  <c r="Q47" i="7"/>
  <c r="P47" i="7"/>
  <c r="O47" i="7"/>
  <c r="W46" i="7"/>
  <c r="V46" i="7"/>
  <c r="U46" i="7"/>
  <c r="T46" i="7"/>
  <c r="S46" i="7"/>
  <c r="R46" i="7"/>
  <c r="Q46" i="7"/>
  <c r="P46" i="7"/>
  <c r="O46" i="7"/>
  <c r="W45" i="7"/>
  <c r="V45" i="7"/>
  <c r="U45" i="7"/>
  <c r="T45" i="7"/>
  <c r="S45" i="7"/>
  <c r="R45" i="7"/>
  <c r="Q45" i="7"/>
  <c r="P45" i="7"/>
  <c r="O45" i="7"/>
  <c r="W44" i="7"/>
  <c r="V44" i="7"/>
  <c r="U44" i="7"/>
  <c r="T44" i="7"/>
  <c r="S44" i="7"/>
  <c r="R44" i="7"/>
  <c r="Q44" i="7"/>
  <c r="P44" i="7"/>
  <c r="O44" i="7"/>
  <c r="W43" i="7"/>
  <c r="V43" i="7"/>
  <c r="U43" i="7"/>
  <c r="T43" i="7"/>
  <c r="S43" i="7"/>
  <c r="R43" i="7"/>
  <c r="Q43" i="7"/>
  <c r="P43" i="7"/>
  <c r="O43" i="7"/>
  <c r="K51" i="7"/>
  <c r="AI51" i="7" s="1"/>
  <c r="J51" i="7"/>
  <c r="I51" i="7"/>
  <c r="H51" i="7"/>
  <c r="AF51" i="7" s="1"/>
  <c r="G51" i="7"/>
  <c r="AE51" i="7" s="1"/>
  <c r="F51" i="7"/>
  <c r="E51" i="7"/>
  <c r="D51" i="7"/>
  <c r="AB51" i="7" s="1"/>
  <c r="C51" i="7"/>
  <c r="AA51" i="7" s="1"/>
  <c r="K50" i="7"/>
  <c r="J50" i="7"/>
  <c r="I50" i="7"/>
  <c r="AG50" i="7" s="1"/>
  <c r="H50" i="7"/>
  <c r="AF50" i="7" s="1"/>
  <c r="G50" i="7"/>
  <c r="F50" i="7"/>
  <c r="E50" i="7"/>
  <c r="AC50" i="7" s="1"/>
  <c r="D50" i="7"/>
  <c r="AB50" i="7" s="1"/>
  <c r="C50" i="7"/>
  <c r="K49" i="7"/>
  <c r="J49" i="7"/>
  <c r="AH49" i="7" s="1"/>
  <c r="I49" i="7"/>
  <c r="AG49" i="7" s="1"/>
  <c r="H49" i="7"/>
  <c r="G49" i="7"/>
  <c r="F49" i="7"/>
  <c r="AD49" i="7" s="1"/>
  <c r="E49" i="7"/>
  <c r="AC49" i="7" s="1"/>
  <c r="D49" i="7"/>
  <c r="C49" i="7"/>
  <c r="K48" i="7"/>
  <c r="AI48" i="7" s="1"/>
  <c r="J48" i="7"/>
  <c r="AH48" i="7" s="1"/>
  <c r="I48" i="7"/>
  <c r="H48" i="7"/>
  <c r="G48" i="7"/>
  <c r="AE48" i="7" s="1"/>
  <c r="F48" i="7"/>
  <c r="AD48" i="7" s="1"/>
  <c r="E48" i="7"/>
  <c r="D48" i="7"/>
  <c r="C48" i="7"/>
  <c r="AA48" i="7" s="1"/>
  <c r="K47" i="7"/>
  <c r="AI47" i="7" s="1"/>
  <c r="J47" i="7"/>
  <c r="I47" i="7"/>
  <c r="H47" i="7"/>
  <c r="AF47" i="7" s="1"/>
  <c r="G47" i="7"/>
  <c r="AE47" i="7" s="1"/>
  <c r="F47" i="7"/>
  <c r="E47" i="7"/>
  <c r="D47" i="7"/>
  <c r="AB47" i="7" s="1"/>
  <c r="C47" i="7"/>
  <c r="AA47" i="7" s="1"/>
  <c r="K46" i="7"/>
  <c r="J46" i="7"/>
  <c r="I46" i="7"/>
  <c r="AG46" i="7" s="1"/>
  <c r="H46" i="7"/>
  <c r="AF46" i="7" s="1"/>
  <c r="G46" i="7"/>
  <c r="F46" i="7"/>
  <c r="E46" i="7"/>
  <c r="AC46" i="7" s="1"/>
  <c r="D46" i="7"/>
  <c r="AB46" i="7" s="1"/>
  <c r="C46" i="7"/>
  <c r="K45" i="7"/>
  <c r="J45" i="7"/>
  <c r="I45" i="7"/>
  <c r="H45" i="7"/>
  <c r="G45" i="7"/>
  <c r="F45" i="7"/>
  <c r="E45" i="7"/>
  <c r="D45" i="7"/>
  <c r="C45" i="7"/>
  <c r="K44" i="7"/>
  <c r="J44" i="7"/>
  <c r="I44" i="7"/>
  <c r="H44" i="7"/>
  <c r="G44" i="7"/>
  <c r="F44" i="7"/>
  <c r="E44" i="7"/>
  <c r="D44" i="7"/>
  <c r="C44" i="7"/>
  <c r="K43" i="7"/>
  <c r="J43" i="7"/>
  <c r="I43" i="7"/>
  <c r="H43" i="7"/>
  <c r="G43" i="7"/>
  <c r="F43" i="7"/>
  <c r="E43" i="7"/>
  <c r="D43" i="7"/>
  <c r="C43" i="7"/>
  <c r="AA46" i="7" l="1"/>
  <c r="AE46" i="7"/>
  <c r="AI46" i="7"/>
  <c r="AD47" i="7"/>
  <c r="AH47" i="7"/>
  <c r="AC48" i="7"/>
  <c r="AG48" i="7"/>
  <c r="AB49" i="7"/>
  <c r="AF49" i="7"/>
  <c r="AA50" i="7"/>
  <c r="AE50" i="7"/>
  <c r="AI50" i="7"/>
  <c r="AD51" i="7"/>
  <c r="AH51" i="7"/>
  <c r="AG43" i="7"/>
  <c r="AA45" i="7"/>
  <c r="AE45" i="7"/>
  <c r="AD46" i="7"/>
  <c r="AH46" i="7"/>
  <c r="AC47" i="7"/>
  <c r="AG47" i="7"/>
  <c r="AB48" i="7"/>
  <c r="AF48" i="7"/>
  <c r="AA49" i="7"/>
  <c r="AE49" i="7"/>
  <c r="AI49" i="7"/>
  <c r="AD50" i="7"/>
  <c r="AH50" i="7"/>
  <c r="AC51" i="7"/>
  <c r="AG51" i="7"/>
  <c r="AF44" i="7"/>
  <c r="AI44" i="7"/>
  <c r="AB43" i="7"/>
  <c r="AF43" i="7"/>
  <c r="AA44" i="7"/>
  <c r="AE44" i="7"/>
  <c r="AD45" i="7"/>
  <c r="AH45" i="7"/>
  <c r="AC43" i="7"/>
  <c r="AB44" i="7"/>
  <c r="AI45" i="7"/>
  <c r="AE43" i="7"/>
  <c r="AI43" i="7"/>
  <c r="AD44" i="7"/>
  <c r="AH44" i="7"/>
  <c r="AC45" i="7"/>
  <c r="AG45" i="7"/>
  <c r="L43" i="7"/>
  <c r="L47" i="7"/>
  <c r="L51" i="7"/>
  <c r="AD43" i="7"/>
  <c r="AH43" i="7"/>
  <c r="AC44" i="7"/>
  <c r="AG44" i="7"/>
  <c r="AB45" i="7"/>
  <c r="AF45" i="7"/>
  <c r="X46" i="7"/>
  <c r="X50" i="7"/>
  <c r="L44" i="7"/>
  <c r="L48" i="7"/>
  <c r="X43" i="7"/>
  <c r="X47" i="7"/>
  <c r="X51" i="7"/>
  <c r="L45" i="7"/>
  <c r="L49" i="7"/>
  <c r="X44" i="7"/>
  <c r="X48" i="7"/>
  <c r="AA43" i="7"/>
  <c r="L46" i="7"/>
  <c r="AJ46" i="7" s="1"/>
  <c r="L50" i="7"/>
  <c r="AJ50" i="7" s="1"/>
  <c r="X45" i="7"/>
  <c r="X49" i="7"/>
  <c r="Y15" i="5"/>
  <c r="AB20" i="7" s="1"/>
  <c r="Z15" i="5"/>
  <c r="AC20" i="7" s="1"/>
  <c r="AA15" i="5"/>
  <c r="AD20" i="7" s="1"/>
  <c r="AB15" i="5"/>
  <c r="AE20" i="7" s="1"/>
  <c r="AC15" i="5"/>
  <c r="AF20" i="7" s="1"/>
  <c r="AD15" i="5"/>
  <c r="AG20" i="7" s="1"/>
  <c r="AE15" i="5"/>
  <c r="AH20" i="7" s="1"/>
  <c r="AF15" i="5"/>
  <c r="AI20" i="7" s="1"/>
  <c r="X15" i="5"/>
  <c r="AA20" i="7" s="1"/>
  <c r="AJ48" i="7" l="1"/>
  <c r="AJ45" i="7"/>
  <c r="AJ43" i="7"/>
  <c r="AJ51" i="7"/>
  <c r="AJ49" i="7"/>
  <c r="AJ47" i="7"/>
  <c r="AJ20" i="7"/>
  <c r="AJ44" i="7"/>
  <c r="AG14" i="5"/>
  <c r="AG13" i="5"/>
  <c r="AG12" i="5"/>
  <c r="AG11" i="5"/>
  <c r="AG10" i="5"/>
  <c r="AG9" i="5"/>
  <c r="AG8" i="5"/>
  <c r="AG7" i="5"/>
  <c r="AG6" i="5"/>
  <c r="AG5" i="5"/>
  <c r="AG4" i="5"/>
  <c r="AG3" i="5"/>
  <c r="J40" i="5"/>
  <c r="U40" i="5"/>
  <c r="T40" i="5"/>
  <c r="S40" i="5"/>
  <c r="R40" i="5"/>
  <c r="Q40" i="5"/>
  <c r="P40" i="5"/>
  <c r="O40" i="5"/>
  <c r="N40" i="5"/>
  <c r="M40" i="5"/>
  <c r="I40" i="5"/>
  <c r="H40" i="5"/>
  <c r="G40" i="5"/>
  <c r="F40" i="5"/>
  <c r="E40" i="5"/>
  <c r="D40" i="5"/>
  <c r="C40" i="5"/>
  <c r="B40" i="5"/>
  <c r="AA40" i="5" l="1"/>
  <c r="AE40" i="5"/>
  <c r="X40" i="5"/>
  <c r="AF40" i="5"/>
  <c r="AC40" i="5"/>
  <c r="Z40" i="5"/>
  <c r="AG15" i="5"/>
  <c r="Y40" i="5"/>
  <c r="AD40" i="5"/>
  <c r="AB40" i="5"/>
  <c r="K3" i="5"/>
  <c r="F42" i="7"/>
  <c r="E42" i="7"/>
  <c r="D42" i="7"/>
  <c r="C42" i="7"/>
  <c r="F41" i="7"/>
  <c r="E41" i="7"/>
  <c r="D41" i="7"/>
  <c r="C41" i="7"/>
  <c r="R42" i="7"/>
  <c r="Q42" i="7"/>
  <c r="R41" i="7"/>
  <c r="Q41" i="7"/>
  <c r="P41" i="7"/>
  <c r="P42" i="7"/>
  <c r="O42" i="7"/>
  <c r="O41" i="7"/>
  <c r="L42" i="7" l="1"/>
  <c r="L41" i="7"/>
  <c r="AA42" i="7"/>
  <c r="AD41" i="7"/>
  <c r="AC41" i="7"/>
  <c r="AC42" i="7"/>
  <c r="AD42" i="7"/>
  <c r="AA41" i="7"/>
  <c r="AB41" i="7"/>
  <c r="AB42" i="7"/>
  <c r="AG16" i="5"/>
  <c r="AG17" i="5"/>
  <c r="AG18" i="5"/>
  <c r="AG19" i="5"/>
  <c r="AG20" i="5"/>
  <c r="AG21" i="5"/>
  <c r="AG22" i="5"/>
  <c r="AG23" i="5"/>
  <c r="AG24" i="5"/>
  <c r="AG25" i="5"/>
  <c r="AG27" i="5"/>
  <c r="X28" i="5"/>
  <c r="AA37" i="7" s="1"/>
  <c r="Y28" i="5"/>
  <c r="AB37" i="7" s="1"/>
  <c r="Z28" i="5"/>
  <c r="AC37" i="7" s="1"/>
  <c r="AA28" i="5"/>
  <c r="AD37" i="7" s="1"/>
  <c r="AB28" i="5"/>
  <c r="AE37" i="7" s="1"/>
  <c r="AC28" i="5"/>
  <c r="AF37" i="7" s="1"/>
  <c r="AD28" i="5"/>
  <c r="AG37" i="7" s="1"/>
  <c r="AE28" i="5"/>
  <c r="AH37" i="7" s="1"/>
  <c r="AF28" i="5"/>
  <c r="AI37" i="7" s="1"/>
  <c r="AG40" i="5"/>
  <c r="N28" i="5"/>
  <c r="P37" i="7" s="1"/>
  <c r="O28" i="5"/>
  <c r="Q37" i="7" s="1"/>
  <c r="P28" i="5"/>
  <c r="R37" i="7" s="1"/>
  <c r="Q28" i="5"/>
  <c r="S37" i="7" s="1"/>
  <c r="R28" i="5"/>
  <c r="T37" i="7" s="1"/>
  <c r="S28" i="5"/>
  <c r="U37" i="7" s="1"/>
  <c r="T28" i="5"/>
  <c r="V37" i="7" s="1"/>
  <c r="U28" i="5"/>
  <c r="W37" i="7" s="1"/>
  <c r="M28" i="5"/>
  <c r="O37" i="7" s="1"/>
  <c r="N15" i="5"/>
  <c r="P20" i="7" s="1"/>
  <c r="O15" i="5"/>
  <c r="Q20" i="7" s="1"/>
  <c r="P15" i="5"/>
  <c r="R20" i="7" s="1"/>
  <c r="Q15" i="5"/>
  <c r="S20" i="7" s="1"/>
  <c r="R15" i="5"/>
  <c r="T20" i="7" s="1"/>
  <c r="S15" i="5"/>
  <c r="U20" i="7" s="1"/>
  <c r="T15" i="5"/>
  <c r="V20" i="7" s="1"/>
  <c r="U15" i="5"/>
  <c r="W20" i="7" s="1"/>
  <c r="M15" i="5"/>
  <c r="O20" i="7" s="1"/>
  <c r="C28" i="5"/>
  <c r="D37" i="7" s="1"/>
  <c r="D28" i="5"/>
  <c r="E37" i="7" s="1"/>
  <c r="E28" i="5"/>
  <c r="F37" i="7" s="1"/>
  <c r="F28" i="5"/>
  <c r="G37" i="7" s="1"/>
  <c r="G28" i="5"/>
  <c r="H37" i="7" s="1"/>
  <c r="H28" i="5"/>
  <c r="I37" i="7" s="1"/>
  <c r="I28" i="5"/>
  <c r="J37" i="7" s="1"/>
  <c r="J28" i="5"/>
  <c r="K37" i="7" s="1"/>
  <c r="B28" i="5"/>
  <c r="C37" i="7" s="1"/>
  <c r="N29" i="5"/>
  <c r="O29" i="5"/>
  <c r="P29" i="5"/>
  <c r="Q29" i="5"/>
  <c r="R29" i="5"/>
  <c r="S29" i="5"/>
  <c r="T29" i="5"/>
  <c r="U29" i="5"/>
  <c r="M30" i="5"/>
  <c r="N30" i="5"/>
  <c r="O30" i="5"/>
  <c r="P30" i="5"/>
  <c r="Q30" i="5"/>
  <c r="R30" i="5"/>
  <c r="S30" i="5"/>
  <c r="T30" i="5"/>
  <c r="U30" i="5"/>
  <c r="M31" i="5"/>
  <c r="N31" i="5"/>
  <c r="O31" i="5"/>
  <c r="P31" i="5"/>
  <c r="Q31" i="5"/>
  <c r="R31" i="5"/>
  <c r="S31" i="5"/>
  <c r="T31" i="5"/>
  <c r="U31" i="5"/>
  <c r="M32" i="5"/>
  <c r="N32" i="5"/>
  <c r="O32" i="5"/>
  <c r="P32" i="5"/>
  <c r="Q32" i="5"/>
  <c r="R32" i="5"/>
  <c r="S32" i="5"/>
  <c r="T32" i="5"/>
  <c r="U32" i="5"/>
  <c r="M33" i="5"/>
  <c r="N33" i="5"/>
  <c r="O33" i="5"/>
  <c r="P33" i="5"/>
  <c r="Q33" i="5"/>
  <c r="R33" i="5"/>
  <c r="S33" i="5"/>
  <c r="T33" i="5"/>
  <c r="U33" i="5"/>
  <c r="M34" i="5"/>
  <c r="N34" i="5"/>
  <c r="O34" i="5"/>
  <c r="P34" i="5"/>
  <c r="Q34" i="5"/>
  <c r="R34" i="5"/>
  <c r="S34" i="5"/>
  <c r="T34" i="5"/>
  <c r="U34" i="5"/>
  <c r="M35" i="5"/>
  <c r="N35" i="5"/>
  <c r="O35" i="5"/>
  <c r="P35" i="5"/>
  <c r="Q35" i="5"/>
  <c r="R35" i="5"/>
  <c r="S35" i="5"/>
  <c r="T35" i="5"/>
  <c r="U35" i="5"/>
  <c r="M37" i="5"/>
  <c r="N37" i="5"/>
  <c r="O37" i="5"/>
  <c r="P37" i="5"/>
  <c r="Q37" i="5"/>
  <c r="R37" i="5"/>
  <c r="S37" i="5"/>
  <c r="T37" i="5"/>
  <c r="U37" i="5"/>
  <c r="M38" i="5"/>
  <c r="N38" i="5"/>
  <c r="O38" i="5"/>
  <c r="P38" i="5"/>
  <c r="Q38" i="5"/>
  <c r="R38" i="5"/>
  <c r="S38" i="5"/>
  <c r="T38" i="5"/>
  <c r="U38" i="5"/>
  <c r="M39" i="5"/>
  <c r="N39" i="5"/>
  <c r="O39" i="5"/>
  <c r="P39" i="5"/>
  <c r="Q39" i="5"/>
  <c r="R39" i="5"/>
  <c r="S39" i="5"/>
  <c r="T39" i="5"/>
  <c r="U39" i="5"/>
  <c r="B37" i="5"/>
  <c r="C37" i="5"/>
  <c r="D37" i="5"/>
  <c r="E37" i="5"/>
  <c r="F37" i="5"/>
  <c r="G37" i="5"/>
  <c r="H37" i="5"/>
  <c r="I37" i="5"/>
  <c r="J37" i="5"/>
  <c r="B38" i="5"/>
  <c r="C38" i="5"/>
  <c r="D38" i="5"/>
  <c r="E38" i="5"/>
  <c r="F38" i="5"/>
  <c r="G38" i="5"/>
  <c r="H38" i="5"/>
  <c r="I38" i="5"/>
  <c r="J38" i="5"/>
  <c r="B29" i="5"/>
  <c r="X29" i="5" s="1"/>
  <c r="C29" i="5"/>
  <c r="D29" i="5"/>
  <c r="Z29" i="5" s="1"/>
  <c r="E29" i="5"/>
  <c r="AA29" i="5" s="1"/>
  <c r="F29" i="5"/>
  <c r="G29" i="5"/>
  <c r="AC29" i="5" s="1"/>
  <c r="H29" i="5"/>
  <c r="AD29" i="5" s="1"/>
  <c r="I29" i="5"/>
  <c r="AE29" i="5" s="1"/>
  <c r="J29" i="5"/>
  <c r="B30" i="5"/>
  <c r="X30" i="5" s="1"/>
  <c r="C30" i="5"/>
  <c r="Y30" i="5" s="1"/>
  <c r="D30" i="5"/>
  <c r="Z30" i="5" s="1"/>
  <c r="E30" i="5"/>
  <c r="AA30" i="5" s="1"/>
  <c r="F30" i="5"/>
  <c r="AB30" i="5" s="1"/>
  <c r="G30" i="5"/>
  <c r="AC30" i="5" s="1"/>
  <c r="H30" i="5"/>
  <c r="I30" i="5"/>
  <c r="AE30" i="5" s="1"/>
  <c r="J30" i="5"/>
  <c r="AF30" i="5" s="1"/>
  <c r="B31" i="5"/>
  <c r="X31" i="5" s="1"/>
  <c r="C31" i="5"/>
  <c r="Y31" i="5" s="1"/>
  <c r="D31" i="5"/>
  <c r="E31" i="5"/>
  <c r="F31" i="5"/>
  <c r="G31" i="5"/>
  <c r="AC31" i="5" s="1"/>
  <c r="H31" i="5"/>
  <c r="AD31" i="5" s="1"/>
  <c r="I31" i="5"/>
  <c r="AE31" i="5" s="1"/>
  <c r="J31" i="5"/>
  <c r="AF31" i="5" s="1"/>
  <c r="B32" i="5"/>
  <c r="X32" i="5" s="1"/>
  <c r="C32" i="5"/>
  <c r="Y32" i="5" s="1"/>
  <c r="D32" i="5"/>
  <c r="Z32" i="5" s="1"/>
  <c r="E32" i="5"/>
  <c r="AA32" i="5" s="1"/>
  <c r="F32" i="5"/>
  <c r="G32" i="5"/>
  <c r="AC32" i="5" s="1"/>
  <c r="H32" i="5"/>
  <c r="AD32" i="5" s="1"/>
  <c r="I32" i="5"/>
  <c r="AE32" i="5" s="1"/>
  <c r="J32" i="5"/>
  <c r="B33" i="5"/>
  <c r="C33" i="5"/>
  <c r="Y33" i="5" s="1"/>
  <c r="D33" i="5"/>
  <c r="Z33" i="5" s="1"/>
  <c r="E33" i="5"/>
  <c r="AA33" i="5" s="1"/>
  <c r="F33" i="5"/>
  <c r="AB33" i="5" s="1"/>
  <c r="G33" i="5"/>
  <c r="H33" i="5"/>
  <c r="AD33" i="5" s="1"/>
  <c r="I33" i="5"/>
  <c r="AE33" i="5" s="1"/>
  <c r="J33" i="5"/>
  <c r="B34" i="5"/>
  <c r="X34" i="5" s="1"/>
  <c r="C34" i="5"/>
  <c r="Y34" i="5" s="1"/>
  <c r="D34" i="5"/>
  <c r="Z34" i="5" s="1"/>
  <c r="E34" i="5"/>
  <c r="AA34" i="5" s="1"/>
  <c r="F34" i="5"/>
  <c r="G34" i="5"/>
  <c r="AC34" i="5" s="1"/>
  <c r="H34" i="5"/>
  <c r="AD34" i="5" s="1"/>
  <c r="I34" i="5"/>
  <c r="AE34" i="5" s="1"/>
  <c r="J34" i="5"/>
  <c r="AF34" i="5" s="1"/>
  <c r="B35" i="5"/>
  <c r="X35" i="5" s="1"/>
  <c r="C35" i="5"/>
  <c r="Y35" i="5" s="1"/>
  <c r="D35" i="5"/>
  <c r="E35" i="5"/>
  <c r="F35" i="5"/>
  <c r="AB35" i="5" s="1"/>
  <c r="G35" i="5"/>
  <c r="AC35" i="5" s="1"/>
  <c r="H35" i="5"/>
  <c r="AD35" i="5" s="1"/>
  <c r="I35" i="5"/>
  <c r="AE35" i="5" s="1"/>
  <c r="J35" i="5"/>
  <c r="AF35" i="5" s="1"/>
  <c r="V24" i="5"/>
  <c r="V25" i="5"/>
  <c r="V26" i="5"/>
  <c r="V27" i="5"/>
  <c r="V11" i="5"/>
  <c r="V12" i="5"/>
  <c r="V13" i="5"/>
  <c r="V14" i="5"/>
  <c r="V40" i="5" s="1"/>
  <c r="V3" i="5"/>
  <c r="V4" i="5"/>
  <c r="V5" i="5"/>
  <c r="V6" i="5"/>
  <c r="V7" i="5"/>
  <c r="V8" i="5"/>
  <c r="V9" i="5"/>
  <c r="V16" i="5"/>
  <c r="V17" i="5"/>
  <c r="V18" i="5"/>
  <c r="V19" i="5"/>
  <c r="V20" i="5"/>
  <c r="V21" i="5"/>
  <c r="V22" i="5"/>
  <c r="N36" i="5"/>
  <c r="O36" i="5"/>
  <c r="P36" i="5"/>
  <c r="Q36" i="5"/>
  <c r="R36" i="5"/>
  <c r="S36" i="5"/>
  <c r="T36" i="5"/>
  <c r="U36" i="5"/>
  <c r="M36" i="5"/>
  <c r="V23" i="5"/>
  <c r="V10" i="5"/>
  <c r="C36" i="5"/>
  <c r="D36" i="5"/>
  <c r="E36" i="5"/>
  <c r="F36" i="5"/>
  <c r="G36" i="5"/>
  <c r="H36" i="5"/>
  <c r="I36" i="5"/>
  <c r="J36" i="5"/>
  <c r="B36" i="5"/>
  <c r="C39" i="5"/>
  <c r="D39" i="5"/>
  <c r="E39" i="5"/>
  <c r="F39" i="5"/>
  <c r="G39" i="5"/>
  <c r="H39" i="5"/>
  <c r="I39" i="5"/>
  <c r="J39" i="5"/>
  <c r="B39" i="5"/>
  <c r="K27" i="5"/>
  <c r="K16" i="5"/>
  <c r="K17" i="5"/>
  <c r="K18" i="5"/>
  <c r="K19" i="5"/>
  <c r="K20" i="5"/>
  <c r="K21" i="5"/>
  <c r="K22" i="5"/>
  <c r="K23" i="5"/>
  <c r="K24" i="5"/>
  <c r="K25" i="5"/>
  <c r="K26" i="5"/>
  <c r="C15" i="5"/>
  <c r="D20" i="7" s="1"/>
  <c r="D15" i="5"/>
  <c r="E20" i="7" s="1"/>
  <c r="E15" i="5"/>
  <c r="F20" i="7" s="1"/>
  <c r="F15" i="5"/>
  <c r="G20" i="7" s="1"/>
  <c r="G15" i="5"/>
  <c r="H20" i="7" s="1"/>
  <c r="H15" i="5"/>
  <c r="I20" i="7" s="1"/>
  <c r="I15" i="5"/>
  <c r="J20" i="7" s="1"/>
  <c r="J15" i="5"/>
  <c r="K20" i="7" s="1"/>
  <c r="B15" i="5"/>
  <c r="C20" i="7" s="1"/>
  <c r="K4" i="5"/>
  <c r="K5" i="5"/>
  <c r="K6" i="5"/>
  <c r="K7" i="5"/>
  <c r="K8" i="5"/>
  <c r="K9" i="5"/>
  <c r="K10" i="5"/>
  <c r="K11" i="5"/>
  <c r="K12" i="5"/>
  <c r="K13" i="5"/>
  <c r="K14" i="5"/>
  <c r="V39" i="5" l="1"/>
  <c r="AA35" i="5"/>
  <c r="AF33" i="5"/>
  <c r="X33" i="5"/>
  <c r="AF32" i="5"/>
  <c r="AB32" i="5"/>
  <c r="Z31" i="5"/>
  <c r="AD30" i="5"/>
  <c r="AG30" i="5" s="1"/>
  <c r="AJ41" i="7"/>
  <c r="AJ42" i="7"/>
  <c r="AF29" i="5"/>
  <c r="L37" i="7"/>
  <c r="AJ37" i="7"/>
  <c r="Z35" i="5"/>
  <c r="AG35" i="5" s="1"/>
  <c r="R54" i="7"/>
  <c r="AB34" i="5"/>
  <c r="AG34" i="5" s="1"/>
  <c r="AB31" i="5"/>
  <c r="AA31" i="5"/>
  <c r="V54" i="7"/>
  <c r="J54" i="7"/>
  <c r="I54" i="7"/>
  <c r="F54" i="7"/>
  <c r="E54" i="7"/>
  <c r="T54" i="7"/>
  <c r="P54" i="7"/>
  <c r="H54" i="7"/>
  <c r="K54" i="7"/>
  <c r="G54" i="7"/>
  <c r="D54" i="7"/>
  <c r="U54" i="7"/>
  <c r="Q54" i="7"/>
  <c r="X20" i="7"/>
  <c r="O54" i="7"/>
  <c r="L20" i="7"/>
  <c r="C54" i="7"/>
  <c r="X39" i="5"/>
  <c r="W54" i="7"/>
  <c r="S54" i="7"/>
  <c r="X37" i="7"/>
  <c r="AC33" i="5"/>
  <c r="V36" i="5"/>
  <c r="AB29" i="5"/>
  <c r="Y29" i="5"/>
  <c r="AB39" i="5"/>
  <c r="AD37" i="5"/>
  <c r="AF39" i="5"/>
  <c r="AC38" i="5"/>
  <c r="Z37" i="5"/>
  <c r="Y38" i="5"/>
  <c r="AE39" i="5"/>
  <c r="AA39" i="5"/>
  <c r="AB38" i="5"/>
  <c r="Y37" i="5"/>
  <c r="AF38" i="5"/>
  <c r="X38" i="5"/>
  <c r="AC37" i="5"/>
  <c r="AB36" i="5"/>
  <c r="AD39" i="5"/>
  <c r="Z39" i="5"/>
  <c r="AE38" i="5"/>
  <c r="AA38" i="5"/>
  <c r="AF37" i="5"/>
  <c r="AB37" i="5"/>
  <c r="X37" i="5"/>
  <c r="AC39" i="5"/>
  <c r="Y39" i="5"/>
  <c r="AF36" i="5"/>
  <c r="AE36" i="5"/>
  <c r="AA36" i="5"/>
  <c r="AD36" i="5"/>
  <c r="Z36" i="5"/>
  <c r="X36" i="5"/>
  <c r="AC36" i="5"/>
  <c r="Y36" i="5"/>
  <c r="AD38" i="5"/>
  <c r="Z38" i="5"/>
  <c r="AE37" i="5"/>
  <c r="AA37" i="5"/>
  <c r="K36" i="5"/>
  <c r="K39" i="5"/>
  <c r="AG28" i="5"/>
  <c r="V28" i="5"/>
  <c r="M41" i="5"/>
  <c r="S41" i="5"/>
  <c r="R41" i="5"/>
  <c r="N41" i="5"/>
  <c r="K40" i="5"/>
  <c r="V15" i="5"/>
  <c r="U41" i="5"/>
  <c r="Q41" i="5"/>
  <c r="T41" i="5"/>
  <c r="P41" i="5"/>
  <c r="O41" i="5"/>
  <c r="K35" i="5"/>
  <c r="V34" i="5"/>
  <c r="K34" i="5"/>
  <c r="K33" i="5"/>
  <c r="V32" i="5"/>
  <c r="K32" i="5"/>
  <c r="G41" i="5"/>
  <c r="K31" i="5"/>
  <c r="C41" i="5"/>
  <c r="V30" i="5"/>
  <c r="I41" i="5"/>
  <c r="H41" i="5"/>
  <c r="F41" i="5"/>
  <c r="D41" i="5"/>
  <c r="K30" i="5"/>
  <c r="K28" i="5"/>
  <c r="B41" i="5"/>
  <c r="J41" i="5"/>
  <c r="E41" i="5"/>
  <c r="K29" i="5"/>
  <c r="K15" i="5"/>
  <c r="V38" i="5"/>
  <c r="K38" i="5"/>
  <c r="V37" i="5"/>
  <c r="K37" i="5"/>
  <c r="V35" i="5"/>
  <c r="V31" i="5"/>
  <c r="V33" i="5"/>
  <c r="V29" i="5"/>
  <c r="AG33" i="5" l="1"/>
  <c r="AG32" i="5"/>
  <c r="AG31" i="5"/>
  <c r="AA54" i="7"/>
  <c r="L54" i="7"/>
  <c r="AB54" i="7"/>
  <c r="AF54" i="7"/>
  <c r="X54" i="7"/>
  <c r="AG54" i="7"/>
  <c r="AH54" i="7"/>
  <c r="AE54" i="7"/>
  <c r="AI54" i="7"/>
  <c r="AD54" i="7"/>
  <c r="AC54" i="7"/>
  <c r="AG29" i="5"/>
  <c r="Y41" i="5"/>
  <c r="AC41" i="5"/>
  <c r="AG39" i="5"/>
  <c r="AF41" i="5"/>
  <c r="AB41" i="5"/>
  <c r="Z41" i="5"/>
  <c r="X41" i="5"/>
  <c r="AG37" i="5"/>
  <c r="AE41" i="5"/>
  <c r="AA41" i="5"/>
  <c r="AG36" i="5"/>
  <c r="AD41" i="5"/>
  <c r="AG38" i="5"/>
  <c r="V41" i="5"/>
  <c r="K41" i="5"/>
  <c r="AJ54" i="7" l="1"/>
  <c r="AG41" i="5"/>
</calcChain>
</file>

<file path=xl/sharedStrings.xml><?xml version="1.0" encoding="utf-8"?>
<sst xmlns="http://schemas.openxmlformats.org/spreadsheetml/2006/main" count="781" uniqueCount="277">
  <si>
    <t>八本松</t>
  </si>
  <si>
    <t>自　然　増　減</t>
    <rPh sb="0" eb="1">
      <t>ジ</t>
    </rPh>
    <rPh sb="2" eb="3">
      <t>ゼン</t>
    </rPh>
    <rPh sb="4" eb="5">
      <t>ゾウ</t>
    </rPh>
    <rPh sb="6" eb="7">
      <t>ゲン</t>
    </rPh>
    <phoneticPr fontId="4"/>
  </si>
  <si>
    <t>社　会　増　減</t>
    <rPh sb="2" eb="3">
      <t>カイ</t>
    </rPh>
    <rPh sb="4" eb="5">
      <t>ゾウ</t>
    </rPh>
    <rPh sb="6" eb="7">
      <t>ゲン</t>
    </rPh>
    <phoneticPr fontId="4"/>
  </si>
  <si>
    <t>地区</t>
    <rPh sb="0" eb="2">
      <t>チク</t>
    </rPh>
    <phoneticPr fontId="4"/>
  </si>
  <si>
    <t>安芸津</t>
    <rPh sb="0" eb="3">
      <t>アキツ</t>
    </rPh>
    <phoneticPr fontId="4"/>
  </si>
  <si>
    <t>黒　瀬</t>
    <rPh sb="0" eb="1">
      <t>クロ</t>
    </rPh>
    <rPh sb="2" eb="3">
      <t>セ</t>
    </rPh>
    <phoneticPr fontId="4"/>
  </si>
  <si>
    <t>福　富</t>
    <rPh sb="0" eb="1">
      <t>フク</t>
    </rPh>
    <rPh sb="2" eb="3">
      <t>トミ</t>
    </rPh>
    <phoneticPr fontId="4"/>
  </si>
  <si>
    <t>豊　栄</t>
    <rPh sb="0" eb="1">
      <t>ユタカ</t>
    </rPh>
    <rPh sb="2" eb="3">
      <t>エイ</t>
    </rPh>
    <phoneticPr fontId="4"/>
  </si>
  <si>
    <t>河　内</t>
    <rPh sb="0" eb="1">
      <t>カワ</t>
    </rPh>
    <rPh sb="2" eb="3">
      <t>ナイ</t>
    </rPh>
    <phoneticPr fontId="4"/>
  </si>
  <si>
    <t>出　　　生</t>
    <rPh sb="0" eb="1">
      <t>デ</t>
    </rPh>
    <rPh sb="4" eb="5">
      <t>ショウ</t>
    </rPh>
    <phoneticPr fontId="4"/>
  </si>
  <si>
    <t>転　　　入</t>
    <rPh sb="0" eb="1">
      <t>テン</t>
    </rPh>
    <rPh sb="4" eb="5">
      <t>イリ</t>
    </rPh>
    <phoneticPr fontId="4"/>
  </si>
  <si>
    <t>死　　　亡</t>
    <rPh sb="0" eb="1">
      <t>シ</t>
    </rPh>
    <rPh sb="4" eb="5">
      <t>ボウ</t>
    </rPh>
    <phoneticPr fontId="4"/>
  </si>
  <si>
    <t>転　　　出</t>
    <rPh sb="0" eb="1">
      <t>テン</t>
    </rPh>
    <rPh sb="4" eb="5">
      <t>デ</t>
    </rPh>
    <phoneticPr fontId="4"/>
  </si>
  <si>
    <t>転　　　居</t>
    <rPh sb="0" eb="1">
      <t>テン</t>
    </rPh>
    <rPh sb="4" eb="5">
      <t>キョ</t>
    </rPh>
    <phoneticPr fontId="4"/>
  </si>
  <si>
    <t>そ　の　他</t>
    <rPh sb="4" eb="5">
      <t>タ</t>
    </rPh>
    <phoneticPr fontId="4"/>
  </si>
  <si>
    <t>増　減　計</t>
    <rPh sb="0" eb="1">
      <t>ゾウ</t>
    </rPh>
    <rPh sb="2" eb="3">
      <t>ゲン</t>
    </rPh>
    <rPh sb="4" eb="5">
      <t>ケイ</t>
    </rPh>
    <phoneticPr fontId="4"/>
  </si>
  <si>
    <t>…</t>
  </si>
  <si>
    <t>住民基本台帳</t>
    <rPh sb="0" eb="2">
      <t>ジュウミン</t>
    </rPh>
    <rPh sb="2" eb="4">
      <t>キホン</t>
    </rPh>
    <rPh sb="4" eb="6">
      <t>ダイチョウ</t>
    </rPh>
    <phoneticPr fontId="4"/>
  </si>
  <si>
    <t>11．地区別人口動態の推移①</t>
    <rPh sb="6" eb="7">
      <t>ジン</t>
    </rPh>
    <rPh sb="11" eb="13">
      <t>スイイ</t>
    </rPh>
    <phoneticPr fontId="4"/>
  </si>
  <si>
    <t>11．地区別人口動態の推移②</t>
    <rPh sb="6" eb="7">
      <t>ジン</t>
    </rPh>
    <rPh sb="11" eb="13">
      <t>スイイ</t>
    </rPh>
    <phoneticPr fontId="4"/>
  </si>
  <si>
    <t>11．地区別人口動態の推移③</t>
    <rPh sb="6" eb="7">
      <t>ジン</t>
    </rPh>
    <rPh sb="11" eb="13">
      <t>スイイ</t>
    </rPh>
    <phoneticPr fontId="4"/>
  </si>
  <si>
    <t>…</t>
    <phoneticPr fontId="4"/>
  </si>
  <si>
    <t>区分</t>
    <phoneticPr fontId="4"/>
  </si>
  <si>
    <t>西　条</t>
    <phoneticPr fontId="4"/>
  </si>
  <si>
    <t>志　和</t>
    <phoneticPr fontId="4"/>
  </si>
  <si>
    <t>高　屋</t>
    <phoneticPr fontId="4"/>
  </si>
  <si>
    <t>総　数</t>
    <phoneticPr fontId="4"/>
  </si>
  <si>
    <t>年度</t>
    <phoneticPr fontId="4"/>
  </si>
  <si>
    <t>5月</t>
  </si>
  <si>
    <t>6月</t>
  </si>
  <si>
    <t>7月</t>
  </si>
  <si>
    <t>8月</t>
  </si>
  <si>
    <t>9月</t>
  </si>
  <si>
    <t>10月</t>
  </si>
  <si>
    <t>11月</t>
  </si>
  <si>
    <t>12月</t>
  </si>
  <si>
    <t>1月</t>
  </si>
  <si>
    <t>2月</t>
  </si>
  <si>
    <t>3月</t>
  </si>
  <si>
    <t>月</t>
    <rPh sb="0" eb="1">
      <t>ツキ</t>
    </rPh>
    <phoneticPr fontId="4"/>
  </si>
  <si>
    <t>出生：4月</t>
    <rPh sb="0" eb="2">
      <t>シュッショウ</t>
    </rPh>
    <rPh sb="4" eb="5">
      <t>ガツ</t>
    </rPh>
    <phoneticPr fontId="12"/>
  </si>
  <si>
    <t>死亡：4月</t>
    <rPh sb="0" eb="2">
      <t>シボウ</t>
    </rPh>
    <rPh sb="4" eb="5">
      <t>ガツ</t>
    </rPh>
    <phoneticPr fontId="12"/>
  </si>
  <si>
    <t>自然増減：4月</t>
    <rPh sb="0" eb="2">
      <t>シゼン</t>
    </rPh>
    <rPh sb="2" eb="4">
      <t>ゾウゲン</t>
    </rPh>
    <rPh sb="6" eb="7">
      <t>ガツ</t>
    </rPh>
    <phoneticPr fontId="12"/>
  </si>
  <si>
    <t>5月</t>
    <rPh sb="1" eb="2">
      <t>ガツ</t>
    </rPh>
    <phoneticPr fontId="12"/>
  </si>
  <si>
    <t>自然増減計</t>
    <rPh sb="0" eb="2">
      <t>シゼン</t>
    </rPh>
    <rPh sb="2" eb="4">
      <t>ゾウゲン</t>
    </rPh>
    <rPh sb="4" eb="5">
      <t>ケイ</t>
    </rPh>
    <phoneticPr fontId="12"/>
  </si>
  <si>
    <t>死亡計</t>
    <rPh sb="0" eb="2">
      <t>シボウ</t>
    </rPh>
    <rPh sb="2" eb="3">
      <t>ケイ</t>
    </rPh>
    <phoneticPr fontId="12"/>
  </si>
  <si>
    <t>出生計</t>
    <rPh sb="0" eb="2">
      <t>シュッショウ</t>
    </rPh>
    <rPh sb="2" eb="3">
      <t>ケイ</t>
    </rPh>
    <phoneticPr fontId="12"/>
  </si>
  <si>
    <t>月</t>
    <rPh sb="0" eb="1">
      <t>ツキ</t>
    </rPh>
    <phoneticPr fontId="12"/>
  </si>
  <si>
    <t>その他：4月</t>
    <rPh sb="2" eb="3">
      <t>タ</t>
    </rPh>
    <rPh sb="5" eb="6">
      <t>ガツ</t>
    </rPh>
    <phoneticPr fontId="12"/>
  </si>
  <si>
    <t>その他計</t>
    <rPh sb="2" eb="3">
      <t>タ</t>
    </rPh>
    <rPh sb="3" eb="4">
      <t>ケイ</t>
    </rPh>
    <phoneticPr fontId="12"/>
  </si>
  <si>
    <t>増減計</t>
    <rPh sb="0" eb="2">
      <t>ゾウゲン</t>
    </rPh>
    <rPh sb="2" eb="3">
      <t>ケイ</t>
    </rPh>
    <phoneticPr fontId="12"/>
  </si>
  <si>
    <t>増減：4月</t>
    <rPh sb="0" eb="2">
      <t>ゾウゲン</t>
    </rPh>
    <rPh sb="4" eb="5">
      <t>ガツ</t>
    </rPh>
    <phoneticPr fontId="12"/>
  </si>
  <si>
    <t>注：その他には法務省通知職権消除を含む。外国人の出国通知を含むため、平成24年7月から増加している</t>
    <rPh sb="0" eb="1">
      <t>チュウ</t>
    </rPh>
    <rPh sb="4" eb="5">
      <t>タ</t>
    </rPh>
    <rPh sb="7" eb="10">
      <t>ホウムショウ</t>
    </rPh>
    <rPh sb="10" eb="12">
      <t>ツウチ</t>
    </rPh>
    <rPh sb="12" eb="14">
      <t>ショッケン</t>
    </rPh>
    <rPh sb="14" eb="16">
      <t>ショウジョ</t>
    </rPh>
    <rPh sb="17" eb="18">
      <t>フク</t>
    </rPh>
    <rPh sb="20" eb="22">
      <t>ガイコク</t>
    </rPh>
    <rPh sb="22" eb="23">
      <t>ジン</t>
    </rPh>
    <rPh sb="24" eb="26">
      <t>シュッコク</t>
    </rPh>
    <rPh sb="26" eb="28">
      <t>ツウチ</t>
    </rPh>
    <rPh sb="29" eb="30">
      <t>フク</t>
    </rPh>
    <rPh sb="34" eb="36">
      <t>ヘイセイ</t>
    </rPh>
    <rPh sb="38" eb="39">
      <t>ネン</t>
    </rPh>
    <rPh sb="40" eb="41">
      <t>ガツ</t>
    </rPh>
    <rPh sb="43" eb="45">
      <t>ゾウカ</t>
    </rPh>
    <phoneticPr fontId="12"/>
  </si>
  <si>
    <t>7月分のその他は、幹部会議資料からの抜粋ではなく市民課から入手した異動件数の数値を入れている</t>
    <rPh sb="2" eb="3">
      <t>ブン</t>
    </rPh>
    <rPh sb="6" eb="7">
      <t>タ</t>
    </rPh>
    <rPh sb="9" eb="11">
      <t>カンブ</t>
    </rPh>
    <rPh sb="11" eb="13">
      <t>カイギ</t>
    </rPh>
    <rPh sb="13" eb="15">
      <t>シリョウ</t>
    </rPh>
    <rPh sb="18" eb="20">
      <t>バッスイ</t>
    </rPh>
    <rPh sb="24" eb="27">
      <t>シミンカ</t>
    </rPh>
    <rPh sb="29" eb="31">
      <t>ニュウシュ</t>
    </rPh>
    <rPh sb="33" eb="35">
      <t>イドウ</t>
    </rPh>
    <rPh sb="35" eb="37">
      <t>ケンスウ</t>
    </rPh>
    <rPh sb="38" eb="40">
      <t>スウチ</t>
    </rPh>
    <rPh sb="41" eb="42">
      <t>イ</t>
    </rPh>
    <phoneticPr fontId="12"/>
  </si>
  <si>
    <t>転居：4月</t>
    <rPh sb="0" eb="2">
      <t>テンキョ</t>
    </rPh>
    <rPh sb="4" eb="5">
      <t>ガツ</t>
    </rPh>
    <phoneticPr fontId="12"/>
  </si>
  <si>
    <t>転居計</t>
    <rPh sb="0" eb="2">
      <t>テンキョ</t>
    </rPh>
    <rPh sb="2" eb="3">
      <t>ケイ</t>
    </rPh>
    <phoneticPr fontId="12"/>
  </si>
  <si>
    <t>単位：人</t>
    <phoneticPr fontId="4"/>
  </si>
  <si>
    <t>12．理由別転入・転出者数</t>
    <phoneticPr fontId="14"/>
  </si>
  <si>
    <t>単位：人</t>
    <phoneticPr fontId="15"/>
  </si>
  <si>
    <t>年次</t>
    <rPh sb="0" eb="2">
      <t>ネンジ</t>
    </rPh>
    <phoneticPr fontId="14"/>
  </si>
  <si>
    <t>転入</t>
    <rPh sb="0" eb="2">
      <t>テンニュウ</t>
    </rPh>
    <phoneticPr fontId="14"/>
  </si>
  <si>
    <t>転出</t>
    <rPh sb="0" eb="2">
      <t>テンシュツ</t>
    </rPh>
    <phoneticPr fontId="14"/>
  </si>
  <si>
    <t>増減</t>
    <rPh sb="0" eb="2">
      <t>ゾウゲン</t>
    </rPh>
    <phoneticPr fontId="14"/>
  </si>
  <si>
    <t>区分</t>
    <rPh sb="0" eb="2">
      <t>クブン</t>
    </rPh>
    <phoneticPr fontId="14"/>
  </si>
  <si>
    <t>総  数</t>
  </si>
  <si>
    <t>移動の主因者</t>
    <phoneticPr fontId="15"/>
  </si>
  <si>
    <t>総数</t>
    <phoneticPr fontId="14"/>
  </si>
  <si>
    <t>就職</t>
    <phoneticPr fontId="14"/>
  </si>
  <si>
    <t>転勤</t>
    <phoneticPr fontId="14"/>
  </si>
  <si>
    <t>退職・廃業</t>
    <rPh sb="0" eb="2">
      <t>タイショク</t>
    </rPh>
    <rPh sb="3" eb="5">
      <t>ハイギョウ</t>
    </rPh>
    <phoneticPr fontId="14"/>
  </si>
  <si>
    <t>就学・卒業</t>
    <phoneticPr fontId="14"/>
  </si>
  <si>
    <t>婚姻関係</t>
    <rPh sb="0" eb="2">
      <t>コンイン</t>
    </rPh>
    <rPh sb="2" eb="4">
      <t>カンケイ</t>
    </rPh>
    <phoneticPr fontId="14"/>
  </si>
  <si>
    <t>住宅事情</t>
    <phoneticPr fontId="14"/>
  </si>
  <si>
    <t>その他</t>
    <phoneticPr fontId="14"/>
  </si>
  <si>
    <t>不詳</t>
    <rPh sb="0" eb="2">
      <t>フショウ</t>
    </rPh>
    <phoneticPr fontId="14"/>
  </si>
  <si>
    <t>主因者に伴う者</t>
    <rPh sb="4" eb="5">
      <t>トモナ</t>
    </rPh>
    <rPh sb="6" eb="7">
      <t>モノ</t>
    </rPh>
    <phoneticPr fontId="15"/>
  </si>
  <si>
    <t>広島県人口移動統計調査</t>
    <rPh sb="0" eb="3">
      <t>ヒロシマケン</t>
    </rPh>
    <rPh sb="3" eb="5">
      <t>ジンコウ</t>
    </rPh>
    <rPh sb="5" eb="7">
      <t>イドウ</t>
    </rPh>
    <rPh sb="7" eb="9">
      <t>トウケイ</t>
    </rPh>
    <rPh sb="9" eb="11">
      <t>チョウサ</t>
    </rPh>
    <phoneticPr fontId="15"/>
  </si>
  <si>
    <t>年次</t>
    <rPh sb="0" eb="1">
      <t>ネン</t>
    </rPh>
    <rPh sb="1" eb="2">
      <t>ツギ</t>
    </rPh>
    <phoneticPr fontId="4"/>
  </si>
  <si>
    <t>転入</t>
    <rPh sb="0" eb="2">
      <t>テンニュウ</t>
    </rPh>
    <phoneticPr fontId="12"/>
  </si>
  <si>
    <t>転出</t>
    <rPh sb="0" eb="2">
      <t>テンシュツ</t>
    </rPh>
    <phoneticPr fontId="12"/>
  </si>
  <si>
    <t>増減</t>
    <rPh sb="0" eb="2">
      <t>ゾウゲン</t>
    </rPh>
    <phoneticPr fontId="12"/>
  </si>
  <si>
    <t>区分</t>
    <rPh sb="0" eb="2">
      <t>クブン</t>
    </rPh>
    <phoneticPr fontId="4"/>
  </si>
  <si>
    <t>総数</t>
    <rPh sb="0" eb="2">
      <t>ソウスウ</t>
    </rPh>
    <phoneticPr fontId="4"/>
  </si>
  <si>
    <t>県外</t>
    <rPh sb="0" eb="2">
      <t>ケンガイ</t>
    </rPh>
    <phoneticPr fontId="4"/>
  </si>
  <si>
    <t>県内</t>
    <rPh sb="0" eb="2">
      <t>ケンナイ</t>
    </rPh>
    <phoneticPr fontId="4"/>
  </si>
  <si>
    <t>【　市部　】</t>
    <rPh sb="2" eb="4">
      <t>シブ</t>
    </rPh>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</si>
  <si>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</si>
  <si>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</si>
  <si>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</si>
  <si>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</si>
  <si>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</si>
  <si>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福山市</t>
    <rPh sb="0" eb="3">
      <t>フクヤマシ</t>
    </rPh>
    <phoneticPr fontId="4"/>
  </si>
  <si>
    <t>府中市</t>
    <rPh sb="0" eb="3">
      <t>フチュウシ</t>
    </rPh>
    <phoneticPr fontId="4"/>
  </si>
  <si>
    <t>三次市</t>
    <rPh sb="0" eb="3">
      <t>ミヨシシ</t>
    </rPh>
    <phoneticPr fontId="4"/>
  </si>
  <si>
    <t>庄原市</t>
    <rPh sb="0" eb="3">
      <t>ショウバラシ</t>
    </rPh>
    <phoneticPr fontId="4"/>
  </si>
  <si>
    <t>大竹市</t>
    <rPh sb="0" eb="3">
      <t>オオタケシ</t>
    </rPh>
    <phoneticPr fontId="4"/>
  </si>
  <si>
    <t>廿日市市</t>
    <rPh sb="0" eb="4">
      <t>ハツカイチシ</t>
    </rPh>
    <phoneticPr fontId="4"/>
  </si>
  <si>
    <t>安芸高田市</t>
    <rPh sb="0" eb="2">
      <t>アキ</t>
    </rPh>
    <rPh sb="2" eb="4">
      <t>タカタ</t>
    </rPh>
    <rPh sb="4" eb="5">
      <t>シ</t>
    </rPh>
    <phoneticPr fontId="4"/>
  </si>
  <si>
    <t>江田島市</t>
    <rPh sb="0" eb="3">
      <t>エタジマ</t>
    </rPh>
    <rPh sb="3" eb="4">
      <t>シ</t>
    </rPh>
    <phoneticPr fontId="4"/>
  </si>
  <si>
    <t>市部計</t>
    <rPh sb="0" eb="1">
      <t>シ</t>
    </rPh>
    <rPh sb="1" eb="2">
      <t>ブ</t>
    </rPh>
    <rPh sb="2" eb="3">
      <t>ケイ</t>
    </rPh>
    <phoneticPr fontId="4"/>
  </si>
  <si>
    <t>広島県人口移動統計調査</t>
    <phoneticPr fontId="4"/>
  </si>
  <si>
    <t>14．5歳階級別配偶関係</t>
    <rPh sb="4" eb="5">
      <t>サイ</t>
    </rPh>
    <rPh sb="5" eb="7">
      <t>カイキュウ</t>
    </rPh>
    <rPh sb="7" eb="8">
      <t>ベツ</t>
    </rPh>
    <rPh sb="8" eb="10">
      <t>ハイグウ</t>
    </rPh>
    <rPh sb="10" eb="12">
      <t>カンケイ</t>
    </rPh>
    <phoneticPr fontId="15"/>
  </si>
  <si>
    <t>区分</t>
    <rPh sb="0" eb="2">
      <t>クブン</t>
    </rPh>
    <phoneticPr fontId="15"/>
  </si>
  <si>
    <t>15歳以上人口</t>
    <rPh sb="2" eb="5">
      <t>サイイジョウ</t>
    </rPh>
    <rPh sb="5" eb="7">
      <t>ジンコウ</t>
    </rPh>
    <phoneticPr fontId="15"/>
  </si>
  <si>
    <t>男</t>
    <rPh sb="0" eb="1">
      <t>オトコ</t>
    </rPh>
    <phoneticPr fontId="15"/>
  </si>
  <si>
    <t>女</t>
    <rPh sb="0" eb="1">
      <t>オンナ</t>
    </rPh>
    <phoneticPr fontId="15"/>
  </si>
  <si>
    <t>総数</t>
    <rPh sb="0" eb="2">
      <t>ソウスウ</t>
    </rPh>
    <phoneticPr fontId="15"/>
  </si>
  <si>
    <t>未婚</t>
    <rPh sb="0" eb="2">
      <t>ミコン</t>
    </rPh>
    <phoneticPr fontId="15"/>
  </si>
  <si>
    <t>有配偶</t>
    <rPh sb="0" eb="1">
      <t>ユウ</t>
    </rPh>
    <rPh sb="1" eb="3">
      <t>ハイグウ</t>
    </rPh>
    <phoneticPr fontId="15"/>
  </si>
  <si>
    <t>死別</t>
    <rPh sb="0" eb="2">
      <t>シベツ</t>
    </rPh>
    <phoneticPr fontId="15"/>
  </si>
  <si>
    <t>離別</t>
    <rPh sb="0" eb="2">
      <t>リベツ</t>
    </rPh>
    <phoneticPr fontId="15"/>
  </si>
  <si>
    <t>総　数</t>
    <rPh sb="0" eb="1">
      <t>フサ</t>
    </rPh>
    <rPh sb="2" eb="3">
      <t>カズ</t>
    </rPh>
    <phoneticPr fontId="15"/>
  </si>
  <si>
    <t>15～19歳</t>
    <rPh sb="5" eb="6">
      <t>サイ</t>
    </rPh>
    <phoneticPr fontId="15"/>
  </si>
  <si>
    <t>20～24歳</t>
    <rPh sb="5" eb="6">
      <t>サイ</t>
    </rPh>
    <phoneticPr fontId="15"/>
  </si>
  <si>
    <t>25～29歳</t>
    <rPh sb="5" eb="6">
      <t>サイ</t>
    </rPh>
    <phoneticPr fontId="15"/>
  </si>
  <si>
    <t>30～34歳</t>
    <rPh sb="5" eb="6">
      <t>サイ</t>
    </rPh>
    <phoneticPr fontId="15"/>
  </si>
  <si>
    <t>35～39歳</t>
    <rPh sb="5" eb="6">
      <t>サイ</t>
    </rPh>
    <phoneticPr fontId="15"/>
  </si>
  <si>
    <t>40～44歳</t>
    <rPh sb="5" eb="6">
      <t>サイ</t>
    </rPh>
    <phoneticPr fontId="15"/>
  </si>
  <si>
    <t>45～49歳</t>
    <rPh sb="5" eb="6">
      <t>サイ</t>
    </rPh>
    <phoneticPr fontId="15"/>
  </si>
  <si>
    <t>50～54歳</t>
    <rPh sb="5" eb="6">
      <t>サイ</t>
    </rPh>
    <phoneticPr fontId="15"/>
  </si>
  <si>
    <t>55～59歳</t>
    <rPh sb="5" eb="6">
      <t>サイ</t>
    </rPh>
    <phoneticPr fontId="15"/>
  </si>
  <si>
    <t>60～64歳</t>
    <rPh sb="5" eb="6">
      <t>サイ</t>
    </rPh>
    <phoneticPr fontId="15"/>
  </si>
  <si>
    <t>65～69歳</t>
    <rPh sb="5" eb="6">
      <t>サイ</t>
    </rPh>
    <phoneticPr fontId="15"/>
  </si>
  <si>
    <t>70～74歳</t>
    <rPh sb="5" eb="6">
      <t>サイ</t>
    </rPh>
    <phoneticPr fontId="15"/>
  </si>
  <si>
    <t>75～79歳</t>
    <rPh sb="5" eb="6">
      <t>サイ</t>
    </rPh>
    <phoneticPr fontId="15"/>
  </si>
  <si>
    <t>80～84歳</t>
    <rPh sb="5" eb="6">
      <t>サイ</t>
    </rPh>
    <phoneticPr fontId="15"/>
  </si>
  <si>
    <t>85歳以上</t>
    <rPh sb="2" eb="3">
      <t>サイ</t>
    </rPh>
    <rPh sb="3" eb="5">
      <t>イジョウ</t>
    </rPh>
    <phoneticPr fontId="15"/>
  </si>
  <si>
    <t>15．年齢（5歳階級）・男女別高齢単身者数</t>
    <rPh sb="3" eb="5">
      <t>ネンレイ</t>
    </rPh>
    <rPh sb="7" eb="8">
      <t>サイ</t>
    </rPh>
    <rPh sb="8" eb="10">
      <t>カイキュウ</t>
    </rPh>
    <rPh sb="12" eb="14">
      <t>ダンジョ</t>
    </rPh>
    <rPh sb="14" eb="15">
      <t>ベツ</t>
    </rPh>
    <rPh sb="15" eb="17">
      <t>コウレイ</t>
    </rPh>
    <rPh sb="17" eb="20">
      <t>タンシンシャ</t>
    </rPh>
    <rPh sb="20" eb="21">
      <t>スウ</t>
    </rPh>
    <phoneticPr fontId="15"/>
  </si>
  <si>
    <t>年齢</t>
    <rPh sb="0" eb="2">
      <t>ネンレイ</t>
    </rPh>
    <phoneticPr fontId="15"/>
  </si>
  <si>
    <t>70～74</t>
    <phoneticPr fontId="15"/>
  </si>
  <si>
    <t>75～79</t>
    <phoneticPr fontId="15"/>
  </si>
  <si>
    <t>80～84</t>
    <phoneticPr fontId="15"/>
  </si>
  <si>
    <t xml:space="preserve"> 区分</t>
    <rPh sb="1" eb="3">
      <t>クブン</t>
    </rPh>
    <phoneticPr fontId="15"/>
  </si>
  <si>
    <t>65歳以上の単身者の数</t>
    <rPh sb="2" eb="5">
      <t>サイイジョウ</t>
    </rPh>
    <rPh sb="6" eb="9">
      <t>タンシンシャ</t>
    </rPh>
    <rPh sb="10" eb="11">
      <t>スウ</t>
    </rPh>
    <phoneticPr fontId="15"/>
  </si>
  <si>
    <t>単位：世帯</t>
    <rPh sb="3" eb="5">
      <t>セタイ</t>
    </rPh>
    <phoneticPr fontId="15"/>
  </si>
  <si>
    <t>60歳未満</t>
    <rPh sb="2" eb="3">
      <t>サイ</t>
    </rPh>
    <rPh sb="3" eb="5">
      <t>ミマン</t>
    </rPh>
    <phoneticPr fontId="15"/>
  </si>
  <si>
    <t>65　歳　以　上</t>
    <rPh sb="3" eb="4">
      <t>トシ</t>
    </rPh>
    <rPh sb="5" eb="6">
      <t>イ</t>
    </rPh>
    <rPh sb="7" eb="8">
      <t>ウエ</t>
    </rPh>
    <phoneticPr fontId="15"/>
  </si>
  <si>
    <t>85歳以上</t>
    <rPh sb="2" eb="5">
      <t>サイイジョウ</t>
    </rPh>
    <phoneticPr fontId="15"/>
  </si>
  <si>
    <t>60歳未満</t>
    <rPh sb="2" eb="5">
      <t>サイミマン</t>
    </rPh>
    <phoneticPr fontId="15"/>
  </si>
  <si>
    <t>歳</t>
    <rPh sb="0" eb="1">
      <t>サイ</t>
    </rPh>
    <phoneticPr fontId="15"/>
  </si>
  <si>
    <t>以</t>
    <rPh sb="0" eb="1">
      <t>イ</t>
    </rPh>
    <phoneticPr fontId="15"/>
  </si>
  <si>
    <t>上</t>
    <rPh sb="0" eb="1">
      <t>ウエ</t>
    </rPh>
    <phoneticPr fontId="15"/>
  </si>
  <si>
    <t>不詳</t>
    <rPh sb="0" eb="2">
      <t>フショウ</t>
    </rPh>
    <phoneticPr fontId="15"/>
  </si>
  <si>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15"/>
  </si>
  <si>
    <t>年次</t>
    <rPh sb="0" eb="2">
      <t>ネンジ</t>
    </rPh>
    <phoneticPr fontId="15"/>
  </si>
  <si>
    <t>10～14歳</t>
    <rPh sb="5" eb="6">
      <t>サイ</t>
    </rPh>
    <phoneticPr fontId="15"/>
  </si>
  <si>
    <t>85～89歳</t>
    <rPh sb="5" eb="6">
      <t>サイ</t>
    </rPh>
    <phoneticPr fontId="15"/>
  </si>
  <si>
    <t>90歳以上</t>
    <rPh sb="2" eb="3">
      <t>サイ</t>
    </rPh>
    <rPh sb="3" eb="5">
      <t>イジョウ</t>
    </rPh>
    <phoneticPr fontId="15"/>
  </si>
  <si>
    <t>【年齢3区分別】</t>
    <rPh sb="1" eb="3">
      <t>ネンレイ</t>
    </rPh>
    <rPh sb="4" eb="6">
      <t>クブン</t>
    </rPh>
    <rPh sb="6" eb="7">
      <t>ベツ</t>
    </rPh>
    <phoneticPr fontId="15"/>
  </si>
  <si>
    <t>≪年齢３区分別≫</t>
    <rPh sb="1" eb="3">
      <t>ネンレイ</t>
    </rPh>
    <rPh sb="4" eb="5">
      <t>ク</t>
    </rPh>
    <rPh sb="5" eb="7">
      <t>ブンベツ</t>
    </rPh>
    <phoneticPr fontId="15"/>
  </si>
  <si>
    <t>幼年人口</t>
    <rPh sb="0" eb="2">
      <t>ヨウネン</t>
    </rPh>
    <rPh sb="2" eb="4">
      <t>ジンコウ</t>
    </rPh>
    <phoneticPr fontId="15"/>
  </si>
  <si>
    <t>（15歳未満）</t>
    <rPh sb="3" eb="4">
      <t>サイ</t>
    </rPh>
    <rPh sb="4" eb="6">
      <t>ミマン</t>
    </rPh>
    <phoneticPr fontId="15"/>
  </si>
  <si>
    <t>構成比(％)</t>
    <rPh sb="0" eb="3">
      <t>コウセイヒ</t>
    </rPh>
    <phoneticPr fontId="15"/>
  </si>
  <si>
    <t>生産年齢人口</t>
    <rPh sb="0" eb="2">
      <t>セイサン</t>
    </rPh>
    <rPh sb="2" eb="4">
      <t>ネンレイ</t>
    </rPh>
    <rPh sb="4" eb="6">
      <t>ジンコウ</t>
    </rPh>
    <phoneticPr fontId="15"/>
  </si>
  <si>
    <t>（15～64歳）</t>
    <rPh sb="6" eb="7">
      <t>サイ</t>
    </rPh>
    <phoneticPr fontId="15"/>
  </si>
  <si>
    <t>老年人口</t>
    <rPh sb="0" eb="2">
      <t>ロウネン</t>
    </rPh>
    <rPh sb="2" eb="4">
      <t>ジンコウ</t>
    </rPh>
    <phoneticPr fontId="15"/>
  </si>
  <si>
    <t>（65歳以上）</t>
    <rPh sb="3" eb="4">
      <t>サイ</t>
    </rPh>
    <rPh sb="4" eb="6">
      <t>イジョウ</t>
    </rPh>
    <phoneticPr fontId="15"/>
  </si>
  <si>
    <t>各年10月１日現在　国勢調査</t>
    <rPh sb="0" eb="1">
      <t>カク</t>
    </rPh>
    <rPh sb="6" eb="7">
      <t>ニチ</t>
    </rPh>
    <rPh sb="7" eb="9">
      <t>ゲンザイ</t>
    </rPh>
    <rPh sb="10" eb="12">
      <t>コクセイ</t>
    </rPh>
    <rPh sb="12" eb="14">
      <t>チョウサ</t>
    </rPh>
    <phoneticPr fontId="15"/>
  </si>
  <si>
    <t>10．人口動態の推移</t>
    <rPh sb="3" eb="5">
      <t>ジンコウ</t>
    </rPh>
    <rPh sb="5" eb="7">
      <t>ドウタイ</t>
    </rPh>
    <rPh sb="8" eb="10">
      <t>スイイ</t>
    </rPh>
    <phoneticPr fontId="4"/>
  </si>
  <si>
    <t>単位：人、％、件</t>
    <phoneticPr fontId="4"/>
  </si>
  <si>
    <t>区分</t>
    <phoneticPr fontId="4"/>
  </si>
  <si>
    <t>自然動態</t>
    <phoneticPr fontId="4"/>
  </si>
  <si>
    <t>社会動態</t>
    <phoneticPr fontId="4"/>
  </si>
  <si>
    <t>その他</t>
    <phoneticPr fontId="12"/>
  </si>
  <si>
    <t>増減計</t>
    <phoneticPr fontId="12"/>
  </si>
  <si>
    <t>人口計</t>
    <phoneticPr fontId="12"/>
  </si>
  <si>
    <t>増加率</t>
    <phoneticPr fontId="12"/>
  </si>
  <si>
    <t>婚姻</t>
    <phoneticPr fontId="4"/>
  </si>
  <si>
    <t>離婚</t>
    <phoneticPr fontId="4"/>
  </si>
  <si>
    <t>年度</t>
    <phoneticPr fontId="4"/>
  </si>
  <si>
    <t>出生</t>
    <phoneticPr fontId="12"/>
  </si>
  <si>
    <t>死亡</t>
    <rPh sb="0" eb="2">
      <t>シボウ</t>
    </rPh>
    <phoneticPr fontId="12"/>
  </si>
  <si>
    <t>増減</t>
    <rPh sb="0" eb="2">
      <t>ゾウゲン</t>
    </rPh>
    <phoneticPr fontId="4"/>
  </si>
  <si>
    <t>市民課、住民基本台帳</t>
    <rPh sb="4" eb="6">
      <t>ジュウミン</t>
    </rPh>
    <rPh sb="6" eb="8">
      <t>キホン</t>
    </rPh>
    <rPh sb="8" eb="10">
      <t>ダイチョウ</t>
    </rPh>
    <phoneticPr fontId="4"/>
  </si>
  <si>
    <t>0～4歳</t>
    <rPh sb="3" eb="4">
      <t>サイ</t>
    </rPh>
    <phoneticPr fontId="15"/>
  </si>
  <si>
    <t>5～9歳</t>
    <rPh sb="3" eb="4">
      <t>サイ</t>
    </rPh>
    <phoneticPr fontId="15"/>
  </si>
  <si>
    <t>13．県内市別転入・転出者数</t>
    <rPh sb="3" eb="5">
      <t>ケンナイ</t>
    </rPh>
    <rPh sb="5" eb="6">
      <t>シ</t>
    </rPh>
    <rPh sb="6" eb="7">
      <t>ベツ</t>
    </rPh>
    <rPh sb="7" eb="9">
      <t>テンニュウ</t>
    </rPh>
    <rPh sb="10" eb="13">
      <t>テンシュツシャ</t>
    </rPh>
    <rPh sb="13" eb="14">
      <t>スウ</t>
    </rPh>
    <phoneticPr fontId="4"/>
  </si>
  <si>
    <t>2010
(平22)</t>
    <rPh sb="6" eb="7">
      <t>ヒラ</t>
    </rPh>
    <phoneticPr fontId="14"/>
  </si>
  <si>
    <t>転業・転職</t>
    <phoneticPr fontId="14"/>
  </si>
  <si>
    <t>年齢</t>
    <phoneticPr fontId="15"/>
  </si>
  <si>
    <t>年齢</t>
    <phoneticPr fontId="15"/>
  </si>
  <si>
    <t>2010(平成22)年10月1日現在　国勢調査</t>
    <rPh sb="5" eb="7">
      <t>ヘイセイ</t>
    </rPh>
    <rPh sb="10" eb="11">
      <t>ネン</t>
    </rPh>
    <rPh sb="13" eb="14">
      <t>ガツ</t>
    </rPh>
    <rPh sb="15" eb="16">
      <t>ニチ</t>
    </rPh>
    <rPh sb="16" eb="18">
      <t>ゲンザイ</t>
    </rPh>
    <phoneticPr fontId="15"/>
  </si>
  <si>
    <t>70～74</t>
    <phoneticPr fontId="15"/>
  </si>
  <si>
    <t>75～79</t>
    <phoneticPr fontId="15"/>
  </si>
  <si>
    <t>80～84</t>
    <phoneticPr fontId="15"/>
  </si>
  <si>
    <r>
      <t>5</t>
    </r>
    <r>
      <rPr>
        <sz val="10"/>
        <rFont val="ＭＳ Ｐ明朝"/>
        <family val="1"/>
        <charset val="128"/>
      </rPr>
      <t>月</t>
    </r>
    <rPh sb="1" eb="2">
      <t>ガツ</t>
    </rPh>
    <phoneticPr fontId="12"/>
  </si>
  <si>
    <r>
      <t>6</t>
    </r>
    <r>
      <rPr>
        <sz val="10"/>
        <rFont val="ＭＳ Ｐ明朝"/>
        <family val="1"/>
        <charset val="128"/>
      </rPr>
      <t>月</t>
    </r>
  </si>
  <si>
    <r>
      <t>7</t>
    </r>
    <r>
      <rPr>
        <sz val="10"/>
        <rFont val="ＭＳ Ｐ明朝"/>
        <family val="1"/>
        <charset val="128"/>
      </rPr>
      <t>月</t>
    </r>
  </si>
  <si>
    <r>
      <t>8</t>
    </r>
    <r>
      <rPr>
        <sz val="10"/>
        <rFont val="ＭＳ Ｐ明朝"/>
        <family val="1"/>
        <charset val="128"/>
      </rPr>
      <t>月</t>
    </r>
  </si>
  <si>
    <r>
      <t>9</t>
    </r>
    <r>
      <rPr>
        <sz val="10"/>
        <rFont val="ＭＳ Ｐ明朝"/>
        <family val="1"/>
        <charset val="128"/>
      </rPr>
      <t>月</t>
    </r>
  </si>
  <si>
    <r>
      <t>10</t>
    </r>
    <r>
      <rPr>
        <sz val="10"/>
        <rFont val="ＭＳ Ｐ明朝"/>
        <family val="1"/>
        <charset val="128"/>
      </rPr>
      <t>月</t>
    </r>
  </si>
  <si>
    <r>
      <t>11</t>
    </r>
    <r>
      <rPr>
        <sz val="10"/>
        <rFont val="ＭＳ Ｐ明朝"/>
        <family val="1"/>
        <charset val="128"/>
      </rPr>
      <t>月</t>
    </r>
  </si>
  <si>
    <r>
      <t>12</t>
    </r>
    <r>
      <rPr>
        <sz val="10"/>
        <rFont val="ＭＳ Ｐ明朝"/>
        <family val="1"/>
        <charset val="128"/>
      </rPr>
      <t>月</t>
    </r>
  </si>
  <si>
    <r>
      <t>1</t>
    </r>
    <r>
      <rPr>
        <sz val="10"/>
        <rFont val="ＭＳ Ｐ明朝"/>
        <family val="1"/>
        <charset val="128"/>
      </rPr>
      <t>月</t>
    </r>
  </si>
  <si>
    <r>
      <t>2</t>
    </r>
    <r>
      <rPr>
        <sz val="10"/>
        <rFont val="ＭＳ Ｐ明朝"/>
        <family val="1"/>
        <charset val="128"/>
      </rPr>
      <t>月</t>
    </r>
  </si>
  <si>
    <r>
      <t>3</t>
    </r>
    <r>
      <rPr>
        <sz val="10"/>
        <rFont val="ＭＳ Ｐ明朝"/>
        <family val="1"/>
        <charset val="128"/>
      </rPr>
      <t>月</t>
    </r>
  </si>
  <si>
    <r>
      <rPr>
        <sz val="10"/>
        <rFont val="ＭＳ Ｐ明朝"/>
        <family val="1"/>
        <charset val="128"/>
      </rPr>
      <t>転入計</t>
    </r>
    <rPh sb="0" eb="2">
      <t>テンニュウ</t>
    </rPh>
    <rPh sb="2" eb="3">
      <t>ケイ</t>
    </rPh>
    <phoneticPr fontId="12"/>
  </si>
  <si>
    <r>
      <rPr>
        <sz val="10"/>
        <rFont val="ＭＳ Ｐ明朝"/>
        <family val="1"/>
        <charset val="128"/>
      </rPr>
      <t>転出計</t>
    </r>
    <rPh sb="0" eb="2">
      <t>テンシュツ</t>
    </rPh>
    <rPh sb="2" eb="3">
      <t>ケイ</t>
    </rPh>
    <phoneticPr fontId="12"/>
  </si>
  <si>
    <r>
      <rPr>
        <sz val="10"/>
        <rFont val="ＭＳ Ｐ明朝"/>
        <family val="1"/>
        <charset val="128"/>
      </rPr>
      <t>社会増減計</t>
    </r>
    <rPh sb="0" eb="2">
      <t>シャカイ</t>
    </rPh>
    <rPh sb="2" eb="4">
      <t>ゾウゲン</t>
    </rPh>
    <rPh sb="4" eb="5">
      <t>ケイ</t>
    </rPh>
    <phoneticPr fontId="12"/>
  </si>
  <si>
    <r>
      <rPr>
        <sz val="10"/>
        <rFont val="ＭＳ Ｐ明朝"/>
        <family val="1"/>
        <charset val="128"/>
      </rPr>
      <t>転入：</t>
    </r>
    <r>
      <rPr>
        <sz val="10"/>
        <rFont val="Arial"/>
        <family val="2"/>
      </rPr>
      <t>4</t>
    </r>
    <r>
      <rPr>
        <sz val="10"/>
        <rFont val="ＭＳ Ｐ明朝"/>
        <family val="1"/>
        <charset val="128"/>
      </rPr>
      <t>月</t>
    </r>
    <rPh sb="0" eb="2">
      <t>テンニュウ</t>
    </rPh>
    <rPh sb="4" eb="5">
      <t>ガツ</t>
    </rPh>
    <phoneticPr fontId="12"/>
  </si>
  <si>
    <r>
      <rPr>
        <sz val="10"/>
        <rFont val="ＭＳ Ｐ明朝"/>
        <family val="1"/>
        <charset val="128"/>
      </rPr>
      <t>転出：</t>
    </r>
    <r>
      <rPr>
        <sz val="10"/>
        <rFont val="Arial"/>
        <family val="2"/>
      </rPr>
      <t>4</t>
    </r>
    <r>
      <rPr>
        <sz val="10"/>
        <rFont val="ＭＳ Ｐ明朝"/>
        <family val="1"/>
        <charset val="128"/>
      </rPr>
      <t>月</t>
    </r>
    <rPh sb="0" eb="2">
      <t>テンシュツ</t>
    </rPh>
    <rPh sb="4" eb="5">
      <t>ガツ</t>
    </rPh>
    <phoneticPr fontId="12"/>
  </si>
  <si>
    <r>
      <rPr>
        <sz val="10"/>
        <rFont val="ＭＳ Ｐ明朝"/>
        <family val="1"/>
        <charset val="128"/>
      </rPr>
      <t>社会増減：</t>
    </r>
    <r>
      <rPr>
        <sz val="10"/>
        <rFont val="Arial"/>
        <family val="2"/>
      </rPr>
      <t>4</t>
    </r>
    <r>
      <rPr>
        <sz val="10"/>
        <rFont val="ＭＳ Ｐ明朝"/>
        <family val="1"/>
        <charset val="128"/>
      </rPr>
      <t>月</t>
    </r>
    <rPh sb="0" eb="2">
      <t>シャカイ</t>
    </rPh>
    <rPh sb="2" eb="4">
      <t>ゾウゲン</t>
    </rPh>
    <rPh sb="6" eb="7">
      <t>ガツ</t>
    </rPh>
    <phoneticPr fontId="12"/>
  </si>
  <si>
    <r>
      <rPr>
        <sz val="10"/>
        <rFont val="ＭＳ Ｐ明朝"/>
        <family val="1"/>
        <charset val="128"/>
      </rPr>
      <t>－</t>
    </r>
  </si>
  <si>
    <t>妻の
年齢</t>
    <rPh sb="0" eb="1">
      <t>ツマ</t>
    </rPh>
    <rPh sb="3" eb="5">
      <t>ネンレイ</t>
    </rPh>
    <phoneticPr fontId="15"/>
  </si>
  <si>
    <t>夫の
年齢</t>
    <rPh sb="0" eb="1">
      <t>オット</t>
    </rPh>
    <rPh sb="3" eb="5">
      <t>ネンレイ</t>
    </rPh>
    <phoneticPr fontId="15"/>
  </si>
  <si>
    <t>16．夫の年齢・妻の年齢（5歳階級）別高齢者夫婦のみ世帯数</t>
    <rPh sb="3" eb="4">
      <t>オット</t>
    </rPh>
    <rPh sb="5" eb="7">
      <t>ネンレイ</t>
    </rPh>
    <rPh sb="8" eb="9">
      <t>ツマ</t>
    </rPh>
    <rPh sb="10" eb="12">
      <t>ネンレイ</t>
    </rPh>
    <rPh sb="14" eb="15">
      <t>サイ</t>
    </rPh>
    <rPh sb="15" eb="17">
      <t>カイキュウ</t>
    </rPh>
    <rPh sb="18" eb="19">
      <t>ベツ</t>
    </rPh>
    <rPh sb="19" eb="22">
      <t>コウレイシャ</t>
    </rPh>
    <rPh sb="22" eb="24">
      <t>フウフ</t>
    </rPh>
    <rPh sb="26" eb="29">
      <t>セタイスウ</t>
    </rPh>
    <phoneticPr fontId="15"/>
  </si>
  <si>
    <t xml:space="preserve"> 2003
(平15)</t>
  </si>
  <si>
    <t xml:space="preserve"> 2004
(平16)</t>
  </si>
  <si>
    <t xml:space="preserve"> 2005
(平17)</t>
  </si>
  <si>
    <t xml:space="preserve"> 2006
(平18)</t>
  </si>
  <si>
    <t xml:space="preserve"> 2007
(平19)</t>
  </si>
  <si>
    <t xml:space="preserve"> 2008
(平20)</t>
  </si>
  <si>
    <t xml:space="preserve"> 2009
(平21)</t>
  </si>
  <si>
    <t>2010
(平22)</t>
  </si>
  <si>
    <t>2011
(平23)</t>
  </si>
  <si>
    <t>2012
(平24)</t>
  </si>
  <si>
    <t>2013
(平25)</t>
  </si>
  <si>
    <t>2014
(平26)</t>
  </si>
  <si>
    <t>2015
(平27)</t>
    <phoneticPr fontId="12"/>
  </si>
  <si>
    <t>1974(昭49)</t>
    <rPh sb="5" eb="6">
      <t>アキ</t>
    </rPh>
    <phoneticPr fontId="12"/>
  </si>
  <si>
    <t>1984(昭59)</t>
    <rPh sb="5" eb="6">
      <t>アキ</t>
    </rPh>
    <phoneticPr fontId="12"/>
  </si>
  <si>
    <t>2008(平20)</t>
  </si>
  <si>
    <t>2009(平21)</t>
  </si>
  <si>
    <t>2010(平22)</t>
  </si>
  <si>
    <t>2011(平23)</t>
  </si>
  <si>
    <t>2012(平24)</t>
  </si>
  <si>
    <t>2014(平26)</t>
  </si>
  <si>
    <t>2015(平27)</t>
  </si>
  <si>
    <t>2004(平16)</t>
    <phoneticPr fontId="12"/>
  </si>
  <si>
    <t>2005(平17)</t>
    <phoneticPr fontId="12"/>
  </si>
  <si>
    <t>2006(平18)</t>
    <phoneticPr fontId="12"/>
  </si>
  <si>
    <t>2007(平19)</t>
    <phoneticPr fontId="12"/>
  </si>
  <si>
    <t>2013(平25)</t>
    <phoneticPr fontId="12"/>
  </si>
  <si>
    <t>2004(平16)</t>
    <phoneticPr fontId="12"/>
  </si>
  <si>
    <t>2005(平17)</t>
    <phoneticPr fontId="12"/>
  </si>
  <si>
    <t>2006(平18)</t>
    <phoneticPr fontId="12"/>
  </si>
  <si>
    <t>2007(平19)</t>
    <phoneticPr fontId="12"/>
  </si>
  <si>
    <t>2013(平25)</t>
    <phoneticPr fontId="12"/>
  </si>
  <si>
    <t>2015(平27)</t>
    <phoneticPr fontId="12"/>
  </si>
  <si>
    <t>2011
(平23)</t>
    <rPh sb="6" eb="7">
      <t>ヒラ</t>
    </rPh>
    <phoneticPr fontId="14"/>
  </si>
  <si>
    <t>2012
(平24)</t>
    <rPh sb="6" eb="7">
      <t>ヒラ</t>
    </rPh>
    <phoneticPr fontId="14"/>
  </si>
  <si>
    <t>2013
(平25)</t>
    <rPh sb="6" eb="7">
      <t>ヒラ</t>
    </rPh>
    <phoneticPr fontId="14"/>
  </si>
  <si>
    <t>2014
(平26)</t>
    <rPh sb="6" eb="7">
      <t>ヒラ</t>
    </rPh>
    <phoneticPr fontId="14"/>
  </si>
  <si>
    <t>2015
(平27)</t>
    <rPh sb="6" eb="7">
      <t>ヒラ</t>
    </rPh>
    <phoneticPr fontId="14"/>
  </si>
  <si>
    <t>（昭60）</t>
    <rPh sb="1" eb="2">
      <t>アキラ</t>
    </rPh>
    <phoneticPr fontId="15"/>
  </si>
  <si>
    <t>(平2)</t>
    <rPh sb="1" eb="2">
      <t>ヒラ</t>
    </rPh>
    <phoneticPr fontId="12"/>
  </si>
  <si>
    <t>(平7)</t>
    <rPh sb="1" eb="2">
      <t>ヒラ</t>
    </rPh>
    <phoneticPr fontId="12"/>
  </si>
  <si>
    <t>(平12)</t>
    <rPh sb="1" eb="2">
      <t>ヒラ</t>
    </rPh>
    <phoneticPr fontId="12"/>
  </si>
  <si>
    <t>（組替）</t>
    <rPh sb="1" eb="3">
      <t>クミカエ</t>
    </rPh>
    <phoneticPr fontId="15"/>
  </si>
  <si>
    <t>(平17)</t>
    <rPh sb="1" eb="2">
      <t>ヒラ</t>
    </rPh>
    <phoneticPr fontId="12"/>
  </si>
  <si>
    <t>(平22)</t>
    <rPh sb="1" eb="2">
      <t>ヒラ</t>
    </rPh>
    <phoneticPr fontId="12"/>
  </si>
  <si>
    <t xml:space="preserve"> 1974
(昭49）</t>
    <rPh sb="7" eb="8">
      <t>アキラ</t>
    </rPh>
    <phoneticPr fontId="12"/>
  </si>
  <si>
    <t xml:space="preserve"> 1984
(昭59）</t>
    <rPh sb="7" eb="8">
      <t>アキ</t>
    </rPh>
    <phoneticPr fontId="12"/>
  </si>
  <si>
    <t>1994
(平6)</t>
    <rPh sb="6" eb="7">
      <t>ヒラ</t>
    </rPh>
    <phoneticPr fontId="12"/>
  </si>
  <si>
    <t>2000
(平12)</t>
  </si>
  <si>
    <t xml:space="preserve"> 2001
(平13)</t>
  </si>
  <si>
    <t xml:space="preserve"> 2002
(平14)</t>
  </si>
  <si>
    <t>1994(平 6)</t>
    <phoneticPr fontId="12"/>
  </si>
  <si>
    <t>注1　人口については住民基本台帳に基づきます。</t>
    <rPh sb="0" eb="1">
      <t>チュウ</t>
    </rPh>
    <rPh sb="3" eb="5">
      <t>ジンコウ</t>
    </rPh>
    <rPh sb="10" eb="12">
      <t>ジュウミン</t>
    </rPh>
    <rPh sb="12" eb="14">
      <t>キホン</t>
    </rPh>
    <rPh sb="14" eb="16">
      <t>ダイチョウ</t>
    </rPh>
    <rPh sb="17" eb="18">
      <t>モト</t>
    </rPh>
    <phoneticPr fontId="4"/>
  </si>
  <si>
    <t xml:space="preserve">   2　「その他」は、転出取消・職権記載・消除・国籍取得・国外移住の計です。</t>
    <rPh sb="8" eb="9">
      <t>タ</t>
    </rPh>
    <rPh sb="12" eb="14">
      <t>テンシュツ</t>
    </rPh>
    <rPh sb="14" eb="16">
      <t>トリケシ</t>
    </rPh>
    <rPh sb="17" eb="19">
      <t>ショッケン</t>
    </rPh>
    <rPh sb="19" eb="21">
      <t>キサイ</t>
    </rPh>
    <rPh sb="22" eb="23">
      <t>ケ</t>
    </rPh>
    <rPh sb="23" eb="24">
      <t>ノゾ</t>
    </rPh>
    <rPh sb="25" eb="27">
      <t>コクセキ</t>
    </rPh>
    <rPh sb="27" eb="29">
      <t>シュトク</t>
    </rPh>
    <rPh sb="30" eb="32">
      <t>コクガイ</t>
    </rPh>
    <rPh sb="32" eb="34">
      <t>イジュウ</t>
    </rPh>
    <rPh sb="35" eb="36">
      <t>ケイ</t>
    </rPh>
    <phoneticPr fontId="4"/>
  </si>
  <si>
    <t xml:space="preserve">   3　「人口計」は年度末人口です。　　　　　　　　　　　　　　　　　　　　</t>
    <phoneticPr fontId="4"/>
  </si>
  <si>
    <t xml:space="preserve">   4　「婚姻」「離婚」は本市で受理した件数です。</t>
    <rPh sb="6" eb="8">
      <t>コンイン</t>
    </rPh>
    <rPh sb="10" eb="12">
      <t>リコン</t>
    </rPh>
    <rPh sb="14" eb="15">
      <t>ホン</t>
    </rPh>
    <rPh sb="15" eb="16">
      <t>シ</t>
    </rPh>
    <rPh sb="17" eb="19">
      <t>ジュリ</t>
    </rPh>
    <rPh sb="21" eb="23">
      <t>ケンスウ</t>
    </rPh>
    <phoneticPr fontId="4"/>
  </si>
  <si>
    <t xml:space="preserve">   5　2012（平24）年7月より外国人も住民基本台帳の適応対象になったため、平成24年度以降は外国人の異動を含んでいます。</t>
    <rPh sb="47" eb="49">
      <t>イコウ</t>
    </rPh>
    <phoneticPr fontId="12"/>
  </si>
  <si>
    <t>注1　2004（平16）年度の黒瀬、福富、豊栄、河内、安芸津地区は合併後の数値です。</t>
    <rPh sb="0" eb="1">
      <t>チュウ</t>
    </rPh>
    <rPh sb="8" eb="9">
      <t>ヒラ</t>
    </rPh>
    <rPh sb="12" eb="14">
      <t>ネンド</t>
    </rPh>
    <rPh sb="15" eb="17">
      <t>クロセ</t>
    </rPh>
    <rPh sb="18" eb="20">
      <t>フクトミ</t>
    </rPh>
    <rPh sb="21" eb="23">
      <t>トヨサカ</t>
    </rPh>
    <rPh sb="24" eb="26">
      <t>コウチ</t>
    </rPh>
    <rPh sb="27" eb="30">
      <t>アキツ</t>
    </rPh>
    <rPh sb="30" eb="32">
      <t>チク</t>
    </rPh>
    <rPh sb="33" eb="36">
      <t>ガッペイゴ</t>
    </rPh>
    <rPh sb="37" eb="39">
      <t>スウチ</t>
    </rPh>
    <phoneticPr fontId="4"/>
  </si>
  <si>
    <t xml:space="preserve">   2　2012（平24）年7月より外国人も住民基本台帳の適応対象になったため、平成24年度は外国人の異動を含みます。</t>
    <rPh sb="10" eb="11">
      <t>ヒラ</t>
    </rPh>
    <rPh sb="14" eb="15">
      <t>ネン</t>
    </rPh>
    <rPh sb="41" eb="43">
      <t>ヘイセイ</t>
    </rPh>
    <rPh sb="45" eb="47">
      <t>ネンド</t>
    </rPh>
    <rPh sb="48" eb="50">
      <t>ガイコク</t>
    </rPh>
    <rPh sb="50" eb="51">
      <t>ジン</t>
    </rPh>
    <rPh sb="52" eb="54">
      <t>イドウ</t>
    </rPh>
    <rPh sb="55" eb="56">
      <t>フク</t>
    </rPh>
    <phoneticPr fontId="12"/>
  </si>
  <si>
    <t>　 2　2012（平24）年7月より外国人も住民基本台帳の適応対象になったため、平成24年度以降は外国人の異動を含みます。</t>
    <rPh sb="9" eb="10">
      <t>ヒラ</t>
    </rPh>
    <rPh sb="13" eb="14">
      <t>ネン</t>
    </rPh>
    <rPh sb="40" eb="42">
      <t>ヘイセイ</t>
    </rPh>
    <rPh sb="44" eb="46">
      <t>ネンド</t>
    </rPh>
    <rPh sb="46" eb="48">
      <t>イコウ</t>
    </rPh>
    <rPh sb="49" eb="51">
      <t>ガイコク</t>
    </rPh>
    <rPh sb="51" eb="52">
      <t>ジン</t>
    </rPh>
    <rPh sb="53" eb="55">
      <t>イドウ</t>
    </rPh>
    <rPh sb="56" eb="57">
      <t>フク</t>
    </rPh>
    <phoneticPr fontId="12"/>
  </si>
  <si>
    <t>　  　(例：平成27年分は平成26年10月1日～平成27年9月30日）</t>
    <phoneticPr fontId="15"/>
  </si>
  <si>
    <t>　  　(例：平成27年分は平成26年10月1日～平成27年9月30日）</t>
    <phoneticPr fontId="12"/>
  </si>
  <si>
    <t>注 　前年10月1日～9月30日までの移動者数を集計しています。</t>
    <rPh sb="0" eb="1">
      <t>チュウ</t>
    </rPh>
    <rPh sb="3" eb="5">
      <t>ゼンネン</t>
    </rPh>
    <rPh sb="7" eb="8">
      <t>ガツ</t>
    </rPh>
    <rPh sb="9" eb="10">
      <t>ニチ</t>
    </rPh>
    <rPh sb="12" eb="13">
      <t>ガツ</t>
    </rPh>
    <rPh sb="15" eb="16">
      <t>ニチ</t>
    </rPh>
    <rPh sb="19" eb="22">
      <t>イドウシャ</t>
    </rPh>
    <rPh sb="22" eb="23">
      <t>スウ</t>
    </rPh>
    <rPh sb="24" eb="26">
      <t>シュウケイ</t>
    </rPh>
    <phoneticPr fontId="15"/>
  </si>
  <si>
    <t>注 　前年10月1日～9月30日までの移動者数を集計しています。</t>
    <rPh sb="0" eb="1">
      <t>チュウ</t>
    </rPh>
    <rPh sb="3" eb="5">
      <t>ゼンネン</t>
    </rPh>
    <rPh sb="7" eb="8">
      <t>ガツ</t>
    </rPh>
    <rPh sb="9" eb="10">
      <t>ニチ</t>
    </rPh>
    <rPh sb="12" eb="13">
      <t>ガツ</t>
    </rPh>
    <rPh sb="15" eb="16">
      <t>ニチ</t>
    </rPh>
    <rPh sb="19" eb="21">
      <t>イドウ</t>
    </rPh>
    <rPh sb="21" eb="22">
      <t>シャ</t>
    </rPh>
    <rPh sb="22" eb="23">
      <t>スウ</t>
    </rPh>
    <rPh sb="24" eb="26">
      <t>シュウケイ</t>
    </rPh>
    <phoneticPr fontId="4"/>
  </si>
  <si>
    <t>注　15歳以上人口は配偶関係の「不詳」を含みます。</t>
    <rPh sb="0" eb="1">
      <t>チュウ</t>
    </rPh>
    <phoneticPr fontId="15"/>
  </si>
  <si>
    <t>注1 　組替は黒瀬町・福富町・豊栄町・河内町・安芸津町との合算です。</t>
    <rPh sb="0" eb="1">
      <t>チュウ</t>
    </rPh>
    <rPh sb="4" eb="6">
      <t>クミカエ</t>
    </rPh>
    <rPh sb="7" eb="10">
      <t>クロセチョウ</t>
    </rPh>
    <rPh sb="11" eb="14">
      <t>フクトミチョウ</t>
    </rPh>
    <rPh sb="15" eb="18">
      <t>トヨサカチョウ</t>
    </rPh>
    <rPh sb="19" eb="21">
      <t>カワチ</t>
    </rPh>
    <rPh sb="21" eb="22">
      <t>チョウ</t>
    </rPh>
    <rPh sb="23" eb="27">
      <t>アキツチョウ</t>
    </rPh>
    <rPh sb="29" eb="31">
      <t>ガッサン</t>
    </rPh>
    <phoneticPr fontId="15"/>
  </si>
  <si>
    <t xml:space="preserve">   2   年齢三区分別の人口の合計が総数と一致しないのは年齢不詳のものがいるためです。</t>
    <rPh sb="9" eb="11">
      <t>サンク</t>
    </rPh>
    <rPh sb="11" eb="13">
      <t>ブンベツ</t>
    </rPh>
    <rPh sb="14" eb="16">
      <t>ジンコウ</t>
    </rPh>
    <rPh sb="17" eb="19">
      <t>ゴウケイ</t>
    </rPh>
    <rPh sb="20" eb="22">
      <t>ソウスウ</t>
    </rPh>
    <rPh sb="23" eb="25">
      <t>イッチ</t>
    </rPh>
    <rPh sb="30" eb="32">
      <t>ネンレイ</t>
    </rPh>
    <rPh sb="32" eb="34">
      <t>フショウ</t>
    </rPh>
    <phoneticPr fontId="15"/>
  </si>
  <si>
    <t>注1　  「転居」は市内から市内への移動を示します。　　　　　　　　　　　　　　　　　　　　　　　　　　　　</t>
    <rPh sb="0" eb="1">
      <t>チュウ</t>
    </rPh>
    <rPh sb="14" eb="15">
      <t>シ</t>
    </rPh>
    <rPh sb="15" eb="16">
      <t>ナイ</t>
    </rPh>
    <rPh sb="18" eb="20">
      <t>イドウ</t>
    </rPh>
    <rPh sb="21" eb="22">
      <t>シメ</t>
    </rPh>
    <phoneticPr fontId="4"/>
  </si>
  <si>
    <t xml:space="preserve">   2    「その他」は転出取消、職権記載・消除、国籍取得、国外移住の合計です。　　　　　　　　</t>
    <rPh sb="29" eb="31">
      <t>シュトク</t>
    </rPh>
    <phoneticPr fontId="4"/>
  </si>
  <si>
    <t xml:space="preserve">   3　  2004（平16）年度の黒瀬、福富、豊栄、河内、安芸津地区は合併後の数値です。</t>
    <rPh sb="12" eb="13">
      <t>ヒラ</t>
    </rPh>
    <rPh sb="16" eb="18">
      <t>ネンド</t>
    </rPh>
    <rPh sb="19" eb="21">
      <t>クロセ</t>
    </rPh>
    <rPh sb="22" eb="24">
      <t>フクトミ</t>
    </rPh>
    <rPh sb="25" eb="27">
      <t>トヨサカ</t>
    </rPh>
    <rPh sb="28" eb="30">
      <t>コウチ</t>
    </rPh>
    <rPh sb="31" eb="34">
      <t>アキツ</t>
    </rPh>
    <rPh sb="34" eb="36">
      <t>チク</t>
    </rPh>
    <rPh sb="37" eb="40">
      <t>ガッペイゴ</t>
    </rPh>
    <rPh sb="41" eb="43">
      <t>スウチ</t>
    </rPh>
    <phoneticPr fontId="4"/>
  </si>
  <si>
    <t xml:space="preserve">   4    2012（平24）年7月より外国人も住民基本台帳の適応対象になったため、平成24年度以降は外国人の異動を含みます。</t>
    <rPh sb="13" eb="14">
      <t>ヒラ</t>
    </rPh>
    <rPh sb="17" eb="18">
      <t>ネン</t>
    </rPh>
    <rPh sb="44" eb="46">
      <t>ヘイセイ</t>
    </rPh>
    <rPh sb="48" eb="50">
      <t>ネンド</t>
    </rPh>
    <rPh sb="50" eb="52">
      <t>イコウ</t>
    </rPh>
    <rPh sb="53" eb="55">
      <t>ガイコク</t>
    </rPh>
    <rPh sb="55" eb="56">
      <t>ジン</t>
    </rPh>
    <rPh sb="57" eb="59">
      <t>イドウ</t>
    </rPh>
    <rPh sb="60" eb="61">
      <t>フク</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</si>
</sst>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411]yyyy\(gge\)"/>
    <numFmt numFmtId="177" formatCode="[$-411]yyyy\(\ \ \ e\)"/>
    <numFmt numFmtId="178" formatCode="[$-411]yyyy\(gg\ e\)"/>
    <numFmt numFmtId="179" formatCode="#,##0;&quot;△ &quot;#,##0"/>
    <numFmt numFmtId="180" formatCode="#,##0;\-#,##0;\-"/>
    <numFmt numFmtId="181" formatCode="[$-411]\(gge\)"/>
    <numFmt numFmtId="182" formatCode="[$-411]\(\ \ e\)"/>
    <numFmt numFmtId="183" formatCode="[$-411]\(gg\ e\)"/>
    <numFmt numFmtId="184" formatCode="[$-411]\(\ \ \ e\)"/>
    <numFmt numFmtId="185" formatCode="0.0"/>
  </numFmts>
  <fonts count="48">
    <font>
      <sz val="10"/>
      <name val="標準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0"/>
      <name val="標準明朝"/>
      <family val="1"/>
      <charset val="128"/>
    </font>
    <font>
      <sz val="6"/>
      <name val="標準明朝"/>
      <family val="1"/>
      <charset val="128"/>
    </font>
    <font>
      <sz val="14"/>
      <name val="標準明朝"/>
      <family val="1"/>
      <charset val="128"/>
    </font>
    <font>
      <sz val="7"/>
      <name val="標準明朝"/>
      <family val="1"/>
      <charset val="128"/>
    </font>
    <font>
      <sz val="7"/>
      <name val="ＭＳ Ｐ明朝"/>
      <family val="1"/>
      <charset val="128"/>
    </font>
    <font>
      <sz val="11"/>
      <name val="ＭＳ Ｐ明朝"/>
      <family val="1"/>
      <charset val="128"/>
    </font>
    <font>
      <sz val="9"/>
      <name val="ＭＳ Ｐ明朝"/>
      <family val="1"/>
      <charset val="128"/>
    </font>
    <font>
      <sz val="12"/>
      <name val="標準明朝"/>
      <family val="1"/>
      <charset val="128"/>
    </font>
    <font>
      <sz val="9"/>
      <name val="標準明朝"/>
      <family val="1"/>
      <charset val="128"/>
    </font>
    <font>
      <sz val="14"/>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明朝"/>
      <family val="1"/>
      <charset val="128"/>
    </font>
    <font>
      <sz val="18"/>
      <name val="ＭＳ Ｐゴシック"/>
      <family val="3"/>
      <charset val="128"/>
    </font>
    <font>
      <sz val="10"/>
      <name val="Arial"/>
      <family val="2"/>
    </font>
    <font>
      <sz val="11"/>
      <name val="Arial"/>
      <family val="2"/>
    </font>
    <font>
      <sz val="9"/>
      <name val="Arial"/>
      <family val="2"/>
    </font>
    <font>
      <sz val="10"/>
      <color indexed="8"/>
      <name val="Arial"/>
      <family val="2"/>
    </font>
    <font>
      <b/>
      <sz val="10"/>
      <name val="Arial"/>
      <family val="2"/>
    </font>
    <font>
      <b/>
      <sz val="9"/>
      <name val="Arial"/>
      <family val="2"/>
    </font>
    <font>
      <b/>
      <sz val="10"/>
      <name val="ＭＳ Ｐゴシック"/>
      <family val="3"/>
      <charset val="128"/>
    </font>
    <font>
      <b/>
      <sz val="9"/>
      <name val="ＭＳ Ｐゴシック"/>
      <family val="3"/>
      <charset val="128"/>
    </font>
  </fonts>
  <fills count="35">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2">
    <border>
      <left/>
      <right/>
      <top/>
      <bottom/>
      <diagonal/>
    </border>
    <border>
      <left/>
      <right/>
      <top style="hair">
        <color indexed="64"/>
      </top>
      <bottom/>
      <diagonal/>
    </border>
    <border>
      <left style="hair">
        <color indexed="64"/>
      </left>
      <right/>
      <top/>
      <bottom/>
      <diagonal/>
    </border>
    <border>
      <left style="hair">
        <color indexed="8"/>
      </left>
      <right style="thin">
        <color indexed="8"/>
      </right>
      <top style="medium">
        <color indexed="8"/>
      </top>
      <bottom/>
      <diagonal/>
    </border>
    <border>
      <left style="hair">
        <color indexed="8"/>
      </left>
      <right style="thin">
        <color indexed="8"/>
      </right>
      <top/>
      <bottom style="thin">
        <color indexed="8"/>
      </bottom>
      <diagonal/>
    </border>
    <border>
      <left style="hair">
        <color indexed="64"/>
      </left>
      <right style="thin">
        <color indexed="8"/>
      </right>
      <top/>
      <bottom/>
      <diagonal/>
    </border>
    <border>
      <left style="hair">
        <color indexed="64"/>
      </left>
      <right style="thin">
        <color indexed="64"/>
      </right>
      <top style="medium">
        <color indexed="8"/>
      </top>
      <bottom/>
      <diagonal/>
    </border>
    <border>
      <left style="hair">
        <color indexed="64"/>
      </left>
      <right style="thin">
        <color indexed="64"/>
      </right>
      <top/>
      <bottom style="thin">
        <color indexed="8"/>
      </bottom>
      <diagonal/>
    </border>
    <border>
      <left style="hair">
        <color indexed="64"/>
      </left>
      <right style="thin">
        <color indexed="64"/>
      </right>
      <top/>
      <bottom/>
      <diagonal/>
    </border>
    <border>
      <left style="hair">
        <color indexed="8"/>
      </left>
      <right style="thin">
        <color indexed="8"/>
      </right>
      <top/>
      <bottom/>
      <diagonal/>
    </border>
    <border>
      <left/>
      <right/>
      <top/>
      <bottom style="hair">
        <color indexed="8"/>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right style="hair">
        <color indexed="64"/>
      </right>
      <top/>
      <bottom/>
      <diagonal/>
    </border>
    <border>
      <left style="hair">
        <color indexed="64"/>
      </left>
      <right style="thin">
        <color indexed="8"/>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8"/>
      </left>
      <right style="thin">
        <color indexed="8"/>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8"/>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8"/>
      </left>
      <right style="thin">
        <color indexed="8"/>
      </right>
      <top/>
      <bottom style="medium">
        <color indexed="64"/>
      </bottom>
      <diagonal/>
    </border>
    <border>
      <left/>
      <right/>
      <top style="medium">
        <color indexed="64"/>
      </top>
      <bottom/>
      <diagonal/>
    </border>
    <border>
      <left/>
      <right style="thin">
        <color indexed="8"/>
      </right>
      <top/>
      <bottom/>
      <diagonal/>
    </border>
    <border>
      <left/>
      <right style="hair">
        <color indexed="8"/>
      </right>
      <top style="medium">
        <color indexed="8"/>
      </top>
      <bottom/>
      <diagonal/>
    </border>
    <border>
      <left/>
      <right style="hair">
        <color indexed="8"/>
      </right>
      <top/>
      <bottom style="thin">
        <color indexed="8"/>
      </bottom>
      <diagonal/>
    </border>
    <border>
      <left style="hair">
        <color indexed="8"/>
      </left>
      <right style="hair">
        <color indexed="8"/>
      </right>
      <top style="medium">
        <color indexed="8"/>
      </top>
      <bottom/>
      <diagonal/>
    </border>
    <border>
      <left style="hair">
        <color indexed="8"/>
      </left>
      <right style="hair">
        <color indexed="8"/>
      </right>
      <top/>
      <bottom style="thin">
        <color indexed="8"/>
      </bottom>
      <diagonal/>
    </border>
    <border>
      <left style="hair">
        <color indexed="8"/>
      </left>
      <right/>
      <top style="medium">
        <color indexed="8"/>
      </top>
      <bottom/>
      <diagonal/>
    </border>
    <border>
      <left style="hair">
        <color indexed="8"/>
      </left>
      <right/>
      <top/>
      <bottom style="thin">
        <color indexed="8"/>
      </bottom>
      <diagonal/>
    </border>
    <border>
      <left/>
      <right/>
      <top style="medium">
        <color indexed="8"/>
      </top>
      <bottom/>
      <diagonal/>
    </border>
    <border>
      <left/>
      <right/>
      <top/>
      <bottom style="thin">
        <color indexed="8"/>
      </bottom>
      <diagonal/>
    </border>
    <border>
      <left style="thin">
        <color indexed="8"/>
      </left>
      <right/>
      <top/>
      <bottom/>
      <diagonal/>
    </border>
    <border>
      <left style="hair">
        <color indexed="64"/>
      </left>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8"/>
      </left>
      <right/>
      <top/>
      <bottom style="hair">
        <color indexed="8"/>
      </bottom>
      <diagonal/>
    </border>
    <border>
      <left/>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medium">
        <color indexed="64"/>
      </bottom>
      <diagonal/>
    </border>
    <border>
      <left/>
      <right style="thin">
        <color indexed="64"/>
      </right>
      <top style="medium">
        <color indexed="64"/>
      </top>
      <bottom/>
      <diagonal/>
    </border>
    <border>
      <left/>
      <right/>
      <top style="medium">
        <color indexed="64"/>
      </top>
      <bottom style="hair">
        <color indexed="8"/>
      </bottom>
      <diagonal/>
    </border>
    <border>
      <left/>
      <right style="hair">
        <color indexed="64"/>
      </right>
      <top style="medium">
        <color indexed="64"/>
      </top>
      <bottom/>
      <diagonal/>
    </border>
    <border>
      <left/>
      <right/>
      <top style="medium">
        <color indexed="64"/>
      </top>
      <bottom style="hair">
        <color indexed="64"/>
      </bottom>
      <diagonal/>
    </border>
    <border>
      <left/>
      <right style="thin">
        <color indexed="64"/>
      </right>
      <top/>
      <bottom style="thin">
        <color indexed="8"/>
      </bottom>
      <diagonal/>
    </border>
    <border>
      <left style="hair">
        <color indexed="8"/>
      </left>
      <right/>
      <top style="hair">
        <color indexed="8"/>
      </top>
      <bottom style="thin">
        <color indexed="64"/>
      </bottom>
      <diagonal/>
    </border>
    <border>
      <left/>
      <right/>
      <top style="thin">
        <color indexed="8"/>
      </top>
      <bottom/>
      <diagonal/>
    </border>
    <border>
      <left/>
      <right style="thin">
        <color indexed="64"/>
      </right>
      <top style="thin">
        <color indexed="8"/>
      </top>
      <bottom/>
      <diagonal/>
    </border>
    <border>
      <left/>
      <right style="thin">
        <color indexed="8"/>
      </right>
      <top/>
      <bottom style="medium">
        <color indexed="64"/>
      </bottom>
      <diagonal/>
    </border>
    <border>
      <left/>
      <right/>
      <top/>
      <bottom style="medium">
        <color indexed="8"/>
      </bottom>
      <diagonal/>
    </border>
    <border>
      <left/>
      <right style="thin">
        <color indexed="8"/>
      </right>
      <top style="medium">
        <color indexed="8"/>
      </top>
      <bottom/>
      <diagonal/>
    </border>
    <border>
      <left/>
      <right style="hair">
        <color indexed="8"/>
      </right>
      <top style="medium">
        <color indexed="8"/>
      </top>
      <bottom style="hair">
        <color indexed="8"/>
      </bottom>
      <diagonal/>
    </border>
    <border>
      <left/>
      <right style="thin">
        <color indexed="8"/>
      </right>
      <top/>
      <bottom style="thin">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medium">
        <color indexed="8"/>
      </top>
      <bottom/>
      <diagonal/>
    </border>
    <border>
      <left/>
      <right style="hair">
        <color indexed="8"/>
      </right>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top/>
      <bottom/>
      <diagonal/>
    </border>
    <border>
      <left style="hair">
        <color indexed="8"/>
      </left>
      <right/>
      <top style="hair">
        <color indexed="8"/>
      </top>
      <bottom/>
      <diagonal/>
    </border>
    <border>
      <left/>
      <right style="hair">
        <color indexed="8"/>
      </right>
      <top style="hair">
        <color indexed="8"/>
      </top>
      <bottom/>
      <diagonal/>
    </border>
    <border>
      <left style="thin">
        <color indexed="8"/>
      </left>
      <right/>
      <top/>
      <bottom style="thin">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right style="hair">
        <color indexed="8"/>
      </right>
      <top/>
      <bottom style="medium">
        <color indexed="8"/>
      </bottom>
      <diagonal/>
    </border>
    <border>
      <left style="hair">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hair">
        <color indexed="8"/>
      </right>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medium">
        <color auto="1"/>
      </bottom>
      <diagonal/>
    </border>
    <border>
      <left/>
      <right style="thin">
        <color indexed="64"/>
      </right>
      <top style="hair">
        <color indexed="64"/>
      </top>
      <bottom style="medium">
        <color auto="1"/>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style="hair">
        <color indexed="64"/>
      </right>
      <top/>
      <bottom style="medium">
        <color auto="1"/>
      </bottom>
      <diagonal/>
    </border>
    <border>
      <left/>
      <right style="thin">
        <color indexed="8"/>
      </right>
      <top/>
      <bottom style="medium">
        <color auto="1"/>
      </bottom>
      <diagonal/>
    </border>
    <border>
      <left style="thin">
        <color indexed="64"/>
      </left>
      <right/>
      <top/>
      <bottom style="medium">
        <color auto="1"/>
      </bottom>
      <diagonal/>
    </border>
    <border>
      <left style="hair">
        <color indexed="64"/>
      </left>
      <right style="thin">
        <color indexed="8"/>
      </right>
      <top/>
      <bottom style="hair">
        <color indexed="64"/>
      </bottom>
      <diagonal/>
    </border>
    <border>
      <left/>
      <right/>
      <top style="hair">
        <color indexed="8"/>
      </top>
      <bottom style="thin">
        <color indexed="64"/>
      </bottom>
      <diagonal/>
    </border>
    <border>
      <left style="hair">
        <color indexed="64"/>
      </left>
      <right/>
      <top style="medium">
        <color indexed="64"/>
      </top>
      <bottom/>
      <diagonal/>
    </border>
    <border>
      <left style="hair">
        <color indexed="64"/>
      </left>
      <right/>
      <top style="hair">
        <color indexed="8"/>
      </top>
      <bottom style="thin">
        <color indexed="64"/>
      </bottom>
      <diagonal/>
    </border>
    <border>
      <left style="hair">
        <color indexed="8"/>
      </left>
      <right style="hair">
        <color indexed="64"/>
      </right>
      <top style="hair">
        <color indexed="8"/>
      </top>
      <bottom style="thin">
        <color indexed="64"/>
      </bottom>
      <diagonal/>
    </border>
    <border>
      <left style="thin">
        <color indexed="64"/>
      </left>
      <right/>
      <top style="medium">
        <color indexed="64"/>
      </top>
      <bottom style="hair">
        <color indexed="8"/>
      </bottom>
      <diagonal/>
    </border>
    <border>
      <left/>
      <right style="hair">
        <color indexed="64"/>
      </right>
      <top style="medium">
        <color indexed="64"/>
      </top>
      <bottom style="hair">
        <color indexed="8"/>
      </bottom>
      <diagonal/>
    </border>
    <border>
      <left style="hair">
        <color indexed="8"/>
      </left>
      <right style="hair">
        <color indexed="64"/>
      </right>
      <top style="hair">
        <color indexed="8"/>
      </top>
      <bottom style="thin">
        <color indexed="8"/>
      </bottom>
      <diagonal/>
    </border>
    <border>
      <left style="hair">
        <color indexed="8"/>
      </left>
      <right style="hair">
        <color indexed="64"/>
      </right>
      <top style="hair">
        <color indexed="64"/>
      </top>
      <bottom style="thin">
        <color indexed="8"/>
      </bottom>
      <diagonal/>
    </border>
    <border>
      <left style="thin">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thin">
        <color indexed="64"/>
      </left>
      <right/>
      <top/>
      <bottom/>
      <diagonal/>
    </border>
    <border>
      <left style="thin">
        <color indexed="8"/>
      </left>
      <right style="hair">
        <color indexed="8"/>
      </right>
      <top style="medium">
        <color indexed="8"/>
      </top>
      <bottom/>
      <diagonal/>
    </border>
    <border>
      <left style="thin">
        <color indexed="8"/>
      </left>
      <right style="hair">
        <color indexed="8"/>
      </right>
      <top/>
      <bottom style="thin">
        <color indexed="8"/>
      </bottom>
      <diagonal/>
    </border>
    <border>
      <left/>
      <right/>
      <top style="medium">
        <color auto="1"/>
      </top>
      <bottom/>
      <diagonal/>
    </border>
    <border>
      <left style="hair">
        <color indexed="8"/>
      </left>
      <right/>
      <top style="hair">
        <color indexed="64"/>
      </top>
      <bottom style="thin">
        <color indexed="64"/>
      </bottom>
      <diagonal/>
    </border>
  </borders>
  <cellStyleXfs count="60">
    <xf numFmtId="0" fontId="0" fillId="0" borderId="0"/>
    <xf numFmtId="38" fontId="2" fillId="0" borderId="0" applyFont="0" applyFill="0" applyBorder="0" applyAlignment="0" applyProtection="0"/>
    <xf numFmtId="0" fontId="3" fillId="0" borderId="0"/>
    <xf numFmtId="0" fontId="1" fillId="0" borderId="0"/>
    <xf numFmtId="38" fontId="1" fillId="0" borderId="0" applyFont="0" applyFill="0" applyBorder="0" applyAlignment="0" applyProtection="0"/>
    <xf numFmtId="0" fontId="13" fillId="0" borderId="0"/>
    <xf numFmtId="0" fontId="18" fillId="0" borderId="0"/>
    <xf numFmtId="0" fontId="13" fillId="0" borderId="0"/>
    <xf numFmtId="0" fontId="11" fillId="0" borderId="0"/>
    <xf numFmtId="0" fontId="18" fillId="0" borderId="0"/>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1" fillId="33"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2" fillId="34"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3" fillId="0" borderId="0" applyNumberFormat="0" applyFill="0" applyBorder="0" applyAlignment="0" applyProtection="0">
      <alignment vertical="center"/>
    </xf>
    <xf numFmtId="0" fontId="24" fillId="9" borderId="55" applyNumberFormat="0" applyAlignment="0" applyProtection="0">
      <alignment vertical="center"/>
    </xf>
    <xf numFmtId="0" fontId="25" fillId="6" borderId="0" applyNumberFormat="0" applyBorder="0" applyAlignment="0" applyProtection="0">
      <alignment vertical="center"/>
    </xf>
    <xf numFmtId="0" fontId="21" fillId="10" borderId="56" applyNumberFormat="0" applyFont="0" applyAlignment="0" applyProtection="0">
      <alignment vertical="center"/>
    </xf>
    <xf numFmtId="0" fontId="21" fillId="10" borderId="56" applyNumberFormat="0" applyFont="0" applyAlignment="0" applyProtection="0">
      <alignment vertical="center"/>
    </xf>
    <xf numFmtId="0" fontId="26" fillId="0" borderId="54" applyNumberFormat="0" applyFill="0" applyAlignment="0" applyProtection="0">
      <alignment vertical="center"/>
    </xf>
    <xf numFmtId="0" fontId="27" fillId="5" borderId="0" applyNumberFormat="0" applyBorder="0" applyAlignment="0" applyProtection="0">
      <alignment vertical="center"/>
    </xf>
    <xf numFmtId="0" fontId="28" fillId="8" borderId="52" applyNumberFormat="0" applyAlignment="0" applyProtection="0">
      <alignment vertical="center"/>
    </xf>
    <xf numFmtId="0" fontId="29" fillId="0" borderId="0" applyNumberFormat="0" applyFill="0" applyBorder="0" applyAlignment="0" applyProtection="0">
      <alignment vertical="center"/>
    </xf>
    <xf numFmtId="0" fontId="30" fillId="0" borderId="49" applyNumberFormat="0" applyFill="0" applyAlignment="0" applyProtection="0">
      <alignment vertical="center"/>
    </xf>
    <xf numFmtId="0" fontId="31" fillId="0" borderId="50" applyNumberFormat="0" applyFill="0" applyAlignment="0" applyProtection="0">
      <alignment vertical="center"/>
    </xf>
    <xf numFmtId="0" fontId="32" fillId="0" borderId="51" applyNumberFormat="0" applyFill="0" applyAlignment="0" applyProtection="0">
      <alignment vertical="center"/>
    </xf>
    <xf numFmtId="0" fontId="32" fillId="0" borderId="0" applyNumberFormat="0" applyFill="0" applyBorder="0" applyAlignment="0" applyProtection="0">
      <alignment vertical="center"/>
    </xf>
    <xf numFmtId="0" fontId="33" fillId="0" borderId="57" applyNumberFormat="0" applyFill="0" applyAlignment="0" applyProtection="0">
      <alignment vertical="center"/>
    </xf>
    <xf numFmtId="0" fontId="34" fillId="8" borderId="53" applyNumberFormat="0" applyAlignment="0" applyProtection="0">
      <alignment vertical="center"/>
    </xf>
    <xf numFmtId="0" fontId="35" fillId="0" borderId="0" applyNumberFormat="0" applyFill="0" applyBorder="0" applyAlignment="0" applyProtection="0">
      <alignment vertical="center"/>
    </xf>
    <xf numFmtId="0" fontId="36" fillId="7" borderId="52" applyNumberFormat="0" applyAlignment="0" applyProtection="0">
      <alignment vertical="center"/>
    </xf>
    <xf numFmtId="0" fontId="37" fillId="4" borderId="0" applyNumberFormat="0" applyBorder="0" applyAlignment="0" applyProtection="0">
      <alignment vertical="center"/>
    </xf>
    <xf numFmtId="0" fontId="13" fillId="0" borderId="0"/>
    <xf numFmtId="0" fontId="11"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8" fillId="0" borderId="0"/>
    <xf numFmtId="0" fontId="1" fillId="0" borderId="0">
      <alignment vertical="center"/>
    </xf>
  </cellStyleXfs>
  <cellXfs count="621">
    <xf numFmtId="0" fontId="0" fillId="0" borderId="0" xfId="0"/>
    <xf numFmtId="41" fontId="5" fillId="0" borderId="0" xfId="0" applyNumberFormat="1" applyFont="1" applyBorder="1" applyAlignment="1">
      <alignment horizontal="center" vertical="center" wrapText="1"/>
    </xf>
    <xf numFmtId="41" fontId="5" fillId="0" borderId="0" xfId="0" applyNumberFormat="1" applyFont="1" applyBorder="1" applyAlignment="1">
      <alignment horizontal="distributed" vertical="center"/>
    </xf>
    <xf numFmtId="41" fontId="5" fillId="0" borderId="0" xfId="0" applyNumberFormat="1" applyFont="1" applyBorder="1" applyAlignment="1" applyProtection="1">
      <alignment horizontal="center" vertical="center"/>
    </xf>
    <xf numFmtId="41" fontId="5" fillId="0" borderId="0" xfId="0" applyNumberFormat="1" applyFont="1" applyBorder="1" applyAlignment="1" applyProtection="1">
      <alignment horizontal="distributed" vertical="center"/>
    </xf>
    <xf numFmtId="41" fontId="6" fillId="0" borderId="0" xfId="0" applyNumberFormat="1" applyFont="1" applyBorder="1" applyAlignment="1">
      <alignment horizontal="center" vertical="center"/>
    </xf>
    <xf numFmtId="41" fontId="5" fillId="0" borderId="0" xfId="0" applyNumberFormat="1" applyFont="1" applyBorder="1" applyAlignment="1">
      <alignment horizontal="center" vertical="center" textRotation="255"/>
    </xf>
    <xf numFmtId="41" fontId="5" fillId="0" borderId="0" xfId="0" applyNumberFormat="1" applyFont="1" applyAlignment="1">
      <alignment horizontal="center" vertical="center"/>
    </xf>
    <xf numFmtId="41" fontId="6" fillId="0" borderId="0" xfId="0" applyNumberFormat="1" applyFont="1" applyBorder="1" applyAlignment="1" applyProtection="1">
      <alignment horizontal="center" vertical="center"/>
    </xf>
    <xf numFmtId="41" fontId="5" fillId="0" borderId="0" xfId="0" applyNumberFormat="1" applyFont="1" applyAlignment="1">
      <alignment vertical="center"/>
    </xf>
    <xf numFmtId="41" fontId="6" fillId="0" borderId="1" xfId="0" applyNumberFormat="1" applyFont="1" applyBorder="1" applyAlignment="1">
      <alignment horizontal="center" vertical="center"/>
    </xf>
    <xf numFmtId="41" fontId="6" fillId="0" borderId="1" xfId="0" applyNumberFormat="1" applyFont="1" applyBorder="1" applyAlignment="1" applyProtection="1">
      <alignment horizontal="center" vertical="center"/>
    </xf>
    <xf numFmtId="41" fontId="5" fillId="0" borderId="2" xfId="0" applyNumberFormat="1" applyFont="1" applyBorder="1" applyAlignment="1">
      <alignment horizontal="distributed" vertical="center"/>
    </xf>
    <xf numFmtId="41" fontId="5" fillId="0" borderId="2" xfId="0" applyNumberFormat="1" applyFont="1" applyBorder="1" applyAlignment="1" applyProtection="1">
      <alignment horizontal="distributed" vertical="center"/>
    </xf>
    <xf numFmtId="41" fontId="5" fillId="0" borderId="3" xfId="0" applyNumberFormat="1" applyFont="1" applyBorder="1" applyAlignment="1">
      <alignment horizontal="right" vertical="center"/>
    </xf>
    <xf numFmtId="41" fontId="5" fillId="0" borderId="4" xfId="0" applyNumberFormat="1" applyFont="1" applyBorder="1" applyAlignment="1">
      <alignment horizontal="left" vertical="center"/>
    </xf>
    <xf numFmtId="41" fontId="5" fillId="0" borderId="5" xfId="0" applyNumberFormat="1" applyFont="1" applyBorder="1" applyAlignment="1">
      <alignment vertical="center"/>
    </xf>
    <xf numFmtId="41" fontId="5" fillId="0" borderId="6" xfId="0" applyNumberFormat="1" applyFont="1" applyBorder="1" applyAlignment="1">
      <alignment horizontal="right" vertical="center"/>
    </xf>
    <xf numFmtId="41" fontId="5" fillId="0" borderId="7" xfId="0" applyNumberFormat="1" applyFont="1" applyBorder="1" applyAlignment="1">
      <alignment horizontal="left" vertical="center"/>
    </xf>
    <xf numFmtId="41" fontId="5" fillId="0" borderId="8" xfId="0" applyNumberFormat="1" applyFont="1" applyBorder="1" applyAlignment="1">
      <alignment vertical="center"/>
    </xf>
    <xf numFmtId="41" fontId="5" fillId="0" borderId="9" xfId="0" applyNumberFormat="1" applyFont="1" applyBorder="1" applyAlignment="1" applyProtection="1">
      <alignment vertical="center"/>
    </xf>
    <xf numFmtId="41" fontId="10" fillId="0" borderId="0" xfId="0" applyNumberFormat="1" applyFont="1" applyAlignment="1">
      <alignment horizontal="center" vertical="center"/>
    </xf>
    <xf numFmtId="41" fontId="5" fillId="0" borderId="1" xfId="0" applyNumberFormat="1" applyFont="1" applyBorder="1" applyAlignment="1" applyProtection="1">
      <alignment horizontal="center" vertical="center"/>
    </xf>
    <xf numFmtId="41" fontId="9" fillId="0" borderId="0" xfId="0" applyNumberFormat="1" applyFont="1" applyAlignment="1">
      <alignment vertical="center"/>
    </xf>
    <xf numFmtId="41" fontId="10" fillId="0" borderId="0" xfId="0" applyNumberFormat="1" applyFont="1" applyAlignment="1">
      <alignment vertical="center"/>
    </xf>
    <xf numFmtId="41" fontId="10" fillId="0" borderId="0" xfId="0" applyNumberFormat="1" applyFont="1" applyAlignment="1" applyProtection="1">
      <alignment horizontal="right" vertical="center"/>
    </xf>
    <xf numFmtId="41" fontId="10" fillId="0" borderId="0" xfId="0" applyNumberFormat="1" applyFont="1" applyBorder="1" applyAlignment="1">
      <alignment horizontal="right" vertical="center"/>
    </xf>
    <xf numFmtId="41" fontId="10" fillId="0" borderId="0" xfId="0" applyNumberFormat="1" applyFont="1" applyAlignment="1" applyProtection="1">
      <alignment vertical="center"/>
    </xf>
    <xf numFmtId="176" fontId="5" fillId="0" borderId="5" xfId="0" applyNumberFormat="1" applyFont="1" applyBorder="1" applyAlignment="1">
      <alignment horizontal="center" vertical="center"/>
    </xf>
    <xf numFmtId="41" fontId="5" fillId="0" borderId="2" xfId="0" applyNumberFormat="1" applyFont="1" applyBorder="1" applyAlignment="1" applyProtection="1">
      <alignment vertical="center"/>
    </xf>
    <xf numFmtId="176" fontId="5" fillId="0" borderId="8"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8" xfId="0" applyNumberFormat="1" applyFont="1" applyBorder="1" applyAlignment="1">
      <alignment horizontal="center" vertical="center"/>
    </xf>
    <xf numFmtId="41" fontId="5" fillId="0" borderId="5" xfId="0" applyNumberFormat="1" applyFont="1" applyBorder="1" applyAlignment="1">
      <alignment horizontal="center" vertical="center"/>
    </xf>
    <xf numFmtId="41" fontId="5" fillId="0" borderId="8"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8" xfId="0" applyNumberFormat="1" applyFont="1" applyBorder="1" applyAlignment="1">
      <alignment horizontal="center" vertical="center"/>
    </xf>
    <xf numFmtId="41" fontId="5" fillId="0" borderId="0" xfId="0" applyNumberFormat="1" applyFont="1" applyBorder="1" applyAlignment="1">
      <alignment vertical="center"/>
    </xf>
    <xf numFmtId="41" fontId="5" fillId="0" borderId="0" xfId="1" applyNumberFormat="1" applyFont="1" applyBorder="1" applyAlignment="1">
      <alignment vertical="center"/>
    </xf>
    <xf numFmtId="41" fontId="5" fillId="0" borderId="2" xfId="1" applyNumberFormat="1" applyFont="1" applyBorder="1" applyAlignment="1">
      <alignment vertical="center"/>
    </xf>
    <xf numFmtId="41" fontId="5" fillId="0" borderId="0" xfId="1" applyNumberFormat="1" applyFont="1" applyBorder="1" applyAlignment="1" applyProtection="1">
      <alignment vertical="center"/>
    </xf>
    <xf numFmtId="41" fontId="7" fillId="0" borderId="0" xfId="0" applyNumberFormat="1" applyFont="1" applyBorder="1" applyAlignment="1">
      <alignment vertical="center"/>
    </xf>
    <xf numFmtId="41" fontId="7" fillId="0" borderId="0" xfId="0" applyNumberFormat="1" applyFont="1" applyAlignment="1">
      <alignment vertical="center"/>
    </xf>
    <xf numFmtId="41" fontId="6" fillId="0" borderId="0" xfId="0" applyNumberFormat="1" applyFont="1" applyBorder="1" applyAlignment="1">
      <alignment vertical="center"/>
    </xf>
    <xf numFmtId="41" fontId="6" fillId="0" borderId="1" xfId="0" applyNumberFormat="1" applyFont="1" applyBorder="1" applyAlignment="1">
      <alignment vertical="center"/>
    </xf>
    <xf numFmtId="41" fontId="6" fillId="0" borderId="13" xfId="0" applyNumberFormat="1" applyFont="1" applyBorder="1" applyAlignment="1">
      <alignment vertical="center"/>
    </xf>
    <xf numFmtId="41" fontId="6" fillId="0" borderId="18" xfId="0" applyNumberFormat="1" applyFont="1" applyBorder="1" applyAlignment="1">
      <alignment vertical="center"/>
    </xf>
    <xf numFmtId="41" fontId="5" fillId="0" borderId="21" xfId="0" applyNumberFormat="1" applyFont="1" applyBorder="1" applyAlignment="1">
      <alignment vertical="center"/>
    </xf>
    <xf numFmtId="41" fontId="5" fillId="0" borderId="22" xfId="1" applyNumberFormat="1" applyFont="1" applyBorder="1" applyAlignment="1" applyProtection="1">
      <alignment vertical="center"/>
    </xf>
    <xf numFmtId="41" fontId="5" fillId="0" borderId="23" xfId="0" applyNumberFormat="1" applyFont="1" applyBorder="1" applyAlignment="1">
      <alignment vertical="center"/>
    </xf>
    <xf numFmtId="41" fontId="5" fillId="0" borderId="24" xfId="0" applyNumberFormat="1" applyFont="1" applyBorder="1" applyAlignment="1">
      <alignment vertical="center"/>
    </xf>
    <xf numFmtId="41" fontId="10" fillId="0" borderId="25" xfId="0" applyNumberFormat="1" applyFont="1" applyBorder="1" applyAlignment="1">
      <alignment vertical="center"/>
    </xf>
    <xf numFmtId="41" fontId="10" fillId="0" borderId="0" xfId="0" applyNumberFormat="1" applyFont="1" applyBorder="1" applyAlignment="1" applyProtection="1">
      <alignment horizontal="centerContinuous" vertical="center" wrapText="1"/>
    </xf>
    <xf numFmtId="177" fontId="5" fillId="0" borderId="8" xfId="0" applyNumberFormat="1" applyFont="1" applyFill="1" applyBorder="1" applyAlignment="1">
      <alignment horizontal="center" vertical="center"/>
    </xf>
    <xf numFmtId="41" fontId="7" fillId="0" borderId="2" xfId="1" applyNumberFormat="1" applyFont="1" applyFill="1" applyBorder="1" applyAlignment="1">
      <alignment horizontal="center" vertical="center"/>
    </xf>
    <xf numFmtId="41" fontId="5" fillId="0" borderId="19" xfId="0" applyNumberFormat="1" applyFont="1" applyFill="1" applyBorder="1" applyAlignment="1">
      <alignment horizontal="center" vertical="center"/>
    </xf>
    <xf numFmtId="41" fontId="5" fillId="0" borderId="0" xfId="0" applyNumberFormat="1" applyFont="1" applyFill="1" applyBorder="1" applyAlignment="1">
      <alignment horizontal="center" vertical="center"/>
    </xf>
    <xf numFmtId="41" fontId="7" fillId="0" borderId="41" xfId="1" applyNumberFormat="1" applyFont="1" applyFill="1" applyBorder="1" applyAlignment="1">
      <alignment horizontal="center" vertical="center"/>
    </xf>
    <xf numFmtId="41" fontId="5" fillId="3" borderId="37" xfId="0" applyNumberFormat="1" applyFont="1" applyFill="1" applyBorder="1" applyAlignment="1">
      <alignment horizontal="center" vertical="center"/>
    </xf>
    <xf numFmtId="41" fontId="5" fillId="3" borderId="39" xfId="0" applyNumberFormat="1" applyFont="1" applyFill="1" applyBorder="1" applyAlignment="1">
      <alignment horizontal="center" vertical="center"/>
    </xf>
    <xf numFmtId="41" fontId="5" fillId="3" borderId="38" xfId="1" applyNumberFormat="1" applyFont="1" applyFill="1" applyBorder="1" applyAlignment="1">
      <alignment vertical="center"/>
    </xf>
    <xf numFmtId="41" fontId="5" fillId="3" borderId="36" xfId="1" applyNumberFormat="1" applyFont="1" applyFill="1" applyBorder="1" applyAlignment="1">
      <alignment vertical="center"/>
    </xf>
    <xf numFmtId="41" fontId="5" fillId="3" borderId="0" xfId="0" applyNumberFormat="1" applyFont="1" applyFill="1" applyBorder="1" applyAlignment="1">
      <alignment vertical="center"/>
    </xf>
    <xf numFmtId="177" fontId="5" fillId="3" borderId="37" xfId="0" applyNumberFormat="1" applyFont="1" applyFill="1" applyBorder="1" applyAlignment="1">
      <alignment horizontal="center" vertical="center"/>
    </xf>
    <xf numFmtId="177" fontId="5" fillId="3" borderId="39" xfId="0" applyNumberFormat="1" applyFont="1" applyFill="1" applyBorder="1" applyAlignment="1">
      <alignment horizontal="center" vertical="center"/>
    </xf>
    <xf numFmtId="41" fontId="5" fillId="3" borderId="0" xfId="0" applyNumberFormat="1" applyFont="1" applyFill="1" applyAlignment="1">
      <alignment vertical="center"/>
    </xf>
    <xf numFmtId="41" fontId="5" fillId="3" borderId="40" xfId="0" applyNumberFormat="1" applyFont="1" applyFill="1" applyBorder="1" applyAlignment="1">
      <alignment horizontal="center" vertical="center"/>
    </xf>
    <xf numFmtId="41" fontId="5" fillId="0" borderId="2" xfId="0" applyNumberFormat="1" applyFont="1" applyBorder="1" applyAlignment="1" applyProtection="1">
      <alignment vertical="center"/>
    </xf>
    <xf numFmtId="41" fontId="5" fillId="0" borderId="0" xfId="4" applyNumberFormat="1" applyFont="1" applyBorder="1" applyAlignment="1">
      <alignment vertical="center"/>
    </xf>
    <xf numFmtId="41" fontId="5" fillId="0" borderId="0" xfId="0" applyNumberFormat="1" applyFont="1" applyBorder="1" applyAlignment="1" applyProtection="1">
      <alignment vertical="center"/>
    </xf>
    <xf numFmtId="41" fontId="10" fillId="0" borderId="25" xfId="0" applyNumberFormat="1" applyFont="1" applyBorder="1" applyAlignment="1" applyProtection="1">
      <alignment horizontal="right" vertical="center"/>
    </xf>
    <xf numFmtId="0" fontId="9" fillId="0" borderId="0" xfId="5" applyFont="1"/>
    <xf numFmtId="0" fontId="10" fillId="0" borderId="58" xfId="5" applyFont="1" applyBorder="1"/>
    <xf numFmtId="0" fontId="10" fillId="0" borderId="58" xfId="5" applyFont="1" applyBorder="1" applyAlignment="1">
      <alignment horizontal="right"/>
    </xf>
    <xf numFmtId="0" fontId="10" fillId="0" borderId="0" xfId="5" applyFont="1"/>
    <xf numFmtId="0" fontId="13" fillId="0" borderId="0" xfId="5"/>
    <xf numFmtId="179" fontId="17" fillId="0" borderId="0" xfId="5" applyNumberFormat="1" applyFont="1" applyBorder="1" applyAlignment="1" applyProtection="1">
      <alignment vertical="center" shrinkToFit="1"/>
    </xf>
    <xf numFmtId="180" fontId="13" fillId="0" borderId="0" xfId="5" applyNumberFormat="1"/>
    <xf numFmtId="179" fontId="17" fillId="0" borderId="0" xfId="5" applyNumberFormat="1" applyFont="1" applyBorder="1" applyAlignment="1" applyProtection="1">
      <alignment horizontal="right" vertical="center" shrinkToFit="1"/>
    </xf>
    <xf numFmtId="0" fontId="10" fillId="0" borderId="0" xfId="5" applyFont="1" applyAlignment="1"/>
    <xf numFmtId="0" fontId="10" fillId="0" borderId="0" xfId="5" applyFont="1" applyAlignment="1">
      <alignment horizontal="right"/>
    </xf>
    <xf numFmtId="0" fontId="18" fillId="0" borderId="0" xfId="6"/>
    <xf numFmtId="49" fontId="17" fillId="0" borderId="34" xfId="6" applyNumberFormat="1" applyFont="1" applyBorder="1" applyAlignment="1">
      <alignment horizontal="left"/>
    </xf>
    <xf numFmtId="49" fontId="17" fillId="0" borderId="79" xfId="6" applyNumberFormat="1" applyFont="1" applyBorder="1" applyAlignment="1">
      <alignment horizontal="left"/>
    </xf>
    <xf numFmtId="0" fontId="10" fillId="0" borderId="0" xfId="6" applyFont="1" applyAlignment="1">
      <alignment horizontal="left"/>
    </xf>
    <xf numFmtId="0" fontId="19" fillId="0" borderId="0" xfId="6" applyFont="1"/>
    <xf numFmtId="0" fontId="19" fillId="0" borderId="0" xfId="5" applyFont="1"/>
    <xf numFmtId="0" fontId="9" fillId="0" borderId="0" xfId="3" applyFont="1"/>
    <xf numFmtId="0" fontId="10" fillId="0" borderId="0" xfId="3" applyFont="1"/>
    <xf numFmtId="0" fontId="10" fillId="0" borderId="0" xfId="3" applyFont="1" applyAlignment="1"/>
    <xf numFmtId="0" fontId="5" fillId="0" borderId="0" xfId="3" applyFont="1"/>
    <xf numFmtId="0" fontId="7" fillId="0" borderId="0" xfId="3" applyFont="1"/>
    <xf numFmtId="0" fontId="7" fillId="0" borderId="0" xfId="3" applyFont="1" applyFill="1" applyBorder="1" applyAlignment="1"/>
    <xf numFmtId="0" fontId="7" fillId="0" borderId="0" xfId="3" applyFont="1" applyAlignment="1">
      <alignment horizontal="right"/>
    </xf>
    <xf numFmtId="0" fontId="20" fillId="0" borderId="0" xfId="8" applyFont="1"/>
    <xf numFmtId="0" fontId="10" fillId="0" borderId="84" xfId="7" applyFont="1" applyBorder="1"/>
    <xf numFmtId="0" fontId="10" fillId="0" borderId="0" xfId="7" applyFont="1"/>
    <xf numFmtId="0" fontId="10" fillId="0" borderId="0" xfId="7" applyFont="1" applyAlignment="1"/>
    <xf numFmtId="0" fontId="10" fillId="0" borderId="0" xfId="8" applyFont="1" applyBorder="1"/>
    <xf numFmtId="0" fontId="10" fillId="0" borderId="0" xfId="7" applyFont="1" applyBorder="1" applyAlignment="1"/>
    <xf numFmtId="0" fontId="10" fillId="0" borderId="0" xfId="8" applyFont="1"/>
    <xf numFmtId="0" fontId="5" fillId="0" borderId="0" xfId="7" applyFont="1"/>
    <xf numFmtId="0" fontId="5" fillId="0" borderId="0" xfId="7" applyFont="1" applyBorder="1"/>
    <xf numFmtId="0" fontId="5" fillId="0" borderId="0" xfId="8" applyFont="1"/>
    <xf numFmtId="0" fontId="5" fillId="0" borderId="0" xfId="7" applyFont="1" applyAlignment="1">
      <alignment vertical="center"/>
    </xf>
    <xf numFmtId="0" fontId="10" fillId="0" borderId="0" xfId="7" applyFont="1" applyBorder="1"/>
    <xf numFmtId="0" fontId="10" fillId="0" borderId="0" xfId="7" applyFont="1" applyAlignment="1">
      <alignment horizontal="centerContinuous"/>
    </xf>
    <xf numFmtId="0" fontId="10" fillId="0" borderId="0" xfId="7" applyFont="1" applyAlignment="1">
      <alignment horizontal="right"/>
    </xf>
    <xf numFmtId="0" fontId="7" fillId="0" borderId="0" xfId="7" applyFont="1" applyBorder="1"/>
    <xf numFmtId="0" fontId="7" fillId="0" borderId="0" xfId="7" applyFont="1"/>
    <xf numFmtId="0" fontId="7" fillId="0" borderId="0" xfId="7" applyFont="1" applyAlignment="1"/>
    <xf numFmtId="0" fontId="7" fillId="0" borderId="0" xfId="7" applyFont="1" applyAlignment="1">
      <alignment horizontal="centerContinuous"/>
    </xf>
    <xf numFmtId="0" fontId="5" fillId="0" borderId="33" xfId="7" applyFont="1" applyBorder="1"/>
    <xf numFmtId="0" fontId="5" fillId="0" borderId="34" xfId="7" applyFont="1" applyBorder="1"/>
    <xf numFmtId="0" fontId="5" fillId="0" borderId="100" xfId="7" applyFont="1" applyBorder="1" applyAlignment="1">
      <alignment vertical="center"/>
    </xf>
    <xf numFmtId="0" fontId="5" fillId="0" borderId="95" xfId="7" applyFont="1" applyBorder="1" applyAlignment="1">
      <alignment horizontal="center" vertical="center"/>
    </xf>
    <xf numFmtId="0" fontId="5" fillId="0" borderId="104" xfId="7" applyFont="1" applyBorder="1" applyAlignment="1">
      <alignment vertical="center"/>
    </xf>
    <xf numFmtId="0" fontId="9" fillId="0" borderId="0" xfId="52" applyFont="1" applyAlignment="1">
      <alignment vertical="center"/>
    </xf>
    <xf numFmtId="0" fontId="7" fillId="0" borderId="0" xfId="52" applyFont="1" applyAlignment="1">
      <alignment horizontal="center" vertical="center"/>
    </xf>
    <xf numFmtId="0" fontId="7" fillId="0" borderId="0" xfId="52" applyFont="1" applyAlignment="1">
      <alignment vertical="center"/>
    </xf>
    <xf numFmtId="0" fontId="7" fillId="0" borderId="0" xfId="52" applyFont="1" applyAlignment="1">
      <alignment horizontal="right" vertical="center"/>
    </xf>
    <xf numFmtId="0" fontId="10" fillId="0" borderId="0" xfId="52" applyFont="1" applyAlignment="1">
      <alignment horizontal="right" vertical="center"/>
    </xf>
    <xf numFmtId="0" fontId="5" fillId="0" borderId="85" xfId="52" applyFont="1" applyBorder="1" applyAlignment="1">
      <alignment horizontal="right" vertical="center"/>
    </xf>
    <xf numFmtId="0" fontId="5" fillId="0" borderId="27" xfId="52" applyFont="1" applyBorder="1" applyAlignment="1">
      <alignment horizontal="center" vertical="center"/>
    </xf>
    <xf numFmtId="0" fontId="5" fillId="0" borderId="31" xfId="52" applyFont="1" applyBorder="1" applyAlignment="1">
      <alignment horizontal="center" vertical="center"/>
    </xf>
    <xf numFmtId="0" fontId="5" fillId="0" borderId="0" xfId="52" applyFont="1" applyBorder="1" applyAlignment="1">
      <alignment vertical="center"/>
    </xf>
    <xf numFmtId="0" fontId="5" fillId="0" borderId="0" xfId="52" applyFont="1" applyAlignment="1">
      <alignment vertical="center"/>
    </xf>
    <xf numFmtId="0" fontId="5" fillId="0" borderId="87" xfId="52" applyFont="1" applyBorder="1" applyAlignment="1">
      <alignment horizontal="left" vertical="center"/>
    </xf>
    <xf numFmtId="181" fontId="5" fillId="0" borderId="28" xfId="52" applyNumberFormat="1" applyFont="1" applyBorder="1" applyAlignment="1">
      <alignment horizontal="center" vertical="center"/>
    </xf>
    <xf numFmtId="181" fontId="5" fillId="0" borderId="32" xfId="52" applyNumberFormat="1" applyFont="1" applyBorder="1" applyAlignment="1">
      <alignment horizontal="center" vertical="center"/>
    </xf>
    <xf numFmtId="41" fontId="5" fillId="0" borderId="0" xfId="52" applyNumberFormat="1" applyFont="1" applyBorder="1" applyAlignment="1" applyProtection="1">
      <alignment vertical="center"/>
    </xf>
    <xf numFmtId="41" fontId="5" fillId="0" borderId="0" xfId="52" applyNumberFormat="1" applyFont="1" applyAlignment="1" applyProtection="1">
      <alignment vertical="center"/>
    </xf>
    <xf numFmtId="41" fontId="5" fillId="0" borderId="0" xfId="52" applyNumberFormat="1" applyFont="1" applyBorder="1" applyAlignment="1" applyProtection="1">
      <alignment horizontal="right" vertical="center"/>
    </xf>
    <xf numFmtId="41" fontId="5" fillId="0" borderId="0" xfId="52" applyNumberFormat="1" applyFont="1" applyAlignment="1" applyProtection="1">
      <alignment horizontal="right" vertical="center"/>
    </xf>
    <xf numFmtId="0" fontId="5" fillId="0" borderId="100" xfId="52" applyFont="1" applyBorder="1" applyAlignment="1">
      <alignment horizontal="left" vertical="center"/>
    </xf>
    <xf numFmtId="0" fontId="5" fillId="0" borderId="103" xfId="52" applyFont="1" applyBorder="1" applyAlignment="1">
      <alignment horizontal="centerContinuous" vertical="center"/>
    </xf>
    <xf numFmtId="41" fontId="5" fillId="0" borderId="46" xfId="52" applyNumberFormat="1" applyFont="1" applyBorder="1" applyAlignment="1" applyProtection="1">
      <alignment horizontal="centerContinuous" vertical="center"/>
    </xf>
    <xf numFmtId="0" fontId="5" fillId="0" borderId="95" xfId="52" applyFont="1" applyBorder="1" applyAlignment="1">
      <alignment horizontal="center" vertical="center"/>
    </xf>
    <xf numFmtId="185" fontId="5" fillId="0" borderId="0" xfId="52" applyNumberFormat="1" applyFont="1" applyAlignment="1" applyProtection="1">
      <alignment vertical="center"/>
    </xf>
    <xf numFmtId="0" fontId="5" fillId="0" borderId="108" xfId="52" applyFont="1" applyBorder="1" applyAlignment="1">
      <alignment horizontal="center" vertical="center"/>
    </xf>
    <xf numFmtId="185" fontId="5" fillId="0" borderId="0" xfId="52" applyNumberFormat="1" applyFont="1" applyBorder="1" applyAlignment="1" applyProtection="1">
      <alignment vertical="center"/>
    </xf>
    <xf numFmtId="0" fontId="5" fillId="0" borderId="104" xfId="52" applyFont="1" applyBorder="1" applyAlignment="1">
      <alignment horizontal="center" vertical="center"/>
    </xf>
    <xf numFmtId="185" fontId="5" fillId="0" borderId="84" xfId="52" applyNumberFormat="1" applyFont="1" applyBorder="1" applyAlignment="1" applyProtection="1">
      <alignment vertical="center"/>
    </xf>
    <xf numFmtId="0" fontId="10" fillId="0" borderId="0" xfId="52" applyFont="1" applyAlignment="1">
      <alignment horizontal="right"/>
    </xf>
    <xf numFmtId="0" fontId="5" fillId="0" borderId="0" xfId="52" applyFont="1" applyAlignment="1"/>
    <xf numFmtId="0" fontId="20" fillId="0" borderId="0" xfId="52" applyFont="1" applyAlignment="1">
      <alignment vertical="center"/>
    </xf>
    <xf numFmtId="0" fontId="5" fillId="0" borderId="0" xfId="52" applyFont="1" applyAlignment="1">
      <alignment horizontal="right" vertical="center"/>
    </xf>
    <xf numFmtId="0" fontId="20" fillId="0" borderId="0" xfId="52" applyFont="1" applyAlignment="1">
      <alignment horizontal="center" vertical="center"/>
    </xf>
    <xf numFmtId="0" fontId="7" fillId="0" borderId="0" xfId="53" applyFont="1"/>
    <xf numFmtId="0" fontId="7" fillId="0" borderId="58" xfId="53" applyFont="1" applyBorder="1"/>
    <xf numFmtId="0" fontId="7" fillId="0" borderId="58" xfId="53" applyFont="1" applyBorder="1" applyAlignment="1">
      <alignment horizontal="centerContinuous"/>
    </xf>
    <xf numFmtId="0" fontId="7" fillId="0" borderId="0" xfId="53" applyFont="1" applyBorder="1"/>
    <xf numFmtId="0" fontId="5" fillId="0" borderId="75" xfId="53" applyFont="1" applyBorder="1" applyAlignment="1">
      <alignment horizontal="right" vertical="center"/>
    </xf>
    <xf numFmtId="0" fontId="11" fillId="0" borderId="0" xfId="53" applyBorder="1"/>
    <xf numFmtId="0" fontId="11" fillId="0" borderId="0" xfId="53"/>
    <xf numFmtId="0" fontId="5" fillId="0" borderId="64" xfId="53" applyFont="1" applyBorder="1" applyAlignment="1">
      <alignment horizontal="left"/>
    </xf>
    <xf numFmtId="0" fontId="5" fillId="0" borderId="109" xfId="53" applyFont="1" applyBorder="1" applyAlignment="1">
      <alignment horizontal="center" vertical="center"/>
    </xf>
    <xf numFmtId="0" fontId="5" fillId="0" borderId="110" xfId="53" applyFont="1" applyBorder="1" applyAlignment="1">
      <alignment horizontal="center" vertical="center"/>
    </xf>
    <xf numFmtId="0" fontId="5" fillId="0" borderId="111" xfId="53" applyFont="1" applyBorder="1" applyAlignment="1">
      <alignment horizontal="center" vertical="center"/>
    </xf>
    <xf numFmtId="0" fontId="5" fillId="0" borderId="0" xfId="53" applyFont="1"/>
    <xf numFmtId="0" fontId="10" fillId="0" borderId="0" xfId="53" applyFont="1" applyBorder="1" applyAlignment="1">
      <alignment horizontal="left"/>
    </xf>
    <xf numFmtId="0" fontId="10" fillId="0" borderId="0" xfId="53" applyFont="1"/>
    <xf numFmtId="0" fontId="10" fillId="0" borderId="0" xfId="53" applyFont="1" applyAlignment="1"/>
    <xf numFmtId="0" fontId="10" fillId="0" borderId="0" xfId="53" applyFont="1" applyBorder="1" applyAlignment="1"/>
    <xf numFmtId="0" fontId="10" fillId="0" borderId="0" xfId="53" applyFont="1" applyBorder="1" applyAlignment="1">
      <alignment horizontal="right"/>
    </xf>
    <xf numFmtId="41" fontId="10" fillId="0" borderId="0" xfId="0" applyNumberFormat="1" applyFont="1" applyBorder="1" applyAlignment="1" applyProtection="1">
      <alignment horizontal="center" vertical="center" wrapText="1"/>
    </xf>
    <xf numFmtId="177" fontId="5" fillId="0" borderId="5" xfId="0" applyNumberFormat="1" applyFont="1" applyFill="1" applyBorder="1" applyAlignment="1">
      <alignment horizontal="center" vertical="center"/>
    </xf>
    <xf numFmtId="41" fontId="5" fillId="0" borderId="0" xfId="0" applyNumberFormat="1" applyFont="1" applyFill="1" applyAlignment="1">
      <alignment horizontal="center" vertical="center"/>
    </xf>
    <xf numFmtId="0" fontId="10" fillId="0" borderId="0" xfId="3" applyFont="1" applyBorder="1" applyAlignment="1">
      <alignment vertical="center"/>
    </xf>
    <xf numFmtId="0" fontId="10" fillId="0" borderId="0" xfId="3" applyFont="1" applyBorder="1" applyAlignment="1">
      <alignment horizontal="right" vertical="center"/>
    </xf>
    <xf numFmtId="0" fontId="10" fillId="0" borderId="0" xfId="3" applyFont="1" applyAlignment="1">
      <alignment vertical="center"/>
    </xf>
    <xf numFmtId="41" fontId="10" fillId="0" borderId="0" xfId="0" applyNumberFormat="1" applyFont="1" applyAlignment="1" applyProtection="1">
      <alignment horizontal="left" vertical="center"/>
    </xf>
    <xf numFmtId="41" fontId="10" fillId="0" borderId="0" xfId="0" applyNumberFormat="1" applyFont="1" applyBorder="1" applyAlignment="1" applyProtection="1">
      <alignment horizontal="left" vertical="center"/>
    </xf>
    <xf numFmtId="41" fontId="10" fillId="0" borderId="25" xfId="0" applyNumberFormat="1" applyFont="1" applyBorder="1" applyAlignment="1" applyProtection="1">
      <alignment horizontal="left" vertical="center"/>
    </xf>
    <xf numFmtId="0" fontId="10" fillId="0" borderId="58" xfId="5" applyFont="1" applyBorder="1" applyAlignment="1">
      <alignment horizontal="right"/>
    </xf>
    <xf numFmtId="41" fontId="10" fillId="0" borderId="0" xfId="0" applyNumberFormat="1" applyFont="1" applyBorder="1" applyAlignment="1" applyProtection="1">
      <alignment horizontal="left" vertical="center" wrapText="1"/>
    </xf>
    <xf numFmtId="41" fontId="10" fillId="0" borderId="0" xfId="0" applyNumberFormat="1" applyFont="1" applyAlignment="1">
      <alignment horizontal="left" vertical="center"/>
    </xf>
    <xf numFmtId="41" fontId="10" fillId="0" borderId="0" xfId="0" applyNumberFormat="1" applyFont="1" applyAlignment="1" applyProtection="1">
      <alignment horizontal="left" vertical="center" wrapText="1"/>
    </xf>
    <xf numFmtId="38" fontId="17" fillId="0" borderId="67" xfId="4" applyFont="1" applyBorder="1" applyAlignment="1">
      <alignment horizontal="right" vertical="center"/>
    </xf>
    <xf numFmtId="38" fontId="17" fillId="0" borderId="0" xfId="4" applyFont="1" applyBorder="1" applyAlignment="1">
      <alignment horizontal="right" vertical="center"/>
    </xf>
    <xf numFmtId="38" fontId="17" fillId="0" borderId="58" xfId="4" applyFont="1" applyBorder="1" applyAlignment="1">
      <alignment horizontal="right" vertical="center"/>
    </xf>
    <xf numFmtId="0" fontId="17" fillId="0" borderId="69" xfId="5" applyFont="1" applyBorder="1" applyAlignment="1">
      <alignment horizontal="distributed" vertical="center"/>
    </xf>
    <xf numFmtId="0" fontId="17" fillId="0" borderId="70" xfId="5" applyFont="1" applyBorder="1" applyAlignment="1">
      <alignment horizontal="distributed" vertical="center"/>
    </xf>
    <xf numFmtId="49" fontId="17" fillId="0" borderId="80" xfId="6" applyNumberFormat="1" applyFont="1" applyBorder="1" applyAlignment="1">
      <alignment horizontal="center" vertical="center" wrapText="1"/>
    </xf>
    <xf numFmtId="0" fontId="38" fillId="0" borderId="70" xfId="5" applyFont="1" applyBorder="1" applyAlignment="1">
      <alignment horizontal="distributed" vertical="center"/>
    </xf>
    <xf numFmtId="0" fontId="13" fillId="0" borderId="0" xfId="5" applyAlignment="1">
      <alignment vertical="center"/>
    </xf>
    <xf numFmtId="0" fontId="5" fillId="0" borderId="0" xfId="8" applyFont="1" applyAlignment="1">
      <alignment vertical="center"/>
    </xf>
    <xf numFmtId="0" fontId="5" fillId="0" borderId="135" xfId="3" applyFont="1" applyBorder="1" applyAlignment="1">
      <alignment horizontal="centerContinuous" vertical="center"/>
    </xf>
    <xf numFmtId="0" fontId="5" fillId="0" borderId="86" xfId="3" applyFont="1" applyBorder="1" applyAlignment="1">
      <alignment horizontal="centerContinuous" vertical="center"/>
    </xf>
    <xf numFmtId="0" fontId="5" fillId="0" borderId="136" xfId="3" applyFont="1" applyBorder="1" applyAlignment="1">
      <alignment horizontal="centerContinuous" vertical="center"/>
    </xf>
    <xf numFmtId="0" fontId="10" fillId="0" borderId="0" xfId="3" applyFont="1" applyFill="1" applyBorder="1" applyAlignment="1">
      <alignment vertical="center"/>
    </xf>
    <xf numFmtId="0" fontId="10" fillId="0" borderId="0" xfId="3" applyFont="1" applyBorder="1" applyAlignment="1">
      <alignment horizontal="centerContinuous" vertical="center"/>
    </xf>
    <xf numFmtId="0" fontId="5" fillId="0" borderId="0" xfId="8" applyFont="1" applyAlignment="1">
      <alignment vertical="center"/>
    </xf>
    <xf numFmtId="0" fontId="40" fillId="0" borderId="84" xfId="3" applyFont="1" applyBorder="1" applyAlignment="1">
      <alignment horizontal="center"/>
    </xf>
    <xf numFmtId="41" fontId="40" fillId="0" borderId="84" xfId="3" applyNumberFormat="1" applyFont="1" applyBorder="1" applyAlignment="1" applyProtection="1">
      <alignment horizontal="right"/>
    </xf>
    <xf numFmtId="38" fontId="42" fillId="0" borderId="67" xfId="4" applyFont="1" applyBorder="1" applyAlignment="1">
      <alignment horizontal="right" vertical="center"/>
    </xf>
    <xf numFmtId="38" fontId="42" fillId="0" borderId="41" xfId="4" applyFont="1" applyBorder="1" applyAlignment="1">
      <alignment horizontal="right" vertical="center"/>
    </xf>
    <xf numFmtId="179" fontId="42" fillId="0" borderId="67" xfId="4" applyNumberFormat="1" applyFont="1" applyBorder="1" applyAlignment="1">
      <alignment vertical="center"/>
    </xf>
    <xf numFmtId="179" fontId="42" fillId="0" borderId="67" xfId="5" applyNumberFormat="1" applyFont="1" applyBorder="1" applyAlignment="1">
      <alignment vertical="center"/>
    </xf>
    <xf numFmtId="38" fontId="42" fillId="0" borderId="0" xfId="4" applyFont="1" applyBorder="1" applyAlignment="1">
      <alignment horizontal="right" vertical="center"/>
    </xf>
    <xf numFmtId="179" fontId="42" fillId="0" borderId="0" xfId="4" applyNumberFormat="1" applyFont="1" applyBorder="1" applyAlignment="1">
      <alignment horizontal="right" vertical="center"/>
    </xf>
    <xf numFmtId="38" fontId="42" fillId="0" borderId="2" xfId="4" applyFont="1" applyBorder="1" applyAlignment="1">
      <alignment horizontal="right" vertical="center"/>
    </xf>
    <xf numFmtId="179" fontId="42" fillId="0" borderId="0" xfId="4" applyNumberFormat="1" applyFont="1" applyBorder="1" applyAlignment="1">
      <alignment vertical="center"/>
    </xf>
    <xf numFmtId="179" fontId="42" fillId="0" borderId="0" xfId="5" applyNumberFormat="1" applyFont="1" applyBorder="1" applyAlignment="1">
      <alignment vertical="center"/>
    </xf>
    <xf numFmtId="38" fontId="42" fillId="0" borderId="0" xfId="4" applyFont="1" applyBorder="1" applyAlignment="1">
      <alignment horizontal="center" vertical="center"/>
    </xf>
    <xf numFmtId="38" fontId="42" fillId="0" borderId="58" xfId="4" applyFont="1" applyBorder="1" applyAlignment="1">
      <alignment horizontal="right" vertical="center"/>
    </xf>
    <xf numFmtId="38" fontId="42" fillId="0" borderId="22" xfId="4" applyFont="1" applyBorder="1" applyAlignment="1">
      <alignment horizontal="right" vertical="center"/>
    </xf>
    <xf numFmtId="179" fontId="42" fillId="0" borderId="58" xfId="4" applyNumberFormat="1" applyFont="1" applyBorder="1" applyAlignment="1">
      <alignment vertical="center"/>
    </xf>
    <xf numFmtId="41" fontId="40" fillId="0" borderId="0" xfId="0" applyNumberFormat="1" applyFont="1" applyBorder="1" applyAlignment="1" applyProtection="1">
      <alignment vertical="center"/>
    </xf>
    <xf numFmtId="41" fontId="40" fillId="0" borderId="2" xfId="0" applyNumberFormat="1" applyFont="1" applyBorder="1" applyAlignment="1" applyProtection="1">
      <alignment vertical="center"/>
    </xf>
    <xf numFmtId="41" fontId="40" fillId="0" borderId="35" xfId="0" applyNumberFormat="1" applyFont="1" applyBorder="1" applyAlignment="1" applyProtection="1">
      <alignment vertical="center"/>
    </xf>
    <xf numFmtId="41" fontId="40" fillId="0" borderId="0" xfId="0" applyNumberFormat="1" applyFont="1" applyBorder="1" applyAlignment="1">
      <alignment vertical="center"/>
    </xf>
    <xf numFmtId="41" fontId="40" fillId="3" borderId="38" xfId="0" applyNumberFormat="1" applyFont="1" applyFill="1" applyBorder="1" applyAlignment="1">
      <alignment vertical="center"/>
    </xf>
    <xf numFmtId="41" fontId="40" fillId="3" borderId="36" xfId="0" applyNumberFormat="1" applyFont="1" applyFill="1" applyBorder="1" applyAlignment="1">
      <alignment vertical="center"/>
    </xf>
    <xf numFmtId="41" fontId="40" fillId="0" borderId="0" xfId="0" applyNumberFormat="1" applyFont="1" applyAlignment="1" applyProtection="1">
      <alignment vertical="center"/>
    </xf>
    <xf numFmtId="41" fontId="40" fillId="0" borderId="42" xfId="0" applyNumberFormat="1" applyFont="1" applyBorder="1" applyAlignment="1">
      <alignment vertical="center"/>
    </xf>
    <xf numFmtId="41" fontId="40" fillId="0" borderId="0" xfId="0" applyNumberFormat="1" applyFont="1" applyFill="1" applyBorder="1" applyAlignment="1">
      <alignment horizontal="center" vertical="center"/>
    </xf>
    <xf numFmtId="41" fontId="40" fillId="0" borderId="13" xfId="0" applyNumberFormat="1" applyFont="1" applyFill="1" applyBorder="1" applyAlignment="1">
      <alignment horizontal="center" vertical="center"/>
    </xf>
    <xf numFmtId="41" fontId="40" fillId="3" borderId="43" xfId="0" applyNumberFormat="1" applyFont="1" applyFill="1" applyBorder="1" applyAlignment="1">
      <alignment vertical="center"/>
    </xf>
    <xf numFmtId="176" fontId="40" fillId="0" borderId="8" xfId="0" applyNumberFormat="1" applyFont="1" applyBorder="1" applyAlignment="1">
      <alignment horizontal="center" vertical="center"/>
    </xf>
    <xf numFmtId="177" fontId="40" fillId="0" borderId="8" xfId="0" applyNumberFormat="1" applyFont="1" applyBorder="1" applyAlignment="1">
      <alignment horizontal="center" vertical="center"/>
    </xf>
    <xf numFmtId="41" fontId="40" fillId="0" borderId="0" xfId="4" applyNumberFormat="1" applyFont="1" applyBorder="1" applyAlignment="1">
      <alignment vertical="center"/>
    </xf>
    <xf numFmtId="41" fontId="40" fillId="0" borderId="0" xfId="1" applyNumberFormat="1" applyFont="1" applyBorder="1" applyAlignment="1">
      <alignment vertical="center"/>
    </xf>
    <xf numFmtId="41" fontId="40" fillId="3" borderId="39" xfId="0" applyNumberFormat="1" applyFont="1" applyFill="1" applyBorder="1" applyAlignment="1">
      <alignment horizontal="center" vertical="center"/>
    </xf>
    <xf numFmtId="41" fontId="40" fillId="3" borderId="38" xfId="1" applyNumberFormat="1" applyFont="1" applyFill="1" applyBorder="1" applyAlignment="1">
      <alignment vertical="center"/>
    </xf>
    <xf numFmtId="41" fontId="40" fillId="0" borderId="8" xfId="0" applyNumberFormat="1" applyFont="1" applyBorder="1" applyAlignment="1">
      <alignment horizontal="center" vertical="center"/>
    </xf>
    <xf numFmtId="178" fontId="40" fillId="0" borderId="8" xfId="0" applyNumberFormat="1" applyFont="1" applyBorder="1" applyAlignment="1">
      <alignment horizontal="center" vertical="center"/>
    </xf>
    <xf numFmtId="177" fontId="40" fillId="3" borderId="39" xfId="0" applyNumberFormat="1" applyFont="1" applyFill="1" applyBorder="1" applyAlignment="1">
      <alignment horizontal="center" vertical="center"/>
    </xf>
    <xf numFmtId="177" fontId="40" fillId="0" borderId="5" xfId="0" applyNumberFormat="1" applyFont="1" applyBorder="1" applyAlignment="1">
      <alignment horizontal="center" vertical="center"/>
    </xf>
    <xf numFmtId="177" fontId="40" fillId="0" borderId="8" xfId="0" applyNumberFormat="1" applyFont="1" applyFill="1" applyBorder="1" applyAlignment="1">
      <alignment horizontal="center" vertical="center"/>
    </xf>
    <xf numFmtId="177" fontId="40" fillId="0" borderId="5" xfId="0" applyNumberFormat="1" applyFont="1" applyFill="1" applyBorder="1" applyAlignment="1">
      <alignment horizontal="center" vertical="center"/>
    </xf>
    <xf numFmtId="41" fontId="40" fillId="0" borderId="8" xfId="0" applyNumberFormat="1" applyFont="1" applyFill="1" applyBorder="1" applyAlignment="1">
      <alignment horizontal="center" vertical="center"/>
    </xf>
    <xf numFmtId="41" fontId="40" fillId="0" borderId="0" xfId="1" applyNumberFormat="1" applyFont="1" applyFill="1" applyBorder="1" applyAlignment="1">
      <alignment horizontal="center" vertical="center"/>
    </xf>
    <xf numFmtId="179" fontId="40" fillId="0" borderId="0" xfId="0" applyNumberFormat="1" applyFont="1" applyAlignment="1" applyProtection="1">
      <alignment horizontal="right" vertical="center"/>
    </xf>
    <xf numFmtId="179" fontId="40" fillId="0" borderId="2" xfId="0" applyNumberFormat="1" applyFont="1" applyBorder="1" applyAlignment="1" applyProtection="1">
      <alignment vertical="center"/>
    </xf>
    <xf numFmtId="179" fontId="40" fillId="0" borderId="0" xfId="0" applyNumberFormat="1" applyFont="1" applyAlignment="1" applyProtection="1">
      <alignment vertical="center"/>
    </xf>
    <xf numFmtId="179" fontId="40" fillId="0" borderId="0" xfId="0" applyNumberFormat="1" applyFont="1" applyBorder="1" applyAlignment="1" applyProtection="1">
      <alignment vertical="center"/>
    </xf>
    <xf numFmtId="179" fontId="40" fillId="0" borderId="0" xfId="0" applyNumberFormat="1" applyFont="1" applyBorder="1" applyAlignment="1" applyProtection="1">
      <alignment horizontal="right" vertical="center"/>
    </xf>
    <xf numFmtId="179" fontId="40" fillId="0" borderId="115" xfId="0" applyNumberFormat="1" applyFont="1" applyBorder="1" applyAlignment="1">
      <alignment vertical="center"/>
    </xf>
    <xf numFmtId="179" fontId="40" fillId="0" borderId="115" xfId="0" applyNumberFormat="1" applyFont="1" applyBorder="1" applyAlignment="1">
      <alignment horizontal="right" vertical="center"/>
    </xf>
    <xf numFmtId="179" fontId="40" fillId="0" borderId="116" xfId="0" applyNumberFormat="1" applyFont="1" applyBorder="1" applyAlignment="1">
      <alignment vertical="center"/>
    </xf>
    <xf numFmtId="179" fontId="40" fillId="0" borderId="0" xfId="0" applyNumberFormat="1" applyFont="1" applyBorder="1" applyAlignment="1">
      <alignment vertical="center"/>
    </xf>
    <xf numFmtId="179" fontId="40" fillId="0" borderId="2" xfId="0" applyNumberFormat="1" applyFont="1" applyBorder="1" applyAlignment="1">
      <alignment vertical="center"/>
    </xf>
    <xf numFmtId="179" fontId="40" fillId="0" borderId="13" xfId="0" applyNumberFormat="1" applyFont="1" applyBorder="1" applyAlignment="1">
      <alignment vertical="center"/>
    </xf>
    <xf numFmtId="179" fontId="40" fillId="0" borderId="0" xfId="0" applyNumberFormat="1" applyFont="1" applyFill="1" applyBorder="1" applyAlignment="1">
      <alignment vertical="center"/>
    </xf>
    <xf numFmtId="179" fontId="40" fillId="2" borderId="0" xfId="0" applyNumberFormat="1" applyFont="1" applyFill="1" applyBorder="1" applyAlignment="1">
      <alignment vertical="center"/>
    </xf>
    <xf numFmtId="179" fontId="40" fillId="2" borderId="2" xfId="0" applyNumberFormat="1" applyFont="1" applyFill="1" applyBorder="1" applyAlignment="1">
      <alignment vertical="center"/>
    </xf>
    <xf numFmtId="179" fontId="40" fillId="0" borderId="1" xfId="0" applyNumberFormat="1" applyFont="1" applyBorder="1" applyAlignment="1">
      <alignment vertical="center"/>
    </xf>
    <xf numFmtId="179" fontId="40" fillId="0" borderId="15" xfId="0" applyNumberFormat="1" applyFont="1" applyBorder="1" applyAlignment="1">
      <alignment vertical="center"/>
    </xf>
    <xf numFmtId="179" fontId="40" fillId="0" borderId="2" xfId="0" applyNumberFormat="1" applyFont="1" applyFill="1" applyBorder="1" applyAlignment="1">
      <alignment vertical="center"/>
    </xf>
    <xf numFmtId="179" fontId="40" fillId="0" borderId="18" xfId="0" applyNumberFormat="1" applyFont="1" applyBorder="1" applyAlignment="1">
      <alignment vertical="center"/>
    </xf>
    <xf numFmtId="179" fontId="40" fillId="0" borderId="2" xfId="1" applyNumberFormat="1" applyFont="1" applyBorder="1" applyAlignment="1" applyProtection="1">
      <alignment vertical="center"/>
    </xf>
    <xf numFmtId="179" fontId="40" fillId="0" borderId="0" xfId="1" applyNumberFormat="1" applyFont="1" applyAlignment="1" applyProtection="1">
      <alignment vertical="center"/>
    </xf>
    <xf numFmtId="179" fontId="40" fillId="0" borderId="115" xfId="1" applyNumberFormat="1" applyFont="1" applyBorder="1" applyAlignment="1" applyProtection="1">
      <alignment vertical="center"/>
    </xf>
    <xf numFmtId="179" fontId="40" fillId="0" borderId="116" xfId="1" applyNumberFormat="1" applyFont="1" applyBorder="1" applyAlignment="1" applyProtection="1">
      <alignment vertical="center"/>
    </xf>
    <xf numFmtId="179" fontId="40" fillId="0" borderId="0" xfId="1" applyNumberFormat="1" applyFont="1" applyBorder="1" applyAlignment="1" applyProtection="1">
      <alignment vertical="center"/>
    </xf>
    <xf numFmtId="179" fontId="40" fillId="0" borderId="13" xfId="1" applyNumberFormat="1" applyFont="1" applyBorder="1" applyAlignment="1" applyProtection="1">
      <alignment vertical="center"/>
    </xf>
    <xf numFmtId="179" fontId="40" fillId="0" borderId="0" xfId="1" applyNumberFormat="1" applyFont="1" applyFill="1" applyBorder="1" applyAlignment="1" applyProtection="1">
      <alignment vertical="center"/>
    </xf>
    <xf numFmtId="179" fontId="40" fillId="0" borderId="10" xfId="1" applyNumberFormat="1" applyFont="1" applyBorder="1" applyAlignment="1">
      <alignment vertical="center"/>
    </xf>
    <xf numFmtId="179" fontId="40" fillId="0" borderId="10" xfId="0" applyNumberFormat="1" applyFont="1" applyBorder="1" applyAlignment="1">
      <alignment horizontal="right" vertical="center"/>
    </xf>
    <xf numFmtId="179" fontId="40" fillId="0" borderId="11" xfId="1" applyNumberFormat="1" applyFont="1" applyBorder="1" applyAlignment="1">
      <alignment vertical="center"/>
    </xf>
    <xf numFmtId="179" fontId="40" fillId="0" borderId="0" xfId="1" applyNumberFormat="1" applyFont="1" applyBorder="1" applyAlignment="1">
      <alignment vertical="center"/>
    </xf>
    <xf numFmtId="179" fontId="40" fillId="0" borderId="2" xfId="1" applyNumberFormat="1" applyFont="1" applyBorder="1" applyAlignment="1">
      <alignment vertical="center"/>
    </xf>
    <xf numFmtId="179" fontId="40" fillId="0" borderId="13" xfId="1" applyNumberFormat="1" applyFont="1" applyBorder="1" applyAlignment="1">
      <alignment vertical="center"/>
    </xf>
    <xf numFmtId="179" fontId="40" fillId="0" borderId="0" xfId="1" applyNumberFormat="1" applyFont="1" applyFill="1" applyBorder="1" applyAlignment="1">
      <alignment vertical="center"/>
    </xf>
    <xf numFmtId="179" fontId="40" fillId="0" borderId="2" xfId="1" applyNumberFormat="1" applyFont="1" applyFill="1" applyBorder="1" applyAlignment="1">
      <alignment vertical="center"/>
    </xf>
    <xf numFmtId="179" fontId="40" fillId="0" borderId="1" xfId="1" applyNumberFormat="1" applyFont="1" applyBorder="1" applyAlignment="1">
      <alignment vertical="center"/>
    </xf>
    <xf numFmtId="179" fontId="40" fillId="0" borderId="15" xfId="1" applyNumberFormat="1" applyFont="1" applyBorder="1" applyAlignment="1">
      <alignment vertical="center"/>
    </xf>
    <xf numFmtId="179" fontId="40" fillId="0" borderId="10" xfId="1" applyNumberFormat="1" applyFont="1" applyBorder="1" applyAlignment="1" applyProtection="1">
      <alignment vertical="center"/>
    </xf>
    <xf numFmtId="179" fontId="40" fillId="0" borderId="11" xfId="1" applyNumberFormat="1" applyFont="1" applyBorder="1" applyAlignment="1" applyProtection="1">
      <alignment vertical="center"/>
    </xf>
    <xf numFmtId="179" fontId="40" fillId="0" borderId="0" xfId="1" applyNumberFormat="1" applyFont="1" applyAlignment="1" applyProtection="1">
      <alignment horizontal="right" vertical="center"/>
    </xf>
    <xf numFmtId="179" fontId="40" fillId="0" borderId="2" xfId="1" applyNumberFormat="1" applyFont="1" applyBorder="1" applyAlignment="1" applyProtection="1">
      <alignment horizontal="right" vertical="center"/>
    </xf>
    <xf numFmtId="179" fontId="40" fillId="0" borderId="10" xfId="1" applyNumberFormat="1" applyFont="1" applyBorder="1" applyAlignment="1" applyProtection="1">
      <alignment horizontal="right" vertical="center"/>
    </xf>
    <xf numFmtId="179" fontId="40" fillId="0" borderId="2" xfId="1" applyNumberFormat="1" applyFont="1" applyFill="1" applyBorder="1" applyAlignment="1" applyProtection="1">
      <alignment vertical="center"/>
    </xf>
    <xf numFmtId="179" fontId="40" fillId="2" borderId="2" xfId="0" applyNumberFormat="1" applyFont="1" applyFill="1" applyBorder="1" applyAlignment="1">
      <alignment horizontal="right" vertical="center"/>
    </xf>
    <xf numFmtId="179" fontId="40" fillId="0" borderId="1" xfId="1" applyNumberFormat="1" applyFont="1" applyBorder="1" applyAlignment="1" applyProtection="1">
      <alignment vertical="center"/>
    </xf>
    <xf numFmtId="179" fontId="40" fillId="0" borderId="18" xfId="1" applyNumberFormat="1" applyFont="1" applyBorder="1" applyAlignment="1" applyProtection="1">
      <alignment vertical="center"/>
    </xf>
    <xf numFmtId="179" fontId="40" fillId="0" borderId="13" xfId="1" applyNumberFormat="1" applyFont="1" applyBorder="1" applyAlignment="1" applyProtection="1">
      <alignment horizontal="right" vertical="center"/>
    </xf>
    <xf numFmtId="179" fontId="40" fillId="0" borderId="0" xfId="1" applyNumberFormat="1" applyFont="1" applyBorder="1" applyAlignment="1" applyProtection="1">
      <alignment horizontal="right" vertical="center"/>
    </xf>
    <xf numFmtId="179" fontId="40" fillId="0" borderId="15" xfId="1" applyNumberFormat="1" applyFont="1" applyBorder="1" applyAlignment="1" applyProtection="1">
      <alignment vertical="center"/>
    </xf>
    <xf numFmtId="179" fontId="40" fillId="0" borderId="35" xfId="1" applyNumberFormat="1" applyFont="1" applyBorder="1" applyAlignment="1" applyProtection="1">
      <alignment vertical="center"/>
    </xf>
    <xf numFmtId="179" fontId="40" fillId="0" borderId="44" xfId="1" applyNumberFormat="1" applyFont="1" applyBorder="1" applyAlignment="1" applyProtection="1">
      <alignment vertical="center"/>
    </xf>
    <xf numFmtId="179" fontId="40" fillId="2" borderId="13" xfId="0" applyNumberFormat="1" applyFont="1" applyFill="1" applyBorder="1" applyAlignment="1">
      <alignment vertical="center"/>
    </xf>
    <xf numFmtId="37" fontId="40" fillId="0" borderId="0" xfId="53" applyNumberFormat="1" applyFont="1" applyBorder="1" applyAlignment="1" applyProtection="1">
      <alignment vertical="center"/>
    </xf>
    <xf numFmtId="179" fontId="40" fillId="0" borderId="0" xfId="53" applyNumberFormat="1" applyFont="1" applyBorder="1" applyAlignment="1" applyProtection="1">
      <alignment vertical="center"/>
    </xf>
    <xf numFmtId="37" fontId="40" fillId="0" borderId="2" xfId="53" applyNumberFormat="1" applyFont="1" applyBorder="1" applyAlignment="1" applyProtection="1">
      <alignment vertical="center"/>
    </xf>
    <xf numFmtId="179" fontId="40" fillId="0" borderId="13" xfId="53" applyNumberFormat="1" applyFont="1" applyBorder="1" applyAlignment="1" applyProtection="1">
      <alignment vertical="center"/>
    </xf>
    <xf numFmtId="179" fontId="40" fillId="0" borderId="42" xfId="53" applyNumberFormat="1" applyFont="1" applyBorder="1" applyAlignment="1" applyProtection="1">
      <alignment vertical="center"/>
    </xf>
    <xf numFmtId="37" fontId="40" fillId="0" borderId="42" xfId="53" applyNumberFormat="1" applyFont="1" applyBorder="1" applyAlignment="1" applyProtection="1">
      <alignment vertical="center"/>
    </xf>
    <xf numFmtId="185" fontId="40" fillId="0" borderId="42" xfId="53" applyNumberFormat="1" applyFont="1" applyBorder="1" applyAlignment="1" applyProtection="1">
      <alignment vertical="center"/>
    </xf>
    <xf numFmtId="37" fontId="40" fillId="0" borderId="114" xfId="53" applyNumberFormat="1" applyFont="1" applyBorder="1" applyAlignment="1" applyProtection="1">
      <alignment vertical="center"/>
    </xf>
    <xf numFmtId="37" fontId="40" fillId="0" borderId="115" xfId="53" applyNumberFormat="1" applyFont="1" applyBorder="1" applyAlignment="1" applyProtection="1">
      <alignment vertical="center"/>
    </xf>
    <xf numFmtId="179" fontId="40" fillId="0" borderId="115" xfId="53" applyNumberFormat="1" applyFont="1" applyBorder="1" applyAlignment="1" applyProtection="1">
      <alignment vertical="center"/>
    </xf>
    <xf numFmtId="37" fontId="40" fillId="0" borderId="116" xfId="53" applyNumberFormat="1" applyFont="1" applyBorder="1" applyAlignment="1" applyProtection="1">
      <alignment vertical="center"/>
    </xf>
    <xf numFmtId="179" fontId="40" fillId="0" borderId="71" xfId="53" applyNumberFormat="1" applyFont="1" applyBorder="1" applyAlignment="1" applyProtection="1">
      <alignment vertical="center"/>
    </xf>
    <xf numFmtId="179" fontId="40" fillId="0" borderId="117" xfId="53" applyNumberFormat="1" applyFont="1" applyBorder="1" applyAlignment="1" applyProtection="1">
      <alignment vertical="center"/>
    </xf>
    <xf numFmtId="37" fontId="40" fillId="0" borderId="117" xfId="53" applyNumberFormat="1" applyFont="1" applyBorder="1" applyAlignment="1" applyProtection="1">
      <alignment vertical="center"/>
    </xf>
    <xf numFmtId="185" fontId="40" fillId="0" borderId="117" xfId="53" applyNumberFormat="1" applyFont="1" applyBorder="1" applyAlignment="1" applyProtection="1">
      <alignment vertical="center"/>
    </xf>
    <xf numFmtId="37" fontId="40" fillId="0" borderId="0" xfId="53" applyNumberFormat="1" applyFont="1" applyFill="1" applyBorder="1" applyAlignment="1" applyProtection="1">
      <alignment vertical="center"/>
    </xf>
    <xf numFmtId="37" fontId="43" fillId="0" borderId="0" xfId="53" applyNumberFormat="1" applyFont="1" applyFill="1" applyBorder="1" applyAlignment="1" applyProtection="1">
      <alignment vertical="center"/>
    </xf>
    <xf numFmtId="38" fontId="40" fillId="0" borderId="0" xfId="4" applyFont="1" applyBorder="1" applyAlignment="1" applyProtection="1">
      <alignment vertical="center"/>
    </xf>
    <xf numFmtId="179" fontId="40" fillId="0" borderId="0" xfId="4" applyNumberFormat="1" applyFont="1" applyBorder="1" applyAlignment="1" applyProtection="1">
      <alignment vertical="center"/>
    </xf>
    <xf numFmtId="38" fontId="40" fillId="0" borderId="2" xfId="4" applyFont="1" applyBorder="1" applyAlignment="1" applyProtection="1">
      <alignment vertical="center"/>
    </xf>
    <xf numFmtId="179" fontId="40" fillId="0" borderId="13" xfId="4" applyNumberFormat="1" applyFont="1" applyBorder="1" applyAlignment="1" applyProtection="1">
      <alignment vertical="center"/>
    </xf>
    <xf numFmtId="179" fontId="40" fillId="0" borderId="0" xfId="4" applyNumberFormat="1" applyFont="1" applyBorder="1" applyAlignment="1">
      <alignment vertical="center"/>
    </xf>
    <xf numFmtId="179" fontId="40" fillId="0" borderId="42" xfId="4" applyNumberFormat="1" applyFont="1" applyBorder="1" applyAlignment="1">
      <alignment vertical="center"/>
    </xf>
    <xf numFmtId="38" fontId="40" fillId="0" borderId="42" xfId="4" applyFont="1" applyBorder="1" applyAlignment="1">
      <alignment vertical="center"/>
    </xf>
    <xf numFmtId="38" fontId="40" fillId="0" borderId="0" xfId="4" applyFont="1" applyBorder="1" applyAlignment="1">
      <alignment vertical="center"/>
    </xf>
    <xf numFmtId="3" fontId="40" fillId="0" borderId="42" xfId="4" applyNumberFormat="1" applyFont="1" applyBorder="1" applyAlignment="1">
      <alignment vertical="center"/>
    </xf>
    <xf numFmtId="38" fontId="40" fillId="0" borderId="0" xfId="4" applyFont="1" applyFill="1" applyBorder="1" applyAlignment="1">
      <alignment vertical="center"/>
    </xf>
    <xf numFmtId="185" fontId="40" fillId="0" borderId="42" xfId="53" applyNumberFormat="1" applyFont="1" applyBorder="1" applyAlignment="1" applyProtection="1">
      <alignment horizontal="right" vertical="center"/>
    </xf>
    <xf numFmtId="41" fontId="40" fillId="0" borderId="0" xfId="52" applyNumberFormat="1" applyFont="1" applyBorder="1" applyAlignment="1" applyProtection="1">
      <alignment vertical="center"/>
    </xf>
    <xf numFmtId="41" fontId="40" fillId="0" borderId="0" xfId="52" applyNumberFormat="1" applyFont="1" applyAlignment="1" applyProtection="1">
      <alignment vertical="center"/>
    </xf>
    <xf numFmtId="41" fontId="40" fillId="0" borderId="0" xfId="52" applyNumberFormat="1" applyFont="1" applyAlignment="1" applyProtection="1">
      <alignment horizontal="right" vertical="center"/>
    </xf>
    <xf numFmtId="41" fontId="40" fillId="0" borderId="46" xfId="52" applyNumberFormat="1" applyFont="1" applyBorder="1" applyAlignment="1" applyProtection="1">
      <alignment horizontal="centerContinuous" vertical="center"/>
    </xf>
    <xf numFmtId="41" fontId="40" fillId="0" borderId="47" xfId="52" applyNumberFormat="1" applyFont="1" applyBorder="1" applyAlignment="1" applyProtection="1">
      <alignment horizontal="centerContinuous" vertical="center"/>
    </xf>
    <xf numFmtId="185" fontId="40" fillId="0" borderId="35" xfId="52" applyNumberFormat="1" applyFont="1" applyBorder="1" applyAlignment="1" applyProtection="1">
      <alignment vertical="center"/>
    </xf>
    <xf numFmtId="185" fontId="40" fillId="0" borderId="0" xfId="52" applyNumberFormat="1" applyFont="1" applyAlignment="1" applyProtection="1">
      <alignment vertical="center"/>
    </xf>
    <xf numFmtId="185" fontId="40" fillId="0" borderId="0" xfId="52" applyNumberFormat="1" applyFont="1" applyBorder="1" applyAlignment="1" applyProtection="1">
      <alignment vertical="center"/>
    </xf>
    <xf numFmtId="185" fontId="40" fillId="0" borderId="107" xfId="52" applyNumberFormat="1" applyFont="1" applyBorder="1" applyAlignment="1" applyProtection="1">
      <alignment vertical="center"/>
    </xf>
    <xf numFmtId="185" fontId="40" fillId="0" borderId="84" xfId="52" applyNumberFormat="1" applyFont="1" applyBorder="1" applyAlignment="1" applyProtection="1">
      <alignment vertical="center"/>
    </xf>
    <xf numFmtId="41" fontId="44" fillId="0" borderId="0" xfId="52" applyNumberFormat="1" applyFont="1" applyBorder="1" applyAlignment="1" applyProtection="1">
      <alignment vertical="center"/>
    </xf>
    <xf numFmtId="41" fontId="44" fillId="0" borderId="0" xfId="52" applyNumberFormat="1" applyFont="1" applyAlignment="1" applyProtection="1">
      <alignment vertical="center"/>
    </xf>
    <xf numFmtId="41" fontId="44" fillId="0" borderId="0" xfId="52" applyNumberFormat="1" applyFont="1" applyAlignment="1" applyProtection="1">
      <alignment horizontal="right" vertical="center"/>
    </xf>
    <xf numFmtId="41" fontId="44" fillId="0" borderId="47" xfId="52" applyNumberFormat="1" applyFont="1" applyBorder="1" applyAlignment="1" applyProtection="1">
      <alignment horizontal="centerContinuous" vertical="center"/>
    </xf>
    <xf numFmtId="185" fontId="44" fillId="0" borderId="0" xfId="52" applyNumberFormat="1" applyFont="1" applyAlignment="1" applyProtection="1">
      <alignment vertical="center"/>
    </xf>
    <xf numFmtId="185" fontId="44" fillId="0" borderId="0" xfId="52" applyNumberFormat="1" applyFont="1" applyBorder="1" applyAlignment="1" applyProtection="1">
      <alignment vertical="center"/>
    </xf>
    <xf numFmtId="185" fontId="44" fillId="0" borderId="84" xfId="52" applyNumberFormat="1" applyFont="1" applyBorder="1" applyAlignment="1" applyProtection="1">
      <alignment vertical="center"/>
    </xf>
    <xf numFmtId="37" fontId="44" fillId="0" borderId="119" xfId="53" applyNumberFormat="1" applyFont="1" applyBorder="1" applyAlignment="1" applyProtection="1">
      <alignment vertical="center"/>
    </xf>
    <xf numFmtId="179" fontId="44" fillId="0" borderId="119" xfId="53" applyNumberFormat="1" applyFont="1" applyBorder="1" applyAlignment="1" applyProtection="1">
      <alignment vertical="center"/>
    </xf>
    <xf numFmtId="37" fontId="44" fillId="0" borderId="121" xfId="53" applyNumberFormat="1" applyFont="1" applyBorder="1" applyAlignment="1" applyProtection="1">
      <alignment vertical="center"/>
    </xf>
    <xf numFmtId="179" fontId="44" fillId="0" borderId="122" xfId="53" applyNumberFormat="1" applyFont="1" applyBorder="1" applyAlignment="1" applyProtection="1">
      <alignment vertical="center"/>
    </xf>
    <xf numFmtId="179" fontId="44" fillId="0" borderId="123" xfId="53" applyNumberFormat="1" applyFont="1" applyBorder="1" applyAlignment="1" applyProtection="1">
      <alignment vertical="center"/>
    </xf>
    <xf numFmtId="37" fontId="44" fillId="0" borderId="123" xfId="53" applyNumberFormat="1" applyFont="1" applyBorder="1" applyAlignment="1" applyProtection="1">
      <alignment vertical="center"/>
    </xf>
    <xf numFmtId="185" fontId="44" fillId="0" borderId="123" xfId="53" applyNumberFormat="1" applyFont="1" applyBorder="1" applyAlignment="1" applyProtection="1">
      <alignment horizontal="right" vertical="center"/>
    </xf>
    <xf numFmtId="38" fontId="45" fillId="0" borderId="13" xfId="4" applyFont="1" applyBorder="1" applyAlignment="1">
      <alignment horizontal="right" vertical="center"/>
    </xf>
    <xf numFmtId="38" fontId="45" fillId="0" borderId="122" xfId="4" applyFont="1" applyBorder="1" applyAlignment="1">
      <alignment horizontal="right" vertical="center"/>
    </xf>
    <xf numFmtId="38" fontId="45" fillId="0" borderId="68" xfId="4" applyFont="1" applyBorder="1" applyAlignment="1">
      <alignment horizontal="right" vertical="center"/>
    </xf>
    <xf numFmtId="38" fontId="45" fillId="0" borderId="13" xfId="1" applyFont="1" applyBorder="1" applyAlignment="1">
      <alignment horizontal="right" vertical="center"/>
    </xf>
    <xf numFmtId="0" fontId="45" fillId="0" borderId="13" xfId="5" applyFont="1" applyBorder="1" applyAlignment="1">
      <alignment horizontal="right" vertical="center"/>
    </xf>
    <xf numFmtId="179" fontId="45" fillId="0" borderId="67" xfId="5" applyNumberFormat="1" applyFont="1" applyBorder="1" applyAlignment="1">
      <alignment vertical="center"/>
    </xf>
    <xf numFmtId="179" fontId="45" fillId="0" borderId="0" xfId="5" applyNumberFormat="1" applyFont="1" applyBorder="1" applyAlignment="1">
      <alignment vertical="center"/>
    </xf>
    <xf numFmtId="179" fontId="45" fillId="0" borderId="0" xfId="5" applyNumberFormat="1" applyFont="1" applyAlignment="1">
      <alignment vertical="center"/>
    </xf>
    <xf numFmtId="179" fontId="45" fillId="0" borderId="58" xfId="4" applyNumberFormat="1" applyFont="1" applyBorder="1" applyAlignment="1">
      <alignment vertical="center"/>
    </xf>
    <xf numFmtId="179" fontId="42" fillId="0" borderId="0" xfId="5" applyNumberFormat="1" applyFont="1" applyBorder="1" applyAlignment="1" applyProtection="1">
      <alignment vertical="center" shrinkToFit="1"/>
    </xf>
    <xf numFmtId="179" fontId="42" fillId="0" borderId="67" xfId="5" applyNumberFormat="1" applyFont="1" applyBorder="1" applyAlignment="1" applyProtection="1">
      <alignment vertical="center" shrinkToFit="1"/>
    </xf>
    <xf numFmtId="179" fontId="45" fillId="0" borderId="13" xfId="5" applyNumberFormat="1" applyFont="1" applyBorder="1" applyAlignment="1" applyProtection="1">
      <alignment vertical="center" shrinkToFit="1"/>
    </xf>
    <xf numFmtId="179" fontId="45" fillId="0" borderId="68" xfId="5" applyNumberFormat="1" applyFont="1" applyBorder="1" applyAlignment="1" applyProtection="1">
      <alignment vertical="center" shrinkToFit="1"/>
    </xf>
    <xf numFmtId="179" fontId="42" fillId="0" borderId="2" xfId="5" applyNumberFormat="1" applyFont="1" applyBorder="1" applyAlignment="1" applyProtection="1">
      <alignment vertical="center" shrinkToFit="1"/>
    </xf>
    <xf numFmtId="179" fontId="42" fillId="0" borderId="0" xfId="5" applyNumberFormat="1" applyFont="1" applyBorder="1" applyAlignment="1">
      <alignment vertical="center" shrinkToFit="1"/>
    </xf>
    <xf numFmtId="179" fontId="45" fillId="0" borderId="67" xfId="5" applyNumberFormat="1" applyFont="1" applyBorder="1" applyAlignment="1" applyProtection="1">
      <alignment vertical="center" shrinkToFit="1"/>
    </xf>
    <xf numFmtId="179" fontId="45" fillId="0" borderId="0" xfId="5" applyNumberFormat="1" applyFont="1" applyBorder="1" applyAlignment="1" applyProtection="1">
      <alignment vertical="center" shrinkToFit="1"/>
    </xf>
    <xf numFmtId="179" fontId="42" fillId="0" borderId="0" xfId="5" applyNumberFormat="1" applyFont="1" applyBorder="1" applyAlignment="1" applyProtection="1">
      <alignment horizontal="right" vertical="center" shrinkToFit="1"/>
    </xf>
    <xf numFmtId="179" fontId="42" fillId="0" borderId="2" xfId="5" applyNumberFormat="1" applyFont="1" applyBorder="1" applyAlignment="1" applyProtection="1">
      <alignment horizontal="right" vertical="center" shrinkToFit="1"/>
    </xf>
    <xf numFmtId="179" fontId="42" fillId="0" borderId="0" xfId="5" applyNumberFormat="1" applyFont="1" applyFill="1" applyBorder="1" applyAlignment="1">
      <alignment vertical="center" shrinkToFit="1"/>
    </xf>
    <xf numFmtId="179" fontId="45" fillId="0" borderId="74" xfId="5" applyNumberFormat="1" applyFont="1" applyBorder="1" applyAlignment="1" applyProtection="1">
      <alignment vertical="center" shrinkToFit="1"/>
    </xf>
    <xf numFmtId="179" fontId="42" fillId="0" borderId="22" xfId="5" applyNumberFormat="1" applyFont="1" applyBorder="1" applyAlignment="1" applyProtection="1">
      <alignment vertical="center" shrinkToFit="1"/>
    </xf>
    <xf numFmtId="179" fontId="42" fillId="0" borderId="58" xfId="5" applyNumberFormat="1" applyFont="1" applyBorder="1" applyAlignment="1" applyProtection="1">
      <alignment vertical="center" shrinkToFit="1"/>
    </xf>
    <xf numFmtId="179" fontId="42" fillId="0" borderId="58" xfId="5" applyNumberFormat="1" applyFont="1" applyBorder="1" applyAlignment="1">
      <alignment vertical="center" shrinkToFit="1"/>
    </xf>
    <xf numFmtId="179" fontId="45" fillId="0" borderId="58" xfId="5" applyNumberFormat="1" applyFont="1" applyBorder="1" applyAlignment="1" applyProtection="1">
      <alignment vertical="center" shrinkToFit="1"/>
    </xf>
    <xf numFmtId="0" fontId="5" fillId="0" borderId="26" xfId="52" applyFont="1" applyBorder="1" applyAlignment="1">
      <alignment horizontal="distributed" vertical="center" indent="1"/>
    </xf>
    <xf numFmtId="0" fontId="5" fillId="0" borderId="48" xfId="52" applyFont="1" applyBorder="1" applyAlignment="1">
      <alignment horizontal="distributed" vertical="center" indent="1"/>
    </xf>
    <xf numFmtId="0" fontId="5" fillId="0" borderId="95" xfId="52" applyFont="1" applyBorder="1" applyAlignment="1">
      <alignment horizontal="distributed" vertical="center" indent="1"/>
    </xf>
    <xf numFmtId="0" fontId="17" fillId="0" borderId="100" xfId="52" applyFont="1" applyBorder="1" applyAlignment="1">
      <alignment horizontal="center" vertical="center"/>
    </xf>
    <xf numFmtId="0" fontId="10" fillId="0" borderId="33" xfId="3" applyFont="1" applyBorder="1" applyAlignment="1">
      <alignment horizontal="right" vertical="center"/>
    </xf>
    <xf numFmtId="0" fontId="5" fillId="0" borderId="0" xfId="8" applyFont="1" applyAlignment="1">
      <alignment horizontal="center"/>
    </xf>
    <xf numFmtId="0" fontId="10" fillId="0" borderId="0" xfId="7" applyFont="1" applyBorder="1" applyAlignment="1">
      <alignment vertical="center"/>
    </xf>
    <xf numFmtId="0" fontId="10" fillId="0" borderId="0" xfId="7" applyFont="1" applyBorder="1" applyAlignment="1">
      <alignment horizontal="right" vertical="center"/>
    </xf>
    <xf numFmtId="0" fontId="10" fillId="0" borderId="140" xfId="3" applyFont="1" applyBorder="1" applyAlignment="1"/>
    <xf numFmtId="0" fontId="5" fillId="0" borderId="33" xfId="7" applyFont="1" applyBorder="1" applyAlignment="1">
      <alignment horizontal="right"/>
    </xf>
    <xf numFmtId="0" fontId="5" fillId="0" borderId="0" xfId="7" applyFont="1" applyBorder="1" applyAlignment="1">
      <alignment horizontal="right"/>
    </xf>
    <xf numFmtId="0" fontId="5" fillId="0" borderId="34" xfId="7" applyFont="1" applyBorder="1" applyAlignment="1">
      <alignment horizontal="left"/>
    </xf>
    <xf numFmtId="0" fontId="10" fillId="0" borderId="84" xfId="7" applyFont="1" applyBorder="1" applyAlignment="1"/>
    <xf numFmtId="0" fontId="10" fillId="0" borderId="84" xfId="7" applyFont="1" applyBorder="1" applyAlignment="1">
      <alignment horizontal="right" vertical="center"/>
    </xf>
    <xf numFmtId="0" fontId="10" fillId="0" borderId="33" xfId="3" applyFont="1" applyBorder="1" applyAlignment="1">
      <alignment vertical="center"/>
    </xf>
    <xf numFmtId="0" fontId="7" fillId="0" borderId="0" xfId="8" applyFont="1" applyAlignment="1">
      <alignment vertical="center"/>
    </xf>
    <xf numFmtId="0" fontId="5" fillId="0" borderId="73" xfId="53" applyFont="1" applyBorder="1" applyAlignment="1">
      <alignment horizontal="center" vertical="center" wrapText="1"/>
    </xf>
    <xf numFmtId="0" fontId="5" fillId="0" borderId="20" xfId="53" applyFont="1" applyBorder="1" applyAlignment="1">
      <alignment horizontal="center" vertical="center" wrapText="1"/>
    </xf>
    <xf numFmtId="0" fontId="5" fillId="0" borderId="118" xfId="53" applyFont="1" applyBorder="1" applyAlignment="1">
      <alignment horizontal="center" vertical="center" wrapText="1"/>
    </xf>
    <xf numFmtId="0" fontId="5" fillId="0" borderId="19" xfId="53" applyFont="1" applyBorder="1" applyAlignment="1">
      <alignment horizontal="center" vertical="center" wrapText="1"/>
    </xf>
    <xf numFmtId="176" fontId="5" fillId="0" borderId="26"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2" borderId="5" xfId="0" applyNumberFormat="1" applyFont="1" applyFill="1" applyBorder="1" applyAlignment="1">
      <alignment horizontal="center" vertical="center"/>
    </xf>
    <xf numFmtId="41" fontId="5" fillId="0" borderId="14" xfId="0" applyNumberFormat="1" applyFont="1" applyBorder="1" applyAlignment="1">
      <alignment vertical="center"/>
    </xf>
    <xf numFmtId="41" fontId="5" fillId="0" borderId="19" xfId="0" applyNumberFormat="1" applyFont="1" applyBorder="1" applyAlignment="1">
      <alignment vertical="center"/>
    </xf>
    <xf numFmtId="41" fontId="5" fillId="0" borderId="20" xfId="0" applyNumberFormat="1" applyFont="1" applyBorder="1" applyAlignment="1">
      <alignment vertical="center"/>
    </xf>
    <xf numFmtId="41" fontId="5" fillId="0" borderId="16" xfId="0" applyNumberFormat="1" applyFont="1" applyBorder="1" applyAlignment="1">
      <alignment vertical="center"/>
    </xf>
    <xf numFmtId="41" fontId="5" fillId="0" borderId="9" xfId="0" applyNumberFormat="1" applyFont="1" applyBorder="1" applyAlignment="1">
      <alignment vertical="center"/>
    </xf>
    <xf numFmtId="41" fontId="5" fillId="0" borderId="17" xfId="0" applyNumberFormat="1" applyFont="1" applyBorder="1" applyAlignment="1">
      <alignment vertical="center"/>
    </xf>
    <xf numFmtId="176" fontId="5" fillId="0" borderId="126" xfId="0" applyNumberFormat="1" applyFont="1" applyBorder="1" applyAlignment="1">
      <alignment horizontal="center" vertical="center"/>
    </xf>
    <xf numFmtId="49" fontId="17" fillId="0" borderId="129" xfId="6" applyNumberFormat="1" applyFont="1" applyBorder="1" applyAlignment="1">
      <alignment horizontal="center" vertical="center" wrapText="1"/>
    </xf>
    <xf numFmtId="49" fontId="17" fillId="0" borderId="127" xfId="6" applyNumberFormat="1" applyFont="1" applyBorder="1" applyAlignment="1">
      <alignment horizontal="center" vertical="center" wrapText="1"/>
    </xf>
    <xf numFmtId="0" fontId="5" fillId="0" borderId="29" xfId="52" applyFont="1" applyBorder="1" applyAlignment="1">
      <alignment horizontal="center" vertical="center"/>
    </xf>
    <xf numFmtId="0" fontId="5" fillId="0" borderId="30" xfId="52" applyNumberFormat="1" applyFont="1" applyBorder="1" applyAlignment="1">
      <alignment horizontal="center" vertical="center"/>
    </xf>
    <xf numFmtId="0" fontId="5" fillId="0" borderId="32" xfId="52" applyNumberFormat="1" applyFont="1" applyBorder="1" applyAlignment="1">
      <alignment horizontal="center" vertical="center"/>
    </xf>
    <xf numFmtId="0" fontId="5" fillId="0" borderId="66" xfId="53" applyFont="1" applyBorder="1" applyAlignment="1">
      <alignment horizontal="center" vertical="center" wrapText="1"/>
    </xf>
    <xf numFmtId="0" fontId="46" fillId="0" borderId="31" xfId="52" applyFont="1" applyBorder="1" applyAlignment="1">
      <alignment horizontal="center" vertical="center"/>
    </xf>
    <xf numFmtId="0" fontId="46" fillId="0" borderId="32" xfId="52" applyNumberFormat="1" applyFont="1" applyBorder="1" applyAlignment="1">
      <alignment horizontal="center" vertical="center"/>
    </xf>
    <xf numFmtId="0" fontId="46" fillId="0" borderId="120" xfId="53" applyFont="1" applyBorder="1" applyAlignment="1">
      <alignment horizontal="center" vertical="center" wrapText="1"/>
    </xf>
    <xf numFmtId="49" fontId="47" fillId="0" borderId="134" xfId="6" applyNumberFormat="1" applyFont="1" applyBorder="1" applyAlignment="1">
      <alignment horizontal="center" vertical="center" wrapText="1"/>
    </xf>
    <xf numFmtId="49" fontId="47" fillId="0" borderId="130" xfId="6" applyNumberFormat="1" applyFont="1" applyBorder="1" applyAlignment="1">
      <alignment horizontal="center" vertical="center" wrapText="1"/>
    </xf>
    <xf numFmtId="49" fontId="47" fillId="0" borderId="133" xfId="6" applyNumberFormat="1" applyFont="1" applyBorder="1" applyAlignment="1">
      <alignment horizontal="center" vertical="center" wrapText="1"/>
    </xf>
    <xf numFmtId="0" fontId="10" fillId="0" borderId="140" xfId="3" applyFont="1" applyBorder="1" applyAlignment="1">
      <alignment vertical="center"/>
    </xf>
    <xf numFmtId="0" fontId="10" fillId="0" borderId="140" xfId="3" applyFont="1" applyBorder="1" applyAlignment="1">
      <alignment horizontal="right" vertical="center"/>
    </xf>
    <xf numFmtId="49" fontId="47" fillId="0" borderId="80" xfId="6" applyNumberFormat="1" applyFont="1" applyBorder="1" applyAlignment="1">
      <alignment horizontal="center" vertical="center" wrapText="1"/>
    </xf>
    <xf numFmtId="49" fontId="10" fillId="0" borderId="0" xfId="52" applyNumberFormat="1" applyFont="1" applyAlignment="1">
      <alignment horizontal="left" vertical="center"/>
    </xf>
    <xf numFmtId="0" fontId="5" fillId="0" borderId="0" xfId="7" applyFont="1" applyBorder="1" applyAlignment="1">
      <alignment horizontal="center" vertical="center"/>
    </xf>
    <xf numFmtId="49" fontId="47" fillId="0" borderId="141" xfId="6" applyNumberFormat="1" applyFont="1" applyBorder="1" applyAlignment="1">
      <alignment horizontal="center" vertical="center" wrapText="1"/>
    </xf>
    <xf numFmtId="37" fontId="40" fillId="0" borderId="0" xfId="52" applyNumberFormat="1" applyFont="1" applyAlignment="1" applyProtection="1">
      <alignment horizontal="right" vertical="center"/>
    </xf>
    <xf numFmtId="37" fontId="44" fillId="0" borderId="0" xfId="52" applyNumberFormat="1" applyFont="1" applyAlignment="1" applyProtection="1">
      <alignment horizontal="right" vertical="center"/>
    </xf>
    <xf numFmtId="49" fontId="10" fillId="0" borderId="33" xfId="52" applyNumberFormat="1" applyFont="1" applyBorder="1" applyAlignment="1">
      <alignment horizontal="left"/>
    </xf>
    <xf numFmtId="37" fontId="40" fillId="0" borderId="0" xfId="52" applyNumberFormat="1" applyFont="1" applyBorder="1" applyAlignment="1" applyProtection="1">
      <alignment horizontal="right" vertical="center"/>
    </xf>
    <xf numFmtId="37" fontId="44" fillId="0" borderId="0" xfId="52" applyNumberFormat="1" applyFont="1" applyBorder="1" applyAlignment="1" applyProtection="1">
      <alignment horizontal="right" vertical="center"/>
    </xf>
    <xf numFmtId="37" fontId="5" fillId="0" borderId="0" xfId="52" applyNumberFormat="1" applyFont="1" applyBorder="1" applyAlignment="1" applyProtection="1">
      <alignment horizontal="right" vertical="center"/>
    </xf>
    <xf numFmtId="37" fontId="5" fillId="0" borderId="0" xfId="52" applyNumberFormat="1" applyFont="1" applyAlignment="1" applyProtection="1">
      <alignment horizontal="right" vertical="center"/>
    </xf>
    <xf numFmtId="37" fontId="40" fillId="0" borderId="35" xfId="52" applyNumberFormat="1" applyFont="1" applyBorder="1" applyAlignment="1" applyProtection="1">
      <alignment horizontal="right" vertical="center"/>
    </xf>
    <xf numFmtId="0" fontId="8" fillId="0" borderId="0" xfId="52" applyFont="1" applyAlignment="1">
      <alignment horizontal="left" vertical="center"/>
    </xf>
    <xf numFmtId="0" fontId="10" fillId="0" borderId="0" xfId="53" applyFont="1" applyAlignment="1">
      <alignment horizontal="left"/>
    </xf>
    <xf numFmtId="0" fontId="10" fillId="0" borderId="0" xfId="53" applyFont="1" applyBorder="1" applyAlignment="1">
      <alignment horizontal="right"/>
    </xf>
    <xf numFmtId="0" fontId="8" fillId="0" borderId="0" xfId="53" applyFont="1" applyAlignment="1">
      <alignment horizontal="left"/>
    </xf>
    <xf numFmtId="0" fontId="10" fillId="0" borderId="58" xfId="53" applyFont="1" applyBorder="1" applyAlignment="1">
      <alignment horizontal="right"/>
    </xf>
    <xf numFmtId="0" fontId="5" fillId="0" borderId="59" xfId="53" applyFont="1" applyBorder="1" applyAlignment="1">
      <alignment horizontal="center" vertical="center"/>
    </xf>
    <xf numFmtId="0" fontId="5" fillId="0" borderId="60" xfId="53" applyFont="1" applyBorder="1" applyAlignment="1">
      <alignment horizontal="center" vertical="center"/>
    </xf>
    <xf numFmtId="0" fontId="5" fillId="0" borderId="62" xfId="53" applyFont="1" applyBorder="1" applyAlignment="1">
      <alignment horizontal="center" vertical="center"/>
    </xf>
    <xf numFmtId="0" fontId="5" fillId="0" borderId="78" xfId="53" applyFont="1" applyBorder="1" applyAlignment="1">
      <alignment horizontal="center" vertical="center" textRotation="255"/>
    </xf>
    <xf numFmtId="0" fontId="5" fillId="0" borderId="112" xfId="53" applyFont="1" applyBorder="1" applyAlignment="1">
      <alignment horizontal="center" vertical="center" textRotation="255"/>
    </xf>
    <xf numFmtId="0" fontId="5" fillId="0" borderId="60" xfId="53" applyFont="1" applyBorder="1" applyAlignment="1">
      <alignment horizontal="center" vertical="center" textRotation="255"/>
    </xf>
    <xf numFmtId="0" fontId="5" fillId="0" borderId="110" xfId="53" applyFont="1" applyBorder="1" applyAlignment="1">
      <alignment horizontal="center" vertical="center" textRotation="255"/>
    </xf>
    <xf numFmtId="0" fontId="5" fillId="0" borderId="61" xfId="53" applyFont="1" applyBorder="1" applyAlignment="1">
      <alignment horizontal="center" vertical="center" textRotation="255"/>
    </xf>
    <xf numFmtId="0" fontId="5" fillId="0" borderId="113" xfId="53" applyFont="1" applyBorder="1" applyAlignment="1">
      <alignment horizontal="center" vertical="center" textRotation="255"/>
    </xf>
    <xf numFmtId="0" fontId="5" fillId="0" borderId="62" xfId="53" applyFont="1" applyBorder="1" applyAlignment="1">
      <alignment horizontal="center" vertical="center" textRotation="255"/>
    </xf>
    <xf numFmtId="0" fontId="5" fillId="0" borderId="111" xfId="53" applyFont="1" applyBorder="1" applyAlignment="1">
      <alignment horizontal="center" vertical="center" textRotation="255"/>
    </xf>
    <xf numFmtId="41" fontId="10" fillId="0" borderId="84" xfId="0" applyNumberFormat="1" applyFont="1" applyBorder="1" applyAlignment="1" applyProtection="1">
      <alignment horizontal="right" vertical="center"/>
    </xf>
    <xf numFmtId="41" fontId="8" fillId="0" borderId="0" xfId="0" applyNumberFormat="1" applyFont="1" applyAlignment="1">
      <alignment horizontal="left" vertical="center"/>
    </xf>
    <xf numFmtId="41" fontId="5" fillId="0" borderId="27" xfId="0" applyNumberFormat="1" applyFont="1" applyBorder="1" applyAlignment="1">
      <alignment horizontal="center" vertical="center" wrapText="1"/>
    </xf>
    <xf numFmtId="41" fontId="5" fillId="0" borderId="28" xfId="0" applyNumberFormat="1" applyFont="1" applyBorder="1" applyAlignment="1">
      <alignment horizontal="center" vertical="center" wrapText="1"/>
    </xf>
    <xf numFmtId="41" fontId="5" fillId="0" borderId="27" xfId="0" applyNumberFormat="1" applyFont="1" applyBorder="1" applyAlignment="1">
      <alignment horizontal="center" vertical="center"/>
    </xf>
    <xf numFmtId="41" fontId="5" fillId="0" borderId="28" xfId="0" applyNumberFormat="1" applyFont="1" applyBorder="1" applyAlignment="1">
      <alignment horizontal="center" vertical="center"/>
    </xf>
    <xf numFmtId="41" fontId="5" fillId="0" borderId="29" xfId="0" applyNumberFormat="1" applyFont="1" applyBorder="1" applyAlignment="1">
      <alignment horizontal="center" vertical="center"/>
    </xf>
    <xf numFmtId="41" fontId="5" fillId="0" borderId="30" xfId="0" applyNumberFormat="1" applyFont="1" applyBorder="1" applyAlignment="1">
      <alignment horizontal="center" vertical="center"/>
    </xf>
    <xf numFmtId="0" fontId="11" fillId="0" borderId="30"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32" xfId="0" applyNumberFormat="1" applyFont="1" applyBorder="1" applyAlignment="1">
      <alignment horizontal="center" vertical="center"/>
    </xf>
    <xf numFmtId="41" fontId="5" fillId="0" borderId="33" xfId="0" applyNumberFormat="1" applyFont="1" applyBorder="1" applyAlignment="1">
      <alignment horizontal="center" vertical="center" wrapText="1"/>
    </xf>
    <xf numFmtId="41" fontId="5" fillId="0" borderId="34" xfId="0" applyNumberFormat="1" applyFont="1" applyBorder="1" applyAlignment="1">
      <alignment horizontal="center" vertical="center" wrapText="1"/>
    </xf>
    <xf numFmtId="41" fontId="6" fillId="0" borderId="13" xfId="0" applyNumberFormat="1" applyFont="1" applyBorder="1" applyAlignment="1">
      <alignment horizontal="center" vertical="center" textRotation="255"/>
    </xf>
    <xf numFmtId="41" fontId="6" fillId="0" borderId="13" xfId="0" applyNumberFormat="1" applyFont="1" applyBorder="1" applyAlignment="1" applyProtection="1">
      <alignment horizontal="center" vertical="center" textRotation="255"/>
    </xf>
    <xf numFmtId="0" fontId="11" fillId="0" borderId="32" xfId="0" applyFont="1" applyBorder="1" applyAlignment="1">
      <alignment horizontal="center" vertical="center"/>
    </xf>
    <xf numFmtId="41" fontId="6" fillId="0" borderId="0" xfId="0" applyNumberFormat="1" applyFont="1" applyBorder="1" applyAlignment="1" applyProtection="1">
      <alignment horizontal="center" vertical="center" textRotation="255"/>
    </xf>
    <xf numFmtId="41" fontId="5" fillId="0" borderId="0" xfId="0" applyNumberFormat="1" applyFont="1" applyAlignment="1">
      <alignment horizontal="left" vertical="center"/>
    </xf>
    <xf numFmtId="41" fontId="17" fillId="0" borderId="0" xfId="0" applyNumberFormat="1" applyFont="1" applyAlignment="1">
      <alignment horizontal="left" vertical="center"/>
    </xf>
    <xf numFmtId="0" fontId="5" fillId="0" borderId="18"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71" xfId="5" applyFont="1" applyBorder="1" applyAlignment="1">
      <alignment horizontal="center" vertical="center" wrapText="1"/>
    </xf>
    <xf numFmtId="0" fontId="5" fillId="0" borderId="25" xfId="5" applyFont="1" applyBorder="1" applyAlignment="1">
      <alignment horizontal="right" vertical="center"/>
    </xf>
    <xf numFmtId="0" fontId="5" fillId="0" borderId="75" xfId="5" applyFont="1" applyBorder="1" applyAlignment="1">
      <alignment horizontal="right" vertical="center"/>
    </xf>
    <xf numFmtId="0" fontId="5" fillId="0" borderId="63" xfId="5" applyFont="1" applyBorder="1" applyAlignment="1">
      <alignment horizontal="left" vertical="center"/>
    </xf>
    <xf numFmtId="0" fontId="5" fillId="0" borderId="64" xfId="5" applyFont="1" applyBorder="1" applyAlignment="1">
      <alignment horizontal="left" vertical="center"/>
    </xf>
    <xf numFmtId="0" fontId="8" fillId="0" borderId="0" xfId="5" applyFont="1" applyAlignment="1">
      <alignment horizontal="left"/>
    </xf>
    <xf numFmtId="0" fontId="16" fillId="0" borderId="59" xfId="5" applyFont="1" applyBorder="1" applyAlignment="1">
      <alignment horizontal="distributed" indent="2"/>
    </xf>
    <xf numFmtId="0" fontId="16" fillId="0" borderId="61" xfId="5" applyFont="1" applyBorder="1" applyAlignment="1">
      <alignment horizontal="distributed" indent="2"/>
    </xf>
    <xf numFmtId="0" fontId="16" fillId="0" borderId="60" xfId="5" applyFont="1" applyBorder="1" applyAlignment="1">
      <alignment horizontal="distributed" indent="2"/>
    </xf>
    <xf numFmtId="0" fontId="16" fillId="0" borderId="62" xfId="5" applyFont="1" applyBorder="1" applyAlignment="1">
      <alignment horizontal="distributed" indent="2"/>
    </xf>
    <xf numFmtId="0" fontId="5" fillId="0" borderId="65" xfId="5" applyFont="1" applyBorder="1" applyAlignment="1">
      <alignment horizontal="distributed" vertical="center"/>
    </xf>
    <xf numFmtId="0" fontId="5" fillId="0" borderId="66" xfId="5" applyFont="1" applyBorder="1" applyAlignment="1">
      <alignment horizontal="distributed" vertical="center"/>
    </xf>
    <xf numFmtId="0" fontId="38" fillId="0" borderId="72" xfId="5" applyFont="1" applyBorder="1" applyAlignment="1">
      <alignment horizontal="center" vertical="center" wrapText="1"/>
    </xf>
    <xf numFmtId="0" fontId="38" fillId="0" borderId="73" xfId="5" applyFont="1" applyBorder="1" applyAlignment="1">
      <alignment horizontal="center" vertical="center" wrapText="1"/>
    </xf>
    <xf numFmtId="0" fontId="10" fillId="0" borderId="25" xfId="5" applyFont="1" applyBorder="1" applyAlignment="1">
      <alignment horizontal="left" wrapText="1"/>
    </xf>
    <xf numFmtId="0" fontId="5" fillId="0" borderId="128" xfId="6" applyFont="1" applyBorder="1" applyAlignment="1">
      <alignment horizontal="distributed" vertical="center" indent="2"/>
    </xf>
    <xf numFmtId="0" fontId="5" fillId="0" borderId="25" xfId="6" applyFont="1" applyBorder="1" applyAlignment="1">
      <alignment horizontal="distributed" vertical="center" indent="2"/>
    </xf>
    <xf numFmtId="0" fontId="5" fillId="0" borderId="77" xfId="6" applyFont="1" applyBorder="1" applyAlignment="1">
      <alignment horizontal="distributed" vertical="center" indent="2"/>
    </xf>
    <xf numFmtId="0" fontId="10" fillId="0" borderId="25" xfId="5" applyFont="1" applyBorder="1" applyAlignment="1">
      <alignment horizontal="right"/>
    </xf>
    <xf numFmtId="0" fontId="10" fillId="0" borderId="0" xfId="5" applyFont="1" applyBorder="1" applyAlignment="1">
      <alignment horizontal="left" wrapText="1"/>
    </xf>
    <xf numFmtId="0" fontId="8" fillId="0" borderId="0" xfId="6" applyFont="1" applyAlignment="1">
      <alignment horizontal="left"/>
    </xf>
    <xf numFmtId="0" fontId="5" fillId="0" borderId="78" xfId="6" applyFont="1" applyBorder="1" applyAlignment="1">
      <alignment horizontal="distributed" vertical="center" indent="2"/>
    </xf>
    <xf numFmtId="0" fontId="5" fillId="0" borderId="131" xfId="6" applyFont="1" applyBorder="1" applyAlignment="1">
      <alignment horizontal="distributed" vertical="center" indent="2"/>
    </xf>
    <xf numFmtId="0" fontId="5" fillId="0" borderId="76" xfId="6" applyFont="1" applyBorder="1" applyAlignment="1">
      <alignment horizontal="distributed" vertical="center" indent="2"/>
    </xf>
    <xf numFmtId="0" fontId="5" fillId="0" borderId="132" xfId="6" applyFont="1" applyBorder="1" applyAlignment="1">
      <alignment horizontal="distributed" vertical="center" indent="2"/>
    </xf>
    <xf numFmtId="0" fontId="11" fillId="0" borderId="0" xfId="6" applyFont="1" applyBorder="1" applyAlignment="1">
      <alignment horizontal="distributed" vertical="center"/>
    </xf>
    <xf numFmtId="0" fontId="11" fillId="0" borderId="19" xfId="6" applyFont="1" applyBorder="1" applyAlignment="1">
      <alignment horizontal="distributed" vertical="center"/>
    </xf>
    <xf numFmtId="0" fontId="11" fillId="0" borderId="81" xfId="6" applyFont="1" applyBorder="1" applyAlignment="1">
      <alignment horizontal="distributed" vertical="center"/>
    </xf>
    <xf numFmtId="0" fontId="11" fillId="0" borderId="82" xfId="6" applyFont="1" applyBorder="1" applyAlignment="1">
      <alignment horizontal="distributed" vertical="center"/>
    </xf>
    <xf numFmtId="0" fontId="0" fillId="0" borderId="0" xfId="6" applyFont="1" applyBorder="1" applyAlignment="1">
      <alignment horizontal="center" vertical="center"/>
    </xf>
    <xf numFmtId="0" fontId="11" fillId="0" borderId="26" xfId="6" applyFont="1" applyBorder="1" applyAlignment="1">
      <alignment horizontal="center" vertical="center"/>
    </xf>
    <xf numFmtId="0" fontId="11" fillId="0" borderId="26" xfId="6" applyFont="1" applyBorder="1" applyAlignment="1">
      <alignment horizontal="distributed" vertical="center"/>
    </xf>
    <xf numFmtId="0" fontId="11" fillId="0" borderId="25" xfId="6" applyFont="1" applyBorder="1" applyAlignment="1">
      <alignment horizontal="center" vertical="top"/>
    </xf>
    <xf numFmtId="0" fontId="11" fillId="0" borderId="75" xfId="6" applyFont="1" applyBorder="1" applyAlignment="1">
      <alignment horizontal="center" vertical="top"/>
    </xf>
    <xf numFmtId="0" fontId="10" fillId="0" borderId="25" xfId="6" applyFont="1" applyBorder="1" applyAlignment="1">
      <alignment horizontal="left"/>
    </xf>
    <xf numFmtId="0" fontId="10" fillId="0" borderId="0" xfId="6" applyFont="1" applyBorder="1" applyAlignment="1">
      <alignment horizontal="left"/>
    </xf>
    <xf numFmtId="0" fontId="10" fillId="0" borderId="25" xfId="6" applyFont="1" applyBorder="1" applyAlignment="1">
      <alignment horizontal="right"/>
    </xf>
    <xf numFmtId="0" fontId="10" fillId="0" borderId="0" xfId="5" applyFont="1" applyAlignment="1">
      <alignment horizontal="left"/>
    </xf>
    <xf numFmtId="0" fontId="11" fillId="0" borderId="58" xfId="6" applyFont="1" applyBorder="1" applyAlignment="1">
      <alignment horizontal="distributed" vertical="center"/>
    </xf>
    <xf numFmtId="0" fontId="11" fillId="0" borderId="83" xfId="6" applyFont="1" applyBorder="1" applyAlignment="1">
      <alignment horizontal="distributed" vertical="center"/>
    </xf>
    <xf numFmtId="0" fontId="5" fillId="0" borderId="98" xfId="7" applyFont="1" applyBorder="1" applyAlignment="1">
      <alignment horizontal="distributed" vertical="center" indent="2"/>
    </xf>
    <xf numFmtId="0" fontId="5" fillId="0" borderId="0" xfId="7" applyFont="1" applyBorder="1" applyAlignment="1">
      <alignment horizontal="distributed" vertical="center" indent="2"/>
    </xf>
    <xf numFmtId="0" fontId="5" fillId="0" borderId="26" xfId="7" applyFont="1" applyBorder="1" applyAlignment="1">
      <alignment horizontal="distributed" vertical="center" indent="2"/>
    </xf>
    <xf numFmtId="0" fontId="5" fillId="0" borderId="33" xfId="7" applyFont="1" applyBorder="1" applyAlignment="1">
      <alignment horizontal="center" vertical="center" wrapText="1"/>
    </xf>
    <xf numFmtId="0" fontId="5" fillId="0" borderId="85" xfId="7" applyFont="1" applyBorder="1" applyAlignment="1">
      <alignment horizontal="center" vertical="center" wrapText="1"/>
    </xf>
    <xf numFmtId="0" fontId="5" fillId="0" borderId="0" xfId="7" applyFont="1" applyBorder="1" applyAlignment="1">
      <alignment horizontal="center" vertical="center" wrapText="1"/>
    </xf>
    <xf numFmtId="0" fontId="5" fillId="0" borderId="26" xfId="7" applyFont="1" applyBorder="1" applyAlignment="1">
      <alignment horizontal="center" vertical="center" wrapText="1"/>
    </xf>
    <xf numFmtId="0" fontId="5" fillId="0" borderId="0" xfId="7" applyFont="1" applyBorder="1" applyAlignment="1">
      <alignment horizontal="center" wrapText="1"/>
    </xf>
    <xf numFmtId="0" fontId="5" fillId="0" borderId="0" xfId="7" applyFont="1" applyBorder="1" applyAlignment="1">
      <alignment horizontal="center"/>
    </xf>
    <xf numFmtId="0" fontId="5" fillId="0" borderId="34" xfId="7" applyFont="1" applyBorder="1" applyAlignment="1">
      <alignment horizontal="center"/>
    </xf>
    <xf numFmtId="41" fontId="40" fillId="0" borderId="119" xfId="7" applyNumberFormat="1" applyFont="1" applyBorder="1" applyAlignment="1" applyProtection="1">
      <alignment horizontal="center" vertical="center"/>
    </xf>
    <xf numFmtId="41" fontId="40" fillId="0" borderId="0" xfId="7" applyNumberFormat="1" applyFont="1" applyBorder="1" applyAlignment="1" applyProtection="1">
      <alignment horizontal="right" vertical="center"/>
    </xf>
    <xf numFmtId="41" fontId="40" fillId="0" borderId="35" xfId="7" applyNumberFormat="1" applyFont="1" applyBorder="1" applyAlignment="1" applyProtection="1">
      <alignment horizontal="right" vertical="center"/>
    </xf>
    <xf numFmtId="41" fontId="40" fillId="0" borderId="0" xfId="7" applyNumberFormat="1" applyFont="1" applyAlignment="1" applyProtection="1">
      <alignment horizontal="right" vertical="center"/>
    </xf>
    <xf numFmtId="0" fontId="39" fillId="0" borderId="0" xfId="8" applyFont="1" applyAlignment="1">
      <alignment horizontal="center"/>
    </xf>
    <xf numFmtId="0" fontId="7" fillId="0" borderId="81" xfId="7" applyFont="1" applyBorder="1" applyAlignment="1">
      <alignment horizontal="distributed" vertical="center" indent="1"/>
    </xf>
    <xf numFmtId="0" fontId="7" fillId="0" borderId="92" xfId="7" applyFont="1" applyBorder="1" applyAlignment="1">
      <alignment horizontal="distributed" vertical="center" indent="1"/>
    </xf>
    <xf numFmtId="0" fontId="5" fillId="0" borderId="45" xfId="7" applyFont="1" applyBorder="1" applyAlignment="1">
      <alignment horizontal="distributed" vertical="center" indent="1"/>
    </xf>
    <xf numFmtId="0" fontId="5" fillId="0" borderId="102" xfId="7" applyFont="1" applyBorder="1" applyAlignment="1">
      <alignment horizontal="distributed" vertical="center" indent="1"/>
    </xf>
    <xf numFmtId="0" fontId="5" fillId="0" borderId="99" xfId="7" applyFont="1" applyBorder="1" applyAlignment="1">
      <alignment horizontal="distributed" vertical="center" indent="2"/>
    </xf>
    <xf numFmtId="0" fontId="5" fillId="0" borderId="47" xfId="7" applyFont="1" applyBorder="1" applyAlignment="1">
      <alignment horizontal="distributed" vertical="center" indent="2"/>
    </xf>
    <xf numFmtId="0" fontId="5" fillId="0" borderId="103" xfId="7" applyFont="1" applyBorder="1" applyAlignment="1">
      <alignment horizontal="distributed" vertical="center" indent="2"/>
    </xf>
    <xf numFmtId="0" fontId="40" fillId="0" borderId="0" xfId="8" applyFont="1" applyAlignment="1">
      <alignment vertical="center"/>
    </xf>
    <xf numFmtId="41" fontId="5" fillId="0" borderId="0" xfId="7" applyNumberFormat="1" applyFont="1" applyBorder="1" applyAlignment="1" applyProtection="1">
      <alignment horizontal="right" vertical="center"/>
    </xf>
    <xf numFmtId="0" fontId="10" fillId="0" borderId="33" xfId="3" applyFont="1" applyBorder="1" applyAlignment="1">
      <alignment horizontal="right" vertical="center"/>
    </xf>
    <xf numFmtId="0" fontId="8" fillId="0" borderId="0" xfId="7" applyFont="1" applyAlignment="1">
      <alignment horizontal="left"/>
    </xf>
    <xf numFmtId="181" fontId="7" fillId="0" borderId="94" xfId="7" applyNumberFormat="1" applyFont="1" applyBorder="1" applyAlignment="1">
      <alignment horizontal="center" vertical="center"/>
    </xf>
    <xf numFmtId="0" fontId="1" fillId="0" borderId="27" xfId="3" applyBorder="1" applyAlignment="1">
      <alignment vertical="center"/>
    </xf>
    <xf numFmtId="0" fontId="1" fillId="0" borderId="35" xfId="3" applyBorder="1" applyAlignment="1">
      <alignment vertical="center"/>
    </xf>
    <xf numFmtId="0" fontId="1" fillId="0" borderId="95" xfId="3" applyBorder="1" applyAlignment="1">
      <alignment vertical="center"/>
    </xf>
    <xf numFmtId="0" fontId="1" fillId="0" borderId="101" xfId="3" applyBorder="1" applyAlignment="1">
      <alignment vertical="center"/>
    </xf>
    <xf numFmtId="0" fontId="1" fillId="0" borderId="28" xfId="3" applyBorder="1" applyAlignment="1">
      <alignment vertical="center"/>
    </xf>
    <xf numFmtId="182" fontId="17" fillId="0" borderId="31" xfId="7" applyNumberFormat="1" applyFont="1" applyBorder="1" applyAlignment="1">
      <alignment horizontal="center" vertical="center"/>
    </xf>
    <xf numFmtId="0" fontId="1" fillId="0" borderId="98" xfId="3" applyBorder="1" applyAlignment="1">
      <alignment vertical="center"/>
    </xf>
    <xf numFmtId="0" fontId="1" fillId="0" borderId="32" xfId="3" applyBorder="1" applyAlignment="1">
      <alignment vertical="center"/>
    </xf>
    <xf numFmtId="0" fontId="5" fillId="0" borderId="96" xfId="7" applyFont="1" applyBorder="1" applyAlignment="1">
      <alignment horizontal="center" vertical="center"/>
    </xf>
    <xf numFmtId="0" fontId="5" fillId="0" borderId="97" xfId="7" applyFont="1" applyBorder="1" applyAlignment="1">
      <alignment horizontal="center" vertical="center"/>
    </xf>
    <xf numFmtId="182" fontId="17" fillId="0" borderId="99" xfId="7" applyNumberFormat="1" applyFont="1" applyBorder="1" applyAlignment="1">
      <alignment horizontal="center" vertical="center"/>
    </xf>
    <xf numFmtId="0" fontId="1" fillId="0" borderId="100" xfId="3" applyBorder="1" applyAlignment="1">
      <alignment vertical="center"/>
    </xf>
    <xf numFmtId="0" fontId="1" fillId="0" borderId="32" xfId="3" applyBorder="1" applyAlignment="1">
      <alignment horizontal="center" vertical="center"/>
    </xf>
    <xf numFmtId="183" fontId="17" fillId="0" borderId="99" xfId="7" applyNumberFormat="1" applyFont="1" applyBorder="1" applyAlignment="1">
      <alignment horizontal="center" vertical="center"/>
    </xf>
    <xf numFmtId="184" fontId="17" fillId="0" borderId="99" xfId="7" applyNumberFormat="1" applyFont="1" applyBorder="1" applyAlignment="1">
      <alignment horizontal="center" vertical="center"/>
    </xf>
    <xf numFmtId="0" fontId="1" fillId="0" borderId="47" xfId="3" applyBorder="1" applyAlignment="1">
      <alignment vertical="center"/>
    </xf>
    <xf numFmtId="0" fontId="1" fillId="0" borderId="34" xfId="3" applyBorder="1" applyAlignment="1">
      <alignment vertical="center"/>
    </xf>
    <xf numFmtId="41" fontId="40" fillId="0" borderId="84" xfId="7" applyNumberFormat="1" applyFont="1" applyBorder="1" applyAlignment="1" applyProtection="1">
      <alignment horizontal="right" vertical="center"/>
    </xf>
    <xf numFmtId="0" fontId="5" fillId="0" borderId="105" xfId="7" applyFont="1" applyBorder="1" applyAlignment="1">
      <alignment horizontal="distributed" vertical="center" indent="2"/>
    </xf>
    <xf numFmtId="0" fontId="5" fillId="0" borderId="84" xfId="7" applyFont="1" applyBorder="1" applyAlignment="1">
      <alignment horizontal="distributed" vertical="center" indent="2"/>
    </xf>
    <xf numFmtId="0" fontId="5" fillId="0" borderId="106" xfId="7" applyFont="1" applyBorder="1" applyAlignment="1">
      <alignment horizontal="distributed" vertical="center" indent="2"/>
    </xf>
    <xf numFmtId="0" fontId="40" fillId="0" borderId="84" xfId="8" applyFont="1" applyBorder="1" applyAlignment="1">
      <alignment vertical="center"/>
    </xf>
    <xf numFmtId="41" fontId="40" fillId="0" borderId="107" xfId="7" applyNumberFormat="1" applyFont="1" applyBorder="1" applyAlignment="1" applyProtection="1">
      <alignment horizontal="right" vertical="center"/>
    </xf>
    <xf numFmtId="41" fontId="40" fillId="0" borderId="93" xfId="7" applyNumberFormat="1" applyFont="1" applyBorder="1" applyAlignment="1" applyProtection="1">
      <alignment horizontal="right" vertical="center"/>
    </xf>
    <xf numFmtId="41" fontId="40" fillId="0" borderId="81" xfId="7" applyNumberFormat="1" applyFont="1" applyBorder="1" applyAlignment="1" applyProtection="1">
      <alignment horizontal="right" vertical="center"/>
    </xf>
    <xf numFmtId="0" fontId="42" fillId="0" borderId="81" xfId="8" applyFont="1" applyBorder="1" applyAlignment="1">
      <alignment vertical="center"/>
    </xf>
    <xf numFmtId="0" fontId="5" fillId="0" borderId="119" xfId="7" applyFont="1" applyBorder="1" applyAlignment="1">
      <alignment horizontal="center" vertical="center"/>
    </xf>
    <xf numFmtId="0" fontId="5" fillId="0" borderId="124" xfId="7" applyFont="1" applyBorder="1" applyAlignment="1">
      <alignment horizontal="center" vertical="center"/>
    </xf>
    <xf numFmtId="0" fontId="1" fillId="0" borderId="119" xfId="3" applyBorder="1" applyAlignment="1"/>
    <xf numFmtId="41" fontId="40" fillId="0" borderId="125" xfId="7" applyNumberFormat="1" applyFont="1" applyBorder="1" applyAlignment="1" applyProtection="1">
      <alignment horizontal="center" vertical="center"/>
    </xf>
    <xf numFmtId="0" fontId="5" fillId="0" borderId="81" xfId="7" applyFont="1" applyBorder="1" applyAlignment="1">
      <alignment horizontal="center" vertical="center"/>
    </xf>
    <xf numFmtId="0" fontId="1" fillId="0" borderId="82" xfId="3" applyBorder="1" applyAlignment="1"/>
    <xf numFmtId="0" fontId="5" fillId="0" borderId="0" xfId="7" applyFont="1" applyBorder="1" applyAlignment="1">
      <alignment horizontal="center" vertical="center"/>
    </xf>
    <xf numFmtId="0" fontId="5" fillId="0" borderId="26" xfId="7" applyFont="1" applyBorder="1" applyAlignment="1">
      <alignment horizontal="center" vertical="center"/>
    </xf>
    <xf numFmtId="0" fontId="1" fillId="0" borderId="19" xfId="3" applyBorder="1" applyAlignment="1"/>
    <xf numFmtId="41" fontId="40" fillId="0" borderId="0" xfId="7" applyNumberFormat="1" applyFont="1" applyBorder="1" applyAlignment="1" applyProtection="1">
      <alignment horizontal="center" vertical="center"/>
    </xf>
    <xf numFmtId="41" fontId="40" fillId="0" borderId="137" xfId="7" applyNumberFormat="1" applyFont="1" applyBorder="1" applyAlignment="1" applyProtection="1">
      <alignment horizontal="center" vertical="center"/>
    </xf>
    <xf numFmtId="0" fontId="5" fillId="0" borderId="33" xfId="7" applyFont="1" applyBorder="1" applyAlignment="1">
      <alignment horizontal="right" vertical="top"/>
    </xf>
    <xf numFmtId="0" fontId="1" fillId="0" borderId="85" xfId="3" applyBorder="1" applyAlignment="1"/>
    <xf numFmtId="0" fontId="5" fillId="0" borderId="34" xfId="7" applyFont="1" applyBorder="1" applyAlignment="1"/>
    <xf numFmtId="0" fontId="1" fillId="0" borderId="87" xfId="3" applyBorder="1" applyAlignment="1"/>
    <xf numFmtId="183" fontId="5" fillId="0" borderId="31" xfId="7" applyNumberFormat="1" applyFont="1" applyBorder="1" applyAlignment="1">
      <alignment horizontal="center" vertical="center"/>
    </xf>
    <xf numFmtId="183" fontId="5" fillId="0" borderId="33" xfId="7" applyNumberFormat="1" applyFont="1" applyBorder="1" applyAlignment="1">
      <alignment horizontal="center" vertical="center"/>
    </xf>
    <xf numFmtId="183" fontId="5" fillId="0" borderId="32" xfId="7" applyNumberFormat="1" applyFont="1" applyBorder="1" applyAlignment="1">
      <alignment horizontal="center" vertical="center"/>
    </xf>
    <xf numFmtId="183" fontId="5" fillId="0" borderId="34" xfId="7" applyNumberFormat="1" applyFont="1" applyBorder="1" applyAlignment="1">
      <alignment horizontal="center" vertical="center"/>
    </xf>
    <xf numFmtId="182" fontId="5" fillId="0" borderId="29" xfId="7" applyNumberFormat="1" applyFont="1" applyBorder="1" applyAlignment="1">
      <alignment horizontal="distributed" vertical="center" indent="1"/>
    </xf>
    <xf numFmtId="182" fontId="5" fillId="0" borderId="30" xfId="7" applyNumberFormat="1" applyFont="1" applyBorder="1" applyAlignment="1">
      <alignment horizontal="distributed" vertical="center" indent="1"/>
    </xf>
    <xf numFmtId="41" fontId="40" fillId="0" borderId="0" xfId="3" applyNumberFormat="1" applyFont="1" applyBorder="1" applyAlignment="1" applyProtection="1">
      <alignment horizontal="right"/>
    </xf>
    <xf numFmtId="0" fontId="41" fillId="0" borderId="0" xfId="3" applyFont="1" applyBorder="1" applyAlignment="1"/>
    <xf numFmtId="0" fontId="5" fillId="0" borderId="0" xfId="3" applyFont="1" applyBorder="1" applyAlignment="1">
      <alignment horizontal="center"/>
    </xf>
    <xf numFmtId="0" fontId="5" fillId="0" borderId="26" xfId="3" applyFont="1" applyBorder="1" applyAlignment="1">
      <alignment horizontal="center"/>
    </xf>
    <xf numFmtId="41" fontId="40" fillId="0" borderId="35" xfId="3" applyNumberFormat="1" applyFont="1" applyBorder="1" applyAlignment="1" applyProtection="1">
      <alignment horizontal="right"/>
    </xf>
    <xf numFmtId="182" fontId="5" fillId="0" borderId="31" xfId="7" applyNumberFormat="1" applyFont="1" applyBorder="1" applyAlignment="1">
      <alignment horizontal="center" vertical="center"/>
    </xf>
    <xf numFmtId="182" fontId="5" fillId="0" borderId="33" xfId="7" applyNumberFormat="1" applyFont="1" applyBorder="1" applyAlignment="1">
      <alignment horizontal="center" vertical="center"/>
    </xf>
    <xf numFmtId="182" fontId="5" fillId="0" borderId="27" xfId="7" applyNumberFormat="1" applyFont="1" applyBorder="1" applyAlignment="1">
      <alignment horizontal="center" vertical="center"/>
    </xf>
    <xf numFmtId="182" fontId="5" fillId="0" borderId="32" xfId="7" applyNumberFormat="1" applyFont="1" applyBorder="1" applyAlignment="1">
      <alignment horizontal="center" vertical="center"/>
    </xf>
    <xf numFmtId="182" fontId="5" fillId="0" borderId="34" xfId="7" applyNumberFormat="1" applyFont="1" applyBorder="1" applyAlignment="1">
      <alignment horizontal="center" vertical="center"/>
    </xf>
    <xf numFmtId="182" fontId="5" fillId="0" borderId="28" xfId="7" applyNumberFormat="1" applyFont="1" applyBorder="1" applyAlignment="1">
      <alignment horizontal="center" vertical="center"/>
    </xf>
    <xf numFmtId="181" fontId="7" fillId="0" borderId="138" xfId="7" applyNumberFormat="1" applyFont="1" applyBorder="1" applyAlignment="1">
      <alignment horizontal="distributed" vertical="center" indent="1"/>
    </xf>
    <xf numFmtId="181" fontId="7" fillId="0" borderId="29" xfId="7" applyNumberFormat="1" applyFont="1" applyBorder="1" applyAlignment="1">
      <alignment horizontal="distributed" vertical="center" indent="1"/>
    </xf>
    <xf numFmtId="181" fontId="7" fillId="0" borderId="139" xfId="7" applyNumberFormat="1" applyFont="1" applyBorder="1" applyAlignment="1">
      <alignment horizontal="distributed" vertical="center" indent="1"/>
    </xf>
    <xf numFmtId="181" fontId="7" fillId="0" borderId="30" xfId="7" applyNumberFormat="1" applyFont="1" applyBorder="1" applyAlignment="1">
      <alignment horizontal="distributed" vertical="center" indent="1"/>
    </xf>
    <xf numFmtId="0" fontId="40" fillId="0" borderId="0" xfId="3" applyFont="1" applyBorder="1" applyAlignment="1"/>
    <xf numFmtId="41" fontId="40" fillId="0" borderId="81" xfId="3" applyNumberFormat="1" applyFont="1" applyBorder="1" applyAlignment="1" applyProtection="1">
      <alignment horizontal="right"/>
    </xf>
    <xf numFmtId="0" fontId="5" fillId="0" borderId="81" xfId="3" applyFont="1" applyBorder="1" applyAlignment="1">
      <alignment horizontal="center"/>
    </xf>
    <xf numFmtId="0" fontId="5" fillId="0" borderId="92" xfId="3" applyFont="1" applyBorder="1" applyAlignment="1">
      <alignment horizontal="center"/>
    </xf>
    <xf numFmtId="41" fontId="40" fillId="0" borderId="93" xfId="3" applyNumberFormat="1" applyFont="1" applyBorder="1" applyAlignment="1" applyProtection="1">
      <alignment horizontal="right"/>
    </xf>
    <xf numFmtId="183" fontId="5" fillId="0" borderId="90" xfId="3" applyNumberFormat="1" applyFont="1" applyBorder="1" applyAlignment="1">
      <alignment horizontal="center" vertical="center"/>
    </xf>
    <xf numFmtId="183" fontId="5" fillId="0" borderId="89" xfId="3" applyNumberFormat="1" applyFont="1" applyBorder="1" applyAlignment="1">
      <alignment horizontal="center" vertical="center"/>
    </xf>
    <xf numFmtId="184" fontId="5" fillId="0" borderId="90" xfId="3" applyNumberFormat="1" applyFont="1" applyBorder="1" applyAlignment="1">
      <alignment horizontal="center" vertical="center"/>
    </xf>
    <xf numFmtId="184" fontId="5" fillId="0" borderId="89" xfId="3" applyNumberFormat="1" applyFont="1" applyBorder="1" applyAlignment="1">
      <alignment horizontal="center" vertical="center"/>
    </xf>
    <xf numFmtId="182" fontId="5" fillId="0" borderId="90" xfId="3" applyNumberFormat="1" applyFont="1" applyBorder="1" applyAlignment="1">
      <alignment horizontal="center" vertical="center"/>
    </xf>
    <xf numFmtId="182" fontId="5" fillId="0" borderId="89" xfId="3" applyNumberFormat="1" applyFont="1" applyBorder="1" applyAlignment="1">
      <alignment horizontal="center" vertical="center"/>
    </xf>
    <xf numFmtId="0" fontId="1" fillId="0" borderId="89" xfId="3" applyBorder="1" applyAlignment="1"/>
    <xf numFmtId="0" fontId="1" fillId="0" borderId="91" xfId="3" applyBorder="1" applyAlignment="1"/>
    <xf numFmtId="0" fontId="8" fillId="0" borderId="0" xfId="3" applyFont="1" applyAlignment="1">
      <alignment horizontal="left"/>
    </xf>
    <xf numFmtId="0" fontId="10" fillId="0" borderId="84" xfId="3" applyFont="1" applyBorder="1" applyAlignment="1">
      <alignment horizontal="right"/>
    </xf>
    <xf numFmtId="0" fontId="5" fillId="0" borderId="33" xfId="3" applyFont="1" applyBorder="1" applyAlignment="1">
      <alignment horizontal="right"/>
    </xf>
    <xf numFmtId="0" fontId="5" fillId="0" borderId="31" xfId="3" applyFont="1" applyBorder="1" applyAlignment="1">
      <alignment horizontal="center" vertical="center"/>
    </xf>
    <xf numFmtId="0" fontId="1" fillId="0" borderId="33" xfId="3" applyBorder="1" applyAlignment="1"/>
    <xf numFmtId="0" fontId="5" fillId="0" borderId="34" xfId="3" applyFont="1" applyBorder="1" applyAlignment="1">
      <alignment horizontal="left"/>
    </xf>
    <xf numFmtId="0" fontId="5" fillId="0" borderId="87" xfId="3" applyFont="1" applyBorder="1" applyAlignment="1">
      <alignment horizontal="left"/>
    </xf>
    <xf numFmtId="181" fontId="5" fillId="0" borderId="88" xfId="3" applyNumberFormat="1" applyFont="1" applyBorder="1" applyAlignment="1">
      <alignment horizontal="center" vertical="center"/>
    </xf>
    <xf numFmtId="181" fontId="5" fillId="0" borderId="89" xfId="3" applyNumberFormat="1" applyFont="1" applyBorder="1" applyAlignment="1">
      <alignment horizontal="center" vertical="center"/>
    </xf>
    <xf numFmtId="0" fontId="10" fillId="0" borderId="0" xfId="7" applyFont="1" applyBorder="1" applyAlignment="1">
      <alignment horizontal="right"/>
    </xf>
    <xf numFmtId="181" fontId="7" fillId="0" borderId="0" xfId="7" applyNumberFormat="1" applyFont="1" applyBorder="1" applyAlignment="1">
      <alignment horizontal="center" vertical="center"/>
    </xf>
    <xf numFmtId="0" fontId="1" fillId="0" borderId="0" xfId="3" applyBorder="1" applyAlignment="1">
      <alignment vertical="center"/>
    </xf>
    <xf numFmtId="182" fontId="17" fillId="0" borderId="0" xfId="7" applyNumberFormat="1" applyFont="1" applyBorder="1" applyAlignment="1">
      <alignment horizontal="center" vertical="center"/>
    </xf>
    <xf numFmtId="183" fontId="17" fillId="0" borderId="0" xfId="7" applyNumberFormat="1" applyFont="1" applyBorder="1" applyAlignment="1">
      <alignment horizontal="center" vertical="center"/>
    </xf>
    <xf numFmtId="184" fontId="17" fillId="0" borderId="0" xfId="7" applyNumberFormat="1" applyFont="1" applyBorder="1" applyAlignment="1">
      <alignment horizontal="center" vertical="center"/>
    </xf>
    <xf numFmtId="0" fontId="5" fillId="0" borderId="0" xfId="7" applyFont="1" applyBorder="1" applyAlignment="1">
      <alignment horizontal="left"/>
    </xf>
    <xf numFmtId="0" fontId="1" fillId="0" borderId="0" xfId="3" applyBorder="1" applyAlignment="1">
      <alignment horizontal="center" vertical="center"/>
    </xf>
    <xf numFmtId="0" fontId="7" fillId="0" borderId="0" xfId="7" applyFont="1" applyBorder="1" applyAlignment="1">
      <alignment horizontal="centerContinuous" vertical="center"/>
    </xf>
    <xf numFmtId="41" fontId="7" fillId="0" borderId="0" xfId="7" applyNumberFormat="1" applyFont="1" applyBorder="1" applyAlignment="1" applyProtection="1">
      <alignment horizontal="right" vertical="center"/>
    </xf>
    <xf numFmtId="0" fontId="10" fillId="0" borderId="0" xfId="8" applyFont="1" applyBorder="1" applyAlignment="1">
      <alignment vertical="center"/>
    </xf>
    <xf numFmtId="0" fontId="5" fillId="0" borderId="0" xfId="7" applyFont="1" applyBorder="1" applyAlignment="1">
      <alignment horizontal="centerContinuous" vertical="center"/>
    </xf>
    <xf numFmtId="0" fontId="5" fillId="0" borderId="0" xfId="8" applyFont="1" applyBorder="1" applyAlignment="1">
      <alignment vertical="center"/>
    </xf>
    <xf numFmtId="0" fontId="5" fillId="0" borderId="0" xfId="7" applyFont="1" applyBorder="1" applyAlignment="1">
      <alignment vertical="center"/>
    </xf>
    <xf numFmtId="0" fontId="16" fillId="0" borderId="0" xfId="3" applyFont="1" applyBorder="1" applyAlignment="1">
      <alignment vertical="center"/>
    </xf>
    <xf numFmtId="0" fontId="5" fillId="0" borderId="0" xfId="8" applyFont="1" applyBorder="1" applyAlignment="1">
      <alignment vertical="center"/>
    </xf>
    <xf numFmtId="0" fontId="10" fillId="0" borderId="0" xfId="3" applyFont="1" applyBorder="1" applyAlignment="1">
      <alignment horizontal="right" vertical="center"/>
    </xf>
  </cellXfs>
  <cellStyles count="60">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メモ 3" xfId="38"/>
    <cellStyle name="リンク セル 2" xfId="39"/>
    <cellStyle name="悪い 2" xfId="40"/>
    <cellStyle name="計算 2" xfId="41"/>
    <cellStyle name="警告文 2" xfId="42"/>
    <cellStyle name="桁区切り" xfId="1" builtinId="6"/>
    <cellStyle name="桁区切り 2" xfId="4"/>
    <cellStyle name="桁区切り 3" xfId="54"/>
    <cellStyle name="桁区切り 4" xfId="55"/>
    <cellStyle name="桁区切り 5" xfId="56"/>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3"/>
    <cellStyle name="標準 2 2" xfId="57"/>
    <cellStyle name="標準 2 2 2" xfId="58"/>
    <cellStyle name="標準 3" xfId="5"/>
    <cellStyle name="標準 3 2" xfId="53"/>
    <cellStyle name="標準 4" xfId="9"/>
    <cellStyle name="標準 4 2" xfId="52"/>
    <cellStyle name="標準 5" xfId="59"/>
    <cellStyle name="標準_98統計書19-02各種選挙投票状況" xfId="8"/>
    <cellStyle name="標準_どう " xfId="6"/>
    <cellStyle name="標準_印刷用（2-15）" xfId="7"/>
    <cellStyle name="未定義" xfId="2"/>
    <cellStyle name="良い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cxnSp macro="">
      <xdr:nvCxnSpPr>
        <xdr:cNvPr id="2" name="AutoShape 1"/>
        <xdr:cNvCxnSpPr>
          <a:cxnSpLocks noChangeShapeType="1"/>
        </xdr:cNvCxnSpPr>
      </xdr:nvCxnSpPr>
      <xdr:spPr bwMode="auto">
        <a:xfrm>
          <a:off x="9525" y="400050"/>
          <a:ext cx="1038225" cy="4381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28575</xdr:rowOff>
    </xdr:to>
    <xdr:sp macro="" textlink="">
      <xdr:nvSpPr>
        <xdr:cNvPr id="2"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28575</xdr:rowOff>
    </xdr:to>
    <xdr:sp macro="" textlink="">
      <xdr:nvSpPr>
        <xdr:cNvPr id="3"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2"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3"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4" name="Line 9"/>
        <xdr:cNvSpPr>
          <a:spLocks noChangeShapeType="1"/>
        </xdr:cNvSpPr>
      </xdr:nvSpPr>
      <xdr:spPr bwMode="auto">
        <a:xfrm>
          <a:off x="13801725" y="381000"/>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0</xdr:colOff>
      <xdr:row>2</xdr:row>
      <xdr:rowOff>0</xdr:rowOff>
    </xdr:to>
    <xdr:sp macro="" textlink="">
      <xdr:nvSpPr>
        <xdr:cNvPr id="5121"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9525</xdr:colOff>
      <xdr:row>0</xdr:row>
      <xdr:rowOff>9525</xdr:rowOff>
    </xdr:from>
    <xdr:to>
      <xdr:col>12</xdr:col>
      <xdr:colOff>0</xdr:colOff>
      <xdr:row>2</xdr:row>
      <xdr:rowOff>0</xdr:rowOff>
    </xdr:to>
    <xdr:sp macro="" textlink="">
      <xdr:nvSpPr>
        <xdr:cNvPr id="5122"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22</xdr:col>
      <xdr:colOff>9525</xdr:colOff>
      <xdr:row>0</xdr:row>
      <xdr:rowOff>9525</xdr:rowOff>
    </xdr:from>
    <xdr:to>
      <xdr:col>23</xdr:col>
      <xdr:colOff>0</xdr:colOff>
      <xdr:row>2</xdr:row>
      <xdr:rowOff>0</xdr:rowOff>
    </xdr:to>
    <xdr:sp macro="" textlink="">
      <xdr:nvSpPr>
        <xdr:cNvPr id="5" name="Line 8"/>
        <xdr:cNvSpPr>
          <a:spLocks noChangeShapeType="1"/>
        </xdr:cNvSpPr>
      </xdr:nvSpPr>
      <xdr:spPr bwMode="auto">
        <a:xfrm>
          <a:off x="5876925" y="9525"/>
          <a:ext cx="876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21</xdr:row>
      <xdr:rowOff>28575</xdr:rowOff>
    </xdr:from>
    <xdr:to>
      <xdr:col>1</xdr:col>
      <xdr:colOff>707968</xdr:colOff>
      <xdr:row>23</xdr:row>
      <xdr:rowOff>0</xdr:rowOff>
    </xdr:to>
    <xdr:sp macro="" textlink="">
      <xdr:nvSpPr>
        <xdr:cNvPr id="2" name="Line 1"/>
        <xdr:cNvSpPr>
          <a:spLocks noChangeShapeType="1"/>
        </xdr:cNvSpPr>
      </xdr:nvSpPr>
      <xdr:spPr bwMode="auto">
        <a:xfrm>
          <a:off x="38101" y="5619750"/>
          <a:ext cx="927042"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3"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5"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25</xdr:row>
      <xdr:rowOff>28575</xdr:rowOff>
    </xdr:from>
    <xdr:to>
      <xdr:col>6</xdr:col>
      <xdr:colOff>276225</xdr:colOff>
      <xdr:row>27</xdr:row>
      <xdr:rowOff>0</xdr:rowOff>
    </xdr:to>
    <xdr:sp macro="" textlink="">
      <xdr:nvSpPr>
        <xdr:cNvPr id="2" name="Line 3"/>
        <xdr:cNvSpPr>
          <a:spLocks noChangeShapeType="1"/>
        </xdr:cNvSpPr>
      </xdr:nvSpPr>
      <xdr:spPr bwMode="auto">
        <a:xfrm>
          <a:off x="9525" y="5200650"/>
          <a:ext cx="21907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2</xdr:col>
      <xdr:colOff>247650</xdr:colOff>
      <xdr:row>4</xdr:row>
      <xdr:rowOff>0</xdr:rowOff>
    </xdr:to>
    <xdr:cxnSp macro="">
      <xdr:nvCxnSpPr>
        <xdr:cNvPr id="3" name="AutoShape 4"/>
        <xdr:cNvCxnSpPr>
          <a:cxnSpLocks noChangeShapeType="1"/>
        </xdr:cNvCxnSpPr>
      </xdr:nvCxnSpPr>
      <xdr:spPr bwMode="auto">
        <a:xfrm>
          <a:off x="9525" y="390525"/>
          <a:ext cx="809625" cy="400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34</xdr:row>
      <xdr:rowOff>19051</xdr:rowOff>
    </xdr:from>
    <xdr:to>
      <xdr:col>6</xdr:col>
      <xdr:colOff>284018</xdr:colOff>
      <xdr:row>37</xdr:row>
      <xdr:rowOff>1</xdr:rowOff>
    </xdr:to>
    <xdr:sp macro="" textlink="">
      <xdr:nvSpPr>
        <xdr:cNvPr id="4" name="Line 5"/>
        <xdr:cNvSpPr>
          <a:spLocks noChangeShapeType="1"/>
        </xdr:cNvSpPr>
      </xdr:nvSpPr>
      <xdr:spPr bwMode="auto">
        <a:xfrm>
          <a:off x="0" y="7145483"/>
          <a:ext cx="2206336" cy="49183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1.4/StarOffice/Base/Temp/SOT281567235/SOT34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資料"/>
      <sheetName val="人口・世帯・異動"/>
      <sheetName val="大字別"/>
      <sheetName val="年令別（全市・町別）"/>
      <sheetName val="年間推移"/>
      <sheetName val="記者提供資料"/>
      <sheetName val="ホームページ"/>
      <sheetName val="ポスター"/>
    </sheetNames>
    <sheetDataSet>
      <sheetData sheetId="0">
        <row r="6">
          <cell r="F6">
            <v>81</v>
          </cell>
          <cell r="J6">
            <v>26</v>
          </cell>
          <cell r="N6">
            <v>3</v>
          </cell>
          <cell r="R6">
            <v>17</v>
          </cell>
        </row>
        <row r="26">
          <cell r="B26">
            <v>14</v>
          </cell>
          <cell r="F26">
            <v>1</v>
          </cell>
          <cell r="J26">
            <v>2</v>
          </cell>
          <cell r="N26">
            <v>3</v>
          </cell>
          <cell r="R26">
            <v>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37"/>
  <sheetViews>
    <sheetView defaultGridColor="0" view="pageBreakPreview" topLeftCell="A19" colorId="22" zoomScaleNormal="87" zoomScaleSheetLayoutView="100" workbookViewId="0">
      <selection activeCell="E41" sqref="E41"/>
    </sheetView>
  </sheetViews>
  <sheetFormatPr defaultColWidth="15.140625" defaultRowHeight="17.25"/>
  <cols>
    <col min="1" max="1" width="15.7109375" style="147" customWidth="1"/>
    <col min="2" max="3" width="11.5703125" style="145" hidden="1" customWidth="1"/>
    <col min="4" max="10" width="11.5703125" style="145" customWidth="1"/>
    <col min="11" max="249" width="15.140625" style="145"/>
    <col min="250" max="250" width="15.7109375" style="145" customWidth="1"/>
    <col min="251" max="252" width="0" style="145" hidden="1" customWidth="1"/>
    <col min="253" max="259" width="11.5703125" style="145" customWidth="1"/>
    <col min="260" max="505" width="15.140625" style="145"/>
    <col min="506" max="506" width="15.7109375" style="145" customWidth="1"/>
    <col min="507" max="508" width="0" style="145" hidden="1" customWidth="1"/>
    <col min="509" max="515" width="11.5703125" style="145" customWidth="1"/>
    <col min="516" max="761" width="15.140625" style="145"/>
    <col min="762" max="762" width="15.7109375" style="145" customWidth="1"/>
    <col min="763" max="764" width="0" style="145" hidden="1" customWidth="1"/>
    <col min="765" max="771" width="11.5703125" style="145" customWidth="1"/>
    <col min="772" max="1017" width="15.140625" style="145"/>
    <col min="1018" max="1018" width="15.7109375" style="145" customWidth="1"/>
    <col min="1019" max="1020" width="0" style="145" hidden="1" customWidth="1"/>
    <col min="1021" max="1027" width="11.5703125" style="145" customWidth="1"/>
    <col min="1028" max="1273" width="15.140625" style="145"/>
    <col min="1274" max="1274" width="15.7109375" style="145" customWidth="1"/>
    <col min="1275" max="1276" width="0" style="145" hidden="1" customWidth="1"/>
    <col min="1277" max="1283" width="11.5703125" style="145" customWidth="1"/>
    <col min="1284" max="1529" width="15.140625" style="145"/>
    <col min="1530" max="1530" width="15.7109375" style="145" customWidth="1"/>
    <col min="1531" max="1532" width="0" style="145" hidden="1" customWidth="1"/>
    <col min="1533" max="1539" width="11.5703125" style="145" customWidth="1"/>
    <col min="1540" max="1785" width="15.140625" style="145"/>
    <col min="1786" max="1786" width="15.7109375" style="145" customWidth="1"/>
    <col min="1787" max="1788" width="0" style="145" hidden="1" customWidth="1"/>
    <col min="1789" max="1795" width="11.5703125" style="145" customWidth="1"/>
    <col min="1796" max="2041" width="15.140625" style="145"/>
    <col min="2042" max="2042" width="15.7109375" style="145" customWidth="1"/>
    <col min="2043" max="2044" width="0" style="145" hidden="1" customWidth="1"/>
    <col min="2045" max="2051" width="11.5703125" style="145" customWidth="1"/>
    <col min="2052" max="2297" width="15.140625" style="145"/>
    <col min="2298" max="2298" width="15.7109375" style="145" customWidth="1"/>
    <col min="2299" max="2300" width="0" style="145" hidden="1" customWidth="1"/>
    <col min="2301" max="2307" width="11.5703125" style="145" customWidth="1"/>
    <col min="2308" max="2553" width="15.140625" style="145"/>
    <col min="2554" max="2554" width="15.7109375" style="145" customWidth="1"/>
    <col min="2555" max="2556" width="0" style="145" hidden="1" customWidth="1"/>
    <col min="2557" max="2563" width="11.5703125" style="145" customWidth="1"/>
    <col min="2564" max="2809" width="15.140625" style="145"/>
    <col min="2810" max="2810" width="15.7109375" style="145" customWidth="1"/>
    <col min="2811" max="2812" width="0" style="145" hidden="1" customWidth="1"/>
    <col min="2813" max="2819" width="11.5703125" style="145" customWidth="1"/>
    <col min="2820" max="3065" width="15.140625" style="145"/>
    <col min="3066" max="3066" width="15.7109375" style="145" customWidth="1"/>
    <col min="3067" max="3068" width="0" style="145" hidden="1" customWidth="1"/>
    <col min="3069" max="3075" width="11.5703125" style="145" customWidth="1"/>
    <col min="3076" max="3321" width="15.140625" style="145"/>
    <col min="3322" max="3322" width="15.7109375" style="145" customWidth="1"/>
    <col min="3323" max="3324" width="0" style="145" hidden="1" customWidth="1"/>
    <col min="3325" max="3331" width="11.5703125" style="145" customWidth="1"/>
    <col min="3332" max="3577" width="15.140625" style="145"/>
    <col min="3578" max="3578" width="15.7109375" style="145" customWidth="1"/>
    <col min="3579" max="3580" width="0" style="145" hidden="1" customWidth="1"/>
    <col min="3581" max="3587" width="11.5703125" style="145" customWidth="1"/>
    <col min="3588" max="3833" width="15.140625" style="145"/>
    <col min="3834" max="3834" width="15.7109375" style="145" customWidth="1"/>
    <col min="3835" max="3836" width="0" style="145" hidden="1" customWidth="1"/>
    <col min="3837" max="3843" width="11.5703125" style="145" customWidth="1"/>
    <col min="3844" max="4089" width="15.140625" style="145"/>
    <col min="4090" max="4090" width="15.7109375" style="145" customWidth="1"/>
    <col min="4091" max="4092" width="0" style="145" hidden="1" customWidth="1"/>
    <col min="4093" max="4099" width="11.5703125" style="145" customWidth="1"/>
    <col min="4100" max="4345" width="15.140625" style="145"/>
    <col min="4346" max="4346" width="15.7109375" style="145" customWidth="1"/>
    <col min="4347" max="4348" width="0" style="145" hidden="1" customWidth="1"/>
    <col min="4349" max="4355" width="11.5703125" style="145" customWidth="1"/>
    <col min="4356" max="4601" width="15.140625" style="145"/>
    <col min="4602" max="4602" width="15.7109375" style="145" customWidth="1"/>
    <col min="4603" max="4604" width="0" style="145" hidden="1" customWidth="1"/>
    <col min="4605" max="4611" width="11.5703125" style="145" customWidth="1"/>
    <col min="4612" max="4857" width="15.140625" style="145"/>
    <col min="4858" max="4858" width="15.7109375" style="145" customWidth="1"/>
    <col min="4859" max="4860" width="0" style="145" hidden="1" customWidth="1"/>
    <col min="4861" max="4867" width="11.5703125" style="145" customWidth="1"/>
    <col min="4868" max="5113" width="15.140625" style="145"/>
    <col min="5114" max="5114" width="15.7109375" style="145" customWidth="1"/>
    <col min="5115" max="5116" width="0" style="145" hidden="1" customWidth="1"/>
    <col min="5117" max="5123" width="11.5703125" style="145" customWidth="1"/>
    <col min="5124" max="5369" width="15.140625" style="145"/>
    <col min="5370" max="5370" width="15.7109375" style="145" customWidth="1"/>
    <col min="5371" max="5372" width="0" style="145" hidden="1" customWidth="1"/>
    <col min="5373" max="5379" width="11.5703125" style="145" customWidth="1"/>
    <col min="5380" max="5625" width="15.140625" style="145"/>
    <col min="5626" max="5626" width="15.7109375" style="145" customWidth="1"/>
    <col min="5627" max="5628" width="0" style="145" hidden="1" customWidth="1"/>
    <col min="5629" max="5635" width="11.5703125" style="145" customWidth="1"/>
    <col min="5636" max="5881" width="15.140625" style="145"/>
    <col min="5882" max="5882" width="15.7109375" style="145" customWidth="1"/>
    <col min="5883" max="5884" width="0" style="145" hidden="1" customWidth="1"/>
    <col min="5885" max="5891" width="11.5703125" style="145" customWidth="1"/>
    <col min="5892" max="6137" width="15.140625" style="145"/>
    <col min="6138" max="6138" width="15.7109375" style="145" customWidth="1"/>
    <col min="6139" max="6140" width="0" style="145" hidden="1" customWidth="1"/>
    <col min="6141" max="6147" width="11.5703125" style="145" customWidth="1"/>
    <col min="6148" max="6393" width="15.140625" style="145"/>
    <col min="6394" max="6394" width="15.7109375" style="145" customWidth="1"/>
    <col min="6395" max="6396" width="0" style="145" hidden="1" customWidth="1"/>
    <col min="6397" max="6403" width="11.5703125" style="145" customWidth="1"/>
    <col min="6404" max="6649" width="15.140625" style="145"/>
    <col min="6650" max="6650" width="15.7109375" style="145" customWidth="1"/>
    <col min="6651" max="6652" width="0" style="145" hidden="1" customWidth="1"/>
    <col min="6653" max="6659" width="11.5703125" style="145" customWidth="1"/>
    <col min="6660" max="6905" width="15.140625" style="145"/>
    <col min="6906" max="6906" width="15.7109375" style="145" customWidth="1"/>
    <col min="6907" max="6908" width="0" style="145" hidden="1" customWidth="1"/>
    <col min="6909" max="6915" width="11.5703125" style="145" customWidth="1"/>
    <col min="6916" max="7161" width="15.140625" style="145"/>
    <col min="7162" max="7162" width="15.7109375" style="145" customWidth="1"/>
    <col min="7163" max="7164" width="0" style="145" hidden="1" customWidth="1"/>
    <col min="7165" max="7171" width="11.5703125" style="145" customWidth="1"/>
    <col min="7172" max="7417" width="15.140625" style="145"/>
    <col min="7418" max="7418" width="15.7109375" style="145" customWidth="1"/>
    <col min="7419" max="7420" width="0" style="145" hidden="1" customWidth="1"/>
    <col min="7421" max="7427" width="11.5703125" style="145" customWidth="1"/>
    <col min="7428" max="7673" width="15.140625" style="145"/>
    <col min="7674" max="7674" width="15.7109375" style="145" customWidth="1"/>
    <col min="7675" max="7676" width="0" style="145" hidden="1" customWidth="1"/>
    <col min="7677" max="7683" width="11.5703125" style="145" customWidth="1"/>
    <col min="7684" max="7929" width="15.140625" style="145"/>
    <col min="7930" max="7930" width="15.7109375" style="145" customWidth="1"/>
    <col min="7931" max="7932" width="0" style="145" hidden="1" customWidth="1"/>
    <col min="7933" max="7939" width="11.5703125" style="145" customWidth="1"/>
    <col min="7940" max="8185" width="15.140625" style="145"/>
    <col min="8186" max="8186" width="15.7109375" style="145" customWidth="1"/>
    <col min="8187" max="8188" width="0" style="145" hidden="1" customWidth="1"/>
    <col min="8189" max="8195" width="11.5703125" style="145" customWidth="1"/>
    <col min="8196" max="8441" width="15.140625" style="145"/>
    <col min="8442" max="8442" width="15.7109375" style="145" customWidth="1"/>
    <col min="8443" max="8444" width="0" style="145" hidden="1" customWidth="1"/>
    <col min="8445" max="8451" width="11.5703125" style="145" customWidth="1"/>
    <col min="8452" max="8697" width="15.140625" style="145"/>
    <col min="8698" max="8698" width="15.7109375" style="145" customWidth="1"/>
    <col min="8699" max="8700" width="0" style="145" hidden="1" customWidth="1"/>
    <col min="8701" max="8707" width="11.5703125" style="145" customWidth="1"/>
    <col min="8708" max="8953" width="15.140625" style="145"/>
    <col min="8954" max="8954" width="15.7109375" style="145" customWidth="1"/>
    <col min="8955" max="8956" width="0" style="145" hidden="1" customWidth="1"/>
    <col min="8957" max="8963" width="11.5703125" style="145" customWidth="1"/>
    <col min="8964" max="9209" width="15.140625" style="145"/>
    <col min="9210" max="9210" width="15.7109375" style="145" customWidth="1"/>
    <col min="9211" max="9212" width="0" style="145" hidden="1" customWidth="1"/>
    <col min="9213" max="9219" width="11.5703125" style="145" customWidth="1"/>
    <col min="9220" max="9465" width="15.140625" style="145"/>
    <col min="9466" max="9466" width="15.7109375" style="145" customWidth="1"/>
    <col min="9467" max="9468" width="0" style="145" hidden="1" customWidth="1"/>
    <col min="9469" max="9475" width="11.5703125" style="145" customWidth="1"/>
    <col min="9476" max="9721" width="15.140625" style="145"/>
    <col min="9722" max="9722" width="15.7109375" style="145" customWidth="1"/>
    <col min="9723" max="9724" width="0" style="145" hidden="1" customWidth="1"/>
    <col min="9725" max="9731" width="11.5703125" style="145" customWidth="1"/>
    <col min="9732" max="9977" width="15.140625" style="145"/>
    <col min="9978" max="9978" width="15.7109375" style="145" customWidth="1"/>
    <col min="9979" max="9980" width="0" style="145" hidden="1" customWidth="1"/>
    <col min="9981" max="9987" width="11.5703125" style="145" customWidth="1"/>
    <col min="9988" max="10233" width="15.140625" style="145"/>
    <col min="10234" max="10234" width="15.7109375" style="145" customWidth="1"/>
    <col min="10235" max="10236" width="0" style="145" hidden="1" customWidth="1"/>
    <col min="10237" max="10243" width="11.5703125" style="145" customWidth="1"/>
    <col min="10244" max="10489" width="15.140625" style="145"/>
    <col min="10490" max="10490" width="15.7109375" style="145" customWidth="1"/>
    <col min="10491" max="10492" width="0" style="145" hidden="1" customWidth="1"/>
    <col min="10493" max="10499" width="11.5703125" style="145" customWidth="1"/>
    <col min="10500" max="10745" width="15.140625" style="145"/>
    <col min="10746" max="10746" width="15.7109375" style="145" customWidth="1"/>
    <col min="10747" max="10748" width="0" style="145" hidden="1" customWidth="1"/>
    <col min="10749" max="10755" width="11.5703125" style="145" customWidth="1"/>
    <col min="10756" max="11001" width="15.140625" style="145"/>
    <col min="11002" max="11002" width="15.7109375" style="145" customWidth="1"/>
    <col min="11003" max="11004" width="0" style="145" hidden="1" customWidth="1"/>
    <col min="11005" max="11011" width="11.5703125" style="145" customWidth="1"/>
    <col min="11012" max="11257" width="15.140625" style="145"/>
    <col min="11258" max="11258" width="15.7109375" style="145" customWidth="1"/>
    <col min="11259" max="11260" width="0" style="145" hidden="1" customWidth="1"/>
    <col min="11261" max="11267" width="11.5703125" style="145" customWidth="1"/>
    <col min="11268" max="11513" width="15.140625" style="145"/>
    <col min="11514" max="11514" width="15.7109375" style="145" customWidth="1"/>
    <col min="11515" max="11516" width="0" style="145" hidden="1" customWidth="1"/>
    <col min="11517" max="11523" width="11.5703125" style="145" customWidth="1"/>
    <col min="11524" max="11769" width="15.140625" style="145"/>
    <col min="11770" max="11770" width="15.7109375" style="145" customWidth="1"/>
    <col min="11771" max="11772" width="0" style="145" hidden="1" customWidth="1"/>
    <col min="11773" max="11779" width="11.5703125" style="145" customWidth="1"/>
    <col min="11780" max="12025" width="15.140625" style="145"/>
    <col min="12026" max="12026" width="15.7109375" style="145" customWidth="1"/>
    <col min="12027" max="12028" width="0" style="145" hidden="1" customWidth="1"/>
    <col min="12029" max="12035" width="11.5703125" style="145" customWidth="1"/>
    <col min="12036" max="12281" width="15.140625" style="145"/>
    <col min="12282" max="12282" width="15.7109375" style="145" customWidth="1"/>
    <col min="12283" max="12284" width="0" style="145" hidden="1" customWidth="1"/>
    <col min="12285" max="12291" width="11.5703125" style="145" customWidth="1"/>
    <col min="12292" max="12537" width="15.140625" style="145"/>
    <col min="12538" max="12538" width="15.7109375" style="145" customWidth="1"/>
    <col min="12539" max="12540" width="0" style="145" hidden="1" customWidth="1"/>
    <col min="12541" max="12547" width="11.5703125" style="145" customWidth="1"/>
    <col min="12548" max="12793" width="15.140625" style="145"/>
    <col min="12794" max="12794" width="15.7109375" style="145" customWidth="1"/>
    <col min="12795" max="12796" width="0" style="145" hidden="1" customWidth="1"/>
    <col min="12797" max="12803" width="11.5703125" style="145" customWidth="1"/>
    <col min="12804" max="13049" width="15.140625" style="145"/>
    <col min="13050" max="13050" width="15.7109375" style="145" customWidth="1"/>
    <col min="13051" max="13052" width="0" style="145" hidden="1" customWidth="1"/>
    <col min="13053" max="13059" width="11.5703125" style="145" customWidth="1"/>
    <col min="13060" max="13305" width="15.140625" style="145"/>
    <col min="13306" max="13306" width="15.7109375" style="145" customWidth="1"/>
    <col min="13307" max="13308" width="0" style="145" hidden="1" customWidth="1"/>
    <col min="13309" max="13315" width="11.5703125" style="145" customWidth="1"/>
    <col min="13316" max="13561" width="15.140625" style="145"/>
    <col min="13562" max="13562" width="15.7109375" style="145" customWidth="1"/>
    <col min="13563" max="13564" width="0" style="145" hidden="1" customWidth="1"/>
    <col min="13565" max="13571" width="11.5703125" style="145" customWidth="1"/>
    <col min="13572" max="13817" width="15.140625" style="145"/>
    <col min="13818" max="13818" width="15.7109375" style="145" customWidth="1"/>
    <col min="13819" max="13820" width="0" style="145" hidden="1" customWidth="1"/>
    <col min="13821" max="13827" width="11.5703125" style="145" customWidth="1"/>
    <col min="13828" max="14073" width="15.140625" style="145"/>
    <col min="14074" max="14074" width="15.7109375" style="145" customWidth="1"/>
    <col min="14075" max="14076" width="0" style="145" hidden="1" customWidth="1"/>
    <col min="14077" max="14083" width="11.5703125" style="145" customWidth="1"/>
    <col min="14084" max="14329" width="15.140625" style="145"/>
    <col min="14330" max="14330" width="15.7109375" style="145" customWidth="1"/>
    <col min="14331" max="14332" width="0" style="145" hidden="1" customWidth="1"/>
    <col min="14333" max="14339" width="11.5703125" style="145" customWidth="1"/>
    <col min="14340" max="14585" width="15.140625" style="145"/>
    <col min="14586" max="14586" width="15.7109375" style="145" customWidth="1"/>
    <col min="14587" max="14588" width="0" style="145" hidden="1" customWidth="1"/>
    <col min="14589" max="14595" width="11.5703125" style="145" customWidth="1"/>
    <col min="14596" max="14841" width="15.140625" style="145"/>
    <col min="14842" max="14842" width="15.7109375" style="145" customWidth="1"/>
    <col min="14843" max="14844" width="0" style="145" hidden="1" customWidth="1"/>
    <col min="14845" max="14851" width="11.5703125" style="145" customWidth="1"/>
    <col min="14852" max="15097" width="15.140625" style="145"/>
    <col min="15098" max="15098" width="15.7109375" style="145" customWidth="1"/>
    <col min="15099" max="15100" width="0" style="145" hidden="1" customWidth="1"/>
    <col min="15101" max="15107" width="11.5703125" style="145" customWidth="1"/>
    <col min="15108" max="15353" width="15.140625" style="145"/>
    <col min="15354" max="15354" width="15.7109375" style="145" customWidth="1"/>
    <col min="15355" max="15356" width="0" style="145" hidden="1" customWidth="1"/>
    <col min="15357" max="15363" width="11.5703125" style="145" customWidth="1"/>
    <col min="15364" max="15609" width="15.140625" style="145"/>
    <col min="15610" max="15610" width="15.7109375" style="145" customWidth="1"/>
    <col min="15611" max="15612" width="0" style="145" hidden="1" customWidth="1"/>
    <col min="15613" max="15619" width="11.5703125" style="145" customWidth="1"/>
    <col min="15620" max="15865" width="15.140625" style="145"/>
    <col min="15866" max="15866" width="15.7109375" style="145" customWidth="1"/>
    <col min="15867" max="15868" width="0" style="145" hidden="1" customWidth="1"/>
    <col min="15869" max="15875" width="11.5703125" style="145" customWidth="1"/>
    <col min="15876" max="16121" width="15.140625" style="145"/>
    <col min="16122" max="16122" width="15.7109375" style="145" customWidth="1"/>
    <col min="16123" max="16124" width="0" style="145" hidden="1" customWidth="1"/>
    <col min="16125" max="16131" width="11.5703125" style="145" customWidth="1"/>
    <col min="16132" max="16384" width="15.140625" style="145"/>
  </cols>
  <sheetData>
    <row r="1" spans="1:20" s="117" customFormat="1">
      <c r="A1" s="416" t="s">
        <v>143</v>
      </c>
      <c r="B1" s="416"/>
      <c r="C1" s="416"/>
      <c r="D1" s="416"/>
      <c r="E1" s="416"/>
      <c r="F1" s="416"/>
      <c r="G1" s="416"/>
      <c r="H1" s="416"/>
      <c r="I1" s="416"/>
      <c r="J1" s="416"/>
    </row>
    <row r="2" spans="1:20" s="119" customFormat="1" ht="12.75" thickBot="1">
      <c r="A2" s="118"/>
      <c r="H2" s="120"/>
      <c r="I2" s="120"/>
      <c r="J2" s="121" t="s">
        <v>58</v>
      </c>
    </row>
    <row r="3" spans="1:20" s="126" customFormat="1" ht="18" customHeight="1">
      <c r="A3" s="122" t="s">
        <v>144</v>
      </c>
      <c r="B3" s="123">
        <v>1965</v>
      </c>
      <c r="C3" s="124">
        <v>1970</v>
      </c>
      <c r="D3" s="392">
        <v>1985</v>
      </c>
      <c r="E3" s="392">
        <v>1990</v>
      </c>
      <c r="F3" s="392">
        <v>1995</v>
      </c>
      <c r="G3" s="392">
        <v>2000</v>
      </c>
      <c r="H3" s="124">
        <v>2000</v>
      </c>
      <c r="I3" s="124">
        <v>2005</v>
      </c>
      <c r="J3" s="396">
        <v>2010</v>
      </c>
      <c r="K3" s="125"/>
    </row>
    <row r="4" spans="1:20" s="126" customFormat="1" ht="18" customHeight="1">
      <c r="A4" s="127" t="s">
        <v>179</v>
      </c>
      <c r="B4" s="128">
        <v>23743</v>
      </c>
      <c r="C4" s="129">
        <v>25569</v>
      </c>
      <c r="D4" s="393" t="s">
        <v>244</v>
      </c>
      <c r="E4" s="393" t="s">
        <v>245</v>
      </c>
      <c r="F4" s="393" t="s">
        <v>246</v>
      </c>
      <c r="G4" s="393" t="s">
        <v>247</v>
      </c>
      <c r="H4" s="393" t="s">
        <v>248</v>
      </c>
      <c r="I4" s="394" t="s">
        <v>249</v>
      </c>
      <c r="J4" s="397" t="s">
        <v>250</v>
      </c>
      <c r="K4" s="125"/>
      <c r="T4" s="125"/>
    </row>
    <row r="5" spans="1:20" s="126" customFormat="1" ht="22.5" customHeight="1">
      <c r="A5" s="360" t="s">
        <v>111</v>
      </c>
      <c r="B5" s="130">
        <f>SUM(B6:B25)</f>
        <v>48661</v>
      </c>
      <c r="C5" s="130">
        <f>SUM(C6:C25)</f>
        <v>52034</v>
      </c>
      <c r="D5" s="311">
        <v>84717</v>
      </c>
      <c r="E5" s="311">
        <v>94209</v>
      </c>
      <c r="F5" s="311">
        <v>113939</v>
      </c>
      <c r="G5" s="311">
        <v>123423</v>
      </c>
      <c r="H5" s="311">
        <v>175346</v>
      </c>
      <c r="I5" s="311">
        <v>184430</v>
      </c>
      <c r="J5" s="321">
        <f>SUM(J6:J25)</f>
        <v>190135</v>
      </c>
    </row>
    <row r="6" spans="1:20" s="126" customFormat="1" ht="22.5" customHeight="1">
      <c r="A6" s="360" t="s">
        <v>174</v>
      </c>
      <c r="B6" s="130">
        <v>3164</v>
      </c>
      <c r="C6" s="131">
        <v>3618</v>
      </c>
      <c r="D6" s="312">
        <v>5538</v>
      </c>
      <c r="E6" s="312">
        <v>5860</v>
      </c>
      <c r="F6" s="312">
        <v>6543</v>
      </c>
      <c r="G6" s="312">
        <v>6851</v>
      </c>
      <c r="H6" s="312">
        <v>8908</v>
      </c>
      <c r="I6" s="312">
        <v>8636</v>
      </c>
      <c r="J6" s="322">
        <v>9091</v>
      </c>
    </row>
    <row r="7" spans="1:20" s="126" customFormat="1" ht="22.5" customHeight="1">
      <c r="A7" s="360" t="s">
        <v>175</v>
      </c>
      <c r="B7" s="130">
        <v>3581</v>
      </c>
      <c r="C7" s="131">
        <v>3452</v>
      </c>
      <c r="D7" s="312">
        <v>6548</v>
      </c>
      <c r="E7" s="312">
        <v>6024</v>
      </c>
      <c r="F7" s="312">
        <v>6602</v>
      </c>
      <c r="G7" s="312">
        <v>6749</v>
      </c>
      <c r="H7" s="312">
        <v>9485</v>
      </c>
      <c r="I7" s="312">
        <v>9325</v>
      </c>
      <c r="J7" s="322">
        <v>8899</v>
      </c>
    </row>
    <row r="8" spans="1:20" s="126" customFormat="1" ht="22.5" customHeight="1">
      <c r="A8" s="360" t="s">
        <v>145</v>
      </c>
      <c r="B8" s="130">
        <v>4477</v>
      </c>
      <c r="C8" s="131">
        <v>3777</v>
      </c>
      <c r="D8" s="312">
        <v>7932</v>
      </c>
      <c r="E8" s="312">
        <v>6880</v>
      </c>
      <c r="F8" s="312">
        <v>6773</v>
      </c>
      <c r="G8" s="312">
        <v>6885</v>
      </c>
      <c r="H8" s="312">
        <v>10028</v>
      </c>
      <c r="I8" s="312">
        <v>9620</v>
      </c>
      <c r="J8" s="322">
        <v>9443</v>
      </c>
    </row>
    <row r="9" spans="1:20" s="126" customFormat="1" ht="22.5" customHeight="1">
      <c r="A9" s="360" t="s">
        <v>112</v>
      </c>
      <c r="B9" s="130">
        <v>5839</v>
      </c>
      <c r="C9" s="131">
        <v>4804</v>
      </c>
      <c r="D9" s="312">
        <v>5968</v>
      </c>
      <c r="E9" s="312">
        <v>8078</v>
      </c>
      <c r="F9" s="312">
        <v>10035</v>
      </c>
      <c r="G9" s="312">
        <v>9439</v>
      </c>
      <c r="H9" s="312">
        <v>12854</v>
      </c>
      <c r="I9" s="312">
        <v>13087</v>
      </c>
      <c r="J9" s="322">
        <v>12117</v>
      </c>
    </row>
    <row r="10" spans="1:20" s="126" customFormat="1" ht="22.5" customHeight="1">
      <c r="A10" s="360" t="s">
        <v>113</v>
      </c>
      <c r="B10" s="130">
        <v>3581</v>
      </c>
      <c r="C10" s="131">
        <v>5186</v>
      </c>
      <c r="D10" s="312">
        <v>5739</v>
      </c>
      <c r="E10" s="312">
        <v>7858</v>
      </c>
      <c r="F10" s="312">
        <v>14973</v>
      </c>
      <c r="G10" s="312">
        <v>14479</v>
      </c>
      <c r="H10" s="312">
        <v>17345</v>
      </c>
      <c r="I10" s="312">
        <v>17880</v>
      </c>
      <c r="J10" s="322">
        <v>16050</v>
      </c>
    </row>
    <row r="11" spans="1:20" s="126" customFormat="1" ht="22.5" customHeight="1">
      <c r="A11" s="360" t="s">
        <v>114</v>
      </c>
      <c r="B11" s="130">
        <v>3011</v>
      </c>
      <c r="C11" s="131">
        <v>4011</v>
      </c>
      <c r="D11" s="312">
        <v>5069</v>
      </c>
      <c r="E11" s="312">
        <v>6177</v>
      </c>
      <c r="F11" s="312">
        <v>7947</v>
      </c>
      <c r="G11" s="312">
        <v>10146</v>
      </c>
      <c r="H11" s="312">
        <v>12869</v>
      </c>
      <c r="I11" s="312">
        <v>12081</v>
      </c>
      <c r="J11" s="322">
        <v>11475</v>
      </c>
    </row>
    <row r="12" spans="1:20" s="126" customFormat="1" ht="22.5" customHeight="1">
      <c r="A12" s="360" t="s">
        <v>115</v>
      </c>
      <c r="B12" s="130">
        <v>3613</v>
      </c>
      <c r="C12" s="131">
        <v>3354</v>
      </c>
      <c r="D12" s="312">
        <v>6261</v>
      </c>
      <c r="E12" s="312">
        <v>5996</v>
      </c>
      <c r="F12" s="312">
        <v>7634</v>
      </c>
      <c r="G12" s="312">
        <v>8647</v>
      </c>
      <c r="H12" s="312">
        <v>11297</v>
      </c>
      <c r="I12" s="312">
        <v>13964</v>
      </c>
      <c r="J12" s="322">
        <v>12614</v>
      </c>
    </row>
    <row r="13" spans="1:20" s="126" customFormat="1" ht="22.5" customHeight="1">
      <c r="A13" s="360" t="s">
        <v>116</v>
      </c>
      <c r="B13" s="130">
        <v>3584</v>
      </c>
      <c r="C13" s="131">
        <v>3802</v>
      </c>
      <c r="D13" s="312">
        <v>8168</v>
      </c>
      <c r="E13" s="312">
        <v>6812</v>
      </c>
      <c r="F13" s="312">
        <v>6785</v>
      </c>
      <c r="G13" s="312">
        <v>8032</v>
      </c>
      <c r="H13" s="312">
        <v>10901</v>
      </c>
      <c r="I13" s="312">
        <v>12012</v>
      </c>
      <c r="J13" s="322">
        <v>14317</v>
      </c>
    </row>
    <row r="14" spans="1:20" s="126" customFormat="1" ht="22.5" customHeight="1">
      <c r="A14" s="360" t="s">
        <v>117</v>
      </c>
      <c r="B14" s="130">
        <v>3196</v>
      </c>
      <c r="C14" s="131">
        <v>3637</v>
      </c>
      <c r="D14" s="312">
        <v>6793</v>
      </c>
      <c r="E14" s="312">
        <v>8554</v>
      </c>
      <c r="F14" s="312">
        <v>7486</v>
      </c>
      <c r="G14" s="312">
        <v>7089</v>
      </c>
      <c r="H14" s="312">
        <v>10269</v>
      </c>
      <c r="I14" s="312">
        <v>11134</v>
      </c>
      <c r="J14" s="322">
        <v>12111</v>
      </c>
    </row>
    <row r="15" spans="1:20" s="126" customFormat="1" ht="22.5" customHeight="1">
      <c r="A15" s="360" t="s">
        <v>118</v>
      </c>
      <c r="B15" s="130">
        <v>2835</v>
      </c>
      <c r="C15" s="131">
        <v>3226</v>
      </c>
      <c r="D15" s="312">
        <v>5033</v>
      </c>
      <c r="E15" s="312">
        <v>6896</v>
      </c>
      <c r="F15" s="312">
        <v>9051</v>
      </c>
      <c r="G15" s="312">
        <v>7629</v>
      </c>
      <c r="H15" s="312">
        <v>11209</v>
      </c>
      <c r="I15" s="312">
        <v>10362</v>
      </c>
      <c r="J15" s="322">
        <v>11240</v>
      </c>
    </row>
    <row r="16" spans="1:20" s="126" customFormat="1" ht="22.5" customHeight="1">
      <c r="A16" s="360" t="s">
        <v>119</v>
      </c>
      <c r="B16" s="130">
        <v>2769</v>
      </c>
      <c r="C16" s="131">
        <v>2833</v>
      </c>
      <c r="D16" s="312">
        <v>4725</v>
      </c>
      <c r="E16" s="312">
        <v>5114</v>
      </c>
      <c r="F16" s="312">
        <v>7121</v>
      </c>
      <c r="G16" s="312">
        <v>9237</v>
      </c>
      <c r="H16" s="312">
        <v>13767</v>
      </c>
      <c r="I16" s="312">
        <v>11321</v>
      </c>
      <c r="J16" s="322">
        <v>10413</v>
      </c>
    </row>
    <row r="17" spans="1:10" s="126" customFormat="1" ht="22.5" customHeight="1">
      <c r="A17" s="360" t="s">
        <v>120</v>
      </c>
      <c r="B17" s="130">
        <v>2435</v>
      </c>
      <c r="C17" s="131">
        <v>2777</v>
      </c>
      <c r="D17" s="312">
        <v>4261</v>
      </c>
      <c r="E17" s="312">
        <v>4796</v>
      </c>
      <c r="F17" s="312">
        <v>5236</v>
      </c>
      <c r="G17" s="312">
        <v>7260</v>
      </c>
      <c r="H17" s="312">
        <v>10967</v>
      </c>
      <c r="I17" s="312">
        <v>13730</v>
      </c>
      <c r="J17" s="322">
        <v>11298</v>
      </c>
    </row>
    <row r="18" spans="1:10" s="126" customFormat="1" ht="22.5" customHeight="1">
      <c r="A18" s="360" t="s">
        <v>121</v>
      </c>
      <c r="B18" s="130">
        <v>2036</v>
      </c>
      <c r="C18" s="131">
        <v>2365</v>
      </c>
      <c r="D18" s="312">
        <v>3522</v>
      </c>
      <c r="E18" s="312">
        <v>4287</v>
      </c>
      <c r="F18" s="312">
        <v>4747</v>
      </c>
      <c r="G18" s="312">
        <v>5189</v>
      </c>
      <c r="H18" s="312">
        <v>8316</v>
      </c>
      <c r="I18" s="312">
        <v>10962</v>
      </c>
      <c r="J18" s="322">
        <v>13620</v>
      </c>
    </row>
    <row r="19" spans="1:10" s="126" customFormat="1" ht="22.5" customHeight="1">
      <c r="A19" s="360" t="s">
        <v>122</v>
      </c>
      <c r="B19" s="130">
        <v>1768</v>
      </c>
      <c r="C19" s="131">
        <v>1885</v>
      </c>
      <c r="D19" s="312">
        <v>2887</v>
      </c>
      <c r="E19" s="312">
        <v>3382</v>
      </c>
      <c r="F19" s="312">
        <v>4075</v>
      </c>
      <c r="G19" s="312">
        <v>4566</v>
      </c>
      <c r="H19" s="312">
        <v>7799</v>
      </c>
      <c r="I19" s="312">
        <v>8080</v>
      </c>
      <c r="J19" s="322">
        <v>10632</v>
      </c>
    </row>
    <row r="20" spans="1:10" s="126" customFormat="1" ht="22.5" customHeight="1">
      <c r="A20" s="360" t="s">
        <v>123</v>
      </c>
      <c r="B20" s="130">
        <v>1251</v>
      </c>
      <c r="C20" s="131">
        <v>1553</v>
      </c>
      <c r="D20" s="312">
        <v>2544</v>
      </c>
      <c r="E20" s="312">
        <v>2660</v>
      </c>
      <c r="F20" s="312">
        <v>3260</v>
      </c>
      <c r="G20" s="312">
        <v>3825</v>
      </c>
      <c r="H20" s="312">
        <v>6737</v>
      </c>
      <c r="I20" s="312">
        <v>7338</v>
      </c>
      <c r="J20" s="322">
        <v>7633</v>
      </c>
    </row>
    <row r="21" spans="1:10" s="126" customFormat="1" ht="22.5" customHeight="1">
      <c r="A21" s="360" t="s">
        <v>124</v>
      </c>
      <c r="B21" s="130">
        <v>888</v>
      </c>
      <c r="C21" s="131">
        <v>930</v>
      </c>
      <c r="D21" s="312">
        <v>1875</v>
      </c>
      <c r="E21" s="312">
        <v>2273</v>
      </c>
      <c r="F21" s="312">
        <v>2396</v>
      </c>
      <c r="G21" s="312">
        <v>2921</v>
      </c>
      <c r="H21" s="312">
        <v>5200</v>
      </c>
      <c r="I21" s="312">
        <v>6148</v>
      </c>
      <c r="J21" s="322">
        <v>6716</v>
      </c>
    </row>
    <row r="22" spans="1:10" s="126" customFormat="1" ht="22.5" customHeight="1">
      <c r="A22" s="360" t="s">
        <v>125</v>
      </c>
      <c r="B22" s="130">
        <v>494</v>
      </c>
      <c r="C22" s="131">
        <v>550</v>
      </c>
      <c r="D22" s="312">
        <v>1120</v>
      </c>
      <c r="E22" s="312">
        <v>1467</v>
      </c>
      <c r="F22" s="312">
        <v>1845</v>
      </c>
      <c r="G22" s="312">
        <v>1987</v>
      </c>
      <c r="H22" s="312">
        <v>3512</v>
      </c>
      <c r="I22" s="312">
        <v>4339</v>
      </c>
      <c r="J22" s="322">
        <v>5171</v>
      </c>
    </row>
    <row r="23" spans="1:10" s="126" customFormat="1" ht="22.5" customHeight="1">
      <c r="A23" s="360" t="s">
        <v>146</v>
      </c>
      <c r="B23" s="130">
        <v>136</v>
      </c>
      <c r="C23" s="131">
        <v>213</v>
      </c>
      <c r="D23" s="312">
        <v>543</v>
      </c>
      <c r="E23" s="312">
        <v>707</v>
      </c>
      <c r="F23" s="312">
        <v>1011</v>
      </c>
      <c r="G23" s="312">
        <v>1284</v>
      </c>
      <c r="H23" s="312">
        <v>2253</v>
      </c>
      <c r="I23" s="312">
        <v>2631</v>
      </c>
      <c r="J23" s="322">
        <v>3245</v>
      </c>
    </row>
    <row r="24" spans="1:10" s="126" customFormat="1" ht="22.5" customHeight="1">
      <c r="A24" s="360" t="s">
        <v>147</v>
      </c>
      <c r="B24" s="130">
        <v>3</v>
      </c>
      <c r="C24" s="131">
        <v>61</v>
      </c>
      <c r="D24" s="312">
        <v>191</v>
      </c>
      <c r="E24" s="312">
        <v>262</v>
      </c>
      <c r="F24" s="312">
        <v>419</v>
      </c>
      <c r="G24" s="312">
        <v>680</v>
      </c>
      <c r="H24" s="312">
        <v>1098</v>
      </c>
      <c r="I24" s="312">
        <v>1699</v>
      </c>
      <c r="J24" s="322">
        <v>2076</v>
      </c>
    </row>
    <row r="25" spans="1:10" s="126" customFormat="1" ht="22.5" customHeight="1">
      <c r="A25" s="361" t="s">
        <v>142</v>
      </c>
      <c r="B25" s="132">
        <v>0</v>
      </c>
      <c r="C25" s="133">
        <v>0</v>
      </c>
      <c r="D25" s="313">
        <v>0</v>
      </c>
      <c r="E25" s="313">
        <v>126</v>
      </c>
      <c r="F25" s="313">
        <v>0</v>
      </c>
      <c r="G25" s="313">
        <v>528</v>
      </c>
      <c r="H25" s="313">
        <v>532</v>
      </c>
      <c r="I25" s="313">
        <v>81</v>
      </c>
      <c r="J25" s="323">
        <v>1974</v>
      </c>
    </row>
    <row r="26" spans="1:10" s="126" customFormat="1" ht="12.75">
      <c r="A26" s="134" t="s">
        <v>148</v>
      </c>
      <c r="B26" s="135" t="s">
        <v>149</v>
      </c>
      <c r="C26" s="136"/>
      <c r="D26" s="314"/>
      <c r="E26" s="315"/>
      <c r="F26" s="315"/>
      <c r="G26" s="315"/>
      <c r="H26" s="315"/>
      <c r="I26" s="315"/>
      <c r="J26" s="324"/>
    </row>
    <row r="27" spans="1:10" s="126" customFormat="1" ht="18" customHeight="1">
      <c r="A27" s="362" t="s">
        <v>150</v>
      </c>
      <c r="B27" s="413">
        <f>SUM(B6:B8)</f>
        <v>11222</v>
      </c>
      <c r="C27" s="414">
        <f t="shared" ref="C27:H27" si="0">SUM(C6:C8)</f>
        <v>10847</v>
      </c>
      <c r="D27" s="415">
        <f t="shared" si="0"/>
        <v>20018</v>
      </c>
      <c r="E27" s="408">
        <f t="shared" si="0"/>
        <v>18764</v>
      </c>
      <c r="F27" s="408">
        <f t="shared" si="0"/>
        <v>19918</v>
      </c>
      <c r="G27" s="408">
        <f>SUM(G6:G8)</f>
        <v>20485</v>
      </c>
      <c r="H27" s="408">
        <f t="shared" si="0"/>
        <v>28421</v>
      </c>
      <c r="I27" s="408">
        <f>SUM(I6:I8)</f>
        <v>27581</v>
      </c>
      <c r="J27" s="409">
        <f>SUM(J6:J8)</f>
        <v>27433</v>
      </c>
    </row>
    <row r="28" spans="1:10" s="126" customFormat="1" ht="18" customHeight="1">
      <c r="A28" s="137" t="s">
        <v>151</v>
      </c>
      <c r="B28" s="413"/>
      <c r="C28" s="414"/>
      <c r="D28" s="415"/>
      <c r="E28" s="408"/>
      <c r="F28" s="408"/>
      <c r="G28" s="408"/>
      <c r="H28" s="408"/>
      <c r="I28" s="408"/>
      <c r="J28" s="409"/>
    </row>
    <row r="29" spans="1:10" s="126" customFormat="1" ht="18" customHeight="1">
      <c r="A29" s="137" t="s">
        <v>152</v>
      </c>
      <c r="B29" s="138">
        <f>B27/B5*100</f>
        <v>23.061589363145025</v>
      </c>
      <c r="C29" s="138">
        <f t="shared" ref="C29:H29" si="1">C27/C5*100</f>
        <v>20.845985317292541</v>
      </c>
      <c r="D29" s="316">
        <f t="shared" si="1"/>
        <v>23.629259770766197</v>
      </c>
      <c r="E29" s="317">
        <f t="shared" si="1"/>
        <v>19.917417656487171</v>
      </c>
      <c r="F29" s="317">
        <f t="shared" si="1"/>
        <v>17.481283844864357</v>
      </c>
      <c r="G29" s="317">
        <f>G27/G5*100</f>
        <v>16.597392706383737</v>
      </c>
      <c r="H29" s="317">
        <f t="shared" si="1"/>
        <v>16.208524859420802</v>
      </c>
      <c r="I29" s="317">
        <f>I27/I5*100</f>
        <v>14.954725370059101</v>
      </c>
      <c r="J29" s="325">
        <v>14.4</v>
      </c>
    </row>
    <row r="30" spans="1:10" s="126" customFormat="1" ht="18" customHeight="1">
      <c r="A30" s="363" t="s">
        <v>153</v>
      </c>
      <c r="B30" s="413">
        <f>SUM(B9:B18)</f>
        <v>32899</v>
      </c>
      <c r="C30" s="413">
        <f t="shared" ref="C30:H30" si="2">SUM(C9:C18)</f>
        <v>35995</v>
      </c>
      <c r="D30" s="415">
        <f t="shared" si="2"/>
        <v>55539</v>
      </c>
      <c r="E30" s="411">
        <f t="shared" si="2"/>
        <v>64568</v>
      </c>
      <c r="F30" s="411">
        <f t="shared" si="2"/>
        <v>81015</v>
      </c>
      <c r="G30" s="411">
        <f>SUM(G9:G18)</f>
        <v>87147</v>
      </c>
      <c r="H30" s="411">
        <f t="shared" si="2"/>
        <v>119794</v>
      </c>
      <c r="I30" s="411">
        <f>SUM(I9:I18)</f>
        <v>126533</v>
      </c>
      <c r="J30" s="412">
        <f>SUM(J9:J18)</f>
        <v>125255</v>
      </c>
    </row>
    <row r="31" spans="1:10" s="126" customFormat="1" ht="18" customHeight="1">
      <c r="A31" s="137" t="s">
        <v>154</v>
      </c>
      <c r="B31" s="413"/>
      <c r="C31" s="413"/>
      <c r="D31" s="415"/>
      <c r="E31" s="411"/>
      <c r="F31" s="411"/>
      <c r="G31" s="411"/>
      <c r="H31" s="411"/>
      <c r="I31" s="411"/>
      <c r="J31" s="412"/>
    </row>
    <row r="32" spans="1:10" s="126" customFormat="1" ht="18" customHeight="1">
      <c r="A32" s="139" t="s">
        <v>152</v>
      </c>
      <c r="B32" s="138">
        <f>B30/B5*100</f>
        <v>67.608557160765287</v>
      </c>
      <c r="C32" s="140">
        <f t="shared" ref="C32:H32" si="3">C30/C5*100</f>
        <v>69.175923434677316</v>
      </c>
      <c r="D32" s="316">
        <f t="shared" si="3"/>
        <v>65.558270476999894</v>
      </c>
      <c r="E32" s="318">
        <f t="shared" si="3"/>
        <v>68.536976297381358</v>
      </c>
      <c r="F32" s="318">
        <f t="shared" si="3"/>
        <v>71.103836263263673</v>
      </c>
      <c r="G32" s="318">
        <f>G30/G5*100</f>
        <v>70.608395517853239</v>
      </c>
      <c r="H32" s="318">
        <f t="shared" si="3"/>
        <v>68.318638577441178</v>
      </c>
      <c r="I32" s="318">
        <f>I30/I5*100</f>
        <v>68.607601800140969</v>
      </c>
      <c r="J32" s="326">
        <v>65.900000000000006</v>
      </c>
    </row>
    <row r="33" spans="1:10" s="126" customFormat="1" ht="18" customHeight="1">
      <c r="A33" s="362" t="s">
        <v>155</v>
      </c>
      <c r="B33" s="413">
        <f>SUM(B19:B24)</f>
        <v>4540</v>
      </c>
      <c r="C33" s="414">
        <f t="shared" ref="C33:H33" si="4">SUM(C19:C24)</f>
        <v>5192</v>
      </c>
      <c r="D33" s="415">
        <f t="shared" si="4"/>
        <v>9160</v>
      </c>
      <c r="E33" s="408">
        <f t="shared" si="4"/>
        <v>10751</v>
      </c>
      <c r="F33" s="408">
        <f t="shared" si="4"/>
        <v>13006</v>
      </c>
      <c r="G33" s="408">
        <f>SUM(G19:G24)</f>
        <v>15263</v>
      </c>
      <c r="H33" s="408">
        <f t="shared" si="4"/>
        <v>26599</v>
      </c>
      <c r="I33" s="408">
        <f>SUM(I19:I24)</f>
        <v>30235</v>
      </c>
      <c r="J33" s="409">
        <f>SUM(J19:J24)</f>
        <v>35473</v>
      </c>
    </row>
    <row r="34" spans="1:10" s="126" customFormat="1" ht="18" customHeight="1">
      <c r="A34" s="137" t="s">
        <v>156</v>
      </c>
      <c r="B34" s="413"/>
      <c r="C34" s="414"/>
      <c r="D34" s="415"/>
      <c r="E34" s="408"/>
      <c r="F34" s="408"/>
      <c r="G34" s="408"/>
      <c r="H34" s="408"/>
      <c r="I34" s="408"/>
      <c r="J34" s="409"/>
    </row>
    <row r="35" spans="1:10" s="126" customFormat="1" ht="18" customHeight="1" thickBot="1">
      <c r="A35" s="141" t="s">
        <v>152</v>
      </c>
      <c r="B35" s="142">
        <f>B33/B5*100</f>
        <v>9.3298534760896814</v>
      </c>
      <c r="C35" s="142">
        <f t="shared" ref="C35:H35" si="5">C33/C5*100</f>
        <v>9.9780912480301343</v>
      </c>
      <c r="D35" s="319">
        <f t="shared" si="5"/>
        <v>10.812469752233907</v>
      </c>
      <c r="E35" s="320">
        <f t="shared" si="5"/>
        <v>11.411860862550286</v>
      </c>
      <c r="F35" s="320">
        <f t="shared" si="5"/>
        <v>11.414879891871967</v>
      </c>
      <c r="G35" s="320">
        <f>G33/G5*100</f>
        <v>12.366414687700024</v>
      </c>
      <c r="H35" s="320">
        <f t="shared" si="5"/>
        <v>15.169436428546987</v>
      </c>
      <c r="I35" s="320">
        <f>I33/I5*100</f>
        <v>16.393753727701569</v>
      </c>
      <c r="J35" s="327">
        <v>18.7</v>
      </c>
    </row>
    <row r="36" spans="1:10" s="144" customFormat="1" ht="15.75" customHeight="1">
      <c r="A36" s="410" t="s">
        <v>271</v>
      </c>
      <c r="B36" s="410"/>
      <c r="C36" s="410"/>
      <c r="D36" s="410"/>
      <c r="E36" s="410"/>
      <c r="F36" s="410"/>
      <c r="G36" s="410"/>
      <c r="H36" s="410"/>
      <c r="I36" s="143"/>
      <c r="J36" s="143" t="s">
        <v>157</v>
      </c>
    </row>
    <row r="37" spans="1:10">
      <c r="A37" s="405" t="s">
        <v>272</v>
      </c>
      <c r="H37" s="146"/>
      <c r="I37" s="146"/>
      <c r="J37" s="146"/>
    </row>
  </sheetData>
  <mergeCells count="29">
    <mergeCell ref="E30:E31"/>
    <mergeCell ref="F30:F31"/>
    <mergeCell ref="G30:G31"/>
    <mergeCell ref="A1:J1"/>
    <mergeCell ref="B27:B28"/>
    <mergeCell ref="C27:C28"/>
    <mergeCell ref="D27:D28"/>
    <mergeCell ref="E27:E28"/>
    <mergeCell ref="F27:F28"/>
    <mergeCell ref="G27:G28"/>
    <mergeCell ref="H27:H28"/>
    <mergeCell ref="I27:I28"/>
    <mergeCell ref="J27:J28"/>
    <mergeCell ref="I33:I34"/>
    <mergeCell ref="J33:J34"/>
    <mergeCell ref="A36:H36"/>
    <mergeCell ref="H30:H31"/>
    <mergeCell ref="I30:I31"/>
    <mergeCell ref="J30:J31"/>
    <mergeCell ref="B33:B34"/>
    <mergeCell ref="C33:C34"/>
    <mergeCell ref="D33:D34"/>
    <mergeCell ref="E33:E34"/>
    <mergeCell ref="F33:F34"/>
    <mergeCell ref="G33:G34"/>
    <mergeCell ref="H33:H34"/>
    <mergeCell ref="B30:B31"/>
    <mergeCell ref="C30:C31"/>
    <mergeCell ref="D30:D31"/>
  </mergeCells>
  <phoneticPr fontId="12"/>
  <printOptions horizontalCentered="1"/>
  <pageMargins left="0.62" right="0.62" top="0.98425196850393704" bottom="0.98425196850393704" header="0.51181102362204722" footer="0.51181102362204722"/>
  <pageSetup paperSize="9" firstPageNumber="2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100" zoomScaleSheetLayoutView="100" workbookViewId="0">
      <pane ySplit="4" topLeftCell="A15" activePane="bottomLeft" state="frozen"/>
      <selection activeCell="X12" sqref="X12:Y12"/>
      <selection pane="bottomLeft" activeCell="P12" sqref="P12"/>
    </sheetView>
  </sheetViews>
  <sheetFormatPr defaultRowHeight="12"/>
  <cols>
    <col min="1" max="1" width="8.7109375" style="154" customWidth="1"/>
    <col min="2" max="7" width="7.7109375" style="154" customWidth="1"/>
    <col min="8" max="8" width="7.85546875" style="154" bestFit="1" customWidth="1"/>
    <col min="9" max="9" width="7.7109375" style="154" customWidth="1"/>
    <col min="10" max="10" width="9.7109375" style="154" customWidth="1"/>
    <col min="11" max="11" width="5.7109375" style="154" customWidth="1"/>
    <col min="12" max="12" width="6.7109375" style="154" customWidth="1"/>
    <col min="13" max="13" width="5.7109375" style="154" customWidth="1"/>
    <col min="14" max="16" width="10.7109375" style="154" bestFit="1" customWidth="1"/>
    <col min="17" max="256" width="9.140625" style="154"/>
    <col min="257" max="257" width="8.7109375" style="154" customWidth="1"/>
    <col min="258" max="263" width="7.7109375" style="154" customWidth="1"/>
    <col min="264" max="264" width="7.85546875" style="154" bestFit="1" customWidth="1"/>
    <col min="265" max="265" width="7.7109375" style="154" customWidth="1"/>
    <col min="266" max="266" width="9.7109375" style="154" customWidth="1"/>
    <col min="267" max="267" width="5.7109375" style="154" customWidth="1"/>
    <col min="268" max="268" width="6.7109375" style="154" customWidth="1"/>
    <col min="269" max="269" width="5.7109375" style="154" customWidth="1"/>
    <col min="270" max="272" width="10.7109375" style="154" bestFit="1" customWidth="1"/>
    <col min="273" max="512" width="9.140625" style="154"/>
    <col min="513" max="513" width="8.7109375" style="154" customWidth="1"/>
    <col min="514" max="519" width="7.7109375" style="154" customWidth="1"/>
    <col min="520" max="520" width="7.85546875" style="154" bestFit="1" customWidth="1"/>
    <col min="521" max="521" width="7.7109375" style="154" customWidth="1"/>
    <col min="522" max="522" width="9.7109375" style="154" customWidth="1"/>
    <col min="523" max="523" width="5.7109375" style="154" customWidth="1"/>
    <col min="524" max="524" width="6.7109375" style="154" customWidth="1"/>
    <col min="525" max="525" width="5.7109375" style="154" customWidth="1"/>
    <col min="526" max="528" width="10.7109375" style="154" bestFit="1" customWidth="1"/>
    <col min="529" max="768" width="9.140625" style="154"/>
    <col min="769" max="769" width="8.7109375" style="154" customWidth="1"/>
    <col min="770" max="775" width="7.7109375" style="154" customWidth="1"/>
    <col min="776" max="776" width="7.85546875" style="154" bestFit="1" customWidth="1"/>
    <col min="777" max="777" width="7.7109375" style="154" customWidth="1"/>
    <col min="778" max="778" width="9.7109375" style="154" customWidth="1"/>
    <col min="779" max="779" width="5.7109375" style="154" customWidth="1"/>
    <col min="780" max="780" width="6.7109375" style="154" customWidth="1"/>
    <col min="781" max="781" width="5.7109375" style="154" customWidth="1"/>
    <col min="782" max="784" width="10.7109375" style="154" bestFit="1" customWidth="1"/>
    <col min="785" max="1024" width="9.140625" style="154"/>
    <col min="1025" max="1025" width="8.7109375" style="154" customWidth="1"/>
    <col min="1026" max="1031" width="7.7109375" style="154" customWidth="1"/>
    <col min="1032" max="1032" width="7.85546875" style="154" bestFit="1" customWidth="1"/>
    <col min="1033" max="1033" width="7.7109375" style="154" customWidth="1"/>
    <col min="1034" max="1034" width="9.7109375" style="154" customWidth="1"/>
    <col min="1035" max="1035" width="5.7109375" style="154" customWidth="1"/>
    <col min="1036" max="1036" width="6.7109375" style="154" customWidth="1"/>
    <col min="1037" max="1037" width="5.7109375" style="154" customWidth="1"/>
    <col min="1038" max="1040" width="10.7109375" style="154" bestFit="1" customWidth="1"/>
    <col min="1041" max="1280" width="9.140625" style="154"/>
    <col min="1281" max="1281" width="8.7109375" style="154" customWidth="1"/>
    <col min="1282" max="1287" width="7.7109375" style="154" customWidth="1"/>
    <col min="1288" max="1288" width="7.85546875" style="154" bestFit="1" customWidth="1"/>
    <col min="1289" max="1289" width="7.7109375" style="154" customWidth="1"/>
    <col min="1290" max="1290" width="9.7109375" style="154" customWidth="1"/>
    <col min="1291" max="1291" width="5.7109375" style="154" customWidth="1"/>
    <col min="1292" max="1292" width="6.7109375" style="154" customWidth="1"/>
    <col min="1293" max="1293" width="5.7109375" style="154" customWidth="1"/>
    <col min="1294" max="1296" width="10.7109375" style="154" bestFit="1" customWidth="1"/>
    <col min="1297" max="1536" width="9.140625" style="154"/>
    <col min="1537" max="1537" width="8.7109375" style="154" customWidth="1"/>
    <col min="1538" max="1543" width="7.7109375" style="154" customWidth="1"/>
    <col min="1544" max="1544" width="7.85546875" style="154" bestFit="1" customWidth="1"/>
    <col min="1545" max="1545" width="7.7109375" style="154" customWidth="1"/>
    <col min="1546" max="1546" width="9.7109375" style="154" customWidth="1"/>
    <col min="1547" max="1547" width="5.7109375" style="154" customWidth="1"/>
    <col min="1548" max="1548" width="6.7109375" style="154" customWidth="1"/>
    <col min="1549" max="1549" width="5.7109375" style="154" customWidth="1"/>
    <col min="1550" max="1552" width="10.7109375" style="154" bestFit="1" customWidth="1"/>
    <col min="1553" max="1792" width="9.140625" style="154"/>
    <col min="1793" max="1793" width="8.7109375" style="154" customWidth="1"/>
    <col min="1794" max="1799" width="7.7109375" style="154" customWidth="1"/>
    <col min="1800" max="1800" width="7.85546875" style="154" bestFit="1" customWidth="1"/>
    <col min="1801" max="1801" width="7.7109375" style="154" customWidth="1"/>
    <col min="1802" max="1802" width="9.7109375" style="154" customWidth="1"/>
    <col min="1803" max="1803" width="5.7109375" style="154" customWidth="1"/>
    <col min="1804" max="1804" width="6.7109375" style="154" customWidth="1"/>
    <col min="1805" max="1805" width="5.7109375" style="154" customWidth="1"/>
    <col min="1806" max="1808" width="10.7109375" style="154" bestFit="1" customWidth="1"/>
    <col min="1809" max="2048" width="9.140625" style="154"/>
    <col min="2049" max="2049" width="8.7109375" style="154" customWidth="1"/>
    <col min="2050" max="2055" width="7.7109375" style="154" customWidth="1"/>
    <col min="2056" max="2056" width="7.85546875" style="154" bestFit="1" customWidth="1"/>
    <col min="2057" max="2057" width="7.7109375" style="154" customWidth="1"/>
    <col min="2058" max="2058" width="9.7109375" style="154" customWidth="1"/>
    <col min="2059" max="2059" width="5.7109375" style="154" customWidth="1"/>
    <col min="2060" max="2060" width="6.7109375" style="154" customWidth="1"/>
    <col min="2061" max="2061" width="5.7109375" style="154" customWidth="1"/>
    <col min="2062" max="2064" width="10.7109375" style="154" bestFit="1" customWidth="1"/>
    <col min="2065" max="2304" width="9.140625" style="154"/>
    <col min="2305" max="2305" width="8.7109375" style="154" customWidth="1"/>
    <col min="2306" max="2311" width="7.7109375" style="154" customWidth="1"/>
    <col min="2312" max="2312" width="7.85546875" style="154" bestFit="1" customWidth="1"/>
    <col min="2313" max="2313" width="7.7109375" style="154" customWidth="1"/>
    <col min="2314" max="2314" width="9.7109375" style="154" customWidth="1"/>
    <col min="2315" max="2315" width="5.7109375" style="154" customWidth="1"/>
    <col min="2316" max="2316" width="6.7109375" style="154" customWidth="1"/>
    <col min="2317" max="2317" width="5.7109375" style="154" customWidth="1"/>
    <col min="2318" max="2320" width="10.7109375" style="154" bestFit="1" customWidth="1"/>
    <col min="2321" max="2560" width="9.140625" style="154"/>
    <col min="2561" max="2561" width="8.7109375" style="154" customWidth="1"/>
    <col min="2562" max="2567" width="7.7109375" style="154" customWidth="1"/>
    <col min="2568" max="2568" width="7.85546875" style="154" bestFit="1" customWidth="1"/>
    <col min="2569" max="2569" width="7.7109375" style="154" customWidth="1"/>
    <col min="2570" max="2570" width="9.7109375" style="154" customWidth="1"/>
    <col min="2571" max="2571" width="5.7109375" style="154" customWidth="1"/>
    <col min="2572" max="2572" width="6.7109375" style="154" customWidth="1"/>
    <col min="2573" max="2573" width="5.7109375" style="154" customWidth="1"/>
    <col min="2574" max="2576" width="10.7109375" style="154" bestFit="1" customWidth="1"/>
    <col min="2577" max="2816" width="9.140625" style="154"/>
    <col min="2817" max="2817" width="8.7109375" style="154" customWidth="1"/>
    <col min="2818" max="2823" width="7.7109375" style="154" customWidth="1"/>
    <col min="2824" max="2824" width="7.85546875" style="154" bestFit="1" customWidth="1"/>
    <col min="2825" max="2825" width="7.7109375" style="154" customWidth="1"/>
    <col min="2826" max="2826" width="9.7109375" style="154" customWidth="1"/>
    <col min="2827" max="2827" width="5.7109375" style="154" customWidth="1"/>
    <col min="2828" max="2828" width="6.7109375" style="154" customWidth="1"/>
    <col min="2829" max="2829" width="5.7109375" style="154" customWidth="1"/>
    <col min="2830" max="2832" width="10.7109375" style="154" bestFit="1" customWidth="1"/>
    <col min="2833" max="3072" width="9.140625" style="154"/>
    <col min="3073" max="3073" width="8.7109375" style="154" customWidth="1"/>
    <col min="3074" max="3079" width="7.7109375" style="154" customWidth="1"/>
    <col min="3080" max="3080" width="7.85546875" style="154" bestFit="1" customWidth="1"/>
    <col min="3081" max="3081" width="7.7109375" style="154" customWidth="1"/>
    <col min="3082" max="3082" width="9.7109375" style="154" customWidth="1"/>
    <col min="3083" max="3083" width="5.7109375" style="154" customWidth="1"/>
    <col min="3084" max="3084" width="6.7109375" style="154" customWidth="1"/>
    <col min="3085" max="3085" width="5.7109375" style="154" customWidth="1"/>
    <col min="3086" max="3088" width="10.7109375" style="154" bestFit="1" customWidth="1"/>
    <col min="3089" max="3328" width="9.140625" style="154"/>
    <col min="3329" max="3329" width="8.7109375" style="154" customWidth="1"/>
    <col min="3330" max="3335" width="7.7109375" style="154" customWidth="1"/>
    <col min="3336" max="3336" width="7.85546875" style="154" bestFit="1" customWidth="1"/>
    <col min="3337" max="3337" width="7.7109375" style="154" customWidth="1"/>
    <col min="3338" max="3338" width="9.7109375" style="154" customWidth="1"/>
    <col min="3339" max="3339" width="5.7109375" style="154" customWidth="1"/>
    <col min="3340" max="3340" width="6.7109375" style="154" customWidth="1"/>
    <col min="3341" max="3341" width="5.7109375" style="154" customWidth="1"/>
    <col min="3342" max="3344" width="10.7109375" style="154" bestFit="1" customWidth="1"/>
    <col min="3345" max="3584" width="9.140625" style="154"/>
    <col min="3585" max="3585" width="8.7109375" style="154" customWidth="1"/>
    <col min="3586" max="3591" width="7.7109375" style="154" customWidth="1"/>
    <col min="3592" max="3592" width="7.85546875" style="154" bestFit="1" customWidth="1"/>
    <col min="3593" max="3593" width="7.7109375" style="154" customWidth="1"/>
    <col min="3594" max="3594" width="9.7109375" style="154" customWidth="1"/>
    <col min="3595" max="3595" width="5.7109375" style="154" customWidth="1"/>
    <col min="3596" max="3596" width="6.7109375" style="154" customWidth="1"/>
    <col min="3597" max="3597" width="5.7109375" style="154" customWidth="1"/>
    <col min="3598" max="3600" width="10.7109375" style="154" bestFit="1" customWidth="1"/>
    <col min="3601" max="3840" width="9.140625" style="154"/>
    <col min="3841" max="3841" width="8.7109375" style="154" customWidth="1"/>
    <col min="3842" max="3847" width="7.7109375" style="154" customWidth="1"/>
    <col min="3848" max="3848" width="7.85546875" style="154" bestFit="1" customWidth="1"/>
    <col min="3849" max="3849" width="7.7109375" style="154" customWidth="1"/>
    <col min="3850" max="3850" width="9.7109375" style="154" customWidth="1"/>
    <col min="3851" max="3851" width="5.7109375" style="154" customWidth="1"/>
    <col min="3852" max="3852" width="6.7109375" style="154" customWidth="1"/>
    <col min="3853" max="3853" width="5.7109375" style="154" customWidth="1"/>
    <col min="3854" max="3856" width="10.7109375" style="154" bestFit="1" customWidth="1"/>
    <col min="3857" max="4096" width="9.140625" style="154"/>
    <col min="4097" max="4097" width="8.7109375" style="154" customWidth="1"/>
    <col min="4098" max="4103" width="7.7109375" style="154" customWidth="1"/>
    <col min="4104" max="4104" width="7.85546875" style="154" bestFit="1" customWidth="1"/>
    <col min="4105" max="4105" width="7.7109375" style="154" customWidth="1"/>
    <col min="4106" max="4106" width="9.7109375" style="154" customWidth="1"/>
    <col min="4107" max="4107" width="5.7109375" style="154" customWidth="1"/>
    <col min="4108" max="4108" width="6.7109375" style="154" customWidth="1"/>
    <col min="4109" max="4109" width="5.7109375" style="154" customWidth="1"/>
    <col min="4110" max="4112" width="10.7109375" style="154" bestFit="1" customWidth="1"/>
    <col min="4113" max="4352" width="9.140625" style="154"/>
    <col min="4353" max="4353" width="8.7109375" style="154" customWidth="1"/>
    <col min="4354" max="4359" width="7.7109375" style="154" customWidth="1"/>
    <col min="4360" max="4360" width="7.85546875" style="154" bestFit="1" customWidth="1"/>
    <col min="4361" max="4361" width="7.7109375" style="154" customWidth="1"/>
    <col min="4362" max="4362" width="9.7109375" style="154" customWidth="1"/>
    <col min="4363" max="4363" width="5.7109375" style="154" customWidth="1"/>
    <col min="4364" max="4364" width="6.7109375" style="154" customWidth="1"/>
    <col min="4365" max="4365" width="5.7109375" style="154" customWidth="1"/>
    <col min="4366" max="4368" width="10.7109375" style="154" bestFit="1" customWidth="1"/>
    <col min="4369" max="4608" width="9.140625" style="154"/>
    <col min="4609" max="4609" width="8.7109375" style="154" customWidth="1"/>
    <col min="4610" max="4615" width="7.7109375" style="154" customWidth="1"/>
    <col min="4616" max="4616" width="7.85546875" style="154" bestFit="1" customWidth="1"/>
    <col min="4617" max="4617" width="7.7109375" style="154" customWidth="1"/>
    <col min="4618" max="4618" width="9.7109375" style="154" customWidth="1"/>
    <col min="4619" max="4619" width="5.7109375" style="154" customWidth="1"/>
    <col min="4620" max="4620" width="6.7109375" style="154" customWidth="1"/>
    <col min="4621" max="4621" width="5.7109375" style="154" customWidth="1"/>
    <col min="4622" max="4624" width="10.7109375" style="154" bestFit="1" customWidth="1"/>
    <col min="4625" max="4864" width="9.140625" style="154"/>
    <col min="4865" max="4865" width="8.7109375" style="154" customWidth="1"/>
    <col min="4866" max="4871" width="7.7109375" style="154" customWidth="1"/>
    <col min="4872" max="4872" width="7.85546875" style="154" bestFit="1" customWidth="1"/>
    <col min="4873" max="4873" width="7.7109375" style="154" customWidth="1"/>
    <col min="4874" max="4874" width="9.7109375" style="154" customWidth="1"/>
    <col min="4875" max="4875" width="5.7109375" style="154" customWidth="1"/>
    <col min="4876" max="4876" width="6.7109375" style="154" customWidth="1"/>
    <col min="4877" max="4877" width="5.7109375" style="154" customWidth="1"/>
    <col min="4878" max="4880" width="10.7109375" style="154" bestFit="1" customWidth="1"/>
    <col min="4881" max="5120" width="9.140625" style="154"/>
    <col min="5121" max="5121" width="8.7109375" style="154" customWidth="1"/>
    <col min="5122" max="5127" width="7.7109375" style="154" customWidth="1"/>
    <col min="5128" max="5128" width="7.85546875" style="154" bestFit="1" customWidth="1"/>
    <col min="5129" max="5129" width="7.7109375" style="154" customWidth="1"/>
    <col min="5130" max="5130" width="9.7109375" style="154" customWidth="1"/>
    <col min="5131" max="5131" width="5.7109375" style="154" customWidth="1"/>
    <col min="5132" max="5132" width="6.7109375" style="154" customWidth="1"/>
    <col min="5133" max="5133" width="5.7109375" style="154" customWidth="1"/>
    <col min="5134" max="5136" width="10.7109375" style="154" bestFit="1" customWidth="1"/>
    <col min="5137" max="5376" width="9.140625" style="154"/>
    <col min="5377" max="5377" width="8.7109375" style="154" customWidth="1"/>
    <col min="5378" max="5383" width="7.7109375" style="154" customWidth="1"/>
    <col min="5384" max="5384" width="7.85546875" style="154" bestFit="1" customWidth="1"/>
    <col min="5385" max="5385" width="7.7109375" style="154" customWidth="1"/>
    <col min="5386" max="5386" width="9.7109375" style="154" customWidth="1"/>
    <col min="5387" max="5387" width="5.7109375" style="154" customWidth="1"/>
    <col min="5388" max="5388" width="6.7109375" style="154" customWidth="1"/>
    <col min="5389" max="5389" width="5.7109375" style="154" customWidth="1"/>
    <col min="5390" max="5392" width="10.7109375" style="154" bestFit="1" customWidth="1"/>
    <col min="5393" max="5632" width="9.140625" style="154"/>
    <col min="5633" max="5633" width="8.7109375" style="154" customWidth="1"/>
    <col min="5634" max="5639" width="7.7109375" style="154" customWidth="1"/>
    <col min="5640" max="5640" width="7.85546875" style="154" bestFit="1" customWidth="1"/>
    <col min="5641" max="5641" width="7.7109375" style="154" customWidth="1"/>
    <col min="5642" max="5642" width="9.7109375" style="154" customWidth="1"/>
    <col min="5643" max="5643" width="5.7109375" style="154" customWidth="1"/>
    <col min="5644" max="5644" width="6.7109375" style="154" customWidth="1"/>
    <col min="5645" max="5645" width="5.7109375" style="154" customWidth="1"/>
    <col min="5646" max="5648" width="10.7109375" style="154" bestFit="1" customWidth="1"/>
    <col min="5649" max="5888" width="9.140625" style="154"/>
    <col min="5889" max="5889" width="8.7109375" style="154" customWidth="1"/>
    <col min="5890" max="5895" width="7.7109375" style="154" customWidth="1"/>
    <col min="5896" max="5896" width="7.85546875" style="154" bestFit="1" customWidth="1"/>
    <col min="5897" max="5897" width="7.7109375" style="154" customWidth="1"/>
    <col min="5898" max="5898" width="9.7109375" style="154" customWidth="1"/>
    <col min="5899" max="5899" width="5.7109375" style="154" customWidth="1"/>
    <col min="5900" max="5900" width="6.7109375" style="154" customWidth="1"/>
    <col min="5901" max="5901" width="5.7109375" style="154" customWidth="1"/>
    <col min="5902" max="5904" width="10.7109375" style="154" bestFit="1" customWidth="1"/>
    <col min="5905" max="6144" width="9.140625" style="154"/>
    <col min="6145" max="6145" width="8.7109375" style="154" customWidth="1"/>
    <col min="6146" max="6151" width="7.7109375" style="154" customWidth="1"/>
    <col min="6152" max="6152" width="7.85546875" style="154" bestFit="1" customWidth="1"/>
    <col min="6153" max="6153" width="7.7109375" style="154" customWidth="1"/>
    <col min="6154" max="6154" width="9.7109375" style="154" customWidth="1"/>
    <col min="6155" max="6155" width="5.7109375" style="154" customWidth="1"/>
    <col min="6156" max="6156" width="6.7109375" style="154" customWidth="1"/>
    <col min="6157" max="6157" width="5.7109375" style="154" customWidth="1"/>
    <col min="6158" max="6160" width="10.7109375" style="154" bestFit="1" customWidth="1"/>
    <col min="6161" max="6400" width="9.140625" style="154"/>
    <col min="6401" max="6401" width="8.7109375" style="154" customWidth="1"/>
    <col min="6402" max="6407" width="7.7109375" style="154" customWidth="1"/>
    <col min="6408" max="6408" width="7.85546875" style="154" bestFit="1" customWidth="1"/>
    <col min="6409" max="6409" width="7.7109375" style="154" customWidth="1"/>
    <col min="6410" max="6410" width="9.7109375" style="154" customWidth="1"/>
    <col min="6411" max="6411" width="5.7109375" style="154" customWidth="1"/>
    <col min="6412" max="6412" width="6.7109375" style="154" customWidth="1"/>
    <col min="6413" max="6413" width="5.7109375" style="154" customWidth="1"/>
    <col min="6414" max="6416" width="10.7109375" style="154" bestFit="1" customWidth="1"/>
    <col min="6417" max="6656" width="9.140625" style="154"/>
    <col min="6657" max="6657" width="8.7109375" style="154" customWidth="1"/>
    <col min="6658" max="6663" width="7.7109375" style="154" customWidth="1"/>
    <col min="6664" max="6664" width="7.85546875" style="154" bestFit="1" customWidth="1"/>
    <col min="6665" max="6665" width="7.7109375" style="154" customWidth="1"/>
    <col min="6666" max="6666" width="9.7109375" style="154" customWidth="1"/>
    <col min="6667" max="6667" width="5.7109375" style="154" customWidth="1"/>
    <col min="6668" max="6668" width="6.7109375" style="154" customWidth="1"/>
    <col min="6669" max="6669" width="5.7109375" style="154" customWidth="1"/>
    <col min="6670" max="6672" width="10.7109375" style="154" bestFit="1" customWidth="1"/>
    <col min="6673" max="6912" width="9.140625" style="154"/>
    <col min="6913" max="6913" width="8.7109375" style="154" customWidth="1"/>
    <col min="6914" max="6919" width="7.7109375" style="154" customWidth="1"/>
    <col min="6920" max="6920" width="7.85546875" style="154" bestFit="1" customWidth="1"/>
    <col min="6921" max="6921" width="7.7109375" style="154" customWidth="1"/>
    <col min="6922" max="6922" width="9.7109375" style="154" customWidth="1"/>
    <col min="6923" max="6923" width="5.7109375" style="154" customWidth="1"/>
    <col min="6924" max="6924" width="6.7109375" style="154" customWidth="1"/>
    <col min="6925" max="6925" width="5.7109375" style="154" customWidth="1"/>
    <col min="6926" max="6928" width="10.7109375" style="154" bestFit="1" customWidth="1"/>
    <col min="6929" max="7168" width="9.140625" style="154"/>
    <col min="7169" max="7169" width="8.7109375" style="154" customWidth="1"/>
    <col min="7170" max="7175" width="7.7109375" style="154" customWidth="1"/>
    <col min="7176" max="7176" width="7.85546875" style="154" bestFit="1" customWidth="1"/>
    <col min="7177" max="7177" width="7.7109375" style="154" customWidth="1"/>
    <col min="7178" max="7178" width="9.7109375" style="154" customWidth="1"/>
    <col min="7179" max="7179" width="5.7109375" style="154" customWidth="1"/>
    <col min="7180" max="7180" width="6.7109375" style="154" customWidth="1"/>
    <col min="7181" max="7181" width="5.7109375" style="154" customWidth="1"/>
    <col min="7182" max="7184" width="10.7109375" style="154" bestFit="1" customWidth="1"/>
    <col min="7185" max="7424" width="9.140625" style="154"/>
    <col min="7425" max="7425" width="8.7109375" style="154" customWidth="1"/>
    <col min="7426" max="7431" width="7.7109375" style="154" customWidth="1"/>
    <col min="7432" max="7432" width="7.85546875" style="154" bestFit="1" customWidth="1"/>
    <col min="7433" max="7433" width="7.7109375" style="154" customWidth="1"/>
    <col min="7434" max="7434" width="9.7109375" style="154" customWidth="1"/>
    <col min="7435" max="7435" width="5.7109375" style="154" customWidth="1"/>
    <col min="7436" max="7436" width="6.7109375" style="154" customWidth="1"/>
    <col min="7437" max="7437" width="5.7109375" style="154" customWidth="1"/>
    <col min="7438" max="7440" width="10.7109375" style="154" bestFit="1" customWidth="1"/>
    <col min="7441" max="7680" width="9.140625" style="154"/>
    <col min="7681" max="7681" width="8.7109375" style="154" customWidth="1"/>
    <col min="7682" max="7687" width="7.7109375" style="154" customWidth="1"/>
    <col min="7688" max="7688" width="7.85546875" style="154" bestFit="1" customWidth="1"/>
    <col min="7689" max="7689" width="7.7109375" style="154" customWidth="1"/>
    <col min="7690" max="7690" width="9.7109375" style="154" customWidth="1"/>
    <col min="7691" max="7691" width="5.7109375" style="154" customWidth="1"/>
    <col min="7692" max="7692" width="6.7109375" style="154" customWidth="1"/>
    <col min="7693" max="7693" width="5.7109375" style="154" customWidth="1"/>
    <col min="7694" max="7696" width="10.7109375" style="154" bestFit="1" customWidth="1"/>
    <col min="7697" max="7936" width="9.140625" style="154"/>
    <col min="7937" max="7937" width="8.7109375" style="154" customWidth="1"/>
    <col min="7938" max="7943" width="7.7109375" style="154" customWidth="1"/>
    <col min="7944" max="7944" width="7.85546875" style="154" bestFit="1" customWidth="1"/>
    <col min="7945" max="7945" width="7.7109375" style="154" customWidth="1"/>
    <col min="7946" max="7946" width="9.7109375" style="154" customWidth="1"/>
    <col min="7947" max="7947" width="5.7109375" style="154" customWidth="1"/>
    <col min="7948" max="7948" width="6.7109375" style="154" customWidth="1"/>
    <col min="7949" max="7949" width="5.7109375" style="154" customWidth="1"/>
    <col min="7950" max="7952" width="10.7109375" style="154" bestFit="1" customWidth="1"/>
    <col min="7953" max="8192" width="9.140625" style="154"/>
    <col min="8193" max="8193" width="8.7109375" style="154" customWidth="1"/>
    <col min="8194" max="8199" width="7.7109375" style="154" customWidth="1"/>
    <col min="8200" max="8200" width="7.85546875" style="154" bestFit="1" customWidth="1"/>
    <col min="8201" max="8201" width="7.7109375" style="154" customWidth="1"/>
    <col min="8202" max="8202" width="9.7109375" style="154" customWidth="1"/>
    <col min="8203" max="8203" width="5.7109375" style="154" customWidth="1"/>
    <col min="8204" max="8204" width="6.7109375" style="154" customWidth="1"/>
    <col min="8205" max="8205" width="5.7109375" style="154" customWidth="1"/>
    <col min="8206" max="8208" width="10.7109375" style="154" bestFit="1" customWidth="1"/>
    <col min="8209" max="8448" width="9.140625" style="154"/>
    <col min="8449" max="8449" width="8.7109375" style="154" customWidth="1"/>
    <col min="8450" max="8455" width="7.7109375" style="154" customWidth="1"/>
    <col min="8456" max="8456" width="7.85546875" style="154" bestFit="1" customWidth="1"/>
    <col min="8457" max="8457" width="7.7109375" style="154" customWidth="1"/>
    <col min="8458" max="8458" width="9.7109375" style="154" customWidth="1"/>
    <col min="8459" max="8459" width="5.7109375" style="154" customWidth="1"/>
    <col min="8460" max="8460" width="6.7109375" style="154" customWidth="1"/>
    <col min="8461" max="8461" width="5.7109375" style="154" customWidth="1"/>
    <col min="8462" max="8464" width="10.7109375" style="154" bestFit="1" customWidth="1"/>
    <col min="8465" max="8704" width="9.140625" style="154"/>
    <col min="8705" max="8705" width="8.7109375" style="154" customWidth="1"/>
    <col min="8706" max="8711" width="7.7109375" style="154" customWidth="1"/>
    <col min="8712" max="8712" width="7.85546875" style="154" bestFit="1" customWidth="1"/>
    <col min="8713" max="8713" width="7.7109375" style="154" customWidth="1"/>
    <col min="8714" max="8714" width="9.7109375" style="154" customWidth="1"/>
    <col min="8715" max="8715" width="5.7109375" style="154" customWidth="1"/>
    <col min="8716" max="8716" width="6.7109375" style="154" customWidth="1"/>
    <col min="8717" max="8717" width="5.7109375" style="154" customWidth="1"/>
    <col min="8718" max="8720" width="10.7109375" style="154" bestFit="1" customWidth="1"/>
    <col min="8721" max="8960" width="9.140625" style="154"/>
    <col min="8961" max="8961" width="8.7109375" style="154" customWidth="1"/>
    <col min="8962" max="8967" width="7.7109375" style="154" customWidth="1"/>
    <col min="8968" max="8968" width="7.85546875" style="154" bestFit="1" customWidth="1"/>
    <col min="8969" max="8969" width="7.7109375" style="154" customWidth="1"/>
    <col min="8970" max="8970" width="9.7109375" style="154" customWidth="1"/>
    <col min="8971" max="8971" width="5.7109375" style="154" customWidth="1"/>
    <col min="8972" max="8972" width="6.7109375" style="154" customWidth="1"/>
    <col min="8973" max="8973" width="5.7109375" style="154" customWidth="1"/>
    <col min="8974" max="8976" width="10.7109375" style="154" bestFit="1" customWidth="1"/>
    <col min="8977" max="9216" width="9.140625" style="154"/>
    <col min="9217" max="9217" width="8.7109375" style="154" customWidth="1"/>
    <col min="9218" max="9223" width="7.7109375" style="154" customWidth="1"/>
    <col min="9224" max="9224" width="7.85546875" style="154" bestFit="1" customWidth="1"/>
    <col min="9225" max="9225" width="7.7109375" style="154" customWidth="1"/>
    <col min="9226" max="9226" width="9.7109375" style="154" customWidth="1"/>
    <col min="9227" max="9227" width="5.7109375" style="154" customWidth="1"/>
    <col min="9228" max="9228" width="6.7109375" style="154" customWidth="1"/>
    <col min="9229" max="9229" width="5.7109375" style="154" customWidth="1"/>
    <col min="9230" max="9232" width="10.7109375" style="154" bestFit="1" customWidth="1"/>
    <col min="9233" max="9472" width="9.140625" style="154"/>
    <col min="9473" max="9473" width="8.7109375" style="154" customWidth="1"/>
    <col min="9474" max="9479" width="7.7109375" style="154" customWidth="1"/>
    <col min="9480" max="9480" width="7.85546875" style="154" bestFit="1" customWidth="1"/>
    <col min="9481" max="9481" width="7.7109375" style="154" customWidth="1"/>
    <col min="9482" max="9482" width="9.7109375" style="154" customWidth="1"/>
    <col min="9483" max="9483" width="5.7109375" style="154" customWidth="1"/>
    <col min="9484" max="9484" width="6.7109375" style="154" customWidth="1"/>
    <col min="9485" max="9485" width="5.7109375" style="154" customWidth="1"/>
    <col min="9486" max="9488" width="10.7109375" style="154" bestFit="1" customWidth="1"/>
    <col min="9489" max="9728" width="9.140625" style="154"/>
    <col min="9729" max="9729" width="8.7109375" style="154" customWidth="1"/>
    <col min="9730" max="9735" width="7.7109375" style="154" customWidth="1"/>
    <col min="9736" max="9736" width="7.85546875" style="154" bestFit="1" customWidth="1"/>
    <col min="9737" max="9737" width="7.7109375" style="154" customWidth="1"/>
    <col min="9738" max="9738" width="9.7109375" style="154" customWidth="1"/>
    <col min="9739" max="9739" width="5.7109375" style="154" customWidth="1"/>
    <col min="9740" max="9740" width="6.7109375" style="154" customWidth="1"/>
    <col min="9741" max="9741" width="5.7109375" style="154" customWidth="1"/>
    <col min="9742" max="9744" width="10.7109375" style="154" bestFit="1" customWidth="1"/>
    <col min="9745" max="9984" width="9.140625" style="154"/>
    <col min="9985" max="9985" width="8.7109375" style="154" customWidth="1"/>
    <col min="9986" max="9991" width="7.7109375" style="154" customWidth="1"/>
    <col min="9992" max="9992" width="7.85546875" style="154" bestFit="1" customWidth="1"/>
    <col min="9993" max="9993" width="7.7109375" style="154" customWidth="1"/>
    <col min="9994" max="9994" width="9.7109375" style="154" customWidth="1"/>
    <col min="9995" max="9995" width="5.7109375" style="154" customWidth="1"/>
    <col min="9996" max="9996" width="6.7109375" style="154" customWidth="1"/>
    <col min="9997" max="9997" width="5.7109375" style="154" customWidth="1"/>
    <col min="9998" max="10000" width="10.7109375" style="154" bestFit="1" customWidth="1"/>
    <col min="10001" max="10240" width="9.140625" style="154"/>
    <col min="10241" max="10241" width="8.7109375" style="154" customWidth="1"/>
    <col min="10242" max="10247" width="7.7109375" style="154" customWidth="1"/>
    <col min="10248" max="10248" width="7.85546875" style="154" bestFit="1" customWidth="1"/>
    <col min="10249" max="10249" width="7.7109375" style="154" customWidth="1"/>
    <col min="10250" max="10250" width="9.7109375" style="154" customWidth="1"/>
    <col min="10251" max="10251" width="5.7109375" style="154" customWidth="1"/>
    <col min="10252" max="10252" width="6.7109375" style="154" customWidth="1"/>
    <col min="10253" max="10253" width="5.7109375" style="154" customWidth="1"/>
    <col min="10254" max="10256" width="10.7109375" style="154" bestFit="1" customWidth="1"/>
    <col min="10257" max="10496" width="9.140625" style="154"/>
    <col min="10497" max="10497" width="8.7109375" style="154" customWidth="1"/>
    <col min="10498" max="10503" width="7.7109375" style="154" customWidth="1"/>
    <col min="10504" max="10504" width="7.85546875" style="154" bestFit="1" customWidth="1"/>
    <col min="10505" max="10505" width="7.7109375" style="154" customWidth="1"/>
    <col min="10506" max="10506" width="9.7109375" style="154" customWidth="1"/>
    <col min="10507" max="10507" width="5.7109375" style="154" customWidth="1"/>
    <col min="10508" max="10508" width="6.7109375" style="154" customWidth="1"/>
    <col min="10509" max="10509" width="5.7109375" style="154" customWidth="1"/>
    <col min="10510" max="10512" width="10.7109375" style="154" bestFit="1" customWidth="1"/>
    <col min="10513" max="10752" width="9.140625" style="154"/>
    <col min="10753" max="10753" width="8.7109375" style="154" customWidth="1"/>
    <col min="10754" max="10759" width="7.7109375" style="154" customWidth="1"/>
    <col min="10760" max="10760" width="7.85546875" style="154" bestFit="1" customWidth="1"/>
    <col min="10761" max="10761" width="7.7109375" style="154" customWidth="1"/>
    <col min="10762" max="10762" width="9.7109375" style="154" customWidth="1"/>
    <col min="10763" max="10763" width="5.7109375" style="154" customWidth="1"/>
    <col min="10764" max="10764" width="6.7109375" style="154" customWidth="1"/>
    <col min="10765" max="10765" width="5.7109375" style="154" customWidth="1"/>
    <col min="10766" max="10768" width="10.7109375" style="154" bestFit="1" customWidth="1"/>
    <col min="10769" max="11008" width="9.140625" style="154"/>
    <col min="11009" max="11009" width="8.7109375" style="154" customWidth="1"/>
    <col min="11010" max="11015" width="7.7109375" style="154" customWidth="1"/>
    <col min="11016" max="11016" width="7.85546875" style="154" bestFit="1" customWidth="1"/>
    <col min="11017" max="11017" width="7.7109375" style="154" customWidth="1"/>
    <col min="11018" max="11018" width="9.7109375" style="154" customWidth="1"/>
    <col min="11019" max="11019" width="5.7109375" style="154" customWidth="1"/>
    <col min="11020" max="11020" width="6.7109375" style="154" customWidth="1"/>
    <col min="11021" max="11021" width="5.7109375" style="154" customWidth="1"/>
    <col min="11022" max="11024" width="10.7109375" style="154" bestFit="1" customWidth="1"/>
    <col min="11025" max="11264" width="9.140625" style="154"/>
    <col min="11265" max="11265" width="8.7109375" style="154" customWidth="1"/>
    <col min="11266" max="11271" width="7.7109375" style="154" customWidth="1"/>
    <col min="11272" max="11272" width="7.85546875" style="154" bestFit="1" customWidth="1"/>
    <col min="11273" max="11273" width="7.7109375" style="154" customWidth="1"/>
    <col min="11274" max="11274" width="9.7109375" style="154" customWidth="1"/>
    <col min="11275" max="11275" width="5.7109375" style="154" customWidth="1"/>
    <col min="11276" max="11276" width="6.7109375" style="154" customWidth="1"/>
    <col min="11277" max="11277" width="5.7109375" style="154" customWidth="1"/>
    <col min="11278" max="11280" width="10.7109375" style="154" bestFit="1" customWidth="1"/>
    <col min="11281" max="11520" width="9.140625" style="154"/>
    <col min="11521" max="11521" width="8.7109375" style="154" customWidth="1"/>
    <col min="11522" max="11527" width="7.7109375" style="154" customWidth="1"/>
    <col min="11528" max="11528" width="7.85546875" style="154" bestFit="1" customWidth="1"/>
    <col min="11529" max="11529" width="7.7109375" style="154" customWidth="1"/>
    <col min="11530" max="11530" width="9.7109375" style="154" customWidth="1"/>
    <col min="11531" max="11531" width="5.7109375" style="154" customWidth="1"/>
    <col min="11532" max="11532" width="6.7109375" style="154" customWidth="1"/>
    <col min="11533" max="11533" width="5.7109375" style="154" customWidth="1"/>
    <col min="11534" max="11536" width="10.7109375" style="154" bestFit="1" customWidth="1"/>
    <col min="11537" max="11776" width="9.140625" style="154"/>
    <col min="11777" max="11777" width="8.7109375" style="154" customWidth="1"/>
    <col min="11778" max="11783" width="7.7109375" style="154" customWidth="1"/>
    <col min="11784" max="11784" width="7.85546875" style="154" bestFit="1" customWidth="1"/>
    <col min="11785" max="11785" width="7.7109375" style="154" customWidth="1"/>
    <col min="11786" max="11786" width="9.7109375" style="154" customWidth="1"/>
    <col min="11787" max="11787" width="5.7109375" style="154" customWidth="1"/>
    <col min="11788" max="11788" width="6.7109375" style="154" customWidth="1"/>
    <col min="11789" max="11789" width="5.7109375" style="154" customWidth="1"/>
    <col min="11790" max="11792" width="10.7109375" style="154" bestFit="1" customWidth="1"/>
    <col min="11793" max="12032" width="9.140625" style="154"/>
    <col min="12033" max="12033" width="8.7109375" style="154" customWidth="1"/>
    <col min="12034" max="12039" width="7.7109375" style="154" customWidth="1"/>
    <col min="12040" max="12040" width="7.85546875" style="154" bestFit="1" customWidth="1"/>
    <col min="12041" max="12041" width="7.7109375" style="154" customWidth="1"/>
    <col min="12042" max="12042" width="9.7109375" style="154" customWidth="1"/>
    <col min="12043" max="12043" width="5.7109375" style="154" customWidth="1"/>
    <col min="12044" max="12044" width="6.7109375" style="154" customWidth="1"/>
    <col min="12045" max="12045" width="5.7109375" style="154" customWidth="1"/>
    <col min="12046" max="12048" width="10.7109375" style="154" bestFit="1" customWidth="1"/>
    <col min="12049" max="12288" width="9.140625" style="154"/>
    <col min="12289" max="12289" width="8.7109375" style="154" customWidth="1"/>
    <col min="12290" max="12295" width="7.7109375" style="154" customWidth="1"/>
    <col min="12296" max="12296" width="7.85546875" style="154" bestFit="1" customWidth="1"/>
    <col min="12297" max="12297" width="7.7109375" style="154" customWidth="1"/>
    <col min="12298" max="12298" width="9.7109375" style="154" customWidth="1"/>
    <col min="12299" max="12299" width="5.7109375" style="154" customWidth="1"/>
    <col min="12300" max="12300" width="6.7109375" style="154" customWidth="1"/>
    <col min="12301" max="12301" width="5.7109375" style="154" customWidth="1"/>
    <col min="12302" max="12304" width="10.7109375" style="154" bestFit="1" customWidth="1"/>
    <col min="12305" max="12544" width="9.140625" style="154"/>
    <col min="12545" max="12545" width="8.7109375" style="154" customWidth="1"/>
    <col min="12546" max="12551" width="7.7109375" style="154" customWidth="1"/>
    <col min="12552" max="12552" width="7.85546875" style="154" bestFit="1" customWidth="1"/>
    <col min="12553" max="12553" width="7.7109375" style="154" customWidth="1"/>
    <col min="12554" max="12554" width="9.7109375" style="154" customWidth="1"/>
    <col min="12555" max="12555" width="5.7109375" style="154" customWidth="1"/>
    <col min="12556" max="12556" width="6.7109375" style="154" customWidth="1"/>
    <col min="12557" max="12557" width="5.7109375" style="154" customWidth="1"/>
    <col min="12558" max="12560" width="10.7109375" style="154" bestFit="1" customWidth="1"/>
    <col min="12561" max="12800" width="9.140625" style="154"/>
    <col min="12801" max="12801" width="8.7109375" style="154" customWidth="1"/>
    <col min="12802" max="12807" width="7.7109375" style="154" customWidth="1"/>
    <col min="12808" max="12808" width="7.85546875" style="154" bestFit="1" customWidth="1"/>
    <col min="12809" max="12809" width="7.7109375" style="154" customWidth="1"/>
    <col min="12810" max="12810" width="9.7109375" style="154" customWidth="1"/>
    <col min="12811" max="12811" width="5.7109375" style="154" customWidth="1"/>
    <col min="12812" max="12812" width="6.7109375" style="154" customWidth="1"/>
    <col min="12813" max="12813" width="5.7109375" style="154" customWidth="1"/>
    <col min="12814" max="12816" width="10.7109375" style="154" bestFit="1" customWidth="1"/>
    <col min="12817" max="13056" width="9.140625" style="154"/>
    <col min="13057" max="13057" width="8.7109375" style="154" customWidth="1"/>
    <col min="13058" max="13063" width="7.7109375" style="154" customWidth="1"/>
    <col min="13064" max="13064" width="7.85546875" style="154" bestFit="1" customWidth="1"/>
    <col min="13065" max="13065" width="7.7109375" style="154" customWidth="1"/>
    <col min="13066" max="13066" width="9.7109375" style="154" customWidth="1"/>
    <col min="13067" max="13067" width="5.7109375" style="154" customWidth="1"/>
    <col min="13068" max="13068" width="6.7109375" style="154" customWidth="1"/>
    <col min="13069" max="13069" width="5.7109375" style="154" customWidth="1"/>
    <col min="13070" max="13072" width="10.7109375" style="154" bestFit="1" customWidth="1"/>
    <col min="13073" max="13312" width="9.140625" style="154"/>
    <col min="13313" max="13313" width="8.7109375" style="154" customWidth="1"/>
    <col min="13314" max="13319" width="7.7109375" style="154" customWidth="1"/>
    <col min="13320" max="13320" width="7.85546875" style="154" bestFit="1" customWidth="1"/>
    <col min="13321" max="13321" width="7.7109375" style="154" customWidth="1"/>
    <col min="13322" max="13322" width="9.7109375" style="154" customWidth="1"/>
    <col min="13323" max="13323" width="5.7109375" style="154" customWidth="1"/>
    <col min="13324" max="13324" width="6.7109375" style="154" customWidth="1"/>
    <col min="13325" max="13325" width="5.7109375" style="154" customWidth="1"/>
    <col min="13326" max="13328" width="10.7109375" style="154" bestFit="1" customWidth="1"/>
    <col min="13329" max="13568" width="9.140625" style="154"/>
    <col min="13569" max="13569" width="8.7109375" style="154" customWidth="1"/>
    <col min="13570" max="13575" width="7.7109375" style="154" customWidth="1"/>
    <col min="13576" max="13576" width="7.85546875" style="154" bestFit="1" customWidth="1"/>
    <col min="13577" max="13577" width="7.7109375" style="154" customWidth="1"/>
    <col min="13578" max="13578" width="9.7109375" style="154" customWidth="1"/>
    <col min="13579" max="13579" width="5.7109375" style="154" customWidth="1"/>
    <col min="13580" max="13580" width="6.7109375" style="154" customWidth="1"/>
    <col min="13581" max="13581" width="5.7109375" style="154" customWidth="1"/>
    <col min="13582" max="13584" width="10.7109375" style="154" bestFit="1" customWidth="1"/>
    <col min="13585" max="13824" width="9.140625" style="154"/>
    <col min="13825" max="13825" width="8.7109375" style="154" customWidth="1"/>
    <col min="13826" max="13831" width="7.7109375" style="154" customWidth="1"/>
    <col min="13832" max="13832" width="7.85546875" style="154" bestFit="1" customWidth="1"/>
    <col min="13833" max="13833" width="7.7109375" style="154" customWidth="1"/>
    <col min="13834" max="13834" width="9.7109375" style="154" customWidth="1"/>
    <col min="13835" max="13835" width="5.7109375" style="154" customWidth="1"/>
    <col min="13836" max="13836" width="6.7109375" style="154" customWidth="1"/>
    <col min="13837" max="13837" width="5.7109375" style="154" customWidth="1"/>
    <col min="13838" max="13840" width="10.7109375" style="154" bestFit="1" customWidth="1"/>
    <col min="13841" max="14080" width="9.140625" style="154"/>
    <col min="14081" max="14081" width="8.7109375" style="154" customWidth="1"/>
    <col min="14082" max="14087" width="7.7109375" style="154" customWidth="1"/>
    <col min="14088" max="14088" width="7.85546875" style="154" bestFit="1" customWidth="1"/>
    <col min="14089" max="14089" width="7.7109375" style="154" customWidth="1"/>
    <col min="14090" max="14090" width="9.7109375" style="154" customWidth="1"/>
    <col min="14091" max="14091" width="5.7109375" style="154" customWidth="1"/>
    <col min="14092" max="14092" width="6.7109375" style="154" customWidth="1"/>
    <col min="14093" max="14093" width="5.7109375" style="154" customWidth="1"/>
    <col min="14094" max="14096" width="10.7109375" style="154" bestFit="1" customWidth="1"/>
    <col min="14097" max="14336" width="9.140625" style="154"/>
    <col min="14337" max="14337" width="8.7109375" style="154" customWidth="1"/>
    <col min="14338" max="14343" width="7.7109375" style="154" customWidth="1"/>
    <col min="14344" max="14344" width="7.85546875" style="154" bestFit="1" customWidth="1"/>
    <col min="14345" max="14345" width="7.7109375" style="154" customWidth="1"/>
    <col min="14346" max="14346" width="9.7109375" style="154" customWidth="1"/>
    <col min="14347" max="14347" width="5.7109375" style="154" customWidth="1"/>
    <col min="14348" max="14348" width="6.7109375" style="154" customWidth="1"/>
    <col min="14349" max="14349" width="5.7109375" style="154" customWidth="1"/>
    <col min="14350" max="14352" width="10.7109375" style="154" bestFit="1" customWidth="1"/>
    <col min="14353" max="14592" width="9.140625" style="154"/>
    <col min="14593" max="14593" width="8.7109375" style="154" customWidth="1"/>
    <col min="14594" max="14599" width="7.7109375" style="154" customWidth="1"/>
    <col min="14600" max="14600" width="7.85546875" style="154" bestFit="1" customWidth="1"/>
    <col min="14601" max="14601" width="7.7109375" style="154" customWidth="1"/>
    <col min="14602" max="14602" width="9.7109375" style="154" customWidth="1"/>
    <col min="14603" max="14603" width="5.7109375" style="154" customWidth="1"/>
    <col min="14604" max="14604" width="6.7109375" style="154" customWidth="1"/>
    <col min="14605" max="14605" width="5.7109375" style="154" customWidth="1"/>
    <col min="14606" max="14608" width="10.7109375" style="154" bestFit="1" customWidth="1"/>
    <col min="14609" max="14848" width="9.140625" style="154"/>
    <col min="14849" max="14849" width="8.7109375" style="154" customWidth="1"/>
    <col min="14850" max="14855" width="7.7109375" style="154" customWidth="1"/>
    <col min="14856" max="14856" width="7.85546875" style="154" bestFit="1" customWidth="1"/>
    <col min="14857" max="14857" width="7.7109375" style="154" customWidth="1"/>
    <col min="14858" max="14858" width="9.7109375" style="154" customWidth="1"/>
    <col min="14859" max="14859" width="5.7109375" style="154" customWidth="1"/>
    <col min="14860" max="14860" width="6.7109375" style="154" customWidth="1"/>
    <col min="14861" max="14861" width="5.7109375" style="154" customWidth="1"/>
    <col min="14862" max="14864" width="10.7109375" style="154" bestFit="1" customWidth="1"/>
    <col min="14865" max="15104" width="9.140625" style="154"/>
    <col min="15105" max="15105" width="8.7109375" style="154" customWidth="1"/>
    <col min="15106" max="15111" width="7.7109375" style="154" customWidth="1"/>
    <col min="15112" max="15112" width="7.85546875" style="154" bestFit="1" customWidth="1"/>
    <col min="15113" max="15113" width="7.7109375" style="154" customWidth="1"/>
    <col min="15114" max="15114" width="9.7109375" style="154" customWidth="1"/>
    <col min="15115" max="15115" width="5.7109375" style="154" customWidth="1"/>
    <col min="15116" max="15116" width="6.7109375" style="154" customWidth="1"/>
    <col min="15117" max="15117" width="5.7109375" style="154" customWidth="1"/>
    <col min="15118" max="15120" width="10.7109375" style="154" bestFit="1" customWidth="1"/>
    <col min="15121" max="15360" width="9.140625" style="154"/>
    <col min="15361" max="15361" width="8.7109375" style="154" customWidth="1"/>
    <col min="15362" max="15367" width="7.7109375" style="154" customWidth="1"/>
    <col min="15368" max="15368" width="7.85546875" style="154" bestFit="1" customWidth="1"/>
    <col min="15369" max="15369" width="7.7109375" style="154" customWidth="1"/>
    <col min="15370" max="15370" width="9.7109375" style="154" customWidth="1"/>
    <col min="15371" max="15371" width="5.7109375" style="154" customWidth="1"/>
    <col min="15372" max="15372" width="6.7109375" style="154" customWidth="1"/>
    <col min="15373" max="15373" width="5.7109375" style="154" customWidth="1"/>
    <col min="15374" max="15376" width="10.7109375" style="154" bestFit="1" customWidth="1"/>
    <col min="15377" max="15616" width="9.140625" style="154"/>
    <col min="15617" max="15617" width="8.7109375" style="154" customWidth="1"/>
    <col min="15618" max="15623" width="7.7109375" style="154" customWidth="1"/>
    <col min="15624" max="15624" width="7.85546875" style="154" bestFit="1" customWidth="1"/>
    <col min="15625" max="15625" width="7.7109375" style="154" customWidth="1"/>
    <col min="15626" max="15626" width="9.7109375" style="154" customWidth="1"/>
    <col min="15627" max="15627" width="5.7109375" style="154" customWidth="1"/>
    <col min="15628" max="15628" width="6.7109375" style="154" customWidth="1"/>
    <col min="15629" max="15629" width="5.7109375" style="154" customWidth="1"/>
    <col min="15630" max="15632" width="10.7109375" style="154" bestFit="1" customWidth="1"/>
    <col min="15633" max="15872" width="9.140625" style="154"/>
    <col min="15873" max="15873" width="8.7109375" style="154" customWidth="1"/>
    <col min="15874" max="15879" width="7.7109375" style="154" customWidth="1"/>
    <col min="15880" max="15880" width="7.85546875" style="154" bestFit="1" customWidth="1"/>
    <col min="15881" max="15881" width="7.7109375" style="154" customWidth="1"/>
    <col min="15882" max="15882" width="9.7109375" style="154" customWidth="1"/>
    <col min="15883" max="15883" width="5.7109375" style="154" customWidth="1"/>
    <col min="15884" max="15884" width="6.7109375" style="154" customWidth="1"/>
    <col min="15885" max="15885" width="5.7109375" style="154" customWidth="1"/>
    <col min="15886" max="15888" width="10.7109375" style="154" bestFit="1" customWidth="1"/>
    <col min="15889" max="16128" width="9.140625" style="154"/>
    <col min="16129" max="16129" width="8.7109375" style="154" customWidth="1"/>
    <col min="16130" max="16135" width="7.7109375" style="154" customWidth="1"/>
    <col min="16136" max="16136" width="7.85546875" style="154" bestFit="1" customWidth="1"/>
    <col min="16137" max="16137" width="7.7109375" style="154" customWidth="1"/>
    <col min="16138" max="16138" width="9.7109375" style="154" customWidth="1"/>
    <col min="16139" max="16139" width="5.7109375" style="154" customWidth="1"/>
    <col min="16140" max="16140" width="6.7109375" style="154" customWidth="1"/>
    <col min="16141" max="16141" width="5.7109375" style="154" customWidth="1"/>
    <col min="16142" max="16144" width="10.7109375" style="154" bestFit="1" customWidth="1"/>
    <col min="16145" max="16384" width="9.140625" style="154"/>
  </cols>
  <sheetData>
    <row r="1" spans="1:20" s="148" customFormat="1" ht="18.75" customHeight="1">
      <c r="A1" s="419" t="s">
        <v>158</v>
      </c>
      <c r="B1" s="419"/>
      <c r="C1" s="419"/>
      <c r="D1" s="419"/>
      <c r="E1" s="419"/>
      <c r="F1" s="419"/>
      <c r="G1" s="419"/>
      <c r="H1" s="419"/>
      <c r="I1" s="419"/>
      <c r="J1" s="419"/>
      <c r="K1" s="419"/>
      <c r="L1" s="419"/>
      <c r="M1" s="419"/>
    </row>
    <row r="2" spans="1:20" s="148" customFormat="1" ht="15.75" customHeight="1" thickBot="1">
      <c r="A2" s="149"/>
      <c r="B2" s="149"/>
      <c r="C2" s="149"/>
      <c r="D2" s="149"/>
      <c r="E2" s="150"/>
      <c r="F2" s="149"/>
      <c r="G2" s="149"/>
      <c r="H2" s="149"/>
      <c r="I2" s="149"/>
      <c r="J2" s="149"/>
      <c r="K2" s="420" t="s">
        <v>159</v>
      </c>
      <c r="L2" s="420"/>
      <c r="M2" s="420"/>
      <c r="O2" s="151"/>
    </row>
    <row r="3" spans="1:20" ht="20.100000000000001" customHeight="1">
      <c r="A3" s="152" t="s">
        <v>160</v>
      </c>
      <c r="B3" s="421" t="s">
        <v>161</v>
      </c>
      <c r="C3" s="422"/>
      <c r="D3" s="423"/>
      <c r="E3" s="422" t="s">
        <v>162</v>
      </c>
      <c r="F3" s="422"/>
      <c r="G3" s="422"/>
      <c r="H3" s="424" t="s">
        <v>163</v>
      </c>
      <c r="I3" s="426" t="s">
        <v>164</v>
      </c>
      <c r="J3" s="426" t="s">
        <v>165</v>
      </c>
      <c r="K3" s="426" t="s">
        <v>166</v>
      </c>
      <c r="L3" s="428" t="s">
        <v>167</v>
      </c>
      <c r="M3" s="430" t="s">
        <v>168</v>
      </c>
      <c r="N3" s="153"/>
      <c r="O3" s="153"/>
    </row>
    <row r="4" spans="1:20" ht="30" customHeight="1">
      <c r="A4" s="155" t="s">
        <v>169</v>
      </c>
      <c r="B4" s="156" t="s">
        <v>170</v>
      </c>
      <c r="C4" s="157" t="s">
        <v>171</v>
      </c>
      <c r="D4" s="158" t="s">
        <v>80</v>
      </c>
      <c r="E4" s="157" t="s">
        <v>78</v>
      </c>
      <c r="F4" s="157" t="s">
        <v>79</v>
      </c>
      <c r="G4" s="157" t="s">
        <v>172</v>
      </c>
      <c r="H4" s="425"/>
      <c r="I4" s="427"/>
      <c r="J4" s="427"/>
      <c r="K4" s="427"/>
      <c r="L4" s="429"/>
      <c r="M4" s="431"/>
      <c r="O4" s="153"/>
      <c r="T4" s="153"/>
    </row>
    <row r="5" spans="1:20" ht="35.1" customHeight="1">
      <c r="A5" s="395" t="s">
        <v>251</v>
      </c>
      <c r="B5" s="283">
        <v>1392</v>
      </c>
      <c r="C5" s="283">
        <v>459</v>
      </c>
      <c r="D5" s="284">
        <f>B5-C5</f>
        <v>933</v>
      </c>
      <c r="E5" s="285">
        <v>5450</v>
      </c>
      <c r="F5" s="283">
        <v>4238</v>
      </c>
      <c r="G5" s="286">
        <f>E5-F5</f>
        <v>1212</v>
      </c>
      <c r="H5" s="284">
        <v>-314</v>
      </c>
      <c r="I5" s="287">
        <v>1831</v>
      </c>
      <c r="J5" s="288">
        <v>65697</v>
      </c>
      <c r="K5" s="289">
        <v>2.7870374598535705</v>
      </c>
      <c r="L5" s="283">
        <v>605</v>
      </c>
      <c r="M5" s="283">
        <v>46</v>
      </c>
    </row>
    <row r="6" spans="1:20" ht="35.1" customHeight="1">
      <c r="A6" s="376" t="s">
        <v>252</v>
      </c>
      <c r="B6" s="283">
        <v>1045</v>
      </c>
      <c r="C6" s="283">
        <v>527</v>
      </c>
      <c r="D6" s="284">
        <f>B6-C6</f>
        <v>518</v>
      </c>
      <c r="E6" s="285">
        <v>4346</v>
      </c>
      <c r="F6" s="283">
        <v>3890</v>
      </c>
      <c r="G6" s="286">
        <f>E6-F6</f>
        <v>456</v>
      </c>
      <c r="H6" s="284">
        <v>13</v>
      </c>
      <c r="I6" s="287">
        <v>987</v>
      </c>
      <c r="J6" s="288">
        <v>82126</v>
      </c>
      <c r="K6" s="289">
        <v>1.2018118500840174</v>
      </c>
      <c r="L6" s="283">
        <v>474</v>
      </c>
      <c r="M6" s="283">
        <v>101</v>
      </c>
    </row>
    <row r="7" spans="1:20" ht="35.1" customHeight="1">
      <c r="A7" s="376" t="s">
        <v>253</v>
      </c>
      <c r="B7" s="290">
        <v>1355</v>
      </c>
      <c r="C7" s="291">
        <v>703</v>
      </c>
      <c r="D7" s="292">
        <f>B7-C7</f>
        <v>652</v>
      </c>
      <c r="E7" s="293">
        <v>8316</v>
      </c>
      <c r="F7" s="291">
        <v>5950</v>
      </c>
      <c r="G7" s="294">
        <f>E7-F7</f>
        <v>2366</v>
      </c>
      <c r="H7" s="292">
        <v>-71</v>
      </c>
      <c r="I7" s="295">
        <f>D7+G7+H7</f>
        <v>2947</v>
      </c>
      <c r="J7" s="296">
        <v>105771</v>
      </c>
      <c r="K7" s="297">
        <v>2.9</v>
      </c>
      <c r="L7" s="291">
        <v>695</v>
      </c>
      <c r="M7" s="291">
        <v>128</v>
      </c>
    </row>
    <row r="8" spans="1:20" ht="35.1" hidden="1" customHeight="1">
      <c r="A8" s="378" t="s">
        <v>254</v>
      </c>
      <c r="B8" s="283">
        <v>1376</v>
      </c>
      <c r="C8" s="283">
        <v>654</v>
      </c>
      <c r="D8" s="284">
        <v>722</v>
      </c>
      <c r="E8" s="285">
        <v>7375</v>
      </c>
      <c r="F8" s="283">
        <v>6736</v>
      </c>
      <c r="G8" s="286">
        <v>639</v>
      </c>
      <c r="H8" s="284">
        <v>-68</v>
      </c>
      <c r="I8" s="287">
        <v>1293</v>
      </c>
      <c r="J8" s="288">
        <v>115995</v>
      </c>
      <c r="K8" s="289">
        <v>1.1272689229481614</v>
      </c>
      <c r="L8" s="283">
        <v>796</v>
      </c>
      <c r="M8" s="283">
        <v>204</v>
      </c>
    </row>
    <row r="9" spans="1:20" ht="35.1" customHeight="1">
      <c r="A9" s="376" t="s">
        <v>255</v>
      </c>
      <c r="B9" s="283">
        <v>1335</v>
      </c>
      <c r="C9" s="283">
        <v>713</v>
      </c>
      <c r="D9" s="284">
        <v>622</v>
      </c>
      <c r="E9" s="285">
        <v>7501</v>
      </c>
      <c r="F9" s="283">
        <v>6823</v>
      </c>
      <c r="G9" s="286">
        <v>678</v>
      </c>
      <c r="H9" s="284">
        <v>-56</v>
      </c>
      <c r="I9" s="287">
        <v>1244</v>
      </c>
      <c r="J9" s="288">
        <v>117239</v>
      </c>
      <c r="K9" s="289">
        <v>1.0724600198284409</v>
      </c>
      <c r="L9" s="283">
        <v>809</v>
      </c>
      <c r="M9" s="283">
        <v>238</v>
      </c>
    </row>
    <row r="10" spans="1:20" ht="35.1" customHeight="1">
      <c r="A10" s="376" t="s">
        <v>256</v>
      </c>
      <c r="B10" s="283">
        <v>1388</v>
      </c>
      <c r="C10" s="283">
        <v>747</v>
      </c>
      <c r="D10" s="284">
        <v>641</v>
      </c>
      <c r="E10" s="285">
        <v>8249</v>
      </c>
      <c r="F10" s="283">
        <v>6720</v>
      </c>
      <c r="G10" s="286">
        <f>E10-F10</f>
        <v>1529</v>
      </c>
      <c r="H10" s="284">
        <v>-65</v>
      </c>
      <c r="I10" s="287">
        <v>2105</v>
      </c>
      <c r="J10" s="288">
        <v>119344</v>
      </c>
      <c r="K10" s="289">
        <v>1.7954776141045217</v>
      </c>
      <c r="L10" s="283">
        <v>808</v>
      </c>
      <c r="M10" s="283">
        <v>234</v>
      </c>
    </row>
    <row r="11" spans="1:20" ht="35.1" customHeight="1">
      <c r="A11" s="376" t="s">
        <v>206</v>
      </c>
      <c r="B11" s="283">
        <v>1423</v>
      </c>
      <c r="C11" s="283">
        <v>761</v>
      </c>
      <c r="D11" s="284">
        <v>662</v>
      </c>
      <c r="E11" s="285">
        <v>7733</v>
      </c>
      <c r="F11" s="283">
        <v>6197</v>
      </c>
      <c r="G11" s="286">
        <f>E11-F11</f>
        <v>1536</v>
      </c>
      <c r="H11" s="284">
        <v>-46</v>
      </c>
      <c r="I11" s="287">
        <v>2152</v>
      </c>
      <c r="J11" s="288">
        <v>121496</v>
      </c>
      <c r="K11" s="289">
        <v>1.8031907762434642</v>
      </c>
      <c r="L11" s="283">
        <v>824</v>
      </c>
      <c r="M11" s="283">
        <v>240</v>
      </c>
    </row>
    <row r="12" spans="1:20" ht="35.1" customHeight="1">
      <c r="A12" s="376" t="s">
        <v>207</v>
      </c>
      <c r="B12" s="283">
        <v>1473</v>
      </c>
      <c r="C12" s="283">
        <v>873</v>
      </c>
      <c r="D12" s="284">
        <v>600</v>
      </c>
      <c r="E12" s="285">
        <v>8128</v>
      </c>
      <c r="F12" s="283">
        <v>7133</v>
      </c>
      <c r="G12" s="286">
        <f>E12-F12</f>
        <v>995</v>
      </c>
      <c r="H12" s="284">
        <v>86</v>
      </c>
      <c r="I12" s="287">
        <v>1681</v>
      </c>
      <c r="J12" s="288">
        <v>174205</v>
      </c>
      <c r="K12" s="289">
        <v>1.5</v>
      </c>
      <c r="L12" s="298">
        <v>980</v>
      </c>
      <c r="M12" s="298">
        <v>303</v>
      </c>
    </row>
    <row r="13" spans="1:20" ht="35.1" customHeight="1">
      <c r="A13" s="376" t="s">
        <v>208</v>
      </c>
      <c r="B13" s="283">
        <v>1650</v>
      </c>
      <c r="C13" s="283">
        <v>1317</v>
      </c>
      <c r="D13" s="284">
        <f>B13-C13</f>
        <v>333</v>
      </c>
      <c r="E13" s="285">
        <v>9139</v>
      </c>
      <c r="F13" s="283">
        <v>8209</v>
      </c>
      <c r="G13" s="286">
        <f>E13-F13</f>
        <v>930</v>
      </c>
      <c r="H13" s="284">
        <v>89</v>
      </c>
      <c r="I13" s="287">
        <v>1352</v>
      </c>
      <c r="J13" s="288">
        <v>175557</v>
      </c>
      <c r="K13" s="289">
        <v>0.77609712694813582</v>
      </c>
      <c r="L13" s="299">
        <v>1009</v>
      </c>
      <c r="M13" s="299">
        <v>287</v>
      </c>
    </row>
    <row r="14" spans="1:20" ht="35.1" customHeight="1">
      <c r="A14" s="376" t="s">
        <v>209</v>
      </c>
      <c r="B14" s="283">
        <v>1767</v>
      </c>
      <c r="C14" s="283">
        <v>1387</v>
      </c>
      <c r="D14" s="284">
        <v>380</v>
      </c>
      <c r="E14" s="285">
        <v>8672</v>
      </c>
      <c r="F14" s="283">
        <v>7830</v>
      </c>
      <c r="G14" s="286">
        <v>842</v>
      </c>
      <c r="H14" s="284">
        <v>79</v>
      </c>
      <c r="I14" s="287">
        <v>1301</v>
      </c>
      <c r="J14" s="288">
        <v>176858</v>
      </c>
      <c r="K14" s="289">
        <v>0.70746253353611643</v>
      </c>
      <c r="L14" s="298">
        <v>1079</v>
      </c>
      <c r="M14" s="298">
        <v>289</v>
      </c>
    </row>
    <row r="15" spans="1:20" ht="35.1" customHeight="1">
      <c r="A15" s="376" t="s">
        <v>210</v>
      </c>
      <c r="B15" s="283">
        <v>1906</v>
      </c>
      <c r="C15" s="283">
        <v>1385</v>
      </c>
      <c r="D15" s="284">
        <v>521</v>
      </c>
      <c r="E15" s="285">
        <v>7969</v>
      </c>
      <c r="F15" s="283">
        <v>7858</v>
      </c>
      <c r="G15" s="286">
        <v>111</v>
      </c>
      <c r="H15" s="284">
        <v>45</v>
      </c>
      <c r="I15" s="287">
        <f t="shared" ref="I15:I20" si="0">D15+G15+H15</f>
        <v>677</v>
      </c>
      <c r="J15" s="288">
        <v>177535</v>
      </c>
      <c r="K15" s="289">
        <v>0.38279297515520899</v>
      </c>
      <c r="L15" s="298">
        <v>1059</v>
      </c>
      <c r="M15" s="298">
        <v>322</v>
      </c>
    </row>
    <row r="16" spans="1:20" ht="35.1" customHeight="1">
      <c r="A16" s="376" t="s">
        <v>211</v>
      </c>
      <c r="B16" s="283">
        <v>1822</v>
      </c>
      <c r="C16" s="283">
        <v>1435</v>
      </c>
      <c r="D16" s="284">
        <v>387</v>
      </c>
      <c r="E16" s="285">
        <v>7334</v>
      </c>
      <c r="F16" s="283">
        <v>7802</v>
      </c>
      <c r="G16" s="286">
        <v>-468</v>
      </c>
      <c r="H16" s="284">
        <v>63</v>
      </c>
      <c r="I16" s="287">
        <f t="shared" si="0"/>
        <v>-18</v>
      </c>
      <c r="J16" s="288">
        <v>177517</v>
      </c>
      <c r="K16" s="289">
        <v>0</v>
      </c>
      <c r="L16" s="298">
        <v>1068</v>
      </c>
      <c r="M16" s="298">
        <v>342</v>
      </c>
      <c r="N16" s="153"/>
    </row>
    <row r="17" spans="1:13" ht="35.1" customHeight="1">
      <c r="A17" s="377" t="s">
        <v>212</v>
      </c>
      <c r="B17" s="300">
        <v>1883</v>
      </c>
      <c r="C17" s="300">
        <v>1460</v>
      </c>
      <c r="D17" s="301">
        <f>B17-C17</f>
        <v>423</v>
      </c>
      <c r="E17" s="302">
        <v>6948</v>
      </c>
      <c r="F17" s="300">
        <v>7023</v>
      </c>
      <c r="G17" s="303">
        <f>E17-F17</f>
        <v>-75</v>
      </c>
      <c r="H17" s="304">
        <v>47</v>
      </c>
      <c r="I17" s="305">
        <f t="shared" si="0"/>
        <v>395</v>
      </c>
      <c r="J17" s="306">
        <v>177912</v>
      </c>
      <c r="K17" s="289">
        <f>ROUND((J17-J16)/J17*100,1000)</f>
        <v>0.222019874994379</v>
      </c>
      <c r="L17" s="307">
        <v>965</v>
      </c>
      <c r="M17" s="307">
        <v>373</v>
      </c>
    </row>
    <row r="18" spans="1:13" ht="35.1" customHeight="1">
      <c r="A18" s="376" t="s">
        <v>213</v>
      </c>
      <c r="B18" s="300">
        <v>1832</v>
      </c>
      <c r="C18" s="300">
        <v>1488</v>
      </c>
      <c r="D18" s="301">
        <v>344</v>
      </c>
      <c r="E18" s="302">
        <v>7207</v>
      </c>
      <c r="F18" s="300">
        <v>6895</v>
      </c>
      <c r="G18" s="303">
        <v>312</v>
      </c>
      <c r="H18" s="304">
        <v>85</v>
      </c>
      <c r="I18" s="305">
        <f t="shared" si="0"/>
        <v>741</v>
      </c>
      <c r="J18" s="308">
        <v>178653</v>
      </c>
      <c r="K18" s="289">
        <f>ROUND((J18-J17)/J18*100,1000)</f>
        <v>0.414770532820608</v>
      </c>
      <c r="L18" s="307">
        <v>978</v>
      </c>
      <c r="M18" s="307">
        <v>347</v>
      </c>
    </row>
    <row r="19" spans="1:13" ht="35.1" customHeight="1">
      <c r="A19" s="376" t="s">
        <v>214</v>
      </c>
      <c r="B19" s="300">
        <v>1812</v>
      </c>
      <c r="C19" s="300">
        <v>1588</v>
      </c>
      <c r="D19" s="301">
        <v>224</v>
      </c>
      <c r="E19" s="302">
        <v>6804</v>
      </c>
      <c r="F19" s="300">
        <v>6950</v>
      </c>
      <c r="G19" s="303">
        <v>-146</v>
      </c>
      <c r="H19" s="304">
        <v>71</v>
      </c>
      <c r="I19" s="305">
        <f t="shared" si="0"/>
        <v>149</v>
      </c>
      <c r="J19" s="308">
        <v>178802</v>
      </c>
      <c r="K19" s="289">
        <f>ROUND((J19-J18)/J19*100,1000)</f>
        <v>8.3332401203565998E-2</v>
      </c>
      <c r="L19" s="309">
        <v>942</v>
      </c>
      <c r="M19" s="309">
        <v>316</v>
      </c>
    </row>
    <row r="20" spans="1:13" s="159" customFormat="1" ht="35.1" customHeight="1">
      <c r="A20" s="378" t="s">
        <v>215</v>
      </c>
      <c r="B20" s="283">
        <v>1846</v>
      </c>
      <c r="C20" s="283">
        <v>1566</v>
      </c>
      <c r="D20" s="284">
        <f>B20-C20</f>
        <v>280</v>
      </c>
      <c r="E20" s="285">
        <v>7774</v>
      </c>
      <c r="F20" s="283">
        <v>8272</v>
      </c>
      <c r="G20" s="286">
        <f>E20-F20</f>
        <v>-498</v>
      </c>
      <c r="H20" s="284">
        <v>-344</v>
      </c>
      <c r="I20" s="287">
        <f t="shared" si="0"/>
        <v>-562</v>
      </c>
      <c r="J20" s="288">
        <v>182853</v>
      </c>
      <c r="K20" s="310" t="s">
        <v>202</v>
      </c>
      <c r="L20" s="283">
        <v>939</v>
      </c>
      <c r="M20" s="283">
        <v>302</v>
      </c>
    </row>
    <row r="21" spans="1:13" s="159" customFormat="1" ht="35.1" customHeight="1">
      <c r="A21" s="378" t="s">
        <v>216</v>
      </c>
      <c r="B21" s="283">
        <v>1792</v>
      </c>
      <c r="C21" s="283">
        <v>1572</v>
      </c>
      <c r="D21" s="284">
        <f>B21-C21</f>
        <v>220</v>
      </c>
      <c r="E21" s="285">
        <v>8693</v>
      </c>
      <c r="F21" s="283">
        <v>8013</v>
      </c>
      <c r="G21" s="286">
        <f>E21-F21</f>
        <v>680</v>
      </c>
      <c r="H21" s="284">
        <v>-441</v>
      </c>
      <c r="I21" s="287">
        <f>D21+G21+H21</f>
        <v>459</v>
      </c>
      <c r="J21" s="288">
        <v>183312</v>
      </c>
      <c r="K21" s="310">
        <f>ROUND((J21-J20)/J21*100,1000)</f>
        <v>0.25039277297721901</v>
      </c>
      <c r="L21" s="283">
        <v>917</v>
      </c>
      <c r="M21" s="283">
        <v>284</v>
      </c>
    </row>
    <row r="22" spans="1:13" s="159" customFormat="1" ht="35.1" customHeight="1">
      <c r="A22" s="379" t="s">
        <v>217</v>
      </c>
      <c r="B22" s="283">
        <v>1782</v>
      </c>
      <c r="C22" s="283">
        <v>1572</v>
      </c>
      <c r="D22" s="284">
        <f>B22-C22</f>
        <v>210</v>
      </c>
      <c r="E22" s="285">
        <v>8663</v>
      </c>
      <c r="F22" s="283">
        <v>7680</v>
      </c>
      <c r="G22" s="286">
        <f>E22-F22</f>
        <v>983</v>
      </c>
      <c r="H22" s="284">
        <v>-331</v>
      </c>
      <c r="I22" s="287">
        <f>D22+G22+H22</f>
        <v>862</v>
      </c>
      <c r="J22" s="288">
        <v>184174</v>
      </c>
      <c r="K22" s="310">
        <f>ROUND((J22-J21)/J22*100,1000)</f>
        <v>0.46803566192839402</v>
      </c>
      <c r="L22" s="283">
        <v>903</v>
      </c>
      <c r="M22" s="283">
        <v>316</v>
      </c>
    </row>
    <row r="23" spans="1:13" ht="35.1" customHeight="1" thickBot="1">
      <c r="A23" s="398" t="s">
        <v>218</v>
      </c>
      <c r="B23" s="328">
        <v>1737</v>
      </c>
      <c r="C23" s="328">
        <v>1572</v>
      </c>
      <c r="D23" s="329">
        <f>B23-C23</f>
        <v>165</v>
      </c>
      <c r="E23" s="330">
        <v>9145</v>
      </c>
      <c r="F23" s="328">
        <v>8294</v>
      </c>
      <c r="G23" s="331">
        <f>E23-F23</f>
        <v>851</v>
      </c>
      <c r="H23" s="329">
        <v>-261</v>
      </c>
      <c r="I23" s="332">
        <f>D23+G23+H23</f>
        <v>755</v>
      </c>
      <c r="J23" s="333">
        <v>184929</v>
      </c>
      <c r="K23" s="334">
        <f>ROUND((J23-J22)/J23*100,1000)</f>
        <v>0.408264793515349</v>
      </c>
      <c r="L23" s="328">
        <v>895</v>
      </c>
      <c r="M23" s="328">
        <v>302</v>
      </c>
    </row>
    <row r="24" spans="1:13" s="161" customFormat="1" ht="15.75" customHeight="1">
      <c r="A24" s="160" t="s">
        <v>258</v>
      </c>
      <c r="K24" s="418" t="s">
        <v>173</v>
      </c>
      <c r="L24" s="418"/>
      <c r="M24" s="418"/>
    </row>
    <row r="25" spans="1:13" s="161" customFormat="1" ht="11.25">
      <c r="A25" s="162" t="s">
        <v>259</v>
      </c>
      <c r="B25" s="163"/>
      <c r="C25" s="163"/>
      <c r="D25" s="163"/>
      <c r="E25" s="163"/>
      <c r="F25" s="163"/>
      <c r="G25" s="164"/>
    </row>
    <row r="26" spans="1:13" s="161" customFormat="1" ht="11.25">
      <c r="A26" s="162" t="s">
        <v>260</v>
      </c>
      <c r="B26" s="162"/>
      <c r="C26" s="162"/>
      <c r="D26" s="162"/>
      <c r="E26" s="162"/>
    </row>
    <row r="27" spans="1:13" s="161" customFormat="1" ht="11.25">
      <c r="A27" s="417" t="s">
        <v>261</v>
      </c>
      <c r="B27" s="417"/>
      <c r="C27" s="417"/>
      <c r="D27" s="417"/>
      <c r="E27" s="417"/>
      <c r="F27" s="417"/>
      <c r="G27" s="417"/>
      <c r="H27" s="417"/>
      <c r="I27" s="417"/>
      <c r="J27" s="417"/>
      <c r="K27" s="417"/>
      <c r="L27" s="417"/>
      <c r="M27" s="417"/>
    </row>
    <row r="28" spans="1:13" s="161" customFormat="1" ht="11.25">
      <c r="A28" s="417" t="s">
        <v>262</v>
      </c>
      <c r="B28" s="417"/>
      <c r="C28" s="417"/>
      <c r="D28" s="417"/>
      <c r="E28" s="417"/>
      <c r="F28" s="417"/>
      <c r="G28" s="417"/>
      <c r="H28" s="417"/>
      <c r="I28" s="417"/>
      <c r="J28" s="417"/>
      <c r="K28" s="417"/>
      <c r="L28" s="417"/>
      <c r="M28" s="417"/>
    </row>
    <row r="29" spans="1:13">
      <c r="B29" s="159"/>
      <c r="C29" s="159"/>
      <c r="D29" s="159"/>
      <c r="E29" s="159"/>
      <c r="F29" s="159"/>
      <c r="G29" s="159"/>
    </row>
    <row r="30" spans="1:13">
      <c r="A30" s="159"/>
      <c r="B30" s="159"/>
      <c r="C30" s="159"/>
      <c r="D30" s="159"/>
      <c r="E30" s="159"/>
      <c r="F30" s="159"/>
      <c r="G30" s="159"/>
    </row>
  </sheetData>
  <mergeCells count="13">
    <mergeCell ref="A28:M28"/>
    <mergeCell ref="K24:M24"/>
    <mergeCell ref="A27:M27"/>
    <mergeCell ref="A1:M1"/>
    <mergeCell ref="K2:M2"/>
    <mergeCell ref="B3:D3"/>
    <mergeCell ref="E3:G3"/>
    <mergeCell ref="H3:H4"/>
    <mergeCell ref="I3:I4"/>
    <mergeCell ref="J3:J4"/>
    <mergeCell ref="K3:K4"/>
    <mergeCell ref="L3:L4"/>
    <mergeCell ref="M3:M4"/>
  </mergeCells>
  <phoneticPr fontId="1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view="pageBreakPreview" topLeftCell="K24" zoomScaleNormal="100" zoomScaleSheetLayoutView="100" workbookViewId="0">
      <selection activeCell="Z63" sqref="Z63:AA63"/>
    </sheetView>
  </sheetViews>
  <sheetFormatPr defaultRowHeight="12"/>
  <cols>
    <col min="1" max="1" width="8.7109375" style="9" customWidth="1"/>
    <col min="2" max="2" width="10.7109375" style="9" bestFit="1" customWidth="1"/>
    <col min="3" max="12" width="7.7109375" style="9" customWidth="1"/>
    <col min="13" max="13" width="8.7109375" style="9" customWidth="1"/>
    <col min="14" max="14" width="10.7109375" style="9" bestFit="1" customWidth="1"/>
    <col min="15" max="24" width="7.7109375" style="9" customWidth="1"/>
    <col min="25" max="25" width="8.7109375" style="9" customWidth="1"/>
    <col min="26" max="26" width="11" style="9" bestFit="1" customWidth="1"/>
    <col min="27" max="36" width="7.7109375" style="9" customWidth="1"/>
    <col min="37" max="16384" width="9.140625" style="9"/>
  </cols>
  <sheetData>
    <row r="1" spans="1:36" s="23" customFormat="1" ht="17.25">
      <c r="A1" s="433" t="s">
        <v>18</v>
      </c>
      <c r="B1" s="433"/>
      <c r="C1" s="433"/>
      <c r="D1" s="433"/>
      <c r="E1" s="433"/>
      <c r="F1" s="433"/>
      <c r="G1" s="433"/>
      <c r="H1" s="433"/>
      <c r="I1" s="433"/>
      <c r="J1" s="433"/>
      <c r="K1" s="433"/>
      <c r="L1" s="433"/>
      <c r="M1" s="433" t="s">
        <v>19</v>
      </c>
      <c r="N1" s="433"/>
      <c r="O1" s="433"/>
      <c r="P1" s="433"/>
      <c r="Q1" s="433"/>
      <c r="R1" s="433"/>
      <c r="S1" s="433"/>
      <c r="T1" s="433"/>
      <c r="U1" s="433"/>
      <c r="V1" s="433"/>
      <c r="W1" s="433"/>
      <c r="X1" s="433"/>
      <c r="Y1" s="433" t="s">
        <v>20</v>
      </c>
      <c r="Z1" s="433"/>
      <c r="AA1" s="433"/>
      <c r="AB1" s="433"/>
      <c r="AC1" s="433"/>
      <c r="AD1" s="433"/>
      <c r="AE1" s="433"/>
      <c r="AF1" s="433"/>
      <c r="AG1" s="433"/>
      <c r="AH1" s="433"/>
      <c r="AI1" s="433"/>
      <c r="AJ1" s="433"/>
    </row>
    <row r="2" spans="1:36" s="24" customFormat="1" ht="12.75" customHeight="1" thickBot="1">
      <c r="K2" s="432" t="s">
        <v>56</v>
      </c>
      <c r="L2" s="432"/>
      <c r="R2" s="26"/>
      <c r="S2" s="26"/>
      <c r="T2" s="26"/>
      <c r="U2" s="26"/>
      <c r="V2" s="26"/>
      <c r="W2" s="26"/>
      <c r="X2" s="25" t="s">
        <v>56</v>
      </c>
      <c r="Y2" s="27"/>
      <c r="Z2" s="27"/>
      <c r="AA2" s="27"/>
      <c r="AB2" s="27"/>
      <c r="AC2" s="27"/>
      <c r="AD2" s="27"/>
      <c r="AE2" s="27"/>
      <c r="AF2" s="27"/>
      <c r="AG2" s="27"/>
      <c r="AH2" s="27"/>
      <c r="AI2" s="27"/>
      <c r="AJ2" s="25" t="s">
        <v>56</v>
      </c>
    </row>
    <row r="3" spans="1:36" ht="15" customHeight="1">
      <c r="A3" s="434" t="s">
        <v>22</v>
      </c>
      <c r="B3" s="14" t="s">
        <v>3</v>
      </c>
      <c r="C3" s="436" t="s">
        <v>23</v>
      </c>
      <c r="D3" s="438" t="s">
        <v>0</v>
      </c>
      <c r="E3" s="438" t="s">
        <v>24</v>
      </c>
      <c r="F3" s="438" t="s">
        <v>25</v>
      </c>
      <c r="G3" s="438" t="s">
        <v>5</v>
      </c>
      <c r="H3" s="438" t="s">
        <v>6</v>
      </c>
      <c r="I3" s="438" t="s">
        <v>7</v>
      </c>
      <c r="J3" s="438" t="s">
        <v>8</v>
      </c>
      <c r="K3" s="438" t="s">
        <v>4</v>
      </c>
      <c r="L3" s="441" t="s">
        <v>26</v>
      </c>
      <c r="M3" s="443" t="s">
        <v>22</v>
      </c>
      <c r="N3" s="17" t="s">
        <v>3</v>
      </c>
      <c r="O3" s="436" t="s">
        <v>23</v>
      </c>
      <c r="P3" s="438" t="s">
        <v>0</v>
      </c>
      <c r="Q3" s="438" t="s">
        <v>24</v>
      </c>
      <c r="R3" s="438" t="s">
        <v>25</v>
      </c>
      <c r="S3" s="438" t="s">
        <v>5</v>
      </c>
      <c r="T3" s="438" t="s">
        <v>6</v>
      </c>
      <c r="U3" s="438" t="s">
        <v>7</v>
      </c>
      <c r="V3" s="438" t="s">
        <v>8</v>
      </c>
      <c r="W3" s="438" t="s">
        <v>4</v>
      </c>
      <c r="X3" s="441" t="s">
        <v>26</v>
      </c>
      <c r="Y3" s="434" t="s">
        <v>22</v>
      </c>
      <c r="Z3" s="14" t="s">
        <v>3</v>
      </c>
      <c r="AA3" s="436" t="s">
        <v>23</v>
      </c>
      <c r="AB3" s="438" t="s">
        <v>0</v>
      </c>
      <c r="AC3" s="438" t="s">
        <v>24</v>
      </c>
      <c r="AD3" s="438" t="s">
        <v>25</v>
      </c>
      <c r="AE3" s="438" t="s">
        <v>5</v>
      </c>
      <c r="AF3" s="438" t="s">
        <v>6</v>
      </c>
      <c r="AG3" s="438" t="s">
        <v>7</v>
      </c>
      <c r="AH3" s="438" t="s">
        <v>8</v>
      </c>
      <c r="AI3" s="438" t="s">
        <v>4</v>
      </c>
      <c r="AJ3" s="441" t="s">
        <v>26</v>
      </c>
    </row>
    <row r="4" spans="1:36" s="7" customFormat="1" ht="15" customHeight="1">
      <c r="A4" s="435"/>
      <c r="B4" s="15" t="s">
        <v>27</v>
      </c>
      <c r="C4" s="437"/>
      <c r="D4" s="439"/>
      <c r="E4" s="439"/>
      <c r="F4" s="439"/>
      <c r="G4" s="440"/>
      <c r="H4" s="440"/>
      <c r="I4" s="440"/>
      <c r="J4" s="440"/>
      <c r="K4" s="440"/>
      <c r="L4" s="442"/>
      <c r="M4" s="444"/>
      <c r="N4" s="18" t="s">
        <v>27</v>
      </c>
      <c r="O4" s="437"/>
      <c r="P4" s="439"/>
      <c r="Q4" s="439"/>
      <c r="R4" s="439"/>
      <c r="S4" s="440"/>
      <c r="T4" s="447"/>
      <c r="U4" s="440"/>
      <c r="V4" s="440"/>
      <c r="W4" s="440"/>
      <c r="X4" s="442"/>
      <c r="Y4" s="435"/>
      <c r="Z4" s="15" t="s">
        <v>27</v>
      </c>
      <c r="AA4" s="437"/>
      <c r="AB4" s="439"/>
      <c r="AC4" s="439"/>
      <c r="AD4" s="439"/>
      <c r="AE4" s="440"/>
      <c r="AF4" s="440"/>
      <c r="AG4" s="440"/>
      <c r="AH4" s="440"/>
      <c r="AI4" s="440"/>
      <c r="AJ4" s="442"/>
    </row>
    <row r="5" spans="1:36" ht="5.0999999999999996" customHeight="1">
      <c r="A5" s="1"/>
      <c r="B5" s="16"/>
      <c r="C5" s="2"/>
      <c r="D5" s="2"/>
      <c r="E5" s="2"/>
      <c r="F5" s="2"/>
      <c r="G5" s="2"/>
      <c r="H5" s="2"/>
      <c r="I5" s="2"/>
      <c r="J5" s="2"/>
      <c r="K5" s="2"/>
      <c r="L5" s="12"/>
      <c r="M5" s="1"/>
      <c r="N5" s="19"/>
      <c r="O5" s="2"/>
      <c r="P5" s="2"/>
      <c r="Q5" s="2"/>
      <c r="R5" s="2"/>
      <c r="S5" s="2"/>
      <c r="T5" s="2"/>
      <c r="U5" s="2"/>
      <c r="V5" s="2"/>
      <c r="W5" s="2"/>
      <c r="X5" s="12"/>
      <c r="Y5" s="3"/>
      <c r="Z5" s="20"/>
      <c r="AA5" s="4"/>
      <c r="AB5" s="4"/>
      <c r="AC5" s="4"/>
      <c r="AD5" s="4"/>
      <c r="AE5" s="4"/>
      <c r="AF5" s="4"/>
      <c r="AG5" s="4"/>
      <c r="AH5" s="4"/>
      <c r="AI5" s="4"/>
      <c r="AJ5" s="13"/>
    </row>
    <row r="6" spans="1:36" ht="16.5" customHeight="1">
      <c r="A6" s="445" t="s">
        <v>9</v>
      </c>
      <c r="B6" s="380" t="s">
        <v>219</v>
      </c>
      <c r="C6" s="233" t="s">
        <v>16</v>
      </c>
      <c r="D6" s="233" t="s">
        <v>16</v>
      </c>
      <c r="E6" s="233" t="s">
        <v>16</v>
      </c>
      <c r="F6" s="233" t="s">
        <v>16</v>
      </c>
      <c r="G6" s="233" t="s">
        <v>16</v>
      </c>
      <c r="H6" s="233" t="s">
        <v>16</v>
      </c>
      <c r="I6" s="233" t="s">
        <v>16</v>
      </c>
      <c r="J6" s="233" t="s">
        <v>16</v>
      </c>
      <c r="K6" s="233" t="s">
        <v>16</v>
      </c>
      <c r="L6" s="234">
        <v>1392</v>
      </c>
      <c r="M6" s="445" t="s">
        <v>10</v>
      </c>
      <c r="N6" s="380" t="s">
        <v>219</v>
      </c>
      <c r="O6" s="233" t="s">
        <v>16</v>
      </c>
      <c r="P6" s="233" t="s">
        <v>16</v>
      </c>
      <c r="Q6" s="233" t="s">
        <v>16</v>
      </c>
      <c r="R6" s="233" t="s">
        <v>16</v>
      </c>
      <c r="S6" s="233" t="s">
        <v>16</v>
      </c>
      <c r="T6" s="233" t="s">
        <v>16</v>
      </c>
      <c r="U6" s="233" t="s">
        <v>16</v>
      </c>
      <c r="V6" s="233" t="s">
        <v>16</v>
      </c>
      <c r="W6" s="233" t="s">
        <v>16</v>
      </c>
      <c r="X6" s="234">
        <v>5450</v>
      </c>
      <c r="Y6" s="446" t="s">
        <v>13</v>
      </c>
      <c r="Z6" s="380" t="s">
        <v>219</v>
      </c>
      <c r="AA6" s="270" t="s">
        <v>21</v>
      </c>
      <c r="AB6" s="270" t="s">
        <v>21</v>
      </c>
      <c r="AC6" s="270" t="s">
        <v>21</v>
      </c>
      <c r="AD6" s="270" t="s">
        <v>21</v>
      </c>
      <c r="AE6" s="270" t="s">
        <v>16</v>
      </c>
      <c r="AF6" s="270" t="s">
        <v>16</v>
      </c>
      <c r="AG6" s="270" t="s">
        <v>16</v>
      </c>
      <c r="AH6" s="270" t="s">
        <v>16</v>
      </c>
      <c r="AI6" s="270" t="s">
        <v>16</v>
      </c>
      <c r="AJ6" s="271">
        <v>0</v>
      </c>
    </row>
    <row r="7" spans="1:36" ht="16.5" customHeight="1">
      <c r="A7" s="445"/>
      <c r="B7" s="380" t="s">
        <v>220</v>
      </c>
      <c r="C7" s="235">
        <v>496</v>
      </c>
      <c r="D7" s="235">
        <v>270</v>
      </c>
      <c r="E7" s="235">
        <v>63</v>
      </c>
      <c r="F7" s="235">
        <v>216</v>
      </c>
      <c r="G7" s="233" t="s">
        <v>16</v>
      </c>
      <c r="H7" s="233" t="s">
        <v>16</v>
      </c>
      <c r="I7" s="233" t="s">
        <v>16</v>
      </c>
      <c r="J7" s="233" t="s">
        <v>16</v>
      </c>
      <c r="K7" s="233" t="s">
        <v>16</v>
      </c>
      <c r="L7" s="234">
        <v>1045</v>
      </c>
      <c r="M7" s="445"/>
      <c r="N7" s="380" t="s">
        <v>220</v>
      </c>
      <c r="O7" s="235">
        <v>2234</v>
      </c>
      <c r="P7" s="235">
        <v>1137</v>
      </c>
      <c r="Q7" s="235">
        <v>276</v>
      </c>
      <c r="R7" s="235">
        <v>699</v>
      </c>
      <c r="S7" s="233" t="s">
        <v>16</v>
      </c>
      <c r="T7" s="233" t="s">
        <v>16</v>
      </c>
      <c r="U7" s="233" t="s">
        <v>16</v>
      </c>
      <c r="V7" s="233" t="s">
        <v>16</v>
      </c>
      <c r="W7" s="233" t="s">
        <v>16</v>
      </c>
      <c r="X7" s="234">
        <v>4346</v>
      </c>
      <c r="Y7" s="446"/>
      <c r="Z7" s="380" t="s">
        <v>220</v>
      </c>
      <c r="AA7" s="252">
        <v>-77</v>
      </c>
      <c r="AB7" s="252">
        <v>-29</v>
      </c>
      <c r="AC7" s="252">
        <v>-19</v>
      </c>
      <c r="AD7" s="252">
        <v>125</v>
      </c>
      <c r="AE7" s="270" t="s">
        <v>16</v>
      </c>
      <c r="AF7" s="270" t="s">
        <v>16</v>
      </c>
      <c r="AG7" s="270" t="s">
        <v>16</v>
      </c>
      <c r="AH7" s="270" t="s">
        <v>16</v>
      </c>
      <c r="AI7" s="270" t="s">
        <v>16</v>
      </c>
      <c r="AJ7" s="251">
        <v>0</v>
      </c>
    </row>
    <row r="8" spans="1:36" ht="16.5" customHeight="1">
      <c r="A8" s="445"/>
      <c r="B8" s="32" t="s">
        <v>257</v>
      </c>
      <c r="C8" s="236">
        <v>556</v>
      </c>
      <c r="D8" s="236">
        <v>358</v>
      </c>
      <c r="E8" s="236">
        <v>57</v>
      </c>
      <c r="F8" s="236">
        <v>384</v>
      </c>
      <c r="G8" s="237" t="s">
        <v>16</v>
      </c>
      <c r="H8" s="237" t="s">
        <v>16</v>
      </c>
      <c r="I8" s="237" t="s">
        <v>16</v>
      </c>
      <c r="J8" s="237" t="s">
        <v>16</v>
      </c>
      <c r="K8" s="237" t="s">
        <v>16</v>
      </c>
      <c r="L8" s="234">
        <v>1355</v>
      </c>
      <c r="M8" s="445"/>
      <c r="N8" s="32" t="s">
        <v>257</v>
      </c>
      <c r="O8" s="236">
        <v>4687</v>
      </c>
      <c r="P8" s="236">
        <v>1457</v>
      </c>
      <c r="Q8" s="236">
        <v>258</v>
      </c>
      <c r="R8" s="236">
        <v>1914</v>
      </c>
      <c r="S8" s="237" t="s">
        <v>16</v>
      </c>
      <c r="T8" s="237" t="s">
        <v>16</v>
      </c>
      <c r="U8" s="237" t="s">
        <v>16</v>
      </c>
      <c r="V8" s="237" t="s">
        <v>16</v>
      </c>
      <c r="W8" s="237" t="s">
        <v>16</v>
      </c>
      <c r="X8" s="234">
        <v>8316</v>
      </c>
      <c r="Y8" s="446"/>
      <c r="Z8" s="32" t="s">
        <v>257</v>
      </c>
      <c r="AA8" s="236">
        <v>-162</v>
      </c>
      <c r="AB8" s="236">
        <v>-134</v>
      </c>
      <c r="AC8" s="236">
        <v>23</v>
      </c>
      <c r="AD8" s="236">
        <v>273</v>
      </c>
      <c r="AE8" s="237" t="s">
        <v>16</v>
      </c>
      <c r="AF8" s="237" t="s">
        <v>16</v>
      </c>
      <c r="AG8" s="237" t="s">
        <v>16</v>
      </c>
      <c r="AH8" s="237" t="s">
        <v>16</v>
      </c>
      <c r="AI8" s="237" t="s">
        <v>16</v>
      </c>
      <c r="AJ8" s="234">
        <v>0</v>
      </c>
    </row>
    <row r="9" spans="1:36" ht="16.5" customHeight="1">
      <c r="A9" s="445"/>
      <c r="B9" s="381" t="s">
        <v>233</v>
      </c>
      <c r="C9" s="238">
        <v>879</v>
      </c>
      <c r="D9" s="238">
        <v>297</v>
      </c>
      <c r="E9" s="238">
        <v>38</v>
      </c>
      <c r="F9" s="238">
        <v>207</v>
      </c>
      <c r="G9" s="239">
        <v>31</v>
      </c>
      <c r="H9" s="239">
        <v>2</v>
      </c>
      <c r="I9" s="239">
        <v>5</v>
      </c>
      <c r="J9" s="239">
        <v>1</v>
      </c>
      <c r="K9" s="239">
        <v>13</v>
      </c>
      <c r="L9" s="240">
        <f>SUM(C9:K9)</f>
        <v>1473</v>
      </c>
      <c r="M9" s="445"/>
      <c r="N9" s="381" t="s">
        <v>233</v>
      </c>
      <c r="O9" s="258">
        <v>5390</v>
      </c>
      <c r="P9" s="258">
        <v>1298</v>
      </c>
      <c r="Q9" s="258">
        <v>161</v>
      </c>
      <c r="R9" s="258">
        <v>1022</v>
      </c>
      <c r="S9" s="259">
        <v>148</v>
      </c>
      <c r="T9" s="259">
        <v>12</v>
      </c>
      <c r="U9" s="259">
        <v>18</v>
      </c>
      <c r="V9" s="259">
        <v>28</v>
      </c>
      <c r="W9" s="259">
        <v>51</v>
      </c>
      <c r="X9" s="260">
        <f>SUM(O9:W9)</f>
        <v>8128</v>
      </c>
      <c r="Y9" s="446"/>
      <c r="Z9" s="381" t="s">
        <v>228</v>
      </c>
      <c r="AA9" s="268">
        <v>17</v>
      </c>
      <c r="AB9" s="268">
        <v>-122</v>
      </c>
      <c r="AC9" s="268">
        <v>39</v>
      </c>
      <c r="AD9" s="268">
        <v>160</v>
      </c>
      <c r="AE9" s="272">
        <v>-43</v>
      </c>
      <c r="AF9" s="272">
        <v>-9</v>
      </c>
      <c r="AG9" s="272">
        <v>-9</v>
      </c>
      <c r="AH9" s="272">
        <v>-20</v>
      </c>
      <c r="AI9" s="272">
        <v>-13</v>
      </c>
      <c r="AJ9" s="269">
        <f>SUM(AA9:AI9)</f>
        <v>0</v>
      </c>
    </row>
    <row r="10" spans="1:36" ht="16.5" hidden="1" customHeight="1">
      <c r="A10" s="445"/>
      <c r="B10" s="32" t="s">
        <v>234</v>
      </c>
      <c r="C10" s="241">
        <v>851</v>
      </c>
      <c r="D10" s="241">
        <v>261</v>
      </c>
      <c r="E10" s="241">
        <v>35</v>
      </c>
      <c r="F10" s="241">
        <v>216</v>
      </c>
      <c r="G10" s="241">
        <v>175</v>
      </c>
      <c r="H10" s="241">
        <v>17</v>
      </c>
      <c r="I10" s="241">
        <v>21</v>
      </c>
      <c r="J10" s="241">
        <v>19</v>
      </c>
      <c r="K10" s="241">
        <v>55</v>
      </c>
      <c r="L10" s="242">
        <f t="shared" ref="L10:L19" si="0">SUM(C10:K10)</f>
        <v>1650</v>
      </c>
      <c r="M10" s="445"/>
      <c r="N10" s="32" t="s">
        <v>234</v>
      </c>
      <c r="O10" s="261">
        <v>5273</v>
      </c>
      <c r="P10" s="261">
        <v>1336</v>
      </c>
      <c r="Q10" s="261">
        <v>150</v>
      </c>
      <c r="R10" s="261">
        <v>934</v>
      </c>
      <c r="S10" s="261">
        <v>872</v>
      </c>
      <c r="T10" s="261">
        <v>56</v>
      </c>
      <c r="U10" s="261">
        <v>95</v>
      </c>
      <c r="V10" s="261">
        <v>132</v>
      </c>
      <c r="W10" s="261">
        <v>291</v>
      </c>
      <c r="X10" s="262">
        <f t="shared" ref="X10:X19" si="1">SUM(O10:W10)</f>
        <v>9139</v>
      </c>
      <c r="Y10" s="446"/>
      <c r="Z10" s="32" t="s">
        <v>229</v>
      </c>
      <c r="AA10" s="255">
        <v>199</v>
      </c>
      <c r="AB10" s="255">
        <v>-32</v>
      </c>
      <c r="AC10" s="255">
        <v>-65</v>
      </c>
      <c r="AD10" s="255">
        <v>48</v>
      </c>
      <c r="AE10" s="255">
        <v>-95</v>
      </c>
      <c r="AF10" s="255">
        <v>-17</v>
      </c>
      <c r="AG10" s="255">
        <v>-9</v>
      </c>
      <c r="AH10" s="255">
        <v>-29</v>
      </c>
      <c r="AI10" s="255">
        <v>0</v>
      </c>
      <c r="AJ10" s="251">
        <f t="shared" ref="AJ10:AJ20" si="2">SUM(AA10:AI10)</f>
        <v>0</v>
      </c>
    </row>
    <row r="11" spans="1:36" ht="16.5" hidden="1" customHeight="1">
      <c r="A11" s="445"/>
      <c r="B11" s="32" t="s">
        <v>235</v>
      </c>
      <c r="C11" s="241">
        <v>942</v>
      </c>
      <c r="D11" s="241">
        <v>326</v>
      </c>
      <c r="E11" s="241">
        <v>42</v>
      </c>
      <c r="F11" s="241">
        <v>210</v>
      </c>
      <c r="G11" s="241">
        <v>143</v>
      </c>
      <c r="H11" s="241">
        <v>9</v>
      </c>
      <c r="I11" s="241">
        <v>13</v>
      </c>
      <c r="J11" s="241">
        <v>16</v>
      </c>
      <c r="K11" s="243">
        <v>66</v>
      </c>
      <c r="L11" s="242">
        <f t="shared" si="0"/>
        <v>1767</v>
      </c>
      <c r="M11" s="445"/>
      <c r="N11" s="32" t="s">
        <v>235</v>
      </c>
      <c r="O11" s="261">
        <v>5058</v>
      </c>
      <c r="P11" s="261">
        <v>1354</v>
      </c>
      <c r="Q11" s="261">
        <v>181</v>
      </c>
      <c r="R11" s="261">
        <v>763</v>
      </c>
      <c r="S11" s="261">
        <v>779</v>
      </c>
      <c r="T11" s="261">
        <v>71</v>
      </c>
      <c r="U11" s="261">
        <v>65</v>
      </c>
      <c r="V11" s="261">
        <v>168</v>
      </c>
      <c r="W11" s="261">
        <v>233</v>
      </c>
      <c r="X11" s="262">
        <f>SUM(O11:W11)</f>
        <v>8672</v>
      </c>
      <c r="Y11" s="446"/>
      <c r="Z11" s="32" t="s">
        <v>230</v>
      </c>
      <c r="AA11" s="255">
        <v>90</v>
      </c>
      <c r="AB11" s="255">
        <v>-56</v>
      </c>
      <c r="AC11" s="255">
        <v>-39</v>
      </c>
      <c r="AD11" s="255">
        <v>57</v>
      </c>
      <c r="AE11" s="255">
        <v>-18</v>
      </c>
      <c r="AF11" s="255">
        <v>-15</v>
      </c>
      <c r="AG11" s="255">
        <v>9</v>
      </c>
      <c r="AH11" s="255">
        <v>8</v>
      </c>
      <c r="AI11" s="256">
        <v>-36</v>
      </c>
      <c r="AJ11" s="255">
        <f t="shared" si="2"/>
        <v>0</v>
      </c>
    </row>
    <row r="12" spans="1:36" ht="16.5" customHeight="1">
      <c r="A12" s="445"/>
      <c r="B12" s="32" t="s">
        <v>236</v>
      </c>
      <c r="C12" s="241">
        <v>998</v>
      </c>
      <c r="D12" s="241">
        <v>369</v>
      </c>
      <c r="E12" s="241">
        <v>47</v>
      </c>
      <c r="F12" s="241">
        <v>214</v>
      </c>
      <c r="G12" s="241">
        <v>169</v>
      </c>
      <c r="H12" s="241">
        <v>9</v>
      </c>
      <c r="I12" s="241">
        <v>17</v>
      </c>
      <c r="J12" s="241">
        <v>23</v>
      </c>
      <c r="K12" s="243">
        <v>60</v>
      </c>
      <c r="L12" s="242">
        <f t="shared" si="0"/>
        <v>1906</v>
      </c>
      <c r="M12" s="445"/>
      <c r="N12" s="32" t="s">
        <v>236</v>
      </c>
      <c r="O12" s="261">
        <v>4560</v>
      </c>
      <c r="P12" s="261">
        <v>1147</v>
      </c>
      <c r="Q12" s="261">
        <v>138</v>
      </c>
      <c r="R12" s="261">
        <v>843</v>
      </c>
      <c r="S12" s="261">
        <v>769</v>
      </c>
      <c r="T12" s="261">
        <v>44</v>
      </c>
      <c r="U12" s="261">
        <v>59</v>
      </c>
      <c r="V12" s="261">
        <v>146</v>
      </c>
      <c r="W12" s="263">
        <v>263</v>
      </c>
      <c r="X12" s="261">
        <f t="shared" si="1"/>
        <v>7969</v>
      </c>
      <c r="Y12" s="446"/>
      <c r="Z12" s="32" t="s">
        <v>231</v>
      </c>
      <c r="AA12" s="255">
        <v>137</v>
      </c>
      <c r="AB12" s="255">
        <v>-45</v>
      </c>
      <c r="AC12" s="255">
        <v>-23</v>
      </c>
      <c r="AD12" s="255">
        <v>36</v>
      </c>
      <c r="AE12" s="255">
        <v>-65</v>
      </c>
      <c r="AF12" s="255">
        <v>-9</v>
      </c>
      <c r="AG12" s="255">
        <v>-39</v>
      </c>
      <c r="AH12" s="255">
        <v>17</v>
      </c>
      <c r="AI12" s="256">
        <v>-9</v>
      </c>
      <c r="AJ12" s="255">
        <f t="shared" si="2"/>
        <v>0</v>
      </c>
    </row>
    <row r="13" spans="1:36" ht="16.5" customHeight="1">
      <c r="A13" s="445"/>
      <c r="B13" s="31" t="s">
        <v>221</v>
      </c>
      <c r="C13" s="241">
        <v>990</v>
      </c>
      <c r="D13" s="241">
        <v>350</v>
      </c>
      <c r="E13" s="241">
        <v>26</v>
      </c>
      <c r="F13" s="241">
        <v>192</v>
      </c>
      <c r="G13" s="241">
        <v>155</v>
      </c>
      <c r="H13" s="241">
        <v>10</v>
      </c>
      <c r="I13" s="241">
        <v>15</v>
      </c>
      <c r="J13" s="241">
        <v>18</v>
      </c>
      <c r="K13" s="243">
        <v>66</v>
      </c>
      <c r="L13" s="242">
        <f t="shared" si="0"/>
        <v>1822</v>
      </c>
      <c r="M13" s="445"/>
      <c r="N13" s="31" t="s">
        <v>221</v>
      </c>
      <c r="O13" s="261">
        <v>4334</v>
      </c>
      <c r="P13" s="261">
        <v>1042</v>
      </c>
      <c r="Q13" s="261">
        <v>153</v>
      </c>
      <c r="R13" s="261">
        <v>725</v>
      </c>
      <c r="S13" s="261">
        <v>683</v>
      </c>
      <c r="T13" s="261">
        <v>32</v>
      </c>
      <c r="U13" s="261">
        <v>46</v>
      </c>
      <c r="V13" s="261">
        <v>120</v>
      </c>
      <c r="W13" s="263">
        <v>199</v>
      </c>
      <c r="X13" s="261">
        <f t="shared" si="1"/>
        <v>7334</v>
      </c>
      <c r="Y13" s="446"/>
      <c r="Z13" s="31" t="s">
        <v>221</v>
      </c>
      <c r="AA13" s="255">
        <v>146</v>
      </c>
      <c r="AB13" s="255">
        <v>-95</v>
      </c>
      <c r="AC13" s="255">
        <v>-45</v>
      </c>
      <c r="AD13" s="255">
        <v>113</v>
      </c>
      <c r="AE13" s="255">
        <v>-49</v>
      </c>
      <c r="AF13" s="255">
        <v>9</v>
      </c>
      <c r="AG13" s="255">
        <v>-24</v>
      </c>
      <c r="AH13" s="255">
        <v>-1</v>
      </c>
      <c r="AI13" s="256">
        <v>-54</v>
      </c>
      <c r="AJ13" s="255">
        <f t="shared" si="2"/>
        <v>0</v>
      </c>
    </row>
    <row r="14" spans="1:36" ht="16.5" customHeight="1">
      <c r="A14" s="445"/>
      <c r="B14" s="31" t="s">
        <v>222</v>
      </c>
      <c r="C14" s="241">
        <v>1044</v>
      </c>
      <c r="D14" s="241">
        <v>326</v>
      </c>
      <c r="E14" s="241">
        <v>35</v>
      </c>
      <c r="F14" s="241">
        <v>204</v>
      </c>
      <c r="G14" s="241">
        <v>162</v>
      </c>
      <c r="H14" s="241">
        <v>19</v>
      </c>
      <c r="I14" s="241">
        <v>9</v>
      </c>
      <c r="J14" s="241">
        <v>25</v>
      </c>
      <c r="K14" s="243">
        <v>59</v>
      </c>
      <c r="L14" s="242">
        <f t="shared" si="0"/>
        <v>1883</v>
      </c>
      <c r="M14" s="445"/>
      <c r="N14" s="31" t="s">
        <v>222</v>
      </c>
      <c r="O14" s="261">
        <v>3986</v>
      </c>
      <c r="P14" s="261">
        <v>1022</v>
      </c>
      <c r="Q14" s="261">
        <v>124</v>
      </c>
      <c r="R14" s="261">
        <v>754</v>
      </c>
      <c r="S14" s="261">
        <v>635</v>
      </c>
      <c r="T14" s="261">
        <v>37</v>
      </c>
      <c r="U14" s="261">
        <v>69</v>
      </c>
      <c r="V14" s="261">
        <v>120</v>
      </c>
      <c r="W14" s="263">
        <v>201</v>
      </c>
      <c r="X14" s="261">
        <f t="shared" si="1"/>
        <v>6948</v>
      </c>
      <c r="Y14" s="446"/>
      <c r="Z14" s="31" t="s">
        <v>222</v>
      </c>
      <c r="AA14" s="255">
        <v>88</v>
      </c>
      <c r="AB14" s="255">
        <v>-116</v>
      </c>
      <c r="AC14" s="255">
        <v>-1</v>
      </c>
      <c r="AD14" s="255">
        <v>199</v>
      </c>
      <c r="AE14" s="255">
        <v>-54</v>
      </c>
      <c r="AF14" s="255">
        <v>-21</v>
      </c>
      <c r="AG14" s="255">
        <v>-17</v>
      </c>
      <c r="AH14" s="255">
        <v>-9</v>
      </c>
      <c r="AI14" s="256">
        <v>-69</v>
      </c>
      <c r="AJ14" s="255">
        <f t="shared" si="2"/>
        <v>0</v>
      </c>
    </row>
    <row r="15" spans="1:36" ht="16.5" customHeight="1">
      <c r="A15" s="445"/>
      <c r="B15" s="31" t="s">
        <v>223</v>
      </c>
      <c r="C15" s="241">
        <v>989</v>
      </c>
      <c r="D15" s="241">
        <v>310</v>
      </c>
      <c r="E15" s="241">
        <v>35</v>
      </c>
      <c r="F15" s="241">
        <v>234</v>
      </c>
      <c r="G15" s="241">
        <v>154</v>
      </c>
      <c r="H15" s="241">
        <v>8</v>
      </c>
      <c r="I15" s="241">
        <v>21</v>
      </c>
      <c r="J15" s="241">
        <v>32</v>
      </c>
      <c r="K15" s="243">
        <v>49</v>
      </c>
      <c r="L15" s="242">
        <f t="shared" si="0"/>
        <v>1832</v>
      </c>
      <c r="M15" s="445"/>
      <c r="N15" s="31" t="s">
        <v>223</v>
      </c>
      <c r="O15" s="261">
        <v>4098</v>
      </c>
      <c r="P15" s="261">
        <v>1039</v>
      </c>
      <c r="Q15" s="261">
        <v>122</v>
      </c>
      <c r="R15" s="261">
        <v>810</v>
      </c>
      <c r="S15" s="261">
        <v>705</v>
      </c>
      <c r="T15" s="261">
        <v>44</v>
      </c>
      <c r="U15" s="261">
        <v>66</v>
      </c>
      <c r="V15" s="261">
        <v>118</v>
      </c>
      <c r="W15" s="263">
        <v>205</v>
      </c>
      <c r="X15" s="261">
        <f t="shared" si="1"/>
        <v>7207</v>
      </c>
      <c r="Y15" s="446"/>
      <c r="Z15" s="31" t="s">
        <v>223</v>
      </c>
      <c r="AA15" s="255">
        <v>-33</v>
      </c>
      <c r="AB15" s="255">
        <v>21</v>
      </c>
      <c r="AC15" s="255">
        <v>-25</v>
      </c>
      <c r="AD15" s="255">
        <v>254</v>
      </c>
      <c r="AE15" s="255">
        <v>-116</v>
      </c>
      <c r="AF15" s="255">
        <v>-10</v>
      </c>
      <c r="AG15" s="255">
        <v>-36</v>
      </c>
      <c r="AH15" s="255">
        <v>-36</v>
      </c>
      <c r="AI15" s="256">
        <v>-19</v>
      </c>
      <c r="AJ15" s="255">
        <f t="shared" si="2"/>
        <v>0</v>
      </c>
    </row>
    <row r="16" spans="1:36" ht="16.5" customHeight="1">
      <c r="A16" s="445"/>
      <c r="B16" s="53" t="s">
        <v>224</v>
      </c>
      <c r="C16" s="244">
        <v>964</v>
      </c>
      <c r="D16" s="244">
        <v>347</v>
      </c>
      <c r="E16" s="244">
        <v>33</v>
      </c>
      <c r="F16" s="244">
        <v>209</v>
      </c>
      <c r="G16" s="244">
        <v>163</v>
      </c>
      <c r="H16" s="244">
        <v>20</v>
      </c>
      <c r="I16" s="244">
        <v>10</v>
      </c>
      <c r="J16" s="244">
        <v>17</v>
      </c>
      <c r="K16" s="244">
        <v>49</v>
      </c>
      <c r="L16" s="242">
        <f t="shared" si="0"/>
        <v>1812</v>
      </c>
      <c r="M16" s="445"/>
      <c r="N16" s="53" t="s">
        <v>224</v>
      </c>
      <c r="O16" s="264">
        <v>3868</v>
      </c>
      <c r="P16" s="264">
        <v>924</v>
      </c>
      <c r="Q16" s="264">
        <v>138</v>
      </c>
      <c r="R16" s="264">
        <v>799</v>
      </c>
      <c r="S16" s="264">
        <v>712</v>
      </c>
      <c r="T16" s="264">
        <v>30</v>
      </c>
      <c r="U16" s="264">
        <v>48</v>
      </c>
      <c r="V16" s="264">
        <v>100</v>
      </c>
      <c r="W16" s="264">
        <v>185</v>
      </c>
      <c r="X16" s="265">
        <f t="shared" si="1"/>
        <v>6804</v>
      </c>
      <c r="Y16" s="446"/>
      <c r="Z16" s="53" t="s">
        <v>224</v>
      </c>
      <c r="AA16" s="257">
        <v>43</v>
      </c>
      <c r="AB16" s="257">
        <v>-5</v>
      </c>
      <c r="AC16" s="257">
        <v>-6</v>
      </c>
      <c r="AD16" s="257">
        <v>136</v>
      </c>
      <c r="AE16" s="257">
        <v>-100</v>
      </c>
      <c r="AF16" s="257">
        <v>-15</v>
      </c>
      <c r="AG16" s="257">
        <v>-18</v>
      </c>
      <c r="AH16" s="257">
        <v>20</v>
      </c>
      <c r="AI16" s="257">
        <v>-55</v>
      </c>
      <c r="AJ16" s="273">
        <f t="shared" si="2"/>
        <v>0</v>
      </c>
    </row>
    <row r="17" spans="1:36" ht="16.5" customHeight="1">
      <c r="A17" s="445"/>
      <c r="B17" s="53" t="s">
        <v>225</v>
      </c>
      <c r="C17" s="244">
        <v>1016</v>
      </c>
      <c r="D17" s="244">
        <v>322</v>
      </c>
      <c r="E17" s="244">
        <v>33</v>
      </c>
      <c r="F17" s="244">
        <v>234</v>
      </c>
      <c r="G17" s="244">
        <v>142</v>
      </c>
      <c r="H17" s="244">
        <v>11</v>
      </c>
      <c r="I17" s="244">
        <v>12</v>
      </c>
      <c r="J17" s="244">
        <v>33</v>
      </c>
      <c r="K17" s="244">
        <v>43</v>
      </c>
      <c r="L17" s="242">
        <f t="shared" si="0"/>
        <v>1846</v>
      </c>
      <c r="M17" s="445"/>
      <c r="N17" s="53" t="s">
        <v>225</v>
      </c>
      <c r="O17" s="264">
        <v>4848</v>
      </c>
      <c r="P17" s="264">
        <v>932</v>
      </c>
      <c r="Q17" s="264">
        <v>149</v>
      </c>
      <c r="R17" s="264">
        <v>734</v>
      </c>
      <c r="S17" s="264">
        <v>715</v>
      </c>
      <c r="T17" s="264">
        <v>34</v>
      </c>
      <c r="U17" s="264">
        <v>40</v>
      </c>
      <c r="V17" s="264">
        <v>120</v>
      </c>
      <c r="W17" s="264">
        <v>202</v>
      </c>
      <c r="X17" s="265">
        <f t="shared" si="1"/>
        <v>7774</v>
      </c>
      <c r="Y17" s="446"/>
      <c r="Z17" s="53" t="s">
        <v>225</v>
      </c>
      <c r="AA17" s="257">
        <v>-102</v>
      </c>
      <c r="AB17" s="257">
        <v>86</v>
      </c>
      <c r="AC17" s="257">
        <v>-24</v>
      </c>
      <c r="AD17" s="257">
        <v>133</v>
      </c>
      <c r="AE17" s="257">
        <v>-28</v>
      </c>
      <c r="AF17" s="257">
        <v>-12</v>
      </c>
      <c r="AG17" s="257">
        <v>2</v>
      </c>
      <c r="AH17" s="257">
        <v>8</v>
      </c>
      <c r="AI17" s="257">
        <v>-63</v>
      </c>
      <c r="AJ17" s="273">
        <f t="shared" si="2"/>
        <v>0</v>
      </c>
    </row>
    <row r="18" spans="1:36" ht="16.5" customHeight="1">
      <c r="A18" s="445"/>
      <c r="B18" s="53" t="s">
        <v>237</v>
      </c>
      <c r="C18" s="244">
        <v>1004</v>
      </c>
      <c r="D18" s="244">
        <v>347</v>
      </c>
      <c r="E18" s="244">
        <v>24</v>
      </c>
      <c r="F18" s="244">
        <v>196</v>
      </c>
      <c r="G18" s="244">
        <v>128</v>
      </c>
      <c r="H18" s="244">
        <v>7</v>
      </c>
      <c r="I18" s="244">
        <v>13</v>
      </c>
      <c r="J18" s="244">
        <v>36</v>
      </c>
      <c r="K18" s="244">
        <v>37</v>
      </c>
      <c r="L18" s="242">
        <f t="shared" si="0"/>
        <v>1792</v>
      </c>
      <c r="M18" s="445"/>
      <c r="N18" s="53" t="s">
        <v>237</v>
      </c>
      <c r="O18" s="264">
        <v>5468</v>
      </c>
      <c r="P18" s="264">
        <v>1033</v>
      </c>
      <c r="Q18" s="264">
        <v>149</v>
      </c>
      <c r="R18" s="264">
        <v>788</v>
      </c>
      <c r="S18" s="264">
        <v>790</v>
      </c>
      <c r="T18" s="264">
        <v>47</v>
      </c>
      <c r="U18" s="264">
        <v>35</v>
      </c>
      <c r="V18" s="264">
        <v>147</v>
      </c>
      <c r="W18" s="264">
        <v>236</v>
      </c>
      <c r="X18" s="265">
        <f t="shared" si="1"/>
        <v>8693</v>
      </c>
      <c r="Y18" s="446"/>
      <c r="Z18" s="53" t="s">
        <v>232</v>
      </c>
      <c r="AA18" s="257">
        <v>160</v>
      </c>
      <c r="AB18" s="257">
        <v>-23</v>
      </c>
      <c r="AC18" s="257">
        <v>-41</v>
      </c>
      <c r="AD18" s="257">
        <v>14</v>
      </c>
      <c r="AE18" s="257">
        <v>-45</v>
      </c>
      <c r="AF18" s="257">
        <v>-5</v>
      </c>
      <c r="AG18" s="257">
        <v>-11</v>
      </c>
      <c r="AH18" s="257">
        <v>-16</v>
      </c>
      <c r="AI18" s="257">
        <v>-33</v>
      </c>
      <c r="AJ18" s="273">
        <f>SUM(AA18:AI18)</f>
        <v>0</v>
      </c>
    </row>
    <row r="19" spans="1:36" ht="16.5" customHeight="1">
      <c r="A19" s="445"/>
      <c r="B19" s="53" t="s">
        <v>226</v>
      </c>
      <c r="C19" s="244">
        <v>991</v>
      </c>
      <c r="D19" s="244">
        <v>298</v>
      </c>
      <c r="E19" s="244">
        <v>30</v>
      </c>
      <c r="F19" s="244">
        <v>226</v>
      </c>
      <c r="G19" s="244">
        <v>135</v>
      </c>
      <c r="H19" s="244">
        <v>9</v>
      </c>
      <c r="I19" s="244">
        <v>14</v>
      </c>
      <c r="J19" s="244">
        <v>30</v>
      </c>
      <c r="K19" s="244">
        <v>49</v>
      </c>
      <c r="L19" s="242">
        <f t="shared" si="0"/>
        <v>1782</v>
      </c>
      <c r="M19" s="445"/>
      <c r="N19" s="53" t="s">
        <v>226</v>
      </c>
      <c r="O19" s="264">
        <v>5367</v>
      </c>
      <c r="P19" s="264">
        <v>1245</v>
      </c>
      <c r="Q19" s="264">
        <v>165</v>
      </c>
      <c r="R19" s="264">
        <v>765</v>
      </c>
      <c r="S19" s="264">
        <v>694</v>
      </c>
      <c r="T19" s="264">
        <v>38</v>
      </c>
      <c r="U19" s="264">
        <v>37</v>
      </c>
      <c r="V19" s="264">
        <v>120</v>
      </c>
      <c r="W19" s="264">
        <v>232</v>
      </c>
      <c r="X19" s="265">
        <f t="shared" si="1"/>
        <v>8663</v>
      </c>
      <c r="Y19" s="446"/>
      <c r="Z19" s="53" t="s">
        <v>226</v>
      </c>
      <c r="AA19" s="257">
        <v>11</v>
      </c>
      <c r="AB19" s="257">
        <v>6</v>
      </c>
      <c r="AC19" s="257">
        <v>-18</v>
      </c>
      <c r="AD19" s="257">
        <v>152</v>
      </c>
      <c r="AE19" s="257">
        <v>3</v>
      </c>
      <c r="AF19" s="257">
        <v>-23</v>
      </c>
      <c r="AG19" s="257">
        <v>-35</v>
      </c>
      <c r="AH19" s="257">
        <v>-41</v>
      </c>
      <c r="AI19" s="257">
        <v>-55</v>
      </c>
      <c r="AJ19" s="273">
        <f>SUM(AA19:AI19)</f>
        <v>0</v>
      </c>
    </row>
    <row r="20" spans="1:36" s="42" customFormat="1" ht="16.5" customHeight="1">
      <c r="A20" s="445"/>
      <c r="B20" s="382" t="s">
        <v>238</v>
      </c>
      <c r="C20" s="245">
        <f>'2-11（参考）'!B15</f>
        <v>983</v>
      </c>
      <c r="D20" s="245">
        <f>'2-11（参考）'!C15</f>
        <v>322</v>
      </c>
      <c r="E20" s="245">
        <f>'2-11（参考）'!D15</f>
        <v>30</v>
      </c>
      <c r="F20" s="245">
        <f>'2-11（参考）'!E15</f>
        <v>173</v>
      </c>
      <c r="G20" s="245">
        <f>'2-11（参考）'!F15</f>
        <v>146</v>
      </c>
      <c r="H20" s="245">
        <f>'2-11（参考）'!G15</f>
        <v>9</v>
      </c>
      <c r="I20" s="245">
        <f>'2-11（参考）'!H15</f>
        <v>11</v>
      </c>
      <c r="J20" s="245">
        <f>'2-11（参考）'!I15</f>
        <v>25</v>
      </c>
      <c r="K20" s="245">
        <f>'2-11（参考）'!J15</f>
        <v>38</v>
      </c>
      <c r="L20" s="246">
        <f>SUM(C20:K20)</f>
        <v>1737</v>
      </c>
      <c r="M20" s="445"/>
      <c r="N20" s="382" t="s">
        <v>227</v>
      </c>
      <c r="O20" s="245">
        <f>'2-11（参考）'!M15</f>
        <v>5895</v>
      </c>
      <c r="P20" s="245">
        <f>'2-11（参考）'!N15</f>
        <v>1171</v>
      </c>
      <c r="Q20" s="245">
        <f>'2-11（参考）'!O15</f>
        <v>250</v>
      </c>
      <c r="R20" s="245">
        <f>'2-11（参考）'!P15</f>
        <v>685</v>
      </c>
      <c r="S20" s="245">
        <f>'2-11（参考）'!Q15</f>
        <v>688</v>
      </c>
      <c r="T20" s="245">
        <f>'2-11（参考）'!R15</f>
        <v>27</v>
      </c>
      <c r="U20" s="245">
        <f>'2-11（参考）'!S15</f>
        <v>51</v>
      </c>
      <c r="V20" s="245">
        <f>'2-11（参考）'!T15</f>
        <v>139</v>
      </c>
      <c r="W20" s="245">
        <f>'2-11（参考）'!U15</f>
        <v>239</v>
      </c>
      <c r="X20" s="246">
        <f>SUM(O20:W20)</f>
        <v>9145</v>
      </c>
      <c r="Y20" s="446"/>
      <c r="Z20" s="382" t="s">
        <v>227</v>
      </c>
      <c r="AA20" s="245">
        <f>'2-11（参考）'!X15</f>
        <v>175</v>
      </c>
      <c r="AB20" s="245">
        <f>'2-11（参考）'!Y15</f>
        <v>-60</v>
      </c>
      <c r="AC20" s="245">
        <f>'2-11（参考）'!Z15</f>
        <v>-65</v>
      </c>
      <c r="AD20" s="245">
        <f>'2-11（参考）'!AA15</f>
        <v>37</v>
      </c>
      <c r="AE20" s="245">
        <f>'2-11（参考）'!AB15</f>
        <v>-46</v>
      </c>
      <c r="AF20" s="245">
        <f>'2-11（参考）'!AC15</f>
        <v>-7</v>
      </c>
      <c r="AG20" s="245">
        <f>'2-11（参考）'!AD15</f>
        <v>-20</v>
      </c>
      <c r="AH20" s="245">
        <f>'2-11（参考）'!AE15</f>
        <v>8</v>
      </c>
      <c r="AI20" s="245">
        <f>'2-11（参考）'!AF15</f>
        <v>-22</v>
      </c>
      <c r="AJ20" s="274">
        <f t="shared" si="2"/>
        <v>0</v>
      </c>
    </row>
    <row r="21" spans="1:36" s="37" customFormat="1" ht="5.0999999999999996" customHeight="1">
      <c r="A21" s="43"/>
      <c r="B21" s="16"/>
      <c r="C21" s="241"/>
      <c r="D21" s="241"/>
      <c r="E21" s="241"/>
      <c r="F21" s="241"/>
      <c r="G21" s="241"/>
      <c r="H21" s="241"/>
      <c r="I21" s="241"/>
      <c r="J21" s="241"/>
      <c r="K21" s="241"/>
      <c r="L21" s="242"/>
      <c r="M21" s="5"/>
      <c r="N21" s="19"/>
      <c r="O21" s="261"/>
      <c r="P21" s="261"/>
      <c r="Q21" s="261"/>
      <c r="R21" s="261"/>
      <c r="S21" s="261"/>
      <c r="T21" s="261"/>
      <c r="U21" s="261"/>
      <c r="V21" s="261"/>
      <c r="W21" s="261"/>
      <c r="X21" s="262"/>
      <c r="Y21" s="8"/>
      <c r="Z21" s="387"/>
      <c r="AA21" s="255"/>
      <c r="AB21" s="255"/>
      <c r="AC21" s="255"/>
      <c r="AD21" s="255"/>
      <c r="AE21" s="255"/>
      <c r="AF21" s="255"/>
      <c r="AG21" s="255"/>
      <c r="AH21" s="255"/>
      <c r="AI21" s="256"/>
      <c r="AJ21" s="255"/>
    </row>
    <row r="22" spans="1:36" s="37" customFormat="1" ht="5.0999999999999996" customHeight="1">
      <c r="A22" s="44"/>
      <c r="B22" s="383"/>
      <c r="C22" s="247"/>
      <c r="D22" s="247"/>
      <c r="E22" s="247"/>
      <c r="F22" s="247"/>
      <c r="G22" s="247"/>
      <c r="H22" s="247"/>
      <c r="I22" s="247"/>
      <c r="J22" s="247"/>
      <c r="K22" s="247"/>
      <c r="L22" s="248"/>
      <c r="M22" s="10"/>
      <c r="N22" s="386"/>
      <c r="O22" s="266"/>
      <c r="P22" s="266"/>
      <c r="Q22" s="266"/>
      <c r="R22" s="266"/>
      <c r="S22" s="266"/>
      <c r="T22" s="266"/>
      <c r="U22" s="266"/>
      <c r="V22" s="266"/>
      <c r="W22" s="266"/>
      <c r="X22" s="267"/>
      <c r="Y22" s="11"/>
      <c r="Z22" s="388"/>
      <c r="AA22" s="275"/>
      <c r="AB22" s="275"/>
      <c r="AC22" s="275"/>
      <c r="AD22" s="275"/>
      <c r="AE22" s="275"/>
      <c r="AF22" s="275"/>
      <c r="AG22" s="275"/>
      <c r="AH22" s="275"/>
      <c r="AI22" s="276"/>
      <c r="AJ22" s="275"/>
    </row>
    <row r="23" spans="1:36" ht="16.5" customHeight="1">
      <c r="A23" s="445" t="s">
        <v>11</v>
      </c>
      <c r="B23" s="380" t="s">
        <v>219</v>
      </c>
      <c r="C23" s="233" t="s">
        <v>16</v>
      </c>
      <c r="D23" s="233" t="s">
        <v>16</v>
      </c>
      <c r="E23" s="233" t="s">
        <v>16</v>
      </c>
      <c r="F23" s="233" t="s">
        <v>16</v>
      </c>
      <c r="G23" s="233" t="s">
        <v>16</v>
      </c>
      <c r="H23" s="233" t="s">
        <v>16</v>
      </c>
      <c r="I23" s="233" t="s">
        <v>16</v>
      </c>
      <c r="J23" s="233" t="s">
        <v>16</v>
      </c>
      <c r="K23" s="233" t="s">
        <v>16</v>
      </c>
      <c r="L23" s="234">
        <v>459</v>
      </c>
      <c r="M23" s="445" t="s">
        <v>12</v>
      </c>
      <c r="N23" s="380" t="s">
        <v>219</v>
      </c>
      <c r="O23" s="233" t="s">
        <v>16</v>
      </c>
      <c r="P23" s="233" t="s">
        <v>16</v>
      </c>
      <c r="Q23" s="233" t="s">
        <v>16</v>
      </c>
      <c r="R23" s="233" t="s">
        <v>16</v>
      </c>
      <c r="S23" s="233" t="s">
        <v>16</v>
      </c>
      <c r="T23" s="233" t="s">
        <v>16</v>
      </c>
      <c r="U23" s="233" t="s">
        <v>16</v>
      </c>
      <c r="V23" s="233" t="s">
        <v>16</v>
      </c>
      <c r="W23" s="233" t="s">
        <v>16</v>
      </c>
      <c r="X23" s="262">
        <v>4238</v>
      </c>
      <c r="Y23" s="448" t="s">
        <v>14</v>
      </c>
      <c r="Z23" s="28" t="s">
        <v>219</v>
      </c>
      <c r="AA23" s="270" t="s">
        <v>21</v>
      </c>
      <c r="AB23" s="270" t="s">
        <v>21</v>
      </c>
      <c r="AC23" s="270" t="s">
        <v>21</v>
      </c>
      <c r="AD23" s="270" t="s">
        <v>21</v>
      </c>
      <c r="AE23" s="270" t="s">
        <v>16</v>
      </c>
      <c r="AF23" s="270" t="s">
        <v>16</v>
      </c>
      <c r="AG23" s="270" t="s">
        <v>16</v>
      </c>
      <c r="AH23" s="270" t="s">
        <v>16</v>
      </c>
      <c r="AI23" s="277" t="s">
        <v>16</v>
      </c>
      <c r="AJ23" s="278">
        <v>-314</v>
      </c>
    </row>
    <row r="24" spans="1:36" ht="16.5" customHeight="1">
      <c r="A24" s="445"/>
      <c r="B24" s="380" t="s">
        <v>220</v>
      </c>
      <c r="C24" s="235">
        <v>205</v>
      </c>
      <c r="D24" s="235">
        <v>109</v>
      </c>
      <c r="E24" s="235">
        <v>71</v>
      </c>
      <c r="F24" s="235">
        <v>142</v>
      </c>
      <c r="G24" s="233" t="s">
        <v>16</v>
      </c>
      <c r="H24" s="233" t="s">
        <v>16</v>
      </c>
      <c r="I24" s="233" t="s">
        <v>16</v>
      </c>
      <c r="J24" s="233" t="s">
        <v>16</v>
      </c>
      <c r="K24" s="233" t="s">
        <v>16</v>
      </c>
      <c r="L24" s="234">
        <v>527</v>
      </c>
      <c r="M24" s="445"/>
      <c r="N24" s="380" t="s">
        <v>220</v>
      </c>
      <c r="O24" s="235">
        <v>2050</v>
      </c>
      <c r="P24" s="235">
        <v>924</v>
      </c>
      <c r="Q24" s="235">
        <v>234</v>
      </c>
      <c r="R24" s="235">
        <v>682</v>
      </c>
      <c r="S24" s="233" t="s">
        <v>16</v>
      </c>
      <c r="T24" s="233" t="s">
        <v>16</v>
      </c>
      <c r="U24" s="233" t="s">
        <v>16</v>
      </c>
      <c r="V24" s="233" t="s">
        <v>16</v>
      </c>
      <c r="W24" s="233" t="s">
        <v>16</v>
      </c>
      <c r="X24" s="262">
        <v>3890</v>
      </c>
      <c r="Y24" s="448"/>
      <c r="Z24" s="28" t="s">
        <v>220</v>
      </c>
      <c r="AA24" s="252">
        <v>3</v>
      </c>
      <c r="AB24" s="252">
        <v>10</v>
      </c>
      <c r="AC24" s="252">
        <v>2</v>
      </c>
      <c r="AD24" s="252">
        <v>-2</v>
      </c>
      <c r="AE24" s="270" t="s">
        <v>16</v>
      </c>
      <c r="AF24" s="270" t="s">
        <v>16</v>
      </c>
      <c r="AG24" s="270" t="s">
        <v>16</v>
      </c>
      <c r="AH24" s="270" t="s">
        <v>16</v>
      </c>
      <c r="AI24" s="277" t="s">
        <v>16</v>
      </c>
      <c r="AJ24" s="255">
        <v>13</v>
      </c>
    </row>
    <row r="25" spans="1:36" ht="16.5" customHeight="1">
      <c r="A25" s="445"/>
      <c r="B25" s="32" t="s">
        <v>257</v>
      </c>
      <c r="C25" s="236">
        <v>307</v>
      </c>
      <c r="D25" s="236">
        <v>152</v>
      </c>
      <c r="E25" s="236">
        <v>80</v>
      </c>
      <c r="F25" s="236">
        <v>163</v>
      </c>
      <c r="G25" s="237" t="s">
        <v>16</v>
      </c>
      <c r="H25" s="237" t="s">
        <v>16</v>
      </c>
      <c r="I25" s="237" t="s">
        <v>16</v>
      </c>
      <c r="J25" s="237" t="s">
        <v>16</v>
      </c>
      <c r="K25" s="237" t="s">
        <v>16</v>
      </c>
      <c r="L25" s="234">
        <v>702</v>
      </c>
      <c r="M25" s="445"/>
      <c r="N25" s="32" t="s">
        <v>257</v>
      </c>
      <c r="O25" s="236">
        <v>3414</v>
      </c>
      <c r="P25" s="236">
        <v>1229</v>
      </c>
      <c r="Q25" s="236">
        <v>209</v>
      </c>
      <c r="R25" s="236">
        <v>1098</v>
      </c>
      <c r="S25" s="237" t="s">
        <v>16</v>
      </c>
      <c r="T25" s="237" t="s">
        <v>16</v>
      </c>
      <c r="U25" s="237" t="s">
        <v>16</v>
      </c>
      <c r="V25" s="237" t="s">
        <v>16</v>
      </c>
      <c r="W25" s="237" t="s">
        <v>16</v>
      </c>
      <c r="X25" s="234">
        <v>5950</v>
      </c>
      <c r="Y25" s="448"/>
      <c r="Z25" s="32" t="s">
        <v>257</v>
      </c>
      <c r="AA25" s="236">
        <v>10</v>
      </c>
      <c r="AB25" s="236">
        <v>-37</v>
      </c>
      <c r="AC25" s="236">
        <v>-14</v>
      </c>
      <c r="AD25" s="236">
        <v>-31</v>
      </c>
      <c r="AE25" s="237" t="s">
        <v>16</v>
      </c>
      <c r="AF25" s="237" t="s">
        <v>16</v>
      </c>
      <c r="AG25" s="237" t="s">
        <v>16</v>
      </c>
      <c r="AH25" s="237" t="s">
        <v>16</v>
      </c>
      <c r="AI25" s="237" t="s">
        <v>16</v>
      </c>
      <c r="AJ25" s="234">
        <v>-72</v>
      </c>
    </row>
    <row r="26" spans="1:36" ht="16.5" customHeight="1">
      <c r="A26" s="445"/>
      <c r="B26" s="381" t="s">
        <v>233</v>
      </c>
      <c r="C26" s="238">
        <v>338</v>
      </c>
      <c r="D26" s="238">
        <v>166</v>
      </c>
      <c r="E26" s="238">
        <v>82</v>
      </c>
      <c r="F26" s="238">
        <v>190</v>
      </c>
      <c r="G26" s="239">
        <v>35</v>
      </c>
      <c r="H26" s="239">
        <v>7</v>
      </c>
      <c r="I26" s="239">
        <v>13</v>
      </c>
      <c r="J26" s="239">
        <v>19</v>
      </c>
      <c r="K26" s="239">
        <v>23</v>
      </c>
      <c r="L26" s="240">
        <f t="shared" ref="L26:L35" si="3">SUM(C26:K26)</f>
        <v>873</v>
      </c>
      <c r="M26" s="445"/>
      <c r="N26" s="381" t="s">
        <v>233</v>
      </c>
      <c r="O26" s="258">
        <v>4221</v>
      </c>
      <c r="P26" s="258">
        <v>1293</v>
      </c>
      <c r="Q26" s="258">
        <v>192</v>
      </c>
      <c r="R26" s="258">
        <v>1062</v>
      </c>
      <c r="S26" s="259">
        <v>215</v>
      </c>
      <c r="T26" s="259">
        <v>17</v>
      </c>
      <c r="U26" s="259">
        <v>12</v>
      </c>
      <c r="V26" s="259">
        <v>31</v>
      </c>
      <c r="W26" s="259">
        <v>90</v>
      </c>
      <c r="X26" s="260">
        <f t="shared" ref="X26:X35" si="4">SUM(O26:W26)</f>
        <v>7133</v>
      </c>
      <c r="Y26" s="448"/>
      <c r="Z26" s="381" t="s">
        <v>228</v>
      </c>
      <c r="AA26" s="268">
        <v>55</v>
      </c>
      <c r="AB26" s="268">
        <v>11</v>
      </c>
      <c r="AC26" s="268">
        <v>0</v>
      </c>
      <c r="AD26" s="268">
        <v>16</v>
      </c>
      <c r="AE26" s="272">
        <v>4</v>
      </c>
      <c r="AF26" s="272">
        <v>0</v>
      </c>
      <c r="AG26" s="272">
        <v>0</v>
      </c>
      <c r="AH26" s="272">
        <v>1</v>
      </c>
      <c r="AI26" s="272">
        <v>-1</v>
      </c>
      <c r="AJ26" s="269">
        <f>SUM(AA26:AI26)</f>
        <v>86</v>
      </c>
    </row>
    <row r="27" spans="1:36" ht="16.5" hidden="1" customHeight="1">
      <c r="A27" s="445"/>
      <c r="B27" s="32" t="s">
        <v>234</v>
      </c>
      <c r="C27" s="241">
        <v>354</v>
      </c>
      <c r="D27" s="241">
        <v>165</v>
      </c>
      <c r="E27" s="241">
        <v>79</v>
      </c>
      <c r="F27" s="241">
        <v>207</v>
      </c>
      <c r="G27" s="241">
        <v>188</v>
      </c>
      <c r="H27" s="241">
        <v>30</v>
      </c>
      <c r="I27" s="241">
        <v>67</v>
      </c>
      <c r="J27" s="241">
        <v>110</v>
      </c>
      <c r="K27" s="241">
        <v>117</v>
      </c>
      <c r="L27" s="242">
        <f t="shared" si="3"/>
        <v>1317</v>
      </c>
      <c r="M27" s="445"/>
      <c r="N27" s="32" t="s">
        <v>234</v>
      </c>
      <c r="O27" s="261">
        <v>4372</v>
      </c>
      <c r="P27" s="261">
        <v>1142</v>
      </c>
      <c r="Q27" s="261">
        <v>189</v>
      </c>
      <c r="R27" s="261">
        <v>1046</v>
      </c>
      <c r="S27" s="261">
        <v>866</v>
      </c>
      <c r="T27" s="261">
        <v>65</v>
      </c>
      <c r="U27" s="261">
        <v>106</v>
      </c>
      <c r="V27" s="261">
        <v>105</v>
      </c>
      <c r="W27" s="261">
        <v>318</v>
      </c>
      <c r="X27" s="262">
        <f t="shared" si="4"/>
        <v>8209</v>
      </c>
      <c r="Y27" s="448"/>
      <c r="Z27" s="32" t="s">
        <v>229</v>
      </c>
      <c r="AA27" s="255">
        <v>54</v>
      </c>
      <c r="AB27" s="255">
        <v>15</v>
      </c>
      <c r="AC27" s="255">
        <v>4</v>
      </c>
      <c r="AD27" s="255">
        <v>7</v>
      </c>
      <c r="AE27" s="255">
        <v>6</v>
      </c>
      <c r="AF27" s="255">
        <v>0</v>
      </c>
      <c r="AG27" s="255">
        <v>2</v>
      </c>
      <c r="AH27" s="255">
        <v>2</v>
      </c>
      <c r="AI27" s="255">
        <v>-1</v>
      </c>
      <c r="AJ27" s="251">
        <f>SUM(AA27:AI27)</f>
        <v>89</v>
      </c>
    </row>
    <row r="28" spans="1:36" ht="16.5" hidden="1" customHeight="1">
      <c r="A28" s="445"/>
      <c r="B28" s="32" t="s">
        <v>235</v>
      </c>
      <c r="C28" s="241">
        <v>341</v>
      </c>
      <c r="D28" s="241">
        <v>159</v>
      </c>
      <c r="E28" s="241">
        <v>84</v>
      </c>
      <c r="F28" s="241">
        <v>200</v>
      </c>
      <c r="G28" s="241">
        <v>243</v>
      </c>
      <c r="H28" s="241">
        <v>44</v>
      </c>
      <c r="I28" s="241">
        <v>64</v>
      </c>
      <c r="J28" s="241">
        <v>99</v>
      </c>
      <c r="K28" s="243">
        <v>153</v>
      </c>
      <c r="L28" s="241">
        <f t="shared" si="3"/>
        <v>1387</v>
      </c>
      <c r="M28" s="445"/>
      <c r="N28" s="32" t="s">
        <v>235</v>
      </c>
      <c r="O28" s="261">
        <v>4162</v>
      </c>
      <c r="P28" s="261">
        <v>998</v>
      </c>
      <c r="Q28" s="261">
        <v>194</v>
      </c>
      <c r="R28" s="261">
        <v>1008</v>
      </c>
      <c r="S28" s="261">
        <v>870</v>
      </c>
      <c r="T28" s="261">
        <v>41</v>
      </c>
      <c r="U28" s="261">
        <v>104</v>
      </c>
      <c r="V28" s="261">
        <v>142</v>
      </c>
      <c r="W28" s="261">
        <v>311</v>
      </c>
      <c r="X28" s="262">
        <f t="shared" si="4"/>
        <v>7830</v>
      </c>
      <c r="Y28" s="448"/>
      <c r="Z28" s="32" t="s">
        <v>230</v>
      </c>
      <c r="AA28" s="255">
        <v>28</v>
      </c>
      <c r="AB28" s="255">
        <v>11</v>
      </c>
      <c r="AC28" s="255">
        <v>2</v>
      </c>
      <c r="AD28" s="255">
        <v>21</v>
      </c>
      <c r="AE28" s="255">
        <v>4</v>
      </c>
      <c r="AF28" s="255">
        <v>1</v>
      </c>
      <c r="AG28" s="255">
        <v>3</v>
      </c>
      <c r="AH28" s="255">
        <v>1</v>
      </c>
      <c r="AI28" s="255">
        <v>8</v>
      </c>
      <c r="AJ28" s="251">
        <f t="shared" ref="AJ28:AJ35" si="5">SUM(AA28:AI28)</f>
        <v>79</v>
      </c>
    </row>
    <row r="29" spans="1:36" ht="16.5" customHeight="1">
      <c r="A29" s="445"/>
      <c r="B29" s="32" t="s">
        <v>236</v>
      </c>
      <c r="C29" s="241">
        <v>336</v>
      </c>
      <c r="D29" s="241">
        <v>170</v>
      </c>
      <c r="E29" s="241">
        <v>97</v>
      </c>
      <c r="F29" s="241">
        <v>204</v>
      </c>
      <c r="G29" s="241">
        <v>190</v>
      </c>
      <c r="H29" s="241">
        <v>34</v>
      </c>
      <c r="I29" s="241">
        <v>65</v>
      </c>
      <c r="J29" s="241">
        <v>111</v>
      </c>
      <c r="K29" s="243">
        <v>178</v>
      </c>
      <c r="L29" s="241">
        <f t="shared" si="3"/>
        <v>1385</v>
      </c>
      <c r="M29" s="445"/>
      <c r="N29" s="32" t="s">
        <v>236</v>
      </c>
      <c r="O29" s="261">
        <v>4225</v>
      </c>
      <c r="P29" s="261">
        <v>1029</v>
      </c>
      <c r="Q29" s="261">
        <v>157</v>
      </c>
      <c r="R29" s="261">
        <v>1061</v>
      </c>
      <c r="S29" s="261">
        <v>835</v>
      </c>
      <c r="T29" s="261">
        <v>64</v>
      </c>
      <c r="U29" s="261">
        <v>66</v>
      </c>
      <c r="V29" s="261">
        <v>126</v>
      </c>
      <c r="W29" s="263">
        <v>295</v>
      </c>
      <c r="X29" s="261">
        <f t="shared" si="4"/>
        <v>7858</v>
      </c>
      <c r="Y29" s="448"/>
      <c r="Z29" s="32" t="s">
        <v>231</v>
      </c>
      <c r="AA29" s="255">
        <v>19</v>
      </c>
      <c r="AB29" s="255">
        <v>5</v>
      </c>
      <c r="AC29" s="255">
        <v>1</v>
      </c>
      <c r="AD29" s="255">
        <v>3</v>
      </c>
      <c r="AE29" s="255">
        <v>10</v>
      </c>
      <c r="AF29" s="255">
        <v>0</v>
      </c>
      <c r="AG29" s="255">
        <v>2</v>
      </c>
      <c r="AH29" s="255">
        <v>0</v>
      </c>
      <c r="AI29" s="255">
        <v>5</v>
      </c>
      <c r="AJ29" s="251">
        <f t="shared" si="5"/>
        <v>45</v>
      </c>
    </row>
    <row r="30" spans="1:36" ht="16.5" customHeight="1">
      <c r="A30" s="445"/>
      <c r="B30" s="31" t="s">
        <v>221</v>
      </c>
      <c r="C30" s="241">
        <v>381</v>
      </c>
      <c r="D30" s="241">
        <v>197</v>
      </c>
      <c r="E30" s="241">
        <v>94</v>
      </c>
      <c r="F30" s="241">
        <v>205</v>
      </c>
      <c r="G30" s="241">
        <v>199</v>
      </c>
      <c r="H30" s="241">
        <v>53</v>
      </c>
      <c r="I30" s="241">
        <v>72</v>
      </c>
      <c r="J30" s="241">
        <v>88</v>
      </c>
      <c r="K30" s="243">
        <v>146</v>
      </c>
      <c r="L30" s="241">
        <f t="shared" si="3"/>
        <v>1435</v>
      </c>
      <c r="M30" s="445"/>
      <c r="N30" s="31" t="s">
        <v>221</v>
      </c>
      <c r="O30" s="261">
        <v>4163</v>
      </c>
      <c r="P30" s="261">
        <v>1185</v>
      </c>
      <c r="Q30" s="261">
        <v>199</v>
      </c>
      <c r="R30" s="261">
        <v>984</v>
      </c>
      <c r="S30" s="261">
        <v>796</v>
      </c>
      <c r="T30" s="261">
        <v>39</v>
      </c>
      <c r="U30" s="261">
        <v>73</v>
      </c>
      <c r="V30" s="261">
        <v>125</v>
      </c>
      <c r="W30" s="263">
        <v>238</v>
      </c>
      <c r="X30" s="261">
        <f t="shared" si="4"/>
        <v>7802</v>
      </c>
      <c r="Y30" s="448"/>
      <c r="Z30" s="31" t="s">
        <v>221</v>
      </c>
      <c r="AA30" s="255">
        <v>26</v>
      </c>
      <c r="AB30" s="255">
        <v>10</v>
      </c>
      <c r="AC30" s="255">
        <v>4</v>
      </c>
      <c r="AD30" s="255">
        <v>15</v>
      </c>
      <c r="AE30" s="255">
        <v>3</v>
      </c>
      <c r="AF30" s="255">
        <v>2</v>
      </c>
      <c r="AG30" s="255">
        <v>0</v>
      </c>
      <c r="AH30" s="255">
        <v>3</v>
      </c>
      <c r="AI30" s="255">
        <v>0</v>
      </c>
      <c r="AJ30" s="251">
        <f t="shared" si="5"/>
        <v>63</v>
      </c>
    </row>
    <row r="31" spans="1:36" ht="16.5" customHeight="1">
      <c r="A31" s="445"/>
      <c r="B31" s="31" t="s">
        <v>222</v>
      </c>
      <c r="C31" s="241">
        <v>353</v>
      </c>
      <c r="D31" s="241">
        <v>193</v>
      </c>
      <c r="E31" s="241">
        <v>108</v>
      </c>
      <c r="F31" s="241">
        <v>219</v>
      </c>
      <c r="G31" s="241">
        <v>216</v>
      </c>
      <c r="H31" s="241">
        <v>39</v>
      </c>
      <c r="I31" s="241">
        <v>69</v>
      </c>
      <c r="J31" s="241">
        <v>94</v>
      </c>
      <c r="K31" s="243">
        <v>169</v>
      </c>
      <c r="L31" s="241">
        <f t="shared" si="3"/>
        <v>1460</v>
      </c>
      <c r="M31" s="445"/>
      <c r="N31" s="31" t="s">
        <v>222</v>
      </c>
      <c r="O31" s="261">
        <v>3853</v>
      </c>
      <c r="P31" s="261">
        <v>952</v>
      </c>
      <c r="Q31" s="261">
        <v>151</v>
      </c>
      <c r="R31" s="261">
        <v>873</v>
      </c>
      <c r="S31" s="261">
        <v>743</v>
      </c>
      <c r="T31" s="261">
        <v>30</v>
      </c>
      <c r="U31" s="261">
        <v>63</v>
      </c>
      <c r="V31" s="261">
        <v>96</v>
      </c>
      <c r="W31" s="263">
        <v>262</v>
      </c>
      <c r="X31" s="261">
        <f t="shared" si="4"/>
        <v>7023</v>
      </c>
      <c r="Y31" s="448"/>
      <c r="Z31" s="31" t="s">
        <v>222</v>
      </c>
      <c r="AA31" s="255">
        <v>30</v>
      </c>
      <c r="AB31" s="255">
        <v>-1</v>
      </c>
      <c r="AC31" s="255">
        <v>-1</v>
      </c>
      <c r="AD31" s="255">
        <v>9</v>
      </c>
      <c r="AE31" s="255">
        <v>7</v>
      </c>
      <c r="AF31" s="255">
        <v>1</v>
      </c>
      <c r="AG31" s="255">
        <v>2</v>
      </c>
      <c r="AH31" s="255">
        <v>0</v>
      </c>
      <c r="AI31" s="255">
        <v>0</v>
      </c>
      <c r="AJ31" s="251">
        <f t="shared" si="5"/>
        <v>47</v>
      </c>
    </row>
    <row r="32" spans="1:36" ht="16.5" customHeight="1">
      <c r="A32" s="445"/>
      <c r="B32" s="31" t="s">
        <v>223</v>
      </c>
      <c r="C32" s="241">
        <v>372</v>
      </c>
      <c r="D32" s="241">
        <v>219</v>
      </c>
      <c r="E32" s="241">
        <v>114</v>
      </c>
      <c r="F32" s="241">
        <v>217</v>
      </c>
      <c r="G32" s="241">
        <v>189</v>
      </c>
      <c r="H32" s="241">
        <v>48</v>
      </c>
      <c r="I32" s="241">
        <v>81</v>
      </c>
      <c r="J32" s="241">
        <v>88</v>
      </c>
      <c r="K32" s="243">
        <v>160</v>
      </c>
      <c r="L32" s="241">
        <f t="shared" si="3"/>
        <v>1488</v>
      </c>
      <c r="M32" s="445"/>
      <c r="N32" s="31" t="s">
        <v>223</v>
      </c>
      <c r="O32" s="261">
        <v>3703</v>
      </c>
      <c r="P32" s="261">
        <v>942</v>
      </c>
      <c r="Q32" s="261">
        <v>134</v>
      </c>
      <c r="R32" s="261">
        <v>873</v>
      </c>
      <c r="S32" s="261">
        <v>770</v>
      </c>
      <c r="T32" s="261">
        <v>31</v>
      </c>
      <c r="U32" s="261">
        <v>83</v>
      </c>
      <c r="V32" s="261">
        <v>112</v>
      </c>
      <c r="W32" s="263">
        <v>247</v>
      </c>
      <c r="X32" s="261">
        <f t="shared" si="4"/>
        <v>6895</v>
      </c>
      <c r="Y32" s="448"/>
      <c r="Z32" s="31" t="s">
        <v>223</v>
      </c>
      <c r="AA32" s="255">
        <v>44</v>
      </c>
      <c r="AB32" s="255">
        <v>13</v>
      </c>
      <c r="AC32" s="255">
        <v>-1</v>
      </c>
      <c r="AD32" s="255">
        <v>22</v>
      </c>
      <c r="AE32" s="255">
        <v>3</v>
      </c>
      <c r="AF32" s="255">
        <v>-1</v>
      </c>
      <c r="AG32" s="255">
        <v>1</v>
      </c>
      <c r="AH32" s="255">
        <v>1</v>
      </c>
      <c r="AI32" s="256">
        <v>3</v>
      </c>
      <c r="AJ32" s="255">
        <f t="shared" si="5"/>
        <v>85</v>
      </c>
    </row>
    <row r="33" spans="1:36" ht="16.5" customHeight="1">
      <c r="A33" s="445"/>
      <c r="B33" s="53" t="s">
        <v>224</v>
      </c>
      <c r="C33" s="244">
        <v>380</v>
      </c>
      <c r="D33" s="244">
        <v>219</v>
      </c>
      <c r="E33" s="244">
        <v>109</v>
      </c>
      <c r="F33" s="244">
        <v>230</v>
      </c>
      <c r="G33" s="244">
        <v>219</v>
      </c>
      <c r="H33" s="244">
        <v>46</v>
      </c>
      <c r="I33" s="244">
        <v>90</v>
      </c>
      <c r="J33" s="244">
        <v>110</v>
      </c>
      <c r="K33" s="244">
        <v>185</v>
      </c>
      <c r="L33" s="249">
        <f t="shared" si="3"/>
        <v>1588</v>
      </c>
      <c r="M33" s="445"/>
      <c r="N33" s="53" t="s">
        <v>224</v>
      </c>
      <c r="O33" s="264">
        <v>3706</v>
      </c>
      <c r="P33" s="264">
        <v>1029</v>
      </c>
      <c r="Q33" s="264">
        <v>136</v>
      </c>
      <c r="R33" s="264">
        <v>899</v>
      </c>
      <c r="S33" s="264">
        <v>761</v>
      </c>
      <c r="T33" s="264">
        <v>28</v>
      </c>
      <c r="U33" s="264">
        <v>49</v>
      </c>
      <c r="V33" s="264">
        <v>82</v>
      </c>
      <c r="W33" s="264">
        <v>260</v>
      </c>
      <c r="X33" s="265">
        <f t="shared" si="4"/>
        <v>6950</v>
      </c>
      <c r="Y33" s="448"/>
      <c r="Z33" s="53" t="s">
        <v>224</v>
      </c>
      <c r="AA33" s="257">
        <v>33</v>
      </c>
      <c r="AB33" s="257">
        <v>12</v>
      </c>
      <c r="AC33" s="257">
        <v>5</v>
      </c>
      <c r="AD33" s="257">
        <v>10</v>
      </c>
      <c r="AE33" s="257">
        <v>10</v>
      </c>
      <c r="AF33" s="257">
        <v>1</v>
      </c>
      <c r="AG33" s="257">
        <v>-1</v>
      </c>
      <c r="AH33" s="257">
        <v>1</v>
      </c>
      <c r="AI33" s="257">
        <v>0</v>
      </c>
      <c r="AJ33" s="273">
        <f t="shared" si="5"/>
        <v>71</v>
      </c>
    </row>
    <row r="34" spans="1:36" ht="16.5" customHeight="1">
      <c r="A34" s="445"/>
      <c r="B34" s="53" t="s">
        <v>225</v>
      </c>
      <c r="C34" s="244">
        <v>415</v>
      </c>
      <c r="D34" s="244">
        <v>172</v>
      </c>
      <c r="E34" s="244">
        <v>114</v>
      </c>
      <c r="F34" s="244">
        <v>243</v>
      </c>
      <c r="G34" s="244">
        <v>219</v>
      </c>
      <c r="H34" s="244">
        <v>35</v>
      </c>
      <c r="I34" s="244">
        <v>76</v>
      </c>
      <c r="J34" s="244">
        <v>107</v>
      </c>
      <c r="K34" s="244">
        <v>185</v>
      </c>
      <c r="L34" s="249">
        <f t="shared" si="3"/>
        <v>1566</v>
      </c>
      <c r="M34" s="445"/>
      <c r="N34" s="53" t="s">
        <v>225</v>
      </c>
      <c r="O34" s="264">
        <v>4800</v>
      </c>
      <c r="P34" s="264">
        <v>1230</v>
      </c>
      <c r="Q34" s="264">
        <v>135</v>
      </c>
      <c r="R34" s="264">
        <v>925</v>
      </c>
      <c r="S34" s="264">
        <v>739</v>
      </c>
      <c r="T34" s="264">
        <v>38</v>
      </c>
      <c r="U34" s="264">
        <v>57</v>
      </c>
      <c r="V34" s="264">
        <v>110</v>
      </c>
      <c r="W34" s="264">
        <v>238</v>
      </c>
      <c r="X34" s="265">
        <f t="shared" si="4"/>
        <v>8272</v>
      </c>
      <c r="Y34" s="448"/>
      <c r="Z34" s="53" t="s">
        <v>225</v>
      </c>
      <c r="AA34" s="257">
        <v>-153</v>
      </c>
      <c r="AB34" s="257">
        <v>-102</v>
      </c>
      <c r="AC34" s="257">
        <v>-17</v>
      </c>
      <c r="AD34" s="257">
        <v>-10</v>
      </c>
      <c r="AE34" s="257">
        <v>-7</v>
      </c>
      <c r="AF34" s="257">
        <v>-3</v>
      </c>
      <c r="AG34" s="257">
        <v>-6</v>
      </c>
      <c r="AH34" s="257">
        <v>-2</v>
      </c>
      <c r="AI34" s="257">
        <v>-44</v>
      </c>
      <c r="AJ34" s="273">
        <f>SUM(AA34:AI34)</f>
        <v>-344</v>
      </c>
    </row>
    <row r="35" spans="1:36" ht="16.5" customHeight="1">
      <c r="A35" s="445"/>
      <c r="B35" s="53" t="s">
        <v>237</v>
      </c>
      <c r="C35" s="244">
        <v>402</v>
      </c>
      <c r="D35" s="244">
        <v>197</v>
      </c>
      <c r="E35" s="244">
        <v>104</v>
      </c>
      <c r="F35" s="244">
        <v>224</v>
      </c>
      <c r="G35" s="244">
        <v>229</v>
      </c>
      <c r="H35" s="244">
        <v>51</v>
      </c>
      <c r="I35" s="244">
        <v>71</v>
      </c>
      <c r="J35" s="244">
        <v>111</v>
      </c>
      <c r="K35" s="244">
        <v>183</v>
      </c>
      <c r="L35" s="249">
        <f t="shared" si="3"/>
        <v>1572</v>
      </c>
      <c r="M35" s="445"/>
      <c r="N35" s="53" t="s">
        <v>237</v>
      </c>
      <c r="O35" s="264">
        <v>4634</v>
      </c>
      <c r="P35" s="264">
        <v>1118</v>
      </c>
      <c r="Q35" s="264">
        <v>160</v>
      </c>
      <c r="R35" s="264">
        <v>993</v>
      </c>
      <c r="S35" s="264">
        <v>724</v>
      </c>
      <c r="T35" s="264">
        <v>36</v>
      </c>
      <c r="U35" s="264">
        <v>43</v>
      </c>
      <c r="V35" s="264">
        <v>94</v>
      </c>
      <c r="W35" s="264">
        <v>211</v>
      </c>
      <c r="X35" s="265">
        <f t="shared" si="4"/>
        <v>8013</v>
      </c>
      <c r="Y35" s="448"/>
      <c r="Z35" s="53" t="s">
        <v>232</v>
      </c>
      <c r="AA35" s="257">
        <v>-159</v>
      </c>
      <c r="AB35" s="257">
        <v>-111</v>
      </c>
      <c r="AC35" s="257">
        <v>-52</v>
      </c>
      <c r="AD35" s="257">
        <v>-9</v>
      </c>
      <c r="AE35" s="257">
        <v>-43</v>
      </c>
      <c r="AF35" s="257">
        <v>1</v>
      </c>
      <c r="AG35" s="257">
        <v>-1</v>
      </c>
      <c r="AH35" s="257">
        <v>-3</v>
      </c>
      <c r="AI35" s="257">
        <v>-64</v>
      </c>
      <c r="AJ35" s="273">
        <f t="shared" si="5"/>
        <v>-441</v>
      </c>
    </row>
    <row r="36" spans="1:36" ht="16.5" customHeight="1">
      <c r="A36" s="445"/>
      <c r="B36" s="53" t="s">
        <v>226</v>
      </c>
      <c r="C36" s="244">
        <v>389</v>
      </c>
      <c r="D36" s="244">
        <v>217</v>
      </c>
      <c r="E36" s="244">
        <v>107</v>
      </c>
      <c r="F36" s="244">
        <v>246</v>
      </c>
      <c r="G36" s="244">
        <v>245</v>
      </c>
      <c r="H36" s="244">
        <v>61</v>
      </c>
      <c r="I36" s="244">
        <v>61</v>
      </c>
      <c r="J36" s="244">
        <v>106</v>
      </c>
      <c r="K36" s="244">
        <v>140</v>
      </c>
      <c r="L36" s="249">
        <f t="shared" ref="L36" si="6">SUM(C36:K36)</f>
        <v>1572</v>
      </c>
      <c r="M36" s="445"/>
      <c r="N36" s="53" t="s">
        <v>226</v>
      </c>
      <c r="O36" s="264">
        <v>4560</v>
      </c>
      <c r="P36" s="264">
        <v>966</v>
      </c>
      <c r="Q36" s="264">
        <v>120</v>
      </c>
      <c r="R36" s="264">
        <v>914</v>
      </c>
      <c r="S36" s="264">
        <v>706</v>
      </c>
      <c r="T36" s="264">
        <v>24</v>
      </c>
      <c r="U36" s="264">
        <v>49</v>
      </c>
      <c r="V36" s="264">
        <v>103</v>
      </c>
      <c r="W36" s="264">
        <v>238</v>
      </c>
      <c r="X36" s="265">
        <f t="shared" ref="X36" si="7">SUM(O36:W36)</f>
        <v>7680</v>
      </c>
      <c r="Y36" s="448"/>
      <c r="Z36" s="53" t="s">
        <v>226</v>
      </c>
      <c r="AA36" s="257">
        <v>-128</v>
      </c>
      <c r="AB36" s="257">
        <v>-74</v>
      </c>
      <c r="AC36" s="257">
        <v>-33</v>
      </c>
      <c r="AD36" s="257">
        <v>-21</v>
      </c>
      <c r="AE36" s="257">
        <v>-30</v>
      </c>
      <c r="AF36" s="257">
        <v>1</v>
      </c>
      <c r="AG36" s="257">
        <v>0</v>
      </c>
      <c r="AH36" s="257">
        <v>-7</v>
      </c>
      <c r="AI36" s="257">
        <v>-39</v>
      </c>
      <c r="AJ36" s="273">
        <f t="shared" ref="AJ36" si="8">SUM(AA36:AI36)</f>
        <v>-331</v>
      </c>
    </row>
    <row r="37" spans="1:36" s="42" customFormat="1" ht="16.5" customHeight="1">
      <c r="A37" s="445"/>
      <c r="B37" s="382" t="s">
        <v>227</v>
      </c>
      <c r="C37" s="245">
        <f>'2-11（参考）'!B28</f>
        <v>471</v>
      </c>
      <c r="D37" s="245">
        <f>'2-11（参考）'!C28</f>
        <v>202</v>
      </c>
      <c r="E37" s="245">
        <f>'2-11（参考）'!D28</f>
        <v>103</v>
      </c>
      <c r="F37" s="245">
        <f>'2-11（参考）'!E28</f>
        <v>219</v>
      </c>
      <c r="G37" s="245">
        <f>'2-11（参考）'!F28</f>
        <v>206</v>
      </c>
      <c r="H37" s="245">
        <f>'2-11（参考）'!G28</f>
        <v>39</v>
      </c>
      <c r="I37" s="245">
        <f>'2-11（参考）'!H28</f>
        <v>67</v>
      </c>
      <c r="J37" s="245">
        <f>'2-11（参考）'!I28</f>
        <v>115</v>
      </c>
      <c r="K37" s="245">
        <f>'2-11（参考）'!J28</f>
        <v>150</v>
      </c>
      <c r="L37" s="246">
        <f>SUM(C37:K37)</f>
        <v>1572</v>
      </c>
      <c r="M37" s="445"/>
      <c r="N37" s="382" t="s">
        <v>227</v>
      </c>
      <c r="O37" s="245">
        <f>'2-11（参考）'!M28</f>
        <v>4857</v>
      </c>
      <c r="P37" s="245">
        <f>'2-11（参考）'!N28</f>
        <v>1207</v>
      </c>
      <c r="Q37" s="245">
        <f>'2-11（参考）'!O28</f>
        <v>206</v>
      </c>
      <c r="R37" s="245">
        <f>'2-11（参考）'!P28</f>
        <v>917</v>
      </c>
      <c r="S37" s="245">
        <f>'2-11（参考）'!Q28</f>
        <v>674</v>
      </c>
      <c r="T37" s="245">
        <f>'2-11（参考）'!R28</f>
        <v>44</v>
      </c>
      <c r="U37" s="245">
        <f>'2-11（参考）'!S28</f>
        <v>68</v>
      </c>
      <c r="V37" s="245">
        <f>'2-11（参考）'!T28</f>
        <v>95</v>
      </c>
      <c r="W37" s="245">
        <f>'2-11（参考）'!U28</f>
        <v>226</v>
      </c>
      <c r="X37" s="246">
        <f>SUM(O37:W37)</f>
        <v>8294</v>
      </c>
      <c r="Y37" s="448"/>
      <c r="Z37" s="382" t="s">
        <v>227</v>
      </c>
      <c r="AA37" s="245">
        <f>'2-11（参考）'!X28</f>
        <v>-112</v>
      </c>
      <c r="AB37" s="245">
        <f>'2-11（参考）'!Y28</f>
        <v>-20</v>
      </c>
      <c r="AC37" s="245">
        <f>'2-11（参考）'!Z28</f>
        <v>-28</v>
      </c>
      <c r="AD37" s="245">
        <f>'2-11（参考）'!AA28</f>
        <v>-23</v>
      </c>
      <c r="AE37" s="245">
        <f>'2-11（参考）'!AB28</f>
        <v>-17</v>
      </c>
      <c r="AF37" s="245">
        <f>'2-11（参考）'!AC28</f>
        <v>0</v>
      </c>
      <c r="AG37" s="245">
        <f>'2-11（参考）'!AD28</f>
        <v>-5</v>
      </c>
      <c r="AH37" s="245">
        <f>'2-11（参考）'!AE28</f>
        <v>-5</v>
      </c>
      <c r="AI37" s="245">
        <f>'2-11（参考）'!AF28</f>
        <v>-51</v>
      </c>
      <c r="AJ37" s="246">
        <f>SUM(AA37:AI37)</f>
        <v>-261</v>
      </c>
    </row>
    <row r="38" spans="1:36" s="37" customFormat="1" ht="5.0999999999999996" customHeight="1">
      <c r="A38" s="45"/>
      <c r="B38" s="384"/>
      <c r="C38" s="241"/>
      <c r="D38" s="241"/>
      <c r="E38" s="241"/>
      <c r="F38" s="241"/>
      <c r="G38" s="241"/>
      <c r="H38" s="241"/>
      <c r="I38" s="241"/>
      <c r="J38" s="241"/>
      <c r="K38" s="243"/>
      <c r="L38" s="241"/>
      <c r="M38" s="5"/>
      <c r="N38" s="19"/>
      <c r="O38" s="261"/>
      <c r="P38" s="261"/>
      <c r="Q38" s="261"/>
      <c r="R38" s="261"/>
      <c r="S38" s="261"/>
      <c r="T38" s="261"/>
      <c r="U38" s="261"/>
      <c r="V38" s="261"/>
      <c r="W38" s="261"/>
      <c r="X38" s="262"/>
      <c r="Y38" s="3"/>
      <c r="Z38" s="19"/>
      <c r="AA38" s="255"/>
      <c r="AB38" s="255"/>
      <c r="AC38" s="255"/>
      <c r="AD38" s="255"/>
      <c r="AE38" s="255"/>
      <c r="AF38" s="255"/>
      <c r="AG38" s="255"/>
      <c r="AH38" s="255"/>
      <c r="AI38" s="255"/>
      <c r="AJ38" s="251"/>
    </row>
    <row r="39" spans="1:36" s="37" customFormat="1" ht="5.0999999999999996" customHeight="1">
      <c r="A39" s="46"/>
      <c r="B39" s="385"/>
      <c r="C39" s="247"/>
      <c r="D39" s="247"/>
      <c r="E39" s="247"/>
      <c r="F39" s="247"/>
      <c r="G39" s="247"/>
      <c r="H39" s="247"/>
      <c r="I39" s="247"/>
      <c r="J39" s="247"/>
      <c r="K39" s="250"/>
      <c r="L39" s="247"/>
      <c r="M39" s="10"/>
      <c r="N39" s="386"/>
      <c r="O39" s="266"/>
      <c r="P39" s="266"/>
      <c r="Q39" s="266"/>
      <c r="R39" s="266"/>
      <c r="S39" s="266"/>
      <c r="T39" s="266"/>
      <c r="U39" s="266"/>
      <c r="V39" s="266"/>
      <c r="W39" s="266"/>
      <c r="X39" s="267"/>
      <c r="Y39" s="22"/>
      <c r="Z39" s="386"/>
      <c r="AA39" s="275"/>
      <c r="AB39" s="275"/>
      <c r="AC39" s="275"/>
      <c r="AD39" s="275"/>
      <c r="AE39" s="275"/>
      <c r="AF39" s="275"/>
      <c r="AG39" s="275"/>
      <c r="AH39" s="275"/>
      <c r="AI39" s="275"/>
      <c r="AJ39" s="279"/>
    </row>
    <row r="40" spans="1:36" ht="16.5" customHeight="1">
      <c r="A40" s="445" t="s">
        <v>1</v>
      </c>
      <c r="B40" s="380" t="s">
        <v>219</v>
      </c>
      <c r="C40" s="233" t="s">
        <v>16</v>
      </c>
      <c r="D40" s="233" t="s">
        <v>16</v>
      </c>
      <c r="E40" s="233" t="s">
        <v>16</v>
      </c>
      <c r="F40" s="233" t="s">
        <v>16</v>
      </c>
      <c r="G40" s="233" t="s">
        <v>16</v>
      </c>
      <c r="H40" s="233" t="s">
        <v>16</v>
      </c>
      <c r="I40" s="233" t="s">
        <v>16</v>
      </c>
      <c r="J40" s="233" t="s">
        <v>16</v>
      </c>
      <c r="K40" s="233" t="s">
        <v>16</v>
      </c>
      <c r="L40" s="251">
        <f>L6-L23</f>
        <v>933</v>
      </c>
      <c r="M40" s="445" t="s">
        <v>2</v>
      </c>
      <c r="N40" s="380" t="s">
        <v>219</v>
      </c>
      <c r="O40" s="233" t="s">
        <v>16</v>
      </c>
      <c r="P40" s="233" t="s">
        <v>16</v>
      </c>
      <c r="Q40" s="233" t="s">
        <v>16</v>
      </c>
      <c r="R40" s="233" t="s">
        <v>16</v>
      </c>
      <c r="S40" s="233" t="s">
        <v>16</v>
      </c>
      <c r="T40" s="233" t="s">
        <v>16</v>
      </c>
      <c r="U40" s="233" t="s">
        <v>16</v>
      </c>
      <c r="V40" s="233" t="s">
        <v>16</v>
      </c>
      <c r="W40" s="233" t="s">
        <v>16</v>
      </c>
      <c r="X40" s="251">
        <v>1212</v>
      </c>
      <c r="Y40" s="448" t="s">
        <v>15</v>
      </c>
      <c r="Z40" s="28" t="s">
        <v>219</v>
      </c>
      <c r="AA40" s="278" t="s">
        <v>16</v>
      </c>
      <c r="AB40" s="278" t="s">
        <v>16</v>
      </c>
      <c r="AC40" s="278" t="s">
        <v>16</v>
      </c>
      <c r="AD40" s="278" t="s">
        <v>16</v>
      </c>
      <c r="AE40" s="278" t="s">
        <v>16</v>
      </c>
      <c r="AF40" s="278" t="s">
        <v>16</v>
      </c>
      <c r="AG40" s="278" t="s">
        <v>16</v>
      </c>
      <c r="AH40" s="278" t="s">
        <v>16</v>
      </c>
      <c r="AI40" s="277" t="s">
        <v>16</v>
      </c>
      <c r="AJ40" s="255">
        <f>L40+X40-314</f>
        <v>1831</v>
      </c>
    </row>
    <row r="41" spans="1:36" ht="16.5" customHeight="1">
      <c r="A41" s="445"/>
      <c r="B41" s="380" t="s">
        <v>220</v>
      </c>
      <c r="C41" s="252">
        <f t="shared" ref="C41:F52" si="9">C7-C24</f>
        <v>291</v>
      </c>
      <c r="D41" s="252">
        <f t="shared" si="9"/>
        <v>161</v>
      </c>
      <c r="E41" s="252">
        <f t="shared" si="9"/>
        <v>-8</v>
      </c>
      <c r="F41" s="252">
        <f t="shared" si="9"/>
        <v>74</v>
      </c>
      <c r="G41" s="233" t="s">
        <v>16</v>
      </c>
      <c r="H41" s="233" t="s">
        <v>16</v>
      </c>
      <c r="I41" s="233" t="s">
        <v>16</v>
      </c>
      <c r="J41" s="233" t="s">
        <v>16</v>
      </c>
      <c r="K41" s="233" t="s">
        <v>16</v>
      </c>
      <c r="L41" s="251">
        <f>SUM(C41:F41)</f>
        <v>518</v>
      </c>
      <c r="M41" s="445"/>
      <c r="N41" s="380" t="s">
        <v>220</v>
      </c>
      <c r="O41" s="252">
        <f t="shared" ref="O41:R52" si="10">O7-O24</f>
        <v>184</v>
      </c>
      <c r="P41" s="252">
        <f t="shared" si="10"/>
        <v>213</v>
      </c>
      <c r="Q41" s="252">
        <f t="shared" si="10"/>
        <v>42</v>
      </c>
      <c r="R41" s="252">
        <f t="shared" si="10"/>
        <v>17</v>
      </c>
      <c r="S41" s="233" t="s">
        <v>16</v>
      </c>
      <c r="T41" s="233" t="s">
        <v>16</v>
      </c>
      <c r="U41" s="233" t="s">
        <v>16</v>
      </c>
      <c r="V41" s="233" t="s">
        <v>16</v>
      </c>
      <c r="W41" s="233" t="s">
        <v>16</v>
      </c>
      <c r="X41" s="251">
        <v>456</v>
      </c>
      <c r="Y41" s="448"/>
      <c r="Z41" s="389" t="s">
        <v>220</v>
      </c>
      <c r="AA41" s="255">
        <f t="shared" ref="AA41:AA52" si="11">C41+O41+AA7+AA24</f>
        <v>401</v>
      </c>
      <c r="AB41" s="255">
        <f t="shared" ref="AB41:AB52" si="12">D41+P41+AB7+AB24</f>
        <v>355</v>
      </c>
      <c r="AC41" s="255">
        <f t="shared" ref="AC41:AC52" si="13">E41+Q41+AC7+AC24</f>
        <v>17</v>
      </c>
      <c r="AD41" s="255">
        <f t="shared" ref="AD41:AD52" si="14">F41+R41+AD7+AD24</f>
        <v>214</v>
      </c>
      <c r="AE41" s="278" t="s">
        <v>16</v>
      </c>
      <c r="AF41" s="278" t="s">
        <v>16</v>
      </c>
      <c r="AG41" s="278" t="s">
        <v>16</v>
      </c>
      <c r="AH41" s="278" t="s">
        <v>16</v>
      </c>
      <c r="AI41" s="278" t="s">
        <v>16</v>
      </c>
      <c r="AJ41" s="251">
        <f>SUM(AA41:AD41)</f>
        <v>987</v>
      </c>
    </row>
    <row r="42" spans="1:36" ht="16.5" customHeight="1">
      <c r="A42" s="445"/>
      <c r="B42" s="32" t="s">
        <v>257</v>
      </c>
      <c r="C42" s="236">
        <f t="shared" si="9"/>
        <v>249</v>
      </c>
      <c r="D42" s="236">
        <f t="shared" si="9"/>
        <v>206</v>
      </c>
      <c r="E42" s="236">
        <f t="shared" si="9"/>
        <v>-23</v>
      </c>
      <c r="F42" s="236">
        <f t="shared" si="9"/>
        <v>221</v>
      </c>
      <c r="G42" s="237" t="s">
        <v>16</v>
      </c>
      <c r="H42" s="237" t="s">
        <v>16</v>
      </c>
      <c r="I42" s="237" t="s">
        <v>16</v>
      </c>
      <c r="J42" s="237" t="s">
        <v>16</v>
      </c>
      <c r="K42" s="237" t="s">
        <v>16</v>
      </c>
      <c r="L42" s="234">
        <f>SUM(C42:F42)</f>
        <v>653</v>
      </c>
      <c r="M42" s="445"/>
      <c r="N42" s="32" t="s">
        <v>257</v>
      </c>
      <c r="O42" s="236">
        <f t="shared" si="10"/>
        <v>1273</v>
      </c>
      <c r="P42" s="236">
        <f t="shared" si="10"/>
        <v>228</v>
      </c>
      <c r="Q42" s="236">
        <f t="shared" si="10"/>
        <v>49</v>
      </c>
      <c r="R42" s="236">
        <f t="shared" si="10"/>
        <v>816</v>
      </c>
      <c r="S42" s="237" t="s">
        <v>16</v>
      </c>
      <c r="T42" s="237" t="s">
        <v>16</v>
      </c>
      <c r="U42" s="237" t="s">
        <v>16</v>
      </c>
      <c r="V42" s="237" t="s">
        <v>16</v>
      </c>
      <c r="W42" s="237" t="s">
        <v>16</v>
      </c>
      <c r="X42" s="234">
        <v>2366</v>
      </c>
      <c r="Y42" s="448"/>
      <c r="Z42" s="32" t="s">
        <v>257</v>
      </c>
      <c r="AA42" s="280">
        <f t="shared" si="11"/>
        <v>1370</v>
      </c>
      <c r="AB42" s="255">
        <f t="shared" si="12"/>
        <v>263</v>
      </c>
      <c r="AC42" s="255">
        <f t="shared" si="13"/>
        <v>35</v>
      </c>
      <c r="AD42" s="255">
        <f t="shared" si="14"/>
        <v>1279</v>
      </c>
      <c r="AE42" s="237" t="s">
        <v>16</v>
      </c>
      <c r="AF42" s="237" t="s">
        <v>16</v>
      </c>
      <c r="AG42" s="237" t="s">
        <v>16</v>
      </c>
      <c r="AH42" s="237" t="s">
        <v>16</v>
      </c>
      <c r="AI42" s="237" t="s">
        <v>16</v>
      </c>
      <c r="AJ42" s="234">
        <f>SUM(AA42:AD42)</f>
        <v>2947</v>
      </c>
    </row>
    <row r="43" spans="1:36" s="37" customFormat="1" ht="16.5" customHeight="1">
      <c r="A43" s="445"/>
      <c r="B43" s="381" t="s">
        <v>233</v>
      </c>
      <c r="C43" s="253">
        <f t="shared" si="9"/>
        <v>541</v>
      </c>
      <c r="D43" s="253">
        <f t="shared" si="9"/>
        <v>131</v>
      </c>
      <c r="E43" s="253">
        <f t="shared" si="9"/>
        <v>-44</v>
      </c>
      <c r="F43" s="253">
        <f t="shared" si="9"/>
        <v>17</v>
      </c>
      <c r="G43" s="239">
        <f t="shared" ref="G43:K52" si="15">G9-G26</f>
        <v>-4</v>
      </c>
      <c r="H43" s="239">
        <f t="shared" si="15"/>
        <v>-5</v>
      </c>
      <c r="I43" s="239">
        <f t="shared" si="15"/>
        <v>-8</v>
      </c>
      <c r="J43" s="239">
        <f t="shared" si="15"/>
        <v>-18</v>
      </c>
      <c r="K43" s="239">
        <f t="shared" si="15"/>
        <v>-10</v>
      </c>
      <c r="L43" s="254">
        <f t="shared" ref="L43:L51" si="16">SUM(C43:K43)</f>
        <v>600</v>
      </c>
      <c r="M43" s="445"/>
      <c r="N43" s="381" t="s">
        <v>233</v>
      </c>
      <c r="O43" s="268">
        <f t="shared" si="10"/>
        <v>1169</v>
      </c>
      <c r="P43" s="268">
        <f t="shared" si="10"/>
        <v>5</v>
      </c>
      <c r="Q43" s="268">
        <f t="shared" si="10"/>
        <v>-31</v>
      </c>
      <c r="R43" s="268">
        <f t="shared" si="10"/>
        <v>-40</v>
      </c>
      <c r="S43" s="259">
        <f t="shared" ref="S43:W52" si="17">S9-S26</f>
        <v>-67</v>
      </c>
      <c r="T43" s="259">
        <f t="shared" si="17"/>
        <v>-5</v>
      </c>
      <c r="U43" s="259">
        <f t="shared" si="17"/>
        <v>6</v>
      </c>
      <c r="V43" s="259">
        <f t="shared" si="17"/>
        <v>-3</v>
      </c>
      <c r="W43" s="259">
        <f t="shared" si="17"/>
        <v>-39</v>
      </c>
      <c r="X43" s="269">
        <f t="shared" ref="X43:X52" si="18">SUM(O43:W43)</f>
        <v>995</v>
      </c>
      <c r="Y43" s="448"/>
      <c r="Z43" s="381" t="s">
        <v>228</v>
      </c>
      <c r="AA43" s="281">
        <f t="shared" si="11"/>
        <v>1782</v>
      </c>
      <c r="AB43" s="268">
        <f t="shared" si="12"/>
        <v>25</v>
      </c>
      <c r="AC43" s="268">
        <f t="shared" si="13"/>
        <v>-36</v>
      </c>
      <c r="AD43" s="268">
        <f t="shared" si="14"/>
        <v>153</v>
      </c>
      <c r="AE43" s="272">
        <f t="shared" ref="AE43:AE52" si="19">G43+S43+AE9+AE26</f>
        <v>-110</v>
      </c>
      <c r="AF43" s="272">
        <f t="shared" ref="AF43:AF52" si="20">H43+T43+AF9+AF26</f>
        <v>-19</v>
      </c>
      <c r="AG43" s="272">
        <f t="shared" ref="AG43:AG52" si="21">I43+U43+AG9+AG26</f>
        <v>-11</v>
      </c>
      <c r="AH43" s="272">
        <f t="shared" ref="AH43:AH52" si="22">J43+V43+AH9+AH26</f>
        <v>-40</v>
      </c>
      <c r="AI43" s="272">
        <f t="shared" ref="AI43:AI52" si="23">K43+W43+AI9+AI26</f>
        <v>-63</v>
      </c>
      <c r="AJ43" s="269">
        <f t="shared" ref="AJ43:AJ52" si="24">L43+X43+AJ9+AJ26</f>
        <v>1681</v>
      </c>
    </row>
    <row r="44" spans="1:36" s="37" customFormat="1" ht="16.5" hidden="1" customHeight="1">
      <c r="A44" s="445"/>
      <c r="B44" s="32" t="s">
        <v>234</v>
      </c>
      <c r="C44" s="255">
        <f t="shared" si="9"/>
        <v>497</v>
      </c>
      <c r="D44" s="255">
        <f t="shared" si="9"/>
        <v>96</v>
      </c>
      <c r="E44" s="255">
        <f t="shared" si="9"/>
        <v>-44</v>
      </c>
      <c r="F44" s="255">
        <f t="shared" si="9"/>
        <v>9</v>
      </c>
      <c r="G44" s="255">
        <f t="shared" si="15"/>
        <v>-13</v>
      </c>
      <c r="H44" s="255">
        <f t="shared" si="15"/>
        <v>-13</v>
      </c>
      <c r="I44" s="255">
        <f t="shared" si="15"/>
        <v>-46</v>
      </c>
      <c r="J44" s="255">
        <f t="shared" si="15"/>
        <v>-91</v>
      </c>
      <c r="K44" s="255">
        <f t="shared" si="15"/>
        <v>-62</v>
      </c>
      <c r="L44" s="251">
        <f t="shared" si="16"/>
        <v>333</v>
      </c>
      <c r="M44" s="445"/>
      <c r="N44" s="32" t="s">
        <v>234</v>
      </c>
      <c r="O44" s="255">
        <f t="shared" si="10"/>
        <v>901</v>
      </c>
      <c r="P44" s="255">
        <f t="shared" si="10"/>
        <v>194</v>
      </c>
      <c r="Q44" s="255">
        <f t="shared" si="10"/>
        <v>-39</v>
      </c>
      <c r="R44" s="255">
        <f t="shared" si="10"/>
        <v>-112</v>
      </c>
      <c r="S44" s="255">
        <f t="shared" si="17"/>
        <v>6</v>
      </c>
      <c r="T44" s="255">
        <f t="shared" si="17"/>
        <v>-9</v>
      </c>
      <c r="U44" s="255">
        <f t="shared" si="17"/>
        <v>-11</v>
      </c>
      <c r="V44" s="255">
        <f t="shared" si="17"/>
        <v>27</v>
      </c>
      <c r="W44" s="255">
        <f t="shared" si="17"/>
        <v>-27</v>
      </c>
      <c r="X44" s="251">
        <f t="shared" si="18"/>
        <v>930</v>
      </c>
      <c r="Y44" s="448"/>
      <c r="Z44" s="32" t="s">
        <v>229</v>
      </c>
      <c r="AA44" s="255">
        <f t="shared" si="11"/>
        <v>1651</v>
      </c>
      <c r="AB44" s="255">
        <f t="shared" si="12"/>
        <v>273</v>
      </c>
      <c r="AC44" s="255">
        <f t="shared" si="13"/>
        <v>-144</v>
      </c>
      <c r="AD44" s="255">
        <f t="shared" si="14"/>
        <v>-48</v>
      </c>
      <c r="AE44" s="255">
        <f t="shared" si="19"/>
        <v>-96</v>
      </c>
      <c r="AF44" s="255">
        <f t="shared" si="20"/>
        <v>-39</v>
      </c>
      <c r="AG44" s="255">
        <f t="shared" si="21"/>
        <v>-64</v>
      </c>
      <c r="AH44" s="255">
        <f t="shared" si="22"/>
        <v>-91</v>
      </c>
      <c r="AI44" s="255">
        <f t="shared" si="23"/>
        <v>-90</v>
      </c>
      <c r="AJ44" s="251">
        <f t="shared" si="24"/>
        <v>1352</v>
      </c>
    </row>
    <row r="45" spans="1:36" s="37" customFormat="1" ht="16.5" hidden="1" customHeight="1">
      <c r="A45" s="445"/>
      <c r="B45" s="32" t="s">
        <v>235</v>
      </c>
      <c r="C45" s="255">
        <f t="shared" si="9"/>
        <v>601</v>
      </c>
      <c r="D45" s="255">
        <f t="shared" si="9"/>
        <v>167</v>
      </c>
      <c r="E45" s="255">
        <f t="shared" si="9"/>
        <v>-42</v>
      </c>
      <c r="F45" s="255">
        <f t="shared" si="9"/>
        <v>10</v>
      </c>
      <c r="G45" s="255">
        <f t="shared" si="15"/>
        <v>-100</v>
      </c>
      <c r="H45" s="255">
        <f t="shared" si="15"/>
        <v>-35</v>
      </c>
      <c r="I45" s="255">
        <f t="shared" si="15"/>
        <v>-51</v>
      </c>
      <c r="J45" s="255">
        <f t="shared" si="15"/>
        <v>-83</v>
      </c>
      <c r="K45" s="255">
        <f t="shared" si="15"/>
        <v>-87</v>
      </c>
      <c r="L45" s="251">
        <f t="shared" si="16"/>
        <v>380</v>
      </c>
      <c r="M45" s="445"/>
      <c r="N45" s="32" t="s">
        <v>235</v>
      </c>
      <c r="O45" s="255">
        <f t="shared" si="10"/>
        <v>896</v>
      </c>
      <c r="P45" s="255">
        <f t="shared" si="10"/>
        <v>356</v>
      </c>
      <c r="Q45" s="255">
        <f t="shared" si="10"/>
        <v>-13</v>
      </c>
      <c r="R45" s="255">
        <f t="shared" si="10"/>
        <v>-245</v>
      </c>
      <c r="S45" s="255">
        <f t="shared" si="17"/>
        <v>-91</v>
      </c>
      <c r="T45" s="255">
        <f t="shared" si="17"/>
        <v>30</v>
      </c>
      <c r="U45" s="255">
        <f t="shared" si="17"/>
        <v>-39</v>
      </c>
      <c r="V45" s="255">
        <f t="shared" si="17"/>
        <v>26</v>
      </c>
      <c r="W45" s="255">
        <f t="shared" si="17"/>
        <v>-78</v>
      </c>
      <c r="X45" s="251">
        <f t="shared" si="18"/>
        <v>842</v>
      </c>
      <c r="Y45" s="448"/>
      <c r="Z45" s="32" t="s">
        <v>230</v>
      </c>
      <c r="AA45" s="255">
        <f t="shared" si="11"/>
        <v>1615</v>
      </c>
      <c r="AB45" s="255">
        <f t="shared" si="12"/>
        <v>478</v>
      </c>
      <c r="AC45" s="255">
        <f t="shared" si="13"/>
        <v>-92</v>
      </c>
      <c r="AD45" s="255">
        <f t="shared" si="14"/>
        <v>-157</v>
      </c>
      <c r="AE45" s="255">
        <f t="shared" si="19"/>
        <v>-205</v>
      </c>
      <c r="AF45" s="255">
        <f t="shared" si="20"/>
        <v>-19</v>
      </c>
      <c r="AG45" s="255">
        <f t="shared" si="21"/>
        <v>-78</v>
      </c>
      <c r="AH45" s="255">
        <f t="shared" si="22"/>
        <v>-48</v>
      </c>
      <c r="AI45" s="255">
        <f t="shared" si="23"/>
        <v>-193</v>
      </c>
      <c r="AJ45" s="251">
        <f t="shared" si="24"/>
        <v>1301</v>
      </c>
    </row>
    <row r="46" spans="1:36" s="37" customFormat="1" ht="16.5" customHeight="1">
      <c r="A46" s="445"/>
      <c r="B46" s="32" t="s">
        <v>236</v>
      </c>
      <c r="C46" s="255">
        <f t="shared" si="9"/>
        <v>662</v>
      </c>
      <c r="D46" s="255">
        <f t="shared" si="9"/>
        <v>199</v>
      </c>
      <c r="E46" s="255">
        <f t="shared" si="9"/>
        <v>-50</v>
      </c>
      <c r="F46" s="255">
        <f t="shared" si="9"/>
        <v>10</v>
      </c>
      <c r="G46" s="255">
        <f t="shared" si="15"/>
        <v>-21</v>
      </c>
      <c r="H46" s="255">
        <f t="shared" si="15"/>
        <v>-25</v>
      </c>
      <c r="I46" s="255">
        <f t="shared" si="15"/>
        <v>-48</v>
      </c>
      <c r="J46" s="255">
        <f t="shared" si="15"/>
        <v>-88</v>
      </c>
      <c r="K46" s="256">
        <f t="shared" si="15"/>
        <v>-118</v>
      </c>
      <c r="L46" s="251">
        <f t="shared" si="16"/>
        <v>521</v>
      </c>
      <c r="M46" s="445"/>
      <c r="N46" s="32" t="s">
        <v>236</v>
      </c>
      <c r="O46" s="255">
        <f t="shared" si="10"/>
        <v>335</v>
      </c>
      <c r="P46" s="255">
        <f t="shared" si="10"/>
        <v>118</v>
      </c>
      <c r="Q46" s="255">
        <f t="shared" si="10"/>
        <v>-19</v>
      </c>
      <c r="R46" s="255">
        <f t="shared" si="10"/>
        <v>-218</v>
      </c>
      <c r="S46" s="255">
        <f t="shared" si="17"/>
        <v>-66</v>
      </c>
      <c r="T46" s="255">
        <f t="shared" si="17"/>
        <v>-20</v>
      </c>
      <c r="U46" s="255">
        <f t="shared" si="17"/>
        <v>-7</v>
      </c>
      <c r="V46" s="255">
        <f t="shared" si="17"/>
        <v>20</v>
      </c>
      <c r="W46" s="256">
        <f t="shared" si="17"/>
        <v>-32</v>
      </c>
      <c r="X46" s="251">
        <f t="shared" si="18"/>
        <v>111</v>
      </c>
      <c r="Y46" s="448"/>
      <c r="Z46" s="32" t="s">
        <v>231</v>
      </c>
      <c r="AA46" s="255">
        <f t="shared" si="11"/>
        <v>1153</v>
      </c>
      <c r="AB46" s="255">
        <f t="shared" si="12"/>
        <v>277</v>
      </c>
      <c r="AC46" s="255">
        <f t="shared" si="13"/>
        <v>-91</v>
      </c>
      <c r="AD46" s="255">
        <f t="shared" si="14"/>
        <v>-169</v>
      </c>
      <c r="AE46" s="255">
        <f t="shared" si="19"/>
        <v>-142</v>
      </c>
      <c r="AF46" s="255">
        <f t="shared" si="20"/>
        <v>-54</v>
      </c>
      <c r="AG46" s="255">
        <f t="shared" si="21"/>
        <v>-92</v>
      </c>
      <c r="AH46" s="255">
        <f t="shared" si="22"/>
        <v>-51</v>
      </c>
      <c r="AI46" s="255">
        <f t="shared" si="23"/>
        <v>-154</v>
      </c>
      <c r="AJ46" s="251">
        <f t="shared" si="24"/>
        <v>677</v>
      </c>
    </row>
    <row r="47" spans="1:36" s="37" customFormat="1" ht="16.5" customHeight="1">
      <c r="A47" s="445"/>
      <c r="B47" s="31" t="s">
        <v>221</v>
      </c>
      <c r="C47" s="255">
        <f t="shared" si="9"/>
        <v>609</v>
      </c>
      <c r="D47" s="255">
        <f t="shared" si="9"/>
        <v>153</v>
      </c>
      <c r="E47" s="255">
        <f t="shared" si="9"/>
        <v>-68</v>
      </c>
      <c r="F47" s="255">
        <f t="shared" si="9"/>
        <v>-13</v>
      </c>
      <c r="G47" s="255">
        <f t="shared" si="15"/>
        <v>-44</v>
      </c>
      <c r="H47" s="255">
        <f t="shared" si="15"/>
        <v>-43</v>
      </c>
      <c r="I47" s="255">
        <f t="shared" si="15"/>
        <v>-57</v>
      </c>
      <c r="J47" s="255">
        <f t="shared" si="15"/>
        <v>-70</v>
      </c>
      <c r="K47" s="256">
        <f t="shared" si="15"/>
        <v>-80</v>
      </c>
      <c r="L47" s="251">
        <f t="shared" si="16"/>
        <v>387</v>
      </c>
      <c r="M47" s="445"/>
      <c r="N47" s="31" t="s">
        <v>221</v>
      </c>
      <c r="O47" s="255">
        <f t="shared" si="10"/>
        <v>171</v>
      </c>
      <c r="P47" s="255">
        <f t="shared" si="10"/>
        <v>-143</v>
      </c>
      <c r="Q47" s="255">
        <f t="shared" si="10"/>
        <v>-46</v>
      </c>
      <c r="R47" s="255">
        <f t="shared" si="10"/>
        <v>-259</v>
      </c>
      <c r="S47" s="255">
        <f t="shared" si="17"/>
        <v>-113</v>
      </c>
      <c r="T47" s="255">
        <f t="shared" si="17"/>
        <v>-7</v>
      </c>
      <c r="U47" s="255">
        <f t="shared" si="17"/>
        <v>-27</v>
      </c>
      <c r="V47" s="255">
        <f t="shared" si="17"/>
        <v>-5</v>
      </c>
      <c r="W47" s="256">
        <f t="shared" si="17"/>
        <v>-39</v>
      </c>
      <c r="X47" s="251">
        <f t="shared" si="18"/>
        <v>-468</v>
      </c>
      <c r="Y47" s="448"/>
      <c r="Z47" s="31" t="s">
        <v>221</v>
      </c>
      <c r="AA47" s="255">
        <f t="shared" si="11"/>
        <v>952</v>
      </c>
      <c r="AB47" s="255">
        <f t="shared" si="12"/>
        <v>-75</v>
      </c>
      <c r="AC47" s="255">
        <f t="shared" si="13"/>
        <v>-155</v>
      </c>
      <c r="AD47" s="255">
        <f t="shared" si="14"/>
        <v>-144</v>
      </c>
      <c r="AE47" s="255">
        <f t="shared" si="19"/>
        <v>-203</v>
      </c>
      <c r="AF47" s="255">
        <f t="shared" si="20"/>
        <v>-39</v>
      </c>
      <c r="AG47" s="255">
        <f t="shared" si="21"/>
        <v>-108</v>
      </c>
      <c r="AH47" s="255">
        <f t="shared" si="22"/>
        <v>-73</v>
      </c>
      <c r="AI47" s="255">
        <f t="shared" si="23"/>
        <v>-173</v>
      </c>
      <c r="AJ47" s="251">
        <f t="shared" si="24"/>
        <v>-18</v>
      </c>
    </row>
    <row r="48" spans="1:36" s="37" customFormat="1" ht="16.5" customHeight="1">
      <c r="A48" s="445"/>
      <c r="B48" s="31" t="s">
        <v>222</v>
      </c>
      <c r="C48" s="255">
        <f t="shared" si="9"/>
        <v>691</v>
      </c>
      <c r="D48" s="255">
        <f t="shared" si="9"/>
        <v>133</v>
      </c>
      <c r="E48" s="255">
        <f t="shared" si="9"/>
        <v>-73</v>
      </c>
      <c r="F48" s="255">
        <f t="shared" si="9"/>
        <v>-15</v>
      </c>
      <c r="G48" s="255">
        <f t="shared" si="15"/>
        <v>-54</v>
      </c>
      <c r="H48" s="255">
        <f t="shared" si="15"/>
        <v>-20</v>
      </c>
      <c r="I48" s="255">
        <f t="shared" si="15"/>
        <v>-60</v>
      </c>
      <c r="J48" s="255">
        <f t="shared" si="15"/>
        <v>-69</v>
      </c>
      <c r="K48" s="256">
        <f t="shared" si="15"/>
        <v>-110</v>
      </c>
      <c r="L48" s="251">
        <f t="shared" si="16"/>
        <v>423</v>
      </c>
      <c r="M48" s="445"/>
      <c r="N48" s="31" t="s">
        <v>222</v>
      </c>
      <c r="O48" s="255">
        <f t="shared" si="10"/>
        <v>133</v>
      </c>
      <c r="P48" s="255">
        <f t="shared" si="10"/>
        <v>70</v>
      </c>
      <c r="Q48" s="255">
        <f t="shared" si="10"/>
        <v>-27</v>
      </c>
      <c r="R48" s="255">
        <f t="shared" si="10"/>
        <v>-119</v>
      </c>
      <c r="S48" s="255">
        <f t="shared" si="17"/>
        <v>-108</v>
      </c>
      <c r="T48" s="255">
        <f t="shared" si="17"/>
        <v>7</v>
      </c>
      <c r="U48" s="255">
        <f t="shared" si="17"/>
        <v>6</v>
      </c>
      <c r="V48" s="255">
        <f t="shared" si="17"/>
        <v>24</v>
      </c>
      <c r="W48" s="256">
        <f t="shared" si="17"/>
        <v>-61</v>
      </c>
      <c r="X48" s="251">
        <f t="shared" si="18"/>
        <v>-75</v>
      </c>
      <c r="Y48" s="448"/>
      <c r="Z48" s="31" t="s">
        <v>222</v>
      </c>
      <c r="AA48" s="255">
        <f t="shared" si="11"/>
        <v>942</v>
      </c>
      <c r="AB48" s="255">
        <f t="shared" si="12"/>
        <v>86</v>
      </c>
      <c r="AC48" s="255">
        <f t="shared" si="13"/>
        <v>-102</v>
      </c>
      <c r="AD48" s="255">
        <f t="shared" si="14"/>
        <v>74</v>
      </c>
      <c r="AE48" s="255">
        <f t="shared" si="19"/>
        <v>-209</v>
      </c>
      <c r="AF48" s="255">
        <f t="shared" si="20"/>
        <v>-33</v>
      </c>
      <c r="AG48" s="255">
        <f t="shared" si="21"/>
        <v>-69</v>
      </c>
      <c r="AH48" s="255">
        <f t="shared" si="22"/>
        <v>-54</v>
      </c>
      <c r="AI48" s="255">
        <f t="shared" si="23"/>
        <v>-240</v>
      </c>
      <c r="AJ48" s="251">
        <f t="shared" si="24"/>
        <v>395</v>
      </c>
    </row>
    <row r="49" spans="1:36" s="37" customFormat="1" ht="16.5" customHeight="1">
      <c r="A49" s="445"/>
      <c r="B49" s="31" t="s">
        <v>223</v>
      </c>
      <c r="C49" s="255">
        <f t="shared" si="9"/>
        <v>617</v>
      </c>
      <c r="D49" s="255">
        <f t="shared" si="9"/>
        <v>91</v>
      </c>
      <c r="E49" s="255">
        <f t="shared" si="9"/>
        <v>-79</v>
      </c>
      <c r="F49" s="255">
        <f t="shared" si="9"/>
        <v>17</v>
      </c>
      <c r="G49" s="255">
        <f t="shared" si="15"/>
        <v>-35</v>
      </c>
      <c r="H49" s="255">
        <f t="shared" si="15"/>
        <v>-40</v>
      </c>
      <c r="I49" s="255">
        <f t="shared" si="15"/>
        <v>-60</v>
      </c>
      <c r="J49" s="255">
        <f t="shared" si="15"/>
        <v>-56</v>
      </c>
      <c r="K49" s="256">
        <f t="shared" si="15"/>
        <v>-111</v>
      </c>
      <c r="L49" s="251">
        <f t="shared" si="16"/>
        <v>344</v>
      </c>
      <c r="M49" s="445"/>
      <c r="N49" s="31" t="s">
        <v>223</v>
      </c>
      <c r="O49" s="255">
        <f t="shared" si="10"/>
        <v>395</v>
      </c>
      <c r="P49" s="255">
        <f t="shared" si="10"/>
        <v>97</v>
      </c>
      <c r="Q49" s="255">
        <f t="shared" si="10"/>
        <v>-12</v>
      </c>
      <c r="R49" s="255">
        <f t="shared" si="10"/>
        <v>-63</v>
      </c>
      <c r="S49" s="255">
        <f t="shared" si="17"/>
        <v>-65</v>
      </c>
      <c r="T49" s="255">
        <f t="shared" si="17"/>
        <v>13</v>
      </c>
      <c r="U49" s="255">
        <f t="shared" si="17"/>
        <v>-17</v>
      </c>
      <c r="V49" s="255">
        <f t="shared" si="17"/>
        <v>6</v>
      </c>
      <c r="W49" s="256">
        <f t="shared" si="17"/>
        <v>-42</v>
      </c>
      <c r="X49" s="251">
        <f t="shared" si="18"/>
        <v>312</v>
      </c>
      <c r="Y49" s="448"/>
      <c r="Z49" s="31" t="s">
        <v>223</v>
      </c>
      <c r="AA49" s="255">
        <f t="shared" si="11"/>
        <v>1023</v>
      </c>
      <c r="AB49" s="255">
        <f t="shared" si="12"/>
        <v>222</v>
      </c>
      <c r="AC49" s="255">
        <f t="shared" si="13"/>
        <v>-117</v>
      </c>
      <c r="AD49" s="255">
        <f t="shared" si="14"/>
        <v>230</v>
      </c>
      <c r="AE49" s="255">
        <f t="shared" si="19"/>
        <v>-213</v>
      </c>
      <c r="AF49" s="255">
        <f t="shared" si="20"/>
        <v>-38</v>
      </c>
      <c r="AG49" s="255">
        <f t="shared" si="21"/>
        <v>-112</v>
      </c>
      <c r="AH49" s="255">
        <f t="shared" si="22"/>
        <v>-85</v>
      </c>
      <c r="AI49" s="255">
        <f t="shared" si="23"/>
        <v>-169</v>
      </c>
      <c r="AJ49" s="251">
        <f t="shared" si="24"/>
        <v>741</v>
      </c>
    </row>
    <row r="50" spans="1:36" s="41" customFormat="1" ht="16.5" customHeight="1">
      <c r="A50" s="445"/>
      <c r="B50" s="53" t="s">
        <v>224</v>
      </c>
      <c r="C50" s="257">
        <f t="shared" si="9"/>
        <v>584</v>
      </c>
      <c r="D50" s="257">
        <f t="shared" si="9"/>
        <v>128</v>
      </c>
      <c r="E50" s="257">
        <f t="shared" si="9"/>
        <v>-76</v>
      </c>
      <c r="F50" s="257">
        <f t="shared" si="9"/>
        <v>-21</v>
      </c>
      <c r="G50" s="257">
        <f t="shared" si="15"/>
        <v>-56</v>
      </c>
      <c r="H50" s="257">
        <f t="shared" si="15"/>
        <v>-26</v>
      </c>
      <c r="I50" s="257">
        <f t="shared" si="15"/>
        <v>-80</v>
      </c>
      <c r="J50" s="257">
        <f t="shared" si="15"/>
        <v>-93</v>
      </c>
      <c r="K50" s="257">
        <f t="shared" si="15"/>
        <v>-136</v>
      </c>
      <c r="L50" s="251">
        <f t="shared" si="16"/>
        <v>224</v>
      </c>
      <c r="M50" s="445"/>
      <c r="N50" s="53" t="s">
        <v>224</v>
      </c>
      <c r="O50" s="257">
        <f t="shared" si="10"/>
        <v>162</v>
      </c>
      <c r="P50" s="257">
        <f t="shared" si="10"/>
        <v>-105</v>
      </c>
      <c r="Q50" s="257">
        <f t="shared" si="10"/>
        <v>2</v>
      </c>
      <c r="R50" s="257">
        <f t="shared" si="10"/>
        <v>-100</v>
      </c>
      <c r="S50" s="257">
        <f t="shared" si="17"/>
        <v>-49</v>
      </c>
      <c r="T50" s="257">
        <f t="shared" si="17"/>
        <v>2</v>
      </c>
      <c r="U50" s="257">
        <f t="shared" si="17"/>
        <v>-1</v>
      </c>
      <c r="V50" s="257">
        <f t="shared" si="17"/>
        <v>18</v>
      </c>
      <c r="W50" s="257">
        <f t="shared" si="17"/>
        <v>-75</v>
      </c>
      <c r="X50" s="251">
        <f t="shared" si="18"/>
        <v>-146</v>
      </c>
      <c r="Y50" s="448"/>
      <c r="Z50" s="53" t="s">
        <v>224</v>
      </c>
      <c r="AA50" s="255">
        <f t="shared" si="11"/>
        <v>822</v>
      </c>
      <c r="AB50" s="255">
        <f t="shared" si="12"/>
        <v>30</v>
      </c>
      <c r="AC50" s="255">
        <f t="shared" si="13"/>
        <v>-75</v>
      </c>
      <c r="AD50" s="255">
        <f t="shared" si="14"/>
        <v>25</v>
      </c>
      <c r="AE50" s="255">
        <f t="shared" si="19"/>
        <v>-195</v>
      </c>
      <c r="AF50" s="255">
        <f t="shared" si="20"/>
        <v>-38</v>
      </c>
      <c r="AG50" s="255">
        <f t="shared" si="21"/>
        <v>-100</v>
      </c>
      <c r="AH50" s="255">
        <f t="shared" si="22"/>
        <v>-54</v>
      </c>
      <c r="AI50" s="255">
        <f t="shared" si="23"/>
        <v>-266</v>
      </c>
      <c r="AJ50" s="251">
        <f t="shared" si="24"/>
        <v>149</v>
      </c>
    </row>
    <row r="51" spans="1:36" s="41" customFormat="1" ht="16.5" customHeight="1">
      <c r="A51" s="445"/>
      <c r="B51" s="53" t="s">
        <v>225</v>
      </c>
      <c r="C51" s="257">
        <f t="shared" si="9"/>
        <v>601</v>
      </c>
      <c r="D51" s="257">
        <f t="shared" si="9"/>
        <v>150</v>
      </c>
      <c r="E51" s="257">
        <f t="shared" si="9"/>
        <v>-81</v>
      </c>
      <c r="F51" s="257">
        <f t="shared" si="9"/>
        <v>-9</v>
      </c>
      <c r="G51" s="257">
        <f t="shared" si="15"/>
        <v>-77</v>
      </c>
      <c r="H51" s="257">
        <f t="shared" si="15"/>
        <v>-24</v>
      </c>
      <c r="I51" s="257">
        <f t="shared" si="15"/>
        <v>-64</v>
      </c>
      <c r="J51" s="257">
        <f t="shared" si="15"/>
        <v>-74</v>
      </c>
      <c r="K51" s="257">
        <f t="shared" si="15"/>
        <v>-142</v>
      </c>
      <c r="L51" s="251">
        <f t="shared" si="16"/>
        <v>280</v>
      </c>
      <c r="M51" s="445"/>
      <c r="N51" s="53" t="s">
        <v>225</v>
      </c>
      <c r="O51" s="257">
        <f t="shared" si="10"/>
        <v>48</v>
      </c>
      <c r="P51" s="257">
        <f t="shared" si="10"/>
        <v>-298</v>
      </c>
      <c r="Q51" s="257">
        <f t="shared" si="10"/>
        <v>14</v>
      </c>
      <c r="R51" s="257">
        <f t="shared" si="10"/>
        <v>-191</v>
      </c>
      <c r="S51" s="257">
        <f t="shared" si="17"/>
        <v>-24</v>
      </c>
      <c r="T51" s="257">
        <f t="shared" si="17"/>
        <v>-4</v>
      </c>
      <c r="U51" s="257">
        <f t="shared" si="17"/>
        <v>-17</v>
      </c>
      <c r="V51" s="257">
        <f t="shared" si="17"/>
        <v>10</v>
      </c>
      <c r="W51" s="257">
        <f t="shared" si="17"/>
        <v>-36</v>
      </c>
      <c r="X51" s="251">
        <f t="shared" si="18"/>
        <v>-498</v>
      </c>
      <c r="Y51" s="448"/>
      <c r="Z51" s="53" t="s">
        <v>225</v>
      </c>
      <c r="AA51" s="255">
        <f t="shared" si="11"/>
        <v>394</v>
      </c>
      <c r="AB51" s="255">
        <f t="shared" si="12"/>
        <v>-164</v>
      </c>
      <c r="AC51" s="255">
        <f t="shared" si="13"/>
        <v>-108</v>
      </c>
      <c r="AD51" s="255">
        <f t="shared" si="14"/>
        <v>-77</v>
      </c>
      <c r="AE51" s="255">
        <f t="shared" si="19"/>
        <v>-136</v>
      </c>
      <c r="AF51" s="255">
        <f t="shared" si="20"/>
        <v>-43</v>
      </c>
      <c r="AG51" s="255">
        <f t="shared" si="21"/>
        <v>-85</v>
      </c>
      <c r="AH51" s="255">
        <f t="shared" si="22"/>
        <v>-58</v>
      </c>
      <c r="AI51" s="255">
        <f t="shared" si="23"/>
        <v>-285</v>
      </c>
      <c r="AJ51" s="251">
        <f t="shared" si="24"/>
        <v>-562</v>
      </c>
    </row>
    <row r="52" spans="1:36" s="41" customFormat="1" ht="16.5" customHeight="1">
      <c r="A52" s="445"/>
      <c r="B52" s="53" t="s">
        <v>237</v>
      </c>
      <c r="C52" s="257">
        <f t="shared" si="9"/>
        <v>602</v>
      </c>
      <c r="D52" s="257">
        <f t="shared" si="9"/>
        <v>150</v>
      </c>
      <c r="E52" s="257">
        <f t="shared" si="9"/>
        <v>-80</v>
      </c>
      <c r="F52" s="257">
        <f t="shared" si="9"/>
        <v>-28</v>
      </c>
      <c r="G52" s="257">
        <f t="shared" si="15"/>
        <v>-101</v>
      </c>
      <c r="H52" s="257">
        <f t="shared" si="15"/>
        <v>-44</v>
      </c>
      <c r="I52" s="257">
        <f t="shared" si="15"/>
        <v>-58</v>
      </c>
      <c r="J52" s="257">
        <f t="shared" si="15"/>
        <v>-75</v>
      </c>
      <c r="K52" s="257">
        <f t="shared" si="15"/>
        <v>-146</v>
      </c>
      <c r="L52" s="251">
        <f t="shared" ref="L52" si="25">SUM(C52:K52)</f>
        <v>220</v>
      </c>
      <c r="M52" s="445"/>
      <c r="N52" s="53" t="s">
        <v>237</v>
      </c>
      <c r="O52" s="257">
        <f t="shared" si="10"/>
        <v>834</v>
      </c>
      <c r="P52" s="257">
        <f t="shared" si="10"/>
        <v>-85</v>
      </c>
      <c r="Q52" s="257">
        <f t="shared" si="10"/>
        <v>-11</v>
      </c>
      <c r="R52" s="257">
        <f t="shared" si="10"/>
        <v>-205</v>
      </c>
      <c r="S52" s="257">
        <f t="shared" si="17"/>
        <v>66</v>
      </c>
      <c r="T52" s="257">
        <f t="shared" si="17"/>
        <v>11</v>
      </c>
      <c r="U52" s="257">
        <f t="shared" si="17"/>
        <v>-8</v>
      </c>
      <c r="V52" s="257">
        <f t="shared" si="17"/>
        <v>53</v>
      </c>
      <c r="W52" s="257">
        <f t="shared" si="17"/>
        <v>25</v>
      </c>
      <c r="X52" s="251">
        <f t="shared" si="18"/>
        <v>680</v>
      </c>
      <c r="Y52" s="448"/>
      <c r="Z52" s="53" t="s">
        <v>232</v>
      </c>
      <c r="AA52" s="255">
        <f t="shared" si="11"/>
        <v>1437</v>
      </c>
      <c r="AB52" s="255">
        <f t="shared" si="12"/>
        <v>-69</v>
      </c>
      <c r="AC52" s="255">
        <f t="shared" si="13"/>
        <v>-184</v>
      </c>
      <c r="AD52" s="255">
        <f t="shared" si="14"/>
        <v>-228</v>
      </c>
      <c r="AE52" s="255">
        <f t="shared" si="19"/>
        <v>-123</v>
      </c>
      <c r="AF52" s="255">
        <f t="shared" si="20"/>
        <v>-37</v>
      </c>
      <c r="AG52" s="255">
        <f t="shared" si="21"/>
        <v>-78</v>
      </c>
      <c r="AH52" s="255">
        <f t="shared" si="22"/>
        <v>-41</v>
      </c>
      <c r="AI52" s="255">
        <f t="shared" si="23"/>
        <v>-218</v>
      </c>
      <c r="AJ52" s="251">
        <f t="shared" si="24"/>
        <v>459</v>
      </c>
    </row>
    <row r="53" spans="1:36" s="41" customFormat="1" ht="16.5" customHeight="1">
      <c r="A53" s="445"/>
      <c r="B53" s="53" t="s">
        <v>226</v>
      </c>
      <c r="C53" s="257">
        <v>602</v>
      </c>
      <c r="D53" s="257">
        <v>81</v>
      </c>
      <c r="E53" s="257">
        <v>-77</v>
      </c>
      <c r="F53" s="257">
        <v>-20</v>
      </c>
      <c r="G53" s="257">
        <v>-110</v>
      </c>
      <c r="H53" s="257">
        <v>-52</v>
      </c>
      <c r="I53" s="257">
        <v>-47</v>
      </c>
      <c r="J53" s="257">
        <v>-76</v>
      </c>
      <c r="K53" s="257">
        <v>-91</v>
      </c>
      <c r="L53" s="251">
        <f t="shared" ref="L53" si="26">SUM(C53:K53)</f>
        <v>210</v>
      </c>
      <c r="M53" s="445"/>
      <c r="N53" s="53" t="s">
        <v>226</v>
      </c>
      <c r="O53" s="257">
        <v>807</v>
      </c>
      <c r="P53" s="257">
        <v>279</v>
      </c>
      <c r="Q53" s="257">
        <v>45</v>
      </c>
      <c r="R53" s="257">
        <v>-149</v>
      </c>
      <c r="S53" s="257">
        <v>-12</v>
      </c>
      <c r="T53" s="257">
        <v>14</v>
      </c>
      <c r="U53" s="257">
        <v>-12</v>
      </c>
      <c r="V53" s="257">
        <v>17</v>
      </c>
      <c r="W53" s="257">
        <v>-6</v>
      </c>
      <c r="X53" s="251">
        <f t="shared" ref="X53" si="27">SUM(O53:W53)</f>
        <v>983</v>
      </c>
      <c r="Y53" s="448"/>
      <c r="Z53" s="53" t="s">
        <v>226</v>
      </c>
      <c r="AA53" s="255">
        <v>1292</v>
      </c>
      <c r="AB53" s="255">
        <v>292</v>
      </c>
      <c r="AC53" s="255">
        <v>-83</v>
      </c>
      <c r="AD53" s="255">
        <v>-38</v>
      </c>
      <c r="AE53" s="255">
        <v>-149</v>
      </c>
      <c r="AF53" s="255">
        <v>-60</v>
      </c>
      <c r="AG53" s="255">
        <v>-94</v>
      </c>
      <c r="AH53" s="255">
        <v>-107</v>
      </c>
      <c r="AI53" s="255">
        <v>-191</v>
      </c>
      <c r="AJ53" s="251">
        <f>L53+X53+AJ19+AJ36</f>
        <v>862</v>
      </c>
    </row>
    <row r="54" spans="1:36" s="41" customFormat="1" ht="16.5" customHeight="1">
      <c r="A54" s="445"/>
      <c r="B54" s="382" t="s">
        <v>227</v>
      </c>
      <c r="C54" s="245">
        <f t="shared" ref="C54:L54" si="28">C20-C37</f>
        <v>512</v>
      </c>
      <c r="D54" s="245">
        <f t="shared" si="28"/>
        <v>120</v>
      </c>
      <c r="E54" s="245">
        <f t="shared" si="28"/>
        <v>-73</v>
      </c>
      <c r="F54" s="245">
        <f t="shared" si="28"/>
        <v>-46</v>
      </c>
      <c r="G54" s="245">
        <f t="shared" si="28"/>
        <v>-60</v>
      </c>
      <c r="H54" s="245">
        <f t="shared" si="28"/>
        <v>-30</v>
      </c>
      <c r="I54" s="245">
        <f t="shared" si="28"/>
        <v>-56</v>
      </c>
      <c r="J54" s="245">
        <f t="shared" si="28"/>
        <v>-90</v>
      </c>
      <c r="K54" s="245">
        <f t="shared" si="28"/>
        <v>-112</v>
      </c>
      <c r="L54" s="246">
        <f t="shared" si="28"/>
        <v>165</v>
      </c>
      <c r="M54" s="445"/>
      <c r="N54" s="382" t="s">
        <v>227</v>
      </c>
      <c r="O54" s="245">
        <f t="shared" ref="O54:X54" si="29">O20-O37</f>
        <v>1038</v>
      </c>
      <c r="P54" s="245">
        <f t="shared" si="29"/>
        <v>-36</v>
      </c>
      <c r="Q54" s="245">
        <f t="shared" si="29"/>
        <v>44</v>
      </c>
      <c r="R54" s="245">
        <f t="shared" si="29"/>
        <v>-232</v>
      </c>
      <c r="S54" s="245">
        <f t="shared" si="29"/>
        <v>14</v>
      </c>
      <c r="T54" s="245">
        <f t="shared" si="29"/>
        <v>-17</v>
      </c>
      <c r="U54" s="245">
        <f t="shared" si="29"/>
        <v>-17</v>
      </c>
      <c r="V54" s="245">
        <f t="shared" si="29"/>
        <v>44</v>
      </c>
      <c r="W54" s="245">
        <f t="shared" si="29"/>
        <v>13</v>
      </c>
      <c r="X54" s="246">
        <f t="shared" si="29"/>
        <v>851</v>
      </c>
      <c r="Y54" s="448"/>
      <c r="Z54" s="382" t="s">
        <v>227</v>
      </c>
      <c r="AA54" s="245">
        <f t="shared" ref="AA54:AI54" si="30">C54+O54+AA20+AA37</f>
        <v>1613</v>
      </c>
      <c r="AB54" s="245">
        <f t="shared" si="30"/>
        <v>4</v>
      </c>
      <c r="AC54" s="245">
        <f t="shared" si="30"/>
        <v>-122</v>
      </c>
      <c r="AD54" s="245">
        <f t="shared" si="30"/>
        <v>-264</v>
      </c>
      <c r="AE54" s="245">
        <f t="shared" si="30"/>
        <v>-109</v>
      </c>
      <c r="AF54" s="245">
        <f t="shared" si="30"/>
        <v>-54</v>
      </c>
      <c r="AG54" s="245">
        <f t="shared" si="30"/>
        <v>-98</v>
      </c>
      <c r="AH54" s="245">
        <f t="shared" si="30"/>
        <v>-43</v>
      </c>
      <c r="AI54" s="282">
        <f t="shared" si="30"/>
        <v>-172</v>
      </c>
      <c r="AJ54" s="245">
        <f t="shared" ref="AJ54" si="31">SUM(AA54:AI54)</f>
        <v>755</v>
      </c>
    </row>
    <row r="55" spans="1:36" ht="5.0999999999999996" customHeight="1" thickBot="1">
      <c r="A55" s="6"/>
      <c r="B55" s="47"/>
      <c r="C55" s="40"/>
      <c r="D55" s="40"/>
      <c r="E55" s="40"/>
      <c r="F55" s="40"/>
      <c r="G55" s="40"/>
      <c r="H55" s="40"/>
      <c r="I55" s="40"/>
      <c r="J55" s="40"/>
      <c r="K55" s="40"/>
      <c r="L55" s="48"/>
      <c r="M55" s="6"/>
      <c r="N55" s="49"/>
      <c r="O55" s="40"/>
      <c r="P55" s="40"/>
      <c r="Q55" s="40"/>
      <c r="R55" s="40"/>
      <c r="S55" s="40"/>
      <c r="T55" s="40"/>
      <c r="U55" s="40"/>
      <c r="V55" s="40"/>
      <c r="W55" s="40"/>
      <c r="X55" s="48"/>
      <c r="Y55" s="3"/>
      <c r="Z55" s="50"/>
      <c r="AA55" s="40"/>
      <c r="AB55" s="40"/>
      <c r="AC55" s="40"/>
      <c r="AD55" s="40"/>
      <c r="AE55" s="40"/>
      <c r="AF55" s="40"/>
      <c r="AG55" s="40"/>
      <c r="AH55" s="40"/>
      <c r="AI55" s="40"/>
      <c r="AJ55" s="48"/>
    </row>
    <row r="56" spans="1:36" s="51" customFormat="1" ht="17.25" customHeight="1">
      <c r="A56" s="173" t="s">
        <v>263</v>
      </c>
      <c r="B56" s="173"/>
      <c r="C56" s="173"/>
      <c r="D56" s="173"/>
      <c r="E56" s="173"/>
      <c r="F56" s="173"/>
      <c r="G56" s="173"/>
      <c r="H56" s="173"/>
      <c r="I56" s="173"/>
      <c r="J56" s="173"/>
      <c r="K56" s="173"/>
      <c r="L56" s="70" t="s">
        <v>17</v>
      </c>
      <c r="M56" s="173" t="s">
        <v>263</v>
      </c>
      <c r="N56" s="173"/>
      <c r="O56" s="173"/>
      <c r="P56" s="173"/>
      <c r="Q56" s="173"/>
      <c r="R56" s="173"/>
      <c r="S56" s="173"/>
      <c r="T56" s="173"/>
      <c r="U56" s="173"/>
      <c r="V56" s="173"/>
      <c r="W56" s="173"/>
      <c r="X56" s="70" t="s">
        <v>17</v>
      </c>
      <c r="Y56" s="173" t="s">
        <v>273</v>
      </c>
      <c r="Z56" s="173"/>
      <c r="AA56" s="173"/>
      <c r="AB56" s="173"/>
      <c r="AC56" s="173"/>
      <c r="AD56" s="173"/>
      <c r="AE56" s="173"/>
      <c r="AF56" s="173"/>
      <c r="AG56" s="173"/>
      <c r="AH56" s="173"/>
      <c r="AI56" s="173"/>
      <c r="AJ56" s="70" t="s">
        <v>17</v>
      </c>
    </row>
    <row r="57" spans="1:36" s="24" customFormat="1" ht="17.25" customHeight="1">
      <c r="A57" s="171" t="s">
        <v>264</v>
      </c>
      <c r="B57" s="171"/>
      <c r="C57" s="171"/>
      <c r="D57" s="171"/>
      <c r="E57" s="171"/>
      <c r="F57" s="171"/>
      <c r="G57" s="171"/>
      <c r="H57" s="171"/>
      <c r="I57" s="171"/>
      <c r="J57" s="171"/>
      <c r="K57" s="171"/>
      <c r="L57" s="171"/>
      <c r="M57" s="171" t="s">
        <v>265</v>
      </c>
      <c r="N57" s="171"/>
      <c r="O57" s="171"/>
      <c r="P57" s="171"/>
      <c r="Q57" s="171"/>
      <c r="R57" s="171"/>
      <c r="S57" s="171"/>
      <c r="T57" s="171"/>
      <c r="U57" s="171"/>
      <c r="V57" s="171"/>
      <c r="W57" s="171"/>
      <c r="X57" s="171"/>
      <c r="Y57" s="171" t="s">
        <v>274</v>
      </c>
      <c r="Z57" s="171"/>
      <c r="AA57" s="171"/>
      <c r="AB57" s="171"/>
      <c r="AC57" s="171"/>
      <c r="AD57" s="171"/>
      <c r="AE57" s="171"/>
      <c r="AF57" s="171"/>
      <c r="AG57" s="171"/>
      <c r="AH57" s="171"/>
      <c r="AI57" s="171"/>
      <c r="AJ57" s="171"/>
    </row>
    <row r="58" spans="1:36" s="24" customFormat="1" ht="17.25" customHeight="1">
      <c r="A58" s="172"/>
      <c r="B58" s="175"/>
      <c r="C58" s="175"/>
      <c r="D58" s="175"/>
      <c r="E58" s="175"/>
      <c r="F58" s="175"/>
      <c r="G58" s="175"/>
      <c r="H58" s="175"/>
      <c r="I58" s="175"/>
      <c r="J58" s="175"/>
      <c r="K58" s="175"/>
      <c r="L58" s="175"/>
      <c r="M58" s="171"/>
      <c r="N58" s="171"/>
      <c r="O58" s="171"/>
      <c r="P58" s="171"/>
      <c r="Q58" s="171"/>
      <c r="R58" s="171"/>
      <c r="S58" s="171"/>
      <c r="T58" s="171"/>
      <c r="U58" s="171"/>
      <c r="V58" s="171"/>
      <c r="W58" s="171"/>
      <c r="X58" s="176"/>
      <c r="Y58" s="172" t="s">
        <v>275</v>
      </c>
      <c r="Z58" s="172"/>
      <c r="AA58" s="172"/>
      <c r="AB58" s="172"/>
      <c r="AC58" s="172"/>
      <c r="AD58" s="172"/>
      <c r="AE58" s="172"/>
      <c r="AF58" s="172"/>
      <c r="AG58" s="172"/>
      <c r="AH58" s="172"/>
      <c r="AI58" s="172"/>
      <c r="AJ58" s="177"/>
    </row>
    <row r="59" spans="1:36" s="24" customFormat="1" ht="17.2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1" t="s">
        <v>276</v>
      </c>
      <c r="Z59" s="171"/>
      <c r="AA59" s="171"/>
      <c r="AB59" s="171"/>
      <c r="AC59" s="171"/>
      <c r="AD59" s="171"/>
      <c r="AE59" s="171"/>
      <c r="AF59" s="171"/>
      <c r="AG59" s="171"/>
      <c r="AH59" s="171"/>
      <c r="AI59" s="171"/>
      <c r="AJ59" s="171"/>
    </row>
  </sheetData>
  <mergeCells count="46">
    <mergeCell ref="A40:A54"/>
    <mergeCell ref="M40:M54"/>
    <mergeCell ref="Y40:Y54"/>
    <mergeCell ref="AI3:AI4"/>
    <mergeCell ref="X3:X4"/>
    <mergeCell ref="Y3:Y4"/>
    <mergeCell ref="AA3:AA4"/>
    <mergeCell ref="AB3:AB4"/>
    <mergeCell ref="O3:O4"/>
    <mergeCell ref="P3:P4"/>
    <mergeCell ref="Q3:Q4"/>
    <mergeCell ref="R3:R4"/>
    <mergeCell ref="S3:S4"/>
    <mergeCell ref="A23:A37"/>
    <mergeCell ref="M23:M37"/>
    <mergeCell ref="Y23:Y37"/>
    <mergeCell ref="M3:M4"/>
    <mergeCell ref="AJ3:AJ4"/>
    <mergeCell ref="A6:A20"/>
    <mergeCell ref="M6:M20"/>
    <mergeCell ref="Y6:Y20"/>
    <mergeCell ref="AE3:AE4"/>
    <mergeCell ref="AF3:AF4"/>
    <mergeCell ref="AG3:AG4"/>
    <mergeCell ref="AH3:AH4"/>
    <mergeCell ref="AC3:AC4"/>
    <mergeCell ref="AD3:AD4"/>
    <mergeCell ref="T3:T4"/>
    <mergeCell ref="V3:V4"/>
    <mergeCell ref="W3:W4"/>
    <mergeCell ref="K2:L2"/>
    <mergeCell ref="A1:L1"/>
    <mergeCell ref="M1:X1"/>
    <mergeCell ref="Y1:AJ1"/>
    <mergeCell ref="A3:A4"/>
    <mergeCell ref="C3:C4"/>
    <mergeCell ref="D3:D4"/>
    <mergeCell ref="E3:E4"/>
    <mergeCell ref="F3:F4"/>
    <mergeCell ref="G3:G4"/>
    <mergeCell ref="H3:H4"/>
    <mergeCell ref="U3:U4"/>
    <mergeCell ref="I3:I4"/>
    <mergeCell ref="J3:J4"/>
    <mergeCell ref="K3:K4"/>
    <mergeCell ref="L3:L4"/>
  </mergeCells>
  <phoneticPr fontId="12"/>
  <pageMargins left="0.59055118110236227" right="0.59055118110236227" top="0.59055118110236227" bottom="0.59055118110236227" header="0.51181102362204722" footer="0.51181102362204722"/>
  <pageSetup paperSize="9" orientation="portrait" r:id="rId1"/>
  <headerFooter alignWithMargins="0"/>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5"/>
  <sheetViews>
    <sheetView view="pageBreakPreview" topLeftCell="A7" zoomScale="120" zoomScaleNormal="70" zoomScaleSheetLayoutView="120" workbookViewId="0">
      <selection activeCell="D37" sqref="D37"/>
    </sheetView>
  </sheetViews>
  <sheetFormatPr defaultRowHeight="12"/>
  <cols>
    <col min="1" max="1" width="13.28515625" style="7" bestFit="1" customWidth="1"/>
    <col min="2" max="10" width="7.42578125" style="9" customWidth="1"/>
    <col min="11" max="11" width="7.85546875" style="9" bestFit="1" customWidth="1"/>
    <col min="12" max="12" width="13.28515625" style="7" bestFit="1" customWidth="1"/>
    <col min="13" max="21" width="7.42578125" style="9" customWidth="1"/>
    <col min="22" max="22" width="12.5703125" style="9" customWidth="1"/>
    <col min="23" max="23" width="9.85546875" style="7" customWidth="1"/>
    <col min="24" max="32" width="7.42578125" style="9" customWidth="1"/>
    <col min="33" max="33" width="7.85546875" style="9" bestFit="1" customWidth="1"/>
    <col min="34" max="16384" width="9.140625" style="9"/>
  </cols>
  <sheetData>
    <row r="1" spans="1:33" ht="15.75" customHeight="1">
      <c r="A1" s="14" t="s">
        <v>3</v>
      </c>
      <c r="B1" s="436" t="s">
        <v>23</v>
      </c>
      <c r="C1" s="438" t="s">
        <v>0</v>
      </c>
      <c r="D1" s="438" t="s">
        <v>24</v>
      </c>
      <c r="E1" s="438" t="s">
        <v>25</v>
      </c>
      <c r="F1" s="438" t="s">
        <v>5</v>
      </c>
      <c r="G1" s="438" t="s">
        <v>6</v>
      </c>
      <c r="H1" s="438" t="s">
        <v>7</v>
      </c>
      <c r="I1" s="438" t="s">
        <v>8</v>
      </c>
      <c r="J1" s="438" t="s">
        <v>4</v>
      </c>
      <c r="K1" s="441" t="s">
        <v>26</v>
      </c>
      <c r="L1" s="17" t="s">
        <v>3</v>
      </c>
      <c r="M1" s="436" t="s">
        <v>23</v>
      </c>
      <c r="N1" s="438" t="s">
        <v>0</v>
      </c>
      <c r="O1" s="438" t="s">
        <v>24</v>
      </c>
      <c r="P1" s="438" t="s">
        <v>25</v>
      </c>
      <c r="Q1" s="438" t="s">
        <v>5</v>
      </c>
      <c r="R1" s="438" t="s">
        <v>6</v>
      </c>
      <c r="S1" s="438" t="s">
        <v>7</v>
      </c>
      <c r="T1" s="438" t="s">
        <v>8</v>
      </c>
      <c r="U1" s="438" t="s">
        <v>4</v>
      </c>
      <c r="V1" s="441" t="s">
        <v>26</v>
      </c>
      <c r="W1" s="17" t="s">
        <v>3</v>
      </c>
      <c r="X1" s="436" t="s">
        <v>23</v>
      </c>
      <c r="Y1" s="438" t="s">
        <v>0</v>
      </c>
      <c r="Z1" s="438" t="s">
        <v>24</v>
      </c>
      <c r="AA1" s="438" t="s">
        <v>25</v>
      </c>
      <c r="AB1" s="438" t="s">
        <v>5</v>
      </c>
      <c r="AC1" s="438" t="s">
        <v>6</v>
      </c>
      <c r="AD1" s="438" t="s">
        <v>7</v>
      </c>
      <c r="AE1" s="438" t="s">
        <v>8</v>
      </c>
      <c r="AF1" s="438" t="s">
        <v>4</v>
      </c>
      <c r="AG1" s="441" t="s">
        <v>26</v>
      </c>
    </row>
    <row r="2" spans="1:33" s="7" customFormat="1" ht="15.75" customHeight="1">
      <c r="A2" s="15" t="s">
        <v>39</v>
      </c>
      <c r="B2" s="437"/>
      <c r="C2" s="439"/>
      <c r="D2" s="439"/>
      <c r="E2" s="439"/>
      <c r="F2" s="440"/>
      <c r="G2" s="440"/>
      <c r="H2" s="440"/>
      <c r="I2" s="440"/>
      <c r="J2" s="440"/>
      <c r="K2" s="442"/>
      <c r="L2" s="18" t="s">
        <v>39</v>
      </c>
      <c r="M2" s="437"/>
      <c r="N2" s="439"/>
      <c r="O2" s="439"/>
      <c r="P2" s="439"/>
      <c r="Q2" s="440"/>
      <c r="R2" s="440"/>
      <c r="S2" s="440"/>
      <c r="T2" s="440"/>
      <c r="U2" s="440"/>
      <c r="V2" s="442"/>
      <c r="W2" s="18" t="s">
        <v>47</v>
      </c>
      <c r="X2" s="437"/>
      <c r="Y2" s="439"/>
      <c r="Z2" s="439"/>
      <c r="AA2" s="439"/>
      <c r="AB2" s="440"/>
      <c r="AC2" s="440"/>
      <c r="AD2" s="440"/>
      <c r="AE2" s="440"/>
      <c r="AF2" s="440"/>
      <c r="AG2" s="442"/>
    </row>
    <row r="3" spans="1:33" ht="15.75" customHeight="1">
      <c r="A3" s="28" t="s">
        <v>40</v>
      </c>
      <c r="B3" s="208">
        <v>88</v>
      </c>
      <c r="C3" s="208">
        <v>25</v>
      </c>
      <c r="D3" s="208">
        <v>1</v>
      </c>
      <c r="E3" s="208">
        <v>7</v>
      </c>
      <c r="F3" s="208">
        <v>9</v>
      </c>
      <c r="G3" s="208">
        <v>0</v>
      </c>
      <c r="H3" s="208">
        <v>2</v>
      </c>
      <c r="I3" s="208">
        <v>3</v>
      </c>
      <c r="J3" s="208">
        <v>2</v>
      </c>
      <c r="K3" s="209">
        <f t="shared" ref="K3:K14" si="0">SUM(B3:J3)</f>
        <v>137</v>
      </c>
      <c r="L3" s="219" t="s">
        <v>199</v>
      </c>
      <c r="M3" s="208">
        <v>945</v>
      </c>
      <c r="N3" s="208">
        <v>190</v>
      </c>
      <c r="O3" s="208">
        <v>13</v>
      </c>
      <c r="P3" s="208">
        <v>113</v>
      </c>
      <c r="Q3" s="208">
        <v>103</v>
      </c>
      <c r="R3" s="208">
        <v>3</v>
      </c>
      <c r="S3" s="208">
        <v>10</v>
      </c>
      <c r="T3" s="208">
        <v>16</v>
      </c>
      <c r="U3" s="208">
        <v>30</v>
      </c>
      <c r="V3" s="29">
        <f t="shared" ref="V3:V14" si="1">SUM(M3:U3)</f>
        <v>1423</v>
      </c>
      <c r="W3" s="30" t="s">
        <v>54</v>
      </c>
      <c r="X3" s="69">
        <v>20</v>
      </c>
      <c r="Y3" s="69">
        <v>12</v>
      </c>
      <c r="Z3" s="69">
        <v>0</v>
      </c>
      <c r="AA3" s="69">
        <v>-22</v>
      </c>
      <c r="AB3" s="69">
        <v>-9</v>
      </c>
      <c r="AC3" s="69">
        <v>-2</v>
      </c>
      <c r="AD3" s="69">
        <v>-2</v>
      </c>
      <c r="AE3" s="69">
        <v>6</v>
      </c>
      <c r="AF3" s="69">
        <v>-3</v>
      </c>
      <c r="AG3" s="67">
        <f t="shared" ref="AG3:AG14" si="2">SUM(X3:AF3)</f>
        <v>0</v>
      </c>
    </row>
    <row r="4" spans="1:33" ht="15.75" customHeight="1">
      <c r="A4" s="28" t="s">
        <v>28</v>
      </c>
      <c r="B4" s="208">
        <v>71</v>
      </c>
      <c r="C4" s="208">
        <v>31</v>
      </c>
      <c r="D4" s="208">
        <v>2</v>
      </c>
      <c r="E4" s="208">
        <v>22</v>
      </c>
      <c r="F4" s="208">
        <v>8</v>
      </c>
      <c r="G4" s="208">
        <v>1</v>
      </c>
      <c r="H4" s="208">
        <v>0</v>
      </c>
      <c r="I4" s="208">
        <v>3</v>
      </c>
      <c r="J4" s="208">
        <v>4</v>
      </c>
      <c r="K4" s="209">
        <f t="shared" si="0"/>
        <v>142</v>
      </c>
      <c r="L4" s="220" t="s">
        <v>185</v>
      </c>
      <c r="M4" s="208">
        <v>352</v>
      </c>
      <c r="N4" s="208">
        <v>81</v>
      </c>
      <c r="O4" s="208">
        <v>6</v>
      </c>
      <c r="P4" s="208">
        <v>28</v>
      </c>
      <c r="Q4" s="208">
        <v>50</v>
      </c>
      <c r="R4" s="208">
        <v>0</v>
      </c>
      <c r="S4" s="208">
        <v>6</v>
      </c>
      <c r="T4" s="208">
        <v>11</v>
      </c>
      <c r="U4" s="208">
        <v>17</v>
      </c>
      <c r="V4" s="29">
        <f t="shared" si="1"/>
        <v>551</v>
      </c>
      <c r="W4" s="32" t="s">
        <v>43</v>
      </c>
      <c r="X4" s="69">
        <v>35</v>
      </c>
      <c r="Y4" s="69">
        <v>7</v>
      </c>
      <c r="Z4" s="69">
        <v>-8</v>
      </c>
      <c r="AA4" s="69">
        <v>-17</v>
      </c>
      <c r="AB4" s="69">
        <v>-4</v>
      </c>
      <c r="AC4" s="69">
        <v>-3</v>
      </c>
      <c r="AD4" s="69">
        <v>-2</v>
      </c>
      <c r="AE4" s="69">
        <v>-6</v>
      </c>
      <c r="AF4" s="69">
        <v>-2</v>
      </c>
      <c r="AG4" s="67">
        <f t="shared" si="2"/>
        <v>0</v>
      </c>
    </row>
    <row r="5" spans="1:33" ht="15.75" customHeight="1">
      <c r="A5" s="28" t="s">
        <v>29</v>
      </c>
      <c r="B5" s="208">
        <v>90</v>
      </c>
      <c r="C5" s="208">
        <v>32</v>
      </c>
      <c r="D5" s="208">
        <v>2</v>
      </c>
      <c r="E5" s="208">
        <v>16</v>
      </c>
      <c r="F5" s="208">
        <v>13</v>
      </c>
      <c r="G5" s="208">
        <v>1</v>
      </c>
      <c r="H5" s="208">
        <v>0</v>
      </c>
      <c r="I5" s="208">
        <v>1</v>
      </c>
      <c r="J5" s="208">
        <v>1</v>
      </c>
      <c r="K5" s="209">
        <f t="shared" si="0"/>
        <v>156</v>
      </c>
      <c r="L5" s="220" t="s">
        <v>186</v>
      </c>
      <c r="M5" s="208">
        <v>392</v>
      </c>
      <c r="N5" s="208">
        <v>71</v>
      </c>
      <c r="O5" s="208">
        <v>8</v>
      </c>
      <c r="P5" s="208">
        <v>34</v>
      </c>
      <c r="Q5" s="208">
        <v>62</v>
      </c>
      <c r="R5" s="208">
        <v>1</v>
      </c>
      <c r="S5" s="208">
        <v>3</v>
      </c>
      <c r="T5" s="208">
        <v>6</v>
      </c>
      <c r="U5" s="208">
        <v>6</v>
      </c>
      <c r="V5" s="29">
        <f t="shared" si="1"/>
        <v>583</v>
      </c>
      <c r="W5" s="32" t="s">
        <v>29</v>
      </c>
      <c r="X5" s="69">
        <v>24</v>
      </c>
      <c r="Y5" s="69">
        <v>-26</v>
      </c>
      <c r="Z5" s="69">
        <v>-5</v>
      </c>
      <c r="AA5" s="69">
        <v>19</v>
      </c>
      <c r="AB5" s="69">
        <v>6</v>
      </c>
      <c r="AC5" s="69">
        <v>-11</v>
      </c>
      <c r="AD5" s="69">
        <v>0</v>
      </c>
      <c r="AE5" s="69">
        <v>0</v>
      </c>
      <c r="AF5" s="69">
        <v>-7</v>
      </c>
      <c r="AG5" s="67">
        <f t="shared" si="2"/>
        <v>0</v>
      </c>
    </row>
    <row r="6" spans="1:33" ht="15.75" customHeight="1">
      <c r="A6" s="28" t="s">
        <v>30</v>
      </c>
      <c r="B6" s="208">
        <v>87</v>
      </c>
      <c r="C6" s="208">
        <v>24</v>
      </c>
      <c r="D6" s="208">
        <v>2</v>
      </c>
      <c r="E6" s="208">
        <v>18</v>
      </c>
      <c r="F6" s="208">
        <v>8</v>
      </c>
      <c r="G6" s="208">
        <v>0</v>
      </c>
      <c r="H6" s="208">
        <v>1</v>
      </c>
      <c r="I6" s="208">
        <v>3</v>
      </c>
      <c r="J6" s="208">
        <v>4</v>
      </c>
      <c r="K6" s="209">
        <f t="shared" si="0"/>
        <v>147</v>
      </c>
      <c r="L6" s="220" t="s">
        <v>187</v>
      </c>
      <c r="M6" s="208">
        <v>353</v>
      </c>
      <c r="N6" s="208">
        <v>73</v>
      </c>
      <c r="O6" s="208">
        <v>20</v>
      </c>
      <c r="P6" s="208">
        <v>66</v>
      </c>
      <c r="Q6" s="208">
        <v>43</v>
      </c>
      <c r="R6" s="208">
        <v>4</v>
      </c>
      <c r="S6" s="208">
        <v>3</v>
      </c>
      <c r="T6" s="208">
        <v>12</v>
      </c>
      <c r="U6" s="208">
        <v>18</v>
      </c>
      <c r="V6" s="29">
        <f t="shared" si="1"/>
        <v>592</v>
      </c>
      <c r="W6" s="32" t="s">
        <v>30</v>
      </c>
      <c r="X6" s="69">
        <v>58</v>
      </c>
      <c r="Y6" s="69">
        <v>-31</v>
      </c>
      <c r="Z6" s="69">
        <v>-9</v>
      </c>
      <c r="AA6" s="69">
        <v>5</v>
      </c>
      <c r="AB6" s="69">
        <v>-14</v>
      </c>
      <c r="AC6" s="69">
        <v>-3</v>
      </c>
      <c r="AD6" s="69">
        <v>-8</v>
      </c>
      <c r="AE6" s="69">
        <v>-5</v>
      </c>
      <c r="AF6" s="69">
        <v>7</v>
      </c>
      <c r="AG6" s="67">
        <f t="shared" si="2"/>
        <v>0</v>
      </c>
    </row>
    <row r="7" spans="1:33" ht="15.75" customHeight="1">
      <c r="A7" s="28" t="s">
        <v>31</v>
      </c>
      <c r="B7" s="208">
        <v>86</v>
      </c>
      <c r="C7" s="208">
        <v>35</v>
      </c>
      <c r="D7" s="208">
        <v>5</v>
      </c>
      <c r="E7" s="208">
        <v>19</v>
      </c>
      <c r="F7" s="208">
        <v>16</v>
      </c>
      <c r="G7" s="208">
        <v>2</v>
      </c>
      <c r="H7" s="208">
        <v>0</v>
      </c>
      <c r="I7" s="208">
        <v>2</v>
      </c>
      <c r="J7" s="208">
        <v>7</v>
      </c>
      <c r="K7" s="209">
        <f t="shared" si="0"/>
        <v>172</v>
      </c>
      <c r="L7" s="220" t="s">
        <v>188</v>
      </c>
      <c r="M7" s="208">
        <v>383</v>
      </c>
      <c r="N7" s="208">
        <v>72</v>
      </c>
      <c r="O7" s="208">
        <v>23</v>
      </c>
      <c r="P7" s="208">
        <v>54</v>
      </c>
      <c r="Q7" s="208">
        <v>32</v>
      </c>
      <c r="R7" s="208">
        <v>3</v>
      </c>
      <c r="S7" s="208">
        <v>6</v>
      </c>
      <c r="T7" s="208">
        <v>12</v>
      </c>
      <c r="U7" s="208">
        <v>31</v>
      </c>
      <c r="V7" s="29">
        <f t="shared" si="1"/>
        <v>616</v>
      </c>
      <c r="W7" s="32" t="s">
        <v>31</v>
      </c>
      <c r="X7" s="69">
        <v>27</v>
      </c>
      <c r="Y7" s="69">
        <v>-38</v>
      </c>
      <c r="Z7" s="69">
        <v>-1</v>
      </c>
      <c r="AA7" s="69">
        <v>5</v>
      </c>
      <c r="AB7" s="69">
        <v>-14</v>
      </c>
      <c r="AC7" s="69">
        <v>4</v>
      </c>
      <c r="AD7" s="69">
        <v>-1</v>
      </c>
      <c r="AE7" s="69">
        <v>17</v>
      </c>
      <c r="AF7" s="69">
        <v>1</v>
      </c>
      <c r="AG7" s="67">
        <f t="shared" si="2"/>
        <v>0</v>
      </c>
    </row>
    <row r="8" spans="1:33" ht="15.75" customHeight="1">
      <c r="A8" s="28" t="s">
        <v>32</v>
      </c>
      <c r="B8" s="208">
        <v>84</v>
      </c>
      <c r="C8" s="208">
        <v>35</v>
      </c>
      <c r="D8" s="208">
        <v>2</v>
      </c>
      <c r="E8" s="208">
        <v>12</v>
      </c>
      <c r="F8" s="208">
        <v>10</v>
      </c>
      <c r="G8" s="208">
        <v>0</v>
      </c>
      <c r="H8" s="208">
        <v>1</v>
      </c>
      <c r="I8" s="208">
        <v>4</v>
      </c>
      <c r="J8" s="208">
        <v>5</v>
      </c>
      <c r="K8" s="209">
        <f t="shared" si="0"/>
        <v>153</v>
      </c>
      <c r="L8" s="220" t="s">
        <v>189</v>
      </c>
      <c r="M8" s="208">
        <v>539</v>
      </c>
      <c r="N8" s="208">
        <v>91</v>
      </c>
      <c r="O8" s="208">
        <v>13</v>
      </c>
      <c r="P8" s="208">
        <v>53</v>
      </c>
      <c r="Q8" s="208">
        <v>38</v>
      </c>
      <c r="R8" s="208">
        <v>1</v>
      </c>
      <c r="S8" s="208">
        <v>2</v>
      </c>
      <c r="T8" s="208">
        <v>8</v>
      </c>
      <c r="U8" s="208">
        <v>12</v>
      </c>
      <c r="V8" s="29">
        <f t="shared" si="1"/>
        <v>757</v>
      </c>
      <c r="W8" s="32" t="s">
        <v>32</v>
      </c>
      <c r="X8" s="69">
        <v>18</v>
      </c>
      <c r="Y8" s="69">
        <v>11</v>
      </c>
      <c r="Z8" s="69">
        <v>-8</v>
      </c>
      <c r="AA8" s="69">
        <v>-3</v>
      </c>
      <c r="AB8" s="69">
        <v>-10</v>
      </c>
      <c r="AC8" s="69">
        <v>5</v>
      </c>
      <c r="AD8" s="69">
        <v>-5</v>
      </c>
      <c r="AE8" s="69">
        <v>-7</v>
      </c>
      <c r="AF8" s="69">
        <v>-1</v>
      </c>
      <c r="AG8" s="67">
        <f t="shared" si="2"/>
        <v>0</v>
      </c>
    </row>
    <row r="9" spans="1:33" ht="15.75" customHeight="1">
      <c r="A9" s="28" t="s">
        <v>33</v>
      </c>
      <c r="B9" s="208">
        <v>82</v>
      </c>
      <c r="C9" s="208">
        <v>17</v>
      </c>
      <c r="D9" s="208">
        <v>2</v>
      </c>
      <c r="E9" s="208">
        <v>14</v>
      </c>
      <c r="F9" s="208">
        <v>11</v>
      </c>
      <c r="G9" s="208">
        <v>3</v>
      </c>
      <c r="H9" s="208">
        <v>1</v>
      </c>
      <c r="I9" s="208">
        <v>2</v>
      </c>
      <c r="J9" s="208">
        <v>3</v>
      </c>
      <c r="K9" s="209">
        <f t="shared" si="0"/>
        <v>135</v>
      </c>
      <c r="L9" s="220" t="s">
        <v>190</v>
      </c>
      <c r="M9" s="208">
        <v>577</v>
      </c>
      <c r="N9" s="208">
        <v>100</v>
      </c>
      <c r="O9" s="208">
        <v>7</v>
      </c>
      <c r="P9" s="208">
        <v>43</v>
      </c>
      <c r="Q9" s="208">
        <v>66</v>
      </c>
      <c r="R9" s="208">
        <v>5</v>
      </c>
      <c r="S9" s="208">
        <v>5</v>
      </c>
      <c r="T9" s="208">
        <v>6</v>
      </c>
      <c r="U9" s="208">
        <v>15</v>
      </c>
      <c r="V9" s="29">
        <f t="shared" si="1"/>
        <v>824</v>
      </c>
      <c r="W9" s="32" t="s">
        <v>33</v>
      </c>
      <c r="X9" s="69">
        <v>7</v>
      </c>
      <c r="Y9" s="69">
        <v>4</v>
      </c>
      <c r="Z9" s="69">
        <v>-9</v>
      </c>
      <c r="AA9" s="69">
        <v>7</v>
      </c>
      <c r="AB9" s="69">
        <v>-8</v>
      </c>
      <c r="AC9" s="69">
        <v>-2</v>
      </c>
      <c r="AD9" s="69">
        <v>-3</v>
      </c>
      <c r="AE9" s="69">
        <v>7</v>
      </c>
      <c r="AF9" s="69">
        <v>-3</v>
      </c>
      <c r="AG9" s="67">
        <f t="shared" si="2"/>
        <v>0</v>
      </c>
    </row>
    <row r="10" spans="1:33" ht="15.75" customHeight="1">
      <c r="A10" s="28" t="s">
        <v>34</v>
      </c>
      <c r="B10" s="208">
        <v>84</v>
      </c>
      <c r="C10" s="208">
        <v>26</v>
      </c>
      <c r="D10" s="208">
        <v>1</v>
      </c>
      <c r="E10" s="208">
        <v>17</v>
      </c>
      <c r="F10" s="208">
        <v>16</v>
      </c>
      <c r="G10" s="208">
        <v>0</v>
      </c>
      <c r="H10" s="208">
        <v>1</v>
      </c>
      <c r="I10" s="208">
        <v>0</v>
      </c>
      <c r="J10" s="208">
        <v>2</v>
      </c>
      <c r="K10" s="209">
        <f t="shared" si="0"/>
        <v>147</v>
      </c>
      <c r="L10" s="220" t="s">
        <v>191</v>
      </c>
      <c r="M10" s="208">
        <v>308</v>
      </c>
      <c r="N10" s="208">
        <v>80</v>
      </c>
      <c r="O10" s="208">
        <v>69</v>
      </c>
      <c r="P10" s="208">
        <v>49</v>
      </c>
      <c r="Q10" s="208">
        <v>45</v>
      </c>
      <c r="R10" s="208">
        <v>0</v>
      </c>
      <c r="S10" s="208">
        <v>3</v>
      </c>
      <c r="T10" s="208">
        <v>11</v>
      </c>
      <c r="U10" s="208">
        <v>17</v>
      </c>
      <c r="V10" s="29">
        <f>SUM(M10:U10)</f>
        <v>582</v>
      </c>
      <c r="W10" s="32" t="s">
        <v>34</v>
      </c>
      <c r="X10" s="69">
        <v>49</v>
      </c>
      <c r="Y10" s="69">
        <v>-38</v>
      </c>
      <c r="Z10" s="69">
        <v>11</v>
      </c>
      <c r="AA10" s="69">
        <v>-20</v>
      </c>
      <c r="AB10" s="69">
        <v>1</v>
      </c>
      <c r="AC10" s="69">
        <v>3</v>
      </c>
      <c r="AD10" s="69">
        <v>-2</v>
      </c>
      <c r="AE10" s="69">
        <v>-2</v>
      </c>
      <c r="AF10" s="69">
        <v>-2</v>
      </c>
      <c r="AG10" s="67">
        <f t="shared" si="2"/>
        <v>0</v>
      </c>
    </row>
    <row r="11" spans="1:33" ht="15.75" customHeight="1">
      <c r="A11" s="28" t="s">
        <v>35</v>
      </c>
      <c r="B11" s="210">
        <v>61</v>
      </c>
      <c r="C11" s="208">
        <v>18</v>
      </c>
      <c r="D11" s="208">
        <v>2</v>
      </c>
      <c r="E11" s="208">
        <v>16</v>
      </c>
      <c r="F11" s="208">
        <v>9</v>
      </c>
      <c r="G11" s="208">
        <v>1</v>
      </c>
      <c r="H11" s="208">
        <v>1</v>
      </c>
      <c r="I11" s="208">
        <v>1</v>
      </c>
      <c r="J11" s="208">
        <v>2</v>
      </c>
      <c r="K11" s="209">
        <f t="shared" si="0"/>
        <v>111</v>
      </c>
      <c r="L11" s="220" t="s">
        <v>192</v>
      </c>
      <c r="M11" s="208">
        <v>309</v>
      </c>
      <c r="N11" s="208">
        <v>102</v>
      </c>
      <c r="O11" s="208">
        <v>6</v>
      </c>
      <c r="P11" s="208">
        <v>33</v>
      </c>
      <c r="Q11" s="208">
        <v>42</v>
      </c>
      <c r="R11" s="208">
        <v>0</v>
      </c>
      <c r="S11" s="208">
        <v>1</v>
      </c>
      <c r="T11" s="208">
        <v>13</v>
      </c>
      <c r="U11" s="208">
        <v>24</v>
      </c>
      <c r="V11" s="29">
        <f t="shared" si="1"/>
        <v>530</v>
      </c>
      <c r="W11" s="32" t="s">
        <v>35</v>
      </c>
      <c r="X11" s="69">
        <v>-12</v>
      </c>
      <c r="Y11" s="69">
        <v>-1</v>
      </c>
      <c r="Z11" s="69">
        <v>-19</v>
      </c>
      <c r="AA11" s="69">
        <v>22</v>
      </c>
      <c r="AB11" s="69">
        <v>10</v>
      </c>
      <c r="AC11" s="69">
        <v>-1</v>
      </c>
      <c r="AD11" s="69">
        <v>2</v>
      </c>
      <c r="AE11" s="69">
        <v>-7</v>
      </c>
      <c r="AF11" s="69">
        <v>6</v>
      </c>
      <c r="AG11" s="67">
        <f t="shared" si="2"/>
        <v>0</v>
      </c>
    </row>
    <row r="12" spans="1:33" ht="15.75" customHeight="1">
      <c r="A12" s="28" t="s">
        <v>36</v>
      </c>
      <c r="B12" s="210">
        <v>96</v>
      </c>
      <c r="C12" s="208">
        <v>27</v>
      </c>
      <c r="D12" s="208">
        <v>4</v>
      </c>
      <c r="E12" s="208">
        <v>13</v>
      </c>
      <c r="F12" s="208">
        <v>16</v>
      </c>
      <c r="G12" s="208">
        <v>0</v>
      </c>
      <c r="H12" s="208">
        <v>2</v>
      </c>
      <c r="I12" s="208">
        <v>3</v>
      </c>
      <c r="J12" s="208">
        <v>6</v>
      </c>
      <c r="K12" s="209">
        <f t="shared" si="0"/>
        <v>167</v>
      </c>
      <c r="L12" s="220" t="s">
        <v>193</v>
      </c>
      <c r="M12" s="208">
        <v>342</v>
      </c>
      <c r="N12" s="208">
        <v>57</v>
      </c>
      <c r="O12" s="208">
        <v>23</v>
      </c>
      <c r="P12" s="208">
        <v>39</v>
      </c>
      <c r="Q12" s="208">
        <v>36</v>
      </c>
      <c r="R12" s="208">
        <v>2</v>
      </c>
      <c r="S12" s="208">
        <v>2</v>
      </c>
      <c r="T12" s="208">
        <v>8</v>
      </c>
      <c r="U12" s="208">
        <v>18</v>
      </c>
      <c r="V12" s="29">
        <f t="shared" si="1"/>
        <v>527</v>
      </c>
      <c r="W12" s="32" t="s">
        <v>36</v>
      </c>
      <c r="X12" s="69">
        <v>-33</v>
      </c>
      <c r="Y12" s="69">
        <v>30</v>
      </c>
      <c r="Z12" s="69">
        <v>3</v>
      </c>
      <c r="AA12" s="69">
        <v>10</v>
      </c>
      <c r="AB12" s="69">
        <v>-3</v>
      </c>
      <c r="AC12" s="69">
        <v>-1</v>
      </c>
      <c r="AD12" s="69">
        <v>2</v>
      </c>
      <c r="AE12" s="69">
        <v>-5</v>
      </c>
      <c r="AF12" s="69">
        <v>-3</v>
      </c>
      <c r="AG12" s="67">
        <f t="shared" si="2"/>
        <v>0</v>
      </c>
    </row>
    <row r="13" spans="1:33" ht="15.75" customHeight="1">
      <c r="A13" s="28" t="s">
        <v>37</v>
      </c>
      <c r="B13" s="211">
        <v>75</v>
      </c>
      <c r="C13" s="211">
        <v>24</v>
      </c>
      <c r="D13" s="211">
        <v>5</v>
      </c>
      <c r="E13" s="211">
        <v>8</v>
      </c>
      <c r="F13" s="211">
        <v>15</v>
      </c>
      <c r="G13" s="211">
        <v>0</v>
      </c>
      <c r="H13" s="211">
        <v>1</v>
      </c>
      <c r="I13" s="211">
        <v>1</v>
      </c>
      <c r="J13" s="211">
        <v>0</v>
      </c>
      <c r="K13" s="209">
        <f t="shared" si="0"/>
        <v>129</v>
      </c>
      <c r="L13" s="220" t="s">
        <v>194</v>
      </c>
      <c r="M13" s="221">
        <v>392</v>
      </c>
      <c r="N13" s="221">
        <v>115</v>
      </c>
      <c r="O13" s="221">
        <v>4</v>
      </c>
      <c r="P13" s="221">
        <v>39</v>
      </c>
      <c r="Q13" s="221">
        <v>38</v>
      </c>
      <c r="R13" s="221">
        <v>2</v>
      </c>
      <c r="S13" s="221">
        <v>6</v>
      </c>
      <c r="T13" s="221">
        <v>9</v>
      </c>
      <c r="U13" s="221">
        <v>16</v>
      </c>
      <c r="V13" s="29">
        <f t="shared" si="1"/>
        <v>621</v>
      </c>
      <c r="W13" s="32" t="s">
        <v>37</v>
      </c>
      <c r="X13" s="68">
        <v>-11</v>
      </c>
      <c r="Y13" s="68">
        <v>39</v>
      </c>
      <c r="Z13" s="68">
        <v>-8</v>
      </c>
      <c r="AA13" s="68">
        <v>-1</v>
      </c>
      <c r="AB13" s="68">
        <v>-15</v>
      </c>
      <c r="AC13" s="68">
        <v>2</v>
      </c>
      <c r="AD13" s="68">
        <v>-2</v>
      </c>
      <c r="AE13" s="68">
        <v>1</v>
      </c>
      <c r="AF13" s="68">
        <v>-5</v>
      </c>
      <c r="AG13" s="67">
        <f t="shared" si="2"/>
        <v>0</v>
      </c>
    </row>
    <row r="14" spans="1:33" ht="15.75" customHeight="1">
      <c r="A14" s="28" t="s">
        <v>38</v>
      </c>
      <c r="B14" s="211">
        <v>79</v>
      </c>
      <c r="C14" s="211">
        <v>28</v>
      </c>
      <c r="D14" s="211">
        <v>2</v>
      </c>
      <c r="E14" s="211">
        <v>11</v>
      </c>
      <c r="F14" s="211">
        <v>15</v>
      </c>
      <c r="G14" s="211">
        <v>1</v>
      </c>
      <c r="H14" s="211">
        <v>1</v>
      </c>
      <c r="I14" s="211">
        <v>2</v>
      </c>
      <c r="J14" s="211">
        <v>2</v>
      </c>
      <c r="K14" s="209">
        <f t="shared" si="0"/>
        <v>141</v>
      </c>
      <c r="L14" s="220" t="s">
        <v>195</v>
      </c>
      <c r="M14" s="222">
        <v>1003</v>
      </c>
      <c r="N14" s="222">
        <v>139</v>
      </c>
      <c r="O14" s="222">
        <v>58</v>
      </c>
      <c r="P14" s="222">
        <v>134</v>
      </c>
      <c r="Q14" s="222">
        <v>133</v>
      </c>
      <c r="R14" s="222">
        <v>6</v>
      </c>
      <c r="S14" s="222">
        <v>4</v>
      </c>
      <c r="T14" s="222">
        <v>27</v>
      </c>
      <c r="U14" s="222">
        <v>35</v>
      </c>
      <c r="V14" s="29">
        <f t="shared" si="1"/>
        <v>1539</v>
      </c>
      <c r="W14" s="32" t="s">
        <v>38</v>
      </c>
      <c r="X14" s="38">
        <v>-7</v>
      </c>
      <c r="Y14" s="38">
        <v>-29</v>
      </c>
      <c r="Z14" s="38">
        <v>-12</v>
      </c>
      <c r="AA14" s="38">
        <v>32</v>
      </c>
      <c r="AB14" s="38">
        <v>14</v>
      </c>
      <c r="AC14" s="38">
        <v>2</v>
      </c>
      <c r="AD14" s="38">
        <v>1</v>
      </c>
      <c r="AE14" s="38">
        <v>9</v>
      </c>
      <c r="AF14" s="38">
        <v>-10</v>
      </c>
      <c r="AG14" s="67">
        <f t="shared" si="2"/>
        <v>0</v>
      </c>
    </row>
    <row r="15" spans="1:33" s="62" customFormat="1" ht="15.75" customHeight="1">
      <c r="A15" s="58" t="s">
        <v>46</v>
      </c>
      <c r="B15" s="212">
        <f t="shared" ref="B15:K15" si="3">SUM(B3:B14)</f>
        <v>983</v>
      </c>
      <c r="C15" s="212">
        <f t="shared" si="3"/>
        <v>322</v>
      </c>
      <c r="D15" s="212">
        <f t="shared" si="3"/>
        <v>30</v>
      </c>
      <c r="E15" s="212">
        <f t="shared" si="3"/>
        <v>173</v>
      </c>
      <c r="F15" s="212">
        <f t="shared" si="3"/>
        <v>146</v>
      </c>
      <c r="G15" s="212">
        <f t="shared" si="3"/>
        <v>9</v>
      </c>
      <c r="H15" s="212">
        <f t="shared" si="3"/>
        <v>11</v>
      </c>
      <c r="I15" s="212">
        <f t="shared" si="3"/>
        <v>25</v>
      </c>
      <c r="J15" s="212">
        <f t="shared" si="3"/>
        <v>38</v>
      </c>
      <c r="K15" s="213">
        <f t="shared" si="3"/>
        <v>1737</v>
      </c>
      <c r="L15" s="223" t="s">
        <v>196</v>
      </c>
      <c r="M15" s="224">
        <f t="shared" ref="M15:V15" si="4">SUM(M3:M14)</f>
        <v>5895</v>
      </c>
      <c r="N15" s="224">
        <f t="shared" si="4"/>
        <v>1171</v>
      </c>
      <c r="O15" s="224">
        <f t="shared" si="4"/>
        <v>250</v>
      </c>
      <c r="P15" s="224">
        <f t="shared" si="4"/>
        <v>685</v>
      </c>
      <c r="Q15" s="224">
        <f t="shared" si="4"/>
        <v>688</v>
      </c>
      <c r="R15" s="224">
        <f t="shared" si="4"/>
        <v>27</v>
      </c>
      <c r="S15" s="224">
        <f t="shared" si="4"/>
        <v>51</v>
      </c>
      <c r="T15" s="224">
        <f t="shared" si="4"/>
        <v>139</v>
      </c>
      <c r="U15" s="224">
        <f t="shared" si="4"/>
        <v>239</v>
      </c>
      <c r="V15" s="61">
        <f t="shared" si="4"/>
        <v>9145</v>
      </c>
      <c r="W15" s="59" t="s">
        <v>55</v>
      </c>
      <c r="X15" s="60">
        <f>SUM(X3:X14)</f>
        <v>175</v>
      </c>
      <c r="Y15" s="60">
        <f t="shared" ref="Y15:AF15" si="5">SUM(Y3:Y14)</f>
        <v>-60</v>
      </c>
      <c r="Z15" s="60">
        <f t="shared" si="5"/>
        <v>-65</v>
      </c>
      <c r="AA15" s="60">
        <f t="shared" si="5"/>
        <v>37</v>
      </c>
      <c r="AB15" s="60">
        <f t="shared" si="5"/>
        <v>-46</v>
      </c>
      <c r="AC15" s="60">
        <f t="shared" si="5"/>
        <v>-7</v>
      </c>
      <c r="AD15" s="60">
        <f t="shared" si="5"/>
        <v>-20</v>
      </c>
      <c r="AE15" s="60">
        <f t="shared" si="5"/>
        <v>8</v>
      </c>
      <c r="AF15" s="60">
        <f t="shared" si="5"/>
        <v>-22</v>
      </c>
      <c r="AG15" s="61">
        <f t="shared" ref="AG15" si="6">SUM(AG3:AG14)</f>
        <v>0</v>
      </c>
    </row>
    <row r="16" spans="1:33" s="37" customFormat="1" ht="15.75" customHeight="1">
      <c r="A16" s="33" t="s">
        <v>41</v>
      </c>
      <c r="B16" s="211">
        <v>44</v>
      </c>
      <c r="C16" s="211">
        <v>20</v>
      </c>
      <c r="D16" s="211">
        <v>9</v>
      </c>
      <c r="E16" s="211">
        <v>17</v>
      </c>
      <c r="F16" s="211">
        <v>18</v>
      </c>
      <c r="G16" s="211">
        <v>2</v>
      </c>
      <c r="H16" s="211">
        <v>6</v>
      </c>
      <c r="I16" s="211">
        <v>7</v>
      </c>
      <c r="J16" s="211">
        <v>8</v>
      </c>
      <c r="K16" s="209">
        <f t="shared" ref="K16:K27" si="7">SUM(B16:J16)</f>
        <v>131</v>
      </c>
      <c r="L16" s="225" t="s">
        <v>200</v>
      </c>
      <c r="M16" s="221">
        <v>510</v>
      </c>
      <c r="N16" s="221">
        <v>139</v>
      </c>
      <c r="O16" s="221">
        <v>24</v>
      </c>
      <c r="P16" s="221">
        <v>122</v>
      </c>
      <c r="Q16" s="221">
        <v>97</v>
      </c>
      <c r="R16" s="221">
        <v>3</v>
      </c>
      <c r="S16" s="221">
        <v>5</v>
      </c>
      <c r="T16" s="221">
        <v>14</v>
      </c>
      <c r="U16" s="221">
        <v>22</v>
      </c>
      <c r="V16" s="39">
        <f t="shared" ref="V16:V22" si="8">SUM(M16:U16)</f>
        <v>936</v>
      </c>
      <c r="W16" s="30" t="s">
        <v>48</v>
      </c>
      <c r="X16" s="69">
        <v>-15</v>
      </c>
      <c r="Y16" s="69">
        <v>-3</v>
      </c>
      <c r="Z16" s="69">
        <v>-3</v>
      </c>
      <c r="AA16" s="69">
        <v>-2</v>
      </c>
      <c r="AB16" s="69">
        <v>2</v>
      </c>
      <c r="AC16" s="69">
        <v>0</v>
      </c>
      <c r="AD16" s="69">
        <v>-1</v>
      </c>
      <c r="AE16" s="69">
        <v>0</v>
      </c>
      <c r="AF16" s="69">
        <v>-1</v>
      </c>
      <c r="AG16" s="29">
        <f t="shared" ref="AG16:AG27" si="9">SUM(X16:AF16)</f>
        <v>-23</v>
      </c>
    </row>
    <row r="17" spans="1:33" ht="15.75" customHeight="1">
      <c r="A17" s="28" t="s">
        <v>28</v>
      </c>
      <c r="B17" s="214">
        <v>41</v>
      </c>
      <c r="C17" s="214">
        <v>20</v>
      </c>
      <c r="D17" s="214">
        <v>6</v>
      </c>
      <c r="E17" s="214">
        <v>19</v>
      </c>
      <c r="F17" s="214">
        <v>15</v>
      </c>
      <c r="G17" s="214">
        <v>2</v>
      </c>
      <c r="H17" s="214">
        <v>8</v>
      </c>
      <c r="I17" s="214">
        <v>6</v>
      </c>
      <c r="J17" s="214">
        <v>16</v>
      </c>
      <c r="K17" s="209">
        <f t="shared" si="7"/>
        <v>133</v>
      </c>
      <c r="L17" s="219" t="s">
        <v>185</v>
      </c>
      <c r="M17" s="214">
        <v>294</v>
      </c>
      <c r="N17" s="214">
        <v>56</v>
      </c>
      <c r="O17" s="214">
        <v>14</v>
      </c>
      <c r="P17" s="214">
        <v>56</v>
      </c>
      <c r="Q17" s="214">
        <v>38</v>
      </c>
      <c r="R17" s="214">
        <v>4</v>
      </c>
      <c r="S17" s="214">
        <v>7</v>
      </c>
      <c r="T17" s="214">
        <v>9</v>
      </c>
      <c r="U17" s="214">
        <v>15</v>
      </c>
      <c r="V17" s="39">
        <f t="shared" si="8"/>
        <v>493</v>
      </c>
      <c r="W17" s="32" t="s">
        <v>43</v>
      </c>
      <c r="X17" s="69">
        <v>-16</v>
      </c>
      <c r="Y17" s="69">
        <v>-8</v>
      </c>
      <c r="Z17" s="69">
        <v>-2</v>
      </c>
      <c r="AA17" s="69">
        <v>0</v>
      </c>
      <c r="AB17" s="69">
        <v>-3</v>
      </c>
      <c r="AC17" s="69">
        <v>0</v>
      </c>
      <c r="AD17" s="69">
        <v>0</v>
      </c>
      <c r="AE17" s="69">
        <v>0</v>
      </c>
      <c r="AF17" s="69">
        <v>-1</v>
      </c>
      <c r="AG17" s="29">
        <f t="shared" si="9"/>
        <v>-30</v>
      </c>
    </row>
    <row r="18" spans="1:33" ht="15.75" customHeight="1">
      <c r="A18" s="31" t="s">
        <v>29</v>
      </c>
      <c r="B18" s="214">
        <v>35</v>
      </c>
      <c r="C18" s="214">
        <v>10</v>
      </c>
      <c r="D18" s="214">
        <v>13</v>
      </c>
      <c r="E18" s="214">
        <v>15</v>
      </c>
      <c r="F18" s="214">
        <v>17</v>
      </c>
      <c r="G18" s="214">
        <v>4</v>
      </c>
      <c r="H18" s="214">
        <v>5</v>
      </c>
      <c r="I18" s="214">
        <v>12</v>
      </c>
      <c r="J18" s="214">
        <v>17</v>
      </c>
      <c r="K18" s="209">
        <f t="shared" si="7"/>
        <v>128</v>
      </c>
      <c r="L18" s="220" t="s">
        <v>186</v>
      </c>
      <c r="M18" s="214">
        <v>262</v>
      </c>
      <c r="N18" s="214">
        <v>70</v>
      </c>
      <c r="O18" s="214">
        <v>5</v>
      </c>
      <c r="P18" s="214">
        <v>67</v>
      </c>
      <c r="Q18" s="214">
        <v>40</v>
      </c>
      <c r="R18" s="214">
        <v>0</v>
      </c>
      <c r="S18" s="214">
        <v>4</v>
      </c>
      <c r="T18" s="214">
        <v>5</v>
      </c>
      <c r="U18" s="214">
        <v>22</v>
      </c>
      <c r="V18" s="39">
        <f t="shared" si="8"/>
        <v>475</v>
      </c>
      <c r="W18" s="32" t="s">
        <v>29</v>
      </c>
      <c r="X18" s="69">
        <v>-12</v>
      </c>
      <c r="Y18" s="69">
        <v>0</v>
      </c>
      <c r="Z18" s="69">
        <v>-1</v>
      </c>
      <c r="AA18" s="69">
        <v>1</v>
      </c>
      <c r="AB18" s="69">
        <v>-3</v>
      </c>
      <c r="AC18" s="69">
        <v>0</v>
      </c>
      <c r="AD18" s="69">
        <v>0</v>
      </c>
      <c r="AE18" s="69">
        <v>-4</v>
      </c>
      <c r="AF18" s="69">
        <v>-7</v>
      </c>
      <c r="AG18" s="29">
        <f t="shared" si="9"/>
        <v>-26</v>
      </c>
    </row>
    <row r="19" spans="1:33" s="37" customFormat="1" ht="15.75" customHeight="1">
      <c r="A19" s="33" t="s">
        <v>30</v>
      </c>
      <c r="B19" s="208">
        <v>28</v>
      </c>
      <c r="C19" s="208">
        <v>15</v>
      </c>
      <c r="D19" s="208">
        <v>7</v>
      </c>
      <c r="E19" s="208">
        <v>20</v>
      </c>
      <c r="F19" s="208">
        <v>11</v>
      </c>
      <c r="G19" s="208">
        <v>3</v>
      </c>
      <c r="H19" s="208">
        <v>5</v>
      </c>
      <c r="I19" s="208">
        <v>5</v>
      </c>
      <c r="J19" s="214">
        <v>12</v>
      </c>
      <c r="K19" s="209">
        <f t="shared" si="7"/>
        <v>106</v>
      </c>
      <c r="L19" s="225" t="s">
        <v>187</v>
      </c>
      <c r="M19" s="208">
        <v>278</v>
      </c>
      <c r="N19" s="208">
        <v>81</v>
      </c>
      <c r="O19" s="208">
        <v>9</v>
      </c>
      <c r="P19" s="208">
        <v>53</v>
      </c>
      <c r="Q19" s="208">
        <v>38</v>
      </c>
      <c r="R19" s="208">
        <v>3</v>
      </c>
      <c r="S19" s="208">
        <v>5</v>
      </c>
      <c r="T19" s="208">
        <v>2</v>
      </c>
      <c r="U19" s="208">
        <v>17</v>
      </c>
      <c r="V19" s="39">
        <f t="shared" si="8"/>
        <v>486</v>
      </c>
      <c r="W19" s="32" t="s">
        <v>30</v>
      </c>
      <c r="X19" s="69">
        <v>-9</v>
      </c>
      <c r="Y19" s="69">
        <v>-4</v>
      </c>
      <c r="Z19" s="69">
        <v>0</v>
      </c>
      <c r="AA19" s="69">
        <v>-7</v>
      </c>
      <c r="AB19" s="69">
        <v>-4</v>
      </c>
      <c r="AC19" s="69">
        <v>0</v>
      </c>
      <c r="AD19" s="69">
        <v>0</v>
      </c>
      <c r="AE19" s="69">
        <v>0</v>
      </c>
      <c r="AF19" s="69">
        <v>-4</v>
      </c>
      <c r="AG19" s="29">
        <f t="shared" si="9"/>
        <v>-28</v>
      </c>
    </row>
    <row r="20" spans="1:33" ht="15.75" customHeight="1">
      <c r="A20" s="33" t="s">
        <v>31</v>
      </c>
      <c r="B20" s="214">
        <v>54</v>
      </c>
      <c r="C20" s="214">
        <v>14</v>
      </c>
      <c r="D20" s="214">
        <v>6</v>
      </c>
      <c r="E20" s="214">
        <v>15</v>
      </c>
      <c r="F20" s="214">
        <v>21</v>
      </c>
      <c r="G20" s="214">
        <v>5</v>
      </c>
      <c r="H20" s="214">
        <v>2</v>
      </c>
      <c r="I20" s="214">
        <v>11</v>
      </c>
      <c r="J20" s="214">
        <v>9</v>
      </c>
      <c r="K20" s="209">
        <f t="shared" si="7"/>
        <v>137</v>
      </c>
      <c r="L20" s="225" t="s">
        <v>188</v>
      </c>
      <c r="M20" s="214">
        <v>381</v>
      </c>
      <c r="N20" s="214">
        <v>104</v>
      </c>
      <c r="O20" s="214">
        <v>14</v>
      </c>
      <c r="P20" s="214">
        <v>65</v>
      </c>
      <c r="Q20" s="214">
        <v>52</v>
      </c>
      <c r="R20" s="214">
        <v>4</v>
      </c>
      <c r="S20" s="214">
        <v>7</v>
      </c>
      <c r="T20" s="214">
        <v>11</v>
      </c>
      <c r="U20" s="214">
        <v>19</v>
      </c>
      <c r="V20" s="39">
        <f t="shared" si="8"/>
        <v>657</v>
      </c>
      <c r="W20" s="32" t="s">
        <v>31</v>
      </c>
      <c r="X20" s="69">
        <v>-9</v>
      </c>
      <c r="Y20" s="69">
        <v>1</v>
      </c>
      <c r="Z20" s="69">
        <v>-2</v>
      </c>
      <c r="AA20" s="69">
        <v>3</v>
      </c>
      <c r="AB20" s="69">
        <v>-1</v>
      </c>
      <c r="AC20" s="69">
        <v>0</v>
      </c>
      <c r="AD20" s="69">
        <v>1</v>
      </c>
      <c r="AE20" s="69">
        <v>1</v>
      </c>
      <c r="AF20" s="69">
        <v>-6</v>
      </c>
      <c r="AG20" s="29">
        <f t="shared" si="9"/>
        <v>-12</v>
      </c>
    </row>
    <row r="21" spans="1:33" ht="15.75" customHeight="1">
      <c r="A21" s="33" t="s">
        <v>32</v>
      </c>
      <c r="B21" s="214">
        <v>28</v>
      </c>
      <c r="C21" s="214">
        <v>12</v>
      </c>
      <c r="D21" s="214">
        <v>9</v>
      </c>
      <c r="E21" s="214">
        <v>15</v>
      </c>
      <c r="F21" s="214">
        <v>14</v>
      </c>
      <c r="G21" s="214">
        <v>0</v>
      </c>
      <c r="H21" s="214">
        <v>6</v>
      </c>
      <c r="I21" s="214">
        <v>11</v>
      </c>
      <c r="J21" s="214">
        <v>8</v>
      </c>
      <c r="K21" s="209">
        <f t="shared" si="7"/>
        <v>103</v>
      </c>
      <c r="L21" s="225" t="s">
        <v>189</v>
      </c>
      <c r="M21" s="214">
        <v>360</v>
      </c>
      <c r="N21" s="214">
        <v>104</v>
      </c>
      <c r="O21" s="214">
        <v>18</v>
      </c>
      <c r="P21" s="214">
        <v>67</v>
      </c>
      <c r="Q21" s="214">
        <v>56</v>
      </c>
      <c r="R21" s="214">
        <v>0</v>
      </c>
      <c r="S21" s="214">
        <v>5</v>
      </c>
      <c r="T21" s="214">
        <v>6</v>
      </c>
      <c r="U21" s="214">
        <v>11</v>
      </c>
      <c r="V21" s="39">
        <f t="shared" si="8"/>
        <v>627</v>
      </c>
      <c r="W21" s="32" t="s">
        <v>32</v>
      </c>
      <c r="X21" s="69">
        <v>-24</v>
      </c>
      <c r="Y21" s="69">
        <v>0</v>
      </c>
      <c r="Z21" s="69">
        <v>-4</v>
      </c>
      <c r="AA21" s="69">
        <v>-1</v>
      </c>
      <c r="AB21" s="69">
        <v>-2</v>
      </c>
      <c r="AC21" s="69">
        <v>0</v>
      </c>
      <c r="AD21" s="69">
        <v>-1</v>
      </c>
      <c r="AE21" s="69">
        <v>0</v>
      </c>
      <c r="AF21" s="69">
        <v>-5</v>
      </c>
      <c r="AG21" s="29">
        <f t="shared" si="9"/>
        <v>-37</v>
      </c>
    </row>
    <row r="22" spans="1:33" ht="15.75" customHeight="1">
      <c r="A22" s="33" t="s">
        <v>33</v>
      </c>
      <c r="B22" s="214">
        <v>39</v>
      </c>
      <c r="C22" s="214">
        <v>19</v>
      </c>
      <c r="D22" s="214">
        <v>2</v>
      </c>
      <c r="E22" s="214">
        <v>15</v>
      </c>
      <c r="F22" s="214">
        <v>23</v>
      </c>
      <c r="G22" s="214">
        <v>4</v>
      </c>
      <c r="H22" s="214">
        <v>6</v>
      </c>
      <c r="I22" s="214">
        <v>11</v>
      </c>
      <c r="J22" s="214">
        <v>14</v>
      </c>
      <c r="K22" s="209">
        <f t="shared" si="7"/>
        <v>133</v>
      </c>
      <c r="L22" s="225" t="s">
        <v>190</v>
      </c>
      <c r="M22" s="214">
        <v>315</v>
      </c>
      <c r="N22" s="214">
        <v>98</v>
      </c>
      <c r="O22" s="214">
        <v>5</v>
      </c>
      <c r="P22" s="214">
        <v>63</v>
      </c>
      <c r="Q22" s="214">
        <v>48</v>
      </c>
      <c r="R22" s="214">
        <v>5</v>
      </c>
      <c r="S22" s="214">
        <v>4</v>
      </c>
      <c r="T22" s="214">
        <v>6</v>
      </c>
      <c r="U22" s="214">
        <v>17</v>
      </c>
      <c r="V22" s="39">
        <f t="shared" si="8"/>
        <v>561</v>
      </c>
      <c r="W22" s="32" t="s">
        <v>33</v>
      </c>
      <c r="X22" s="69">
        <v>2</v>
      </c>
      <c r="Y22" s="69">
        <v>0</v>
      </c>
      <c r="Z22" s="69">
        <v>-4</v>
      </c>
      <c r="AA22" s="69">
        <v>-5</v>
      </c>
      <c r="AB22" s="69">
        <v>-6</v>
      </c>
      <c r="AC22" s="69">
        <v>0</v>
      </c>
      <c r="AD22" s="69">
        <v>-2</v>
      </c>
      <c r="AE22" s="69">
        <v>-1</v>
      </c>
      <c r="AF22" s="69">
        <v>-16</v>
      </c>
      <c r="AG22" s="29">
        <f t="shared" si="9"/>
        <v>-32</v>
      </c>
    </row>
    <row r="23" spans="1:33" ht="15.75" customHeight="1">
      <c r="A23" s="33" t="s">
        <v>34</v>
      </c>
      <c r="B23" s="214">
        <v>44</v>
      </c>
      <c r="C23" s="214">
        <v>12</v>
      </c>
      <c r="D23" s="214">
        <v>11</v>
      </c>
      <c r="E23" s="214">
        <v>26</v>
      </c>
      <c r="F23" s="214">
        <v>23</v>
      </c>
      <c r="G23" s="214">
        <v>6</v>
      </c>
      <c r="H23" s="214">
        <v>4</v>
      </c>
      <c r="I23" s="214">
        <v>6</v>
      </c>
      <c r="J23" s="214">
        <v>15</v>
      </c>
      <c r="K23" s="209">
        <f t="shared" si="7"/>
        <v>147</v>
      </c>
      <c r="L23" s="225" t="s">
        <v>191</v>
      </c>
      <c r="M23" s="214">
        <v>259</v>
      </c>
      <c r="N23" s="214">
        <v>66</v>
      </c>
      <c r="O23" s="214">
        <v>22</v>
      </c>
      <c r="P23" s="214">
        <v>31</v>
      </c>
      <c r="Q23" s="214">
        <v>36</v>
      </c>
      <c r="R23" s="214">
        <v>1</v>
      </c>
      <c r="S23" s="214">
        <v>7</v>
      </c>
      <c r="T23" s="214">
        <v>3</v>
      </c>
      <c r="U23" s="214">
        <v>13</v>
      </c>
      <c r="V23" s="39">
        <f>SUM(M23:U23)</f>
        <v>438</v>
      </c>
      <c r="W23" s="32" t="s">
        <v>34</v>
      </c>
      <c r="X23" s="69">
        <v>2</v>
      </c>
      <c r="Y23" s="69">
        <v>3</v>
      </c>
      <c r="Z23" s="69">
        <v>-8</v>
      </c>
      <c r="AA23" s="69">
        <v>-1</v>
      </c>
      <c r="AB23" s="69">
        <v>-4</v>
      </c>
      <c r="AC23" s="69">
        <v>0</v>
      </c>
      <c r="AD23" s="69">
        <v>0</v>
      </c>
      <c r="AE23" s="69">
        <v>0</v>
      </c>
      <c r="AF23" s="69">
        <v>-3</v>
      </c>
      <c r="AG23" s="29">
        <f t="shared" si="9"/>
        <v>-11</v>
      </c>
    </row>
    <row r="24" spans="1:33" ht="15.75" customHeight="1">
      <c r="A24" s="33" t="s">
        <v>35</v>
      </c>
      <c r="B24" s="214">
        <v>37</v>
      </c>
      <c r="C24" s="214">
        <v>18</v>
      </c>
      <c r="D24" s="214">
        <v>12</v>
      </c>
      <c r="E24" s="214">
        <v>16</v>
      </c>
      <c r="F24" s="214">
        <v>12</v>
      </c>
      <c r="G24" s="214">
        <v>4</v>
      </c>
      <c r="H24" s="214">
        <v>4</v>
      </c>
      <c r="I24" s="214">
        <v>12</v>
      </c>
      <c r="J24" s="214">
        <v>7</v>
      </c>
      <c r="K24" s="209">
        <f t="shared" si="7"/>
        <v>122</v>
      </c>
      <c r="L24" s="225" t="s">
        <v>192</v>
      </c>
      <c r="M24" s="214">
        <v>268</v>
      </c>
      <c r="N24" s="214">
        <v>71</v>
      </c>
      <c r="O24" s="214">
        <v>44</v>
      </c>
      <c r="P24" s="214">
        <v>69</v>
      </c>
      <c r="Q24" s="214">
        <v>42</v>
      </c>
      <c r="R24" s="214">
        <v>1</v>
      </c>
      <c r="S24" s="214">
        <v>2</v>
      </c>
      <c r="T24" s="214">
        <v>10</v>
      </c>
      <c r="U24" s="214">
        <v>15</v>
      </c>
      <c r="V24" s="39">
        <f t="shared" ref="V24:V27" si="10">SUM(M24:U24)</f>
        <v>522</v>
      </c>
      <c r="W24" s="32" t="s">
        <v>35</v>
      </c>
      <c r="X24" s="69">
        <v>-8</v>
      </c>
      <c r="Y24" s="69">
        <v>-2</v>
      </c>
      <c r="Z24" s="69">
        <v>-1</v>
      </c>
      <c r="AA24" s="69">
        <v>-6</v>
      </c>
      <c r="AB24" s="69">
        <v>1</v>
      </c>
      <c r="AC24" s="69">
        <v>0</v>
      </c>
      <c r="AD24" s="69">
        <v>-2</v>
      </c>
      <c r="AE24" s="69">
        <v>-1</v>
      </c>
      <c r="AF24" s="69">
        <v>-5</v>
      </c>
      <c r="AG24" s="29">
        <f t="shared" si="9"/>
        <v>-24</v>
      </c>
    </row>
    <row r="25" spans="1:33" ht="15.75" customHeight="1">
      <c r="A25" s="35" t="s">
        <v>36</v>
      </c>
      <c r="B25" s="208">
        <v>43</v>
      </c>
      <c r="C25" s="208">
        <v>28</v>
      </c>
      <c r="D25" s="208">
        <v>11</v>
      </c>
      <c r="E25" s="208">
        <v>20</v>
      </c>
      <c r="F25" s="208">
        <v>16</v>
      </c>
      <c r="G25" s="208">
        <v>5</v>
      </c>
      <c r="H25" s="208">
        <v>8</v>
      </c>
      <c r="I25" s="208">
        <v>14</v>
      </c>
      <c r="J25" s="208">
        <v>18</v>
      </c>
      <c r="K25" s="209">
        <f t="shared" si="7"/>
        <v>163</v>
      </c>
      <c r="L25" s="226" t="s">
        <v>193</v>
      </c>
      <c r="M25" s="208">
        <v>291</v>
      </c>
      <c r="N25" s="208">
        <v>84</v>
      </c>
      <c r="O25" s="208">
        <v>11</v>
      </c>
      <c r="P25" s="208">
        <v>39</v>
      </c>
      <c r="Q25" s="208">
        <v>28</v>
      </c>
      <c r="R25" s="208">
        <v>4</v>
      </c>
      <c r="S25" s="208">
        <v>2</v>
      </c>
      <c r="T25" s="208">
        <v>4</v>
      </c>
      <c r="U25" s="208">
        <v>14</v>
      </c>
      <c r="V25" s="39">
        <f t="shared" si="10"/>
        <v>477</v>
      </c>
      <c r="W25" s="32" t="s">
        <v>36</v>
      </c>
      <c r="X25" s="69">
        <v>-8</v>
      </c>
      <c r="Y25" s="69">
        <v>-1</v>
      </c>
      <c r="Z25" s="69">
        <v>0</v>
      </c>
      <c r="AA25" s="69">
        <v>-2</v>
      </c>
      <c r="AB25" s="69">
        <v>-1</v>
      </c>
      <c r="AC25" s="69">
        <v>0</v>
      </c>
      <c r="AD25" s="69">
        <v>0</v>
      </c>
      <c r="AE25" s="69">
        <v>0</v>
      </c>
      <c r="AF25" s="69">
        <v>-1</v>
      </c>
      <c r="AG25" s="29">
        <f t="shared" si="9"/>
        <v>-13</v>
      </c>
    </row>
    <row r="26" spans="1:33" ht="15.75" customHeight="1">
      <c r="A26" s="35" t="s">
        <v>37</v>
      </c>
      <c r="B26" s="208">
        <v>38</v>
      </c>
      <c r="C26" s="208">
        <v>20</v>
      </c>
      <c r="D26" s="208">
        <v>11</v>
      </c>
      <c r="E26" s="208">
        <v>16</v>
      </c>
      <c r="F26" s="208">
        <v>19</v>
      </c>
      <c r="G26" s="208">
        <v>0</v>
      </c>
      <c r="H26" s="208">
        <v>6</v>
      </c>
      <c r="I26" s="208">
        <v>11</v>
      </c>
      <c r="J26" s="208">
        <v>11</v>
      </c>
      <c r="K26" s="209">
        <f>SUM(B26:J26)</f>
        <v>132</v>
      </c>
      <c r="L26" s="226" t="s">
        <v>194</v>
      </c>
      <c r="M26" s="214">
        <v>344</v>
      </c>
      <c r="N26" s="214">
        <v>76</v>
      </c>
      <c r="O26" s="214">
        <v>15</v>
      </c>
      <c r="P26" s="214">
        <v>33</v>
      </c>
      <c r="Q26" s="214">
        <v>44</v>
      </c>
      <c r="R26" s="214">
        <v>2</v>
      </c>
      <c r="S26" s="214">
        <v>1</v>
      </c>
      <c r="T26" s="214">
        <v>7</v>
      </c>
      <c r="U26" s="214">
        <v>15</v>
      </c>
      <c r="V26" s="39">
        <f t="shared" si="10"/>
        <v>537</v>
      </c>
      <c r="W26" s="32" t="s">
        <v>37</v>
      </c>
      <c r="X26" s="68">
        <v>-13</v>
      </c>
      <c r="Y26" s="68">
        <v>-5</v>
      </c>
      <c r="Z26" s="68">
        <v>-1</v>
      </c>
      <c r="AA26" s="68">
        <v>3</v>
      </c>
      <c r="AB26" s="68">
        <v>4</v>
      </c>
      <c r="AC26" s="68">
        <v>0</v>
      </c>
      <c r="AD26" s="68">
        <v>0</v>
      </c>
      <c r="AE26" s="68">
        <v>0</v>
      </c>
      <c r="AF26" s="68">
        <v>0</v>
      </c>
      <c r="AG26" s="67">
        <f t="shared" si="9"/>
        <v>-12</v>
      </c>
    </row>
    <row r="27" spans="1:33" ht="15.75" customHeight="1">
      <c r="A27" s="31" t="s">
        <v>38</v>
      </c>
      <c r="B27" s="211">
        <v>40</v>
      </c>
      <c r="C27" s="211">
        <v>14</v>
      </c>
      <c r="D27" s="211">
        <v>6</v>
      </c>
      <c r="E27" s="211">
        <v>25</v>
      </c>
      <c r="F27" s="211">
        <v>17</v>
      </c>
      <c r="G27" s="211">
        <v>4</v>
      </c>
      <c r="H27" s="211">
        <v>7</v>
      </c>
      <c r="I27" s="211">
        <v>9</v>
      </c>
      <c r="J27" s="208">
        <v>15</v>
      </c>
      <c r="K27" s="209">
        <f t="shared" si="7"/>
        <v>137</v>
      </c>
      <c r="L27" s="220" t="s">
        <v>195</v>
      </c>
      <c r="M27" s="222">
        <v>1295</v>
      </c>
      <c r="N27" s="222">
        <v>258</v>
      </c>
      <c r="O27" s="222">
        <v>25</v>
      </c>
      <c r="P27" s="222">
        <v>252</v>
      </c>
      <c r="Q27" s="222">
        <v>155</v>
      </c>
      <c r="R27" s="222">
        <v>17</v>
      </c>
      <c r="S27" s="222">
        <v>19</v>
      </c>
      <c r="T27" s="222">
        <v>18</v>
      </c>
      <c r="U27" s="222">
        <v>46</v>
      </c>
      <c r="V27" s="39">
        <f t="shared" si="10"/>
        <v>2085</v>
      </c>
      <c r="W27" s="32" t="s">
        <v>38</v>
      </c>
      <c r="X27" s="38">
        <v>-2</v>
      </c>
      <c r="Y27" s="38">
        <v>-1</v>
      </c>
      <c r="Z27" s="38">
        <v>-2</v>
      </c>
      <c r="AA27" s="38">
        <v>-6</v>
      </c>
      <c r="AB27" s="38">
        <v>0</v>
      </c>
      <c r="AC27" s="38">
        <v>0</v>
      </c>
      <c r="AD27" s="38">
        <v>0</v>
      </c>
      <c r="AE27" s="38">
        <v>0</v>
      </c>
      <c r="AF27" s="38">
        <v>-2</v>
      </c>
      <c r="AG27" s="29">
        <f t="shared" si="9"/>
        <v>-13</v>
      </c>
    </row>
    <row r="28" spans="1:33" s="65" customFormat="1" ht="15.75" customHeight="1">
      <c r="A28" s="63" t="s">
        <v>45</v>
      </c>
      <c r="B28" s="212">
        <f t="shared" ref="B28:K28" si="11">SUM(B16:B27)</f>
        <v>471</v>
      </c>
      <c r="C28" s="212">
        <f t="shared" si="11"/>
        <v>202</v>
      </c>
      <c r="D28" s="212">
        <f t="shared" si="11"/>
        <v>103</v>
      </c>
      <c r="E28" s="212">
        <f t="shared" si="11"/>
        <v>219</v>
      </c>
      <c r="F28" s="212">
        <f t="shared" si="11"/>
        <v>206</v>
      </c>
      <c r="G28" s="212">
        <f t="shared" si="11"/>
        <v>39</v>
      </c>
      <c r="H28" s="212">
        <f t="shared" si="11"/>
        <v>67</v>
      </c>
      <c r="I28" s="212">
        <f t="shared" si="11"/>
        <v>115</v>
      </c>
      <c r="J28" s="212">
        <f t="shared" si="11"/>
        <v>150</v>
      </c>
      <c r="K28" s="213">
        <f t="shared" si="11"/>
        <v>1572</v>
      </c>
      <c r="L28" s="227" t="s">
        <v>197</v>
      </c>
      <c r="M28" s="224">
        <f t="shared" ref="M28:V28" si="12">SUM(M16:M27)</f>
        <v>4857</v>
      </c>
      <c r="N28" s="224">
        <f t="shared" si="12"/>
        <v>1207</v>
      </c>
      <c r="O28" s="224">
        <f t="shared" si="12"/>
        <v>206</v>
      </c>
      <c r="P28" s="224">
        <f t="shared" si="12"/>
        <v>917</v>
      </c>
      <c r="Q28" s="224">
        <f t="shared" si="12"/>
        <v>674</v>
      </c>
      <c r="R28" s="224">
        <f t="shared" si="12"/>
        <v>44</v>
      </c>
      <c r="S28" s="224">
        <f t="shared" si="12"/>
        <v>68</v>
      </c>
      <c r="T28" s="224">
        <f t="shared" si="12"/>
        <v>95</v>
      </c>
      <c r="U28" s="224">
        <f t="shared" si="12"/>
        <v>226</v>
      </c>
      <c r="V28" s="61">
        <f t="shared" si="12"/>
        <v>8294</v>
      </c>
      <c r="W28" s="59" t="s">
        <v>49</v>
      </c>
      <c r="X28" s="60">
        <f t="shared" ref="X28:AG28" si="13">SUM(X16:X27)</f>
        <v>-112</v>
      </c>
      <c r="Y28" s="60">
        <f t="shared" si="13"/>
        <v>-20</v>
      </c>
      <c r="Z28" s="60">
        <f t="shared" si="13"/>
        <v>-28</v>
      </c>
      <c r="AA28" s="60">
        <f t="shared" si="13"/>
        <v>-23</v>
      </c>
      <c r="AB28" s="60">
        <f t="shared" si="13"/>
        <v>-17</v>
      </c>
      <c r="AC28" s="60">
        <f t="shared" si="13"/>
        <v>0</v>
      </c>
      <c r="AD28" s="60">
        <f t="shared" si="13"/>
        <v>-5</v>
      </c>
      <c r="AE28" s="60">
        <f t="shared" si="13"/>
        <v>-5</v>
      </c>
      <c r="AF28" s="60">
        <f t="shared" si="13"/>
        <v>-51</v>
      </c>
      <c r="AG28" s="61">
        <f t="shared" si="13"/>
        <v>-261</v>
      </c>
    </row>
    <row r="29" spans="1:33" ht="15.75" customHeight="1">
      <c r="A29" s="31" t="s">
        <v>42</v>
      </c>
      <c r="B29" s="211">
        <f t="shared" ref="B29:K29" si="14">B3-B16</f>
        <v>44</v>
      </c>
      <c r="C29" s="211">
        <f t="shared" si="14"/>
        <v>5</v>
      </c>
      <c r="D29" s="211">
        <f t="shared" si="14"/>
        <v>-8</v>
      </c>
      <c r="E29" s="211">
        <f t="shared" si="14"/>
        <v>-10</v>
      </c>
      <c r="F29" s="211">
        <f t="shared" si="14"/>
        <v>-9</v>
      </c>
      <c r="G29" s="211">
        <f t="shared" si="14"/>
        <v>-2</v>
      </c>
      <c r="H29" s="211">
        <f t="shared" si="14"/>
        <v>-4</v>
      </c>
      <c r="I29" s="211">
        <f t="shared" si="14"/>
        <v>-4</v>
      </c>
      <c r="J29" s="211">
        <f t="shared" si="14"/>
        <v>-6</v>
      </c>
      <c r="K29" s="215">
        <f t="shared" si="14"/>
        <v>6</v>
      </c>
      <c r="L29" s="220" t="s">
        <v>201</v>
      </c>
      <c r="M29" s="222">
        <f>M3-M16</f>
        <v>435</v>
      </c>
      <c r="N29" s="222">
        <f t="shared" ref="N29:V29" si="15">N3-N16</f>
        <v>51</v>
      </c>
      <c r="O29" s="222">
        <f t="shared" si="15"/>
        <v>-11</v>
      </c>
      <c r="P29" s="222">
        <f t="shared" si="15"/>
        <v>-9</v>
      </c>
      <c r="Q29" s="222">
        <f t="shared" si="15"/>
        <v>6</v>
      </c>
      <c r="R29" s="222">
        <f t="shared" si="15"/>
        <v>0</v>
      </c>
      <c r="S29" s="222">
        <f t="shared" si="15"/>
        <v>5</v>
      </c>
      <c r="T29" s="222">
        <f t="shared" si="15"/>
        <v>2</v>
      </c>
      <c r="U29" s="222">
        <f t="shared" si="15"/>
        <v>8</v>
      </c>
      <c r="V29" s="57">
        <f t="shared" si="15"/>
        <v>487</v>
      </c>
      <c r="W29" s="34" t="s">
        <v>51</v>
      </c>
      <c r="X29" s="38">
        <f t="shared" ref="X29:X40" si="16">SUM(M29,B29,X16)</f>
        <v>464</v>
      </c>
      <c r="Y29" s="38">
        <f t="shared" ref="Y29:Y40" si="17">SUM(N29,C29,Y16)</f>
        <v>53</v>
      </c>
      <c r="Z29" s="38">
        <f t="shared" ref="Z29:Z40" si="18">SUM(O29,D29,Z16)</f>
        <v>-22</v>
      </c>
      <c r="AA29" s="38">
        <f t="shared" ref="AA29:AA40" si="19">SUM(P29,E29,AA16)</f>
        <v>-21</v>
      </c>
      <c r="AB29" s="38">
        <f t="shared" ref="AB29:AB40" si="20">SUM(Q29,F29,AB16)</f>
        <v>-1</v>
      </c>
      <c r="AC29" s="38">
        <f t="shared" ref="AC29:AC40" si="21">SUM(R29,G29,AC16)</f>
        <v>-2</v>
      </c>
      <c r="AD29" s="38">
        <f t="shared" ref="AD29:AD40" si="22">SUM(S29,H29,AD16)</f>
        <v>0</v>
      </c>
      <c r="AE29" s="38">
        <f t="shared" ref="AE29:AE40" si="23">SUM(T29,I29,AE16)</f>
        <v>-2</v>
      </c>
      <c r="AF29" s="38">
        <f t="shared" ref="AF29:AF40" si="24">SUM(U29,J29,AF16)</f>
        <v>1</v>
      </c>
      <c r="AG29" s="39">
        <f t="shared" ref="AG29:AG40" si="25">SUM(X29:AF29)</f>
        <v>470</v>
      </c>
    </row>
    <row r="30" spans="1:33" ht="15.75" customHeight="1">
      <c r="A30" s="31" t="s">
        <v>28</v>
      </c>
      <c r="B30" s="211">
        <f t="shared" ref="B30:K30" si="26">B4-B17</f>
        <v>30</v>
      </c>
      <c r="C30" s="211">
        <f t="shared" si="26"/>
        <v>11</v>
      </c>
      <c r="D30" s="211">
        <f t="shared" si="26"/>
        <v>-4</v>
      </c>
      <c r="E30" s="211">
        <f t="shared" si="26"/>
        <v>3</v>
      </c>
      <c r="F30" s="211">
        <f t="shared" si="26"/>
        <v>-7</v>
      </c>
      <c r="G30" s="211">
        <f t="shared" si="26"/>
        <v>-1</v>
      </c>
      <c r="H30" s="211">
        <f t="shared" si="26"/>
        <v>-8</v>
      </c>
      <c r="I30" s="211">
        <f t="shared" si="26"/>
        <v>-3</v>
      </c>
      <c r="J30" s="211">
        <f t="shared" si="26"/>
        <v>-12</v>
      </c>
      <c r="K30" s="215">
        <f t="shared" si="26"/>
        <v>9</v>
      </c>
      <c r="L30" s="220" t="s">
        <v>185</v>
      </c>
      <c r="M30" s="222">
        <f t="shared" ref="M30:V30" si="27">M4-M17</f>
        <v>58</v>
      </c>
      <c r="N30" s="222">
        <f t="shared" si="27"/>
        <v>25</v>
      </c>
      <c r="O30" s="222">
        <f t="shared" si="27"/>
        <v>-8</v>
      </c>
      <c r="P30" s="222">
        <f t="shared" si="27"/>
        <v>-28</v>
      </c>
      <c r="Q30" s="222">
        <f t="shared" si="27"/>
        <v>12</v>
      </c>
      <c r="R30" s="222">
        <f t="shared" si="27"/>
        <v>-4</v>
      </c>
      <c r="S30" s="222">
        <f t="shared" si="27"/>
        <v>-1</v>
      </c>
      <c r="T30" s="222">
        <f t="shared" si="27"/>
        <v>2</v>
      </c>
      <c r="U30" s="222">
        <f t="shared" si="27"/>
        <v>2</v>
      </c>
      <c r="V30" s="54">
        <f t="shared" si="27"/>
        <v>58</v>
      </c>
      <c r="W30" s="30" t="s">
        <v>43</v>
      </c>
      <c r="X30" s="38">
        <f t="shared" si="16"/>
        <v>72</v>
      </c>
      <c r="Y30" s="38">
        <f t="shared" si="17"/>
        <v>28</v>
      </c>
      <c r="Z30" s="38">
        <f t="shared" si="18"/>
        <v>-14</v>
      </c>
      <c r="AA30" s="38">
        <f t="shared" si="19"/>
        <v>-25</v>
      </c>
      <c r="AB30" s="38">
        <f t="shared" si="20"/>
        <v>2</v>
      </c>
      <c r="AC30" s="38">
        <f t="shared" si="21"/>
        <v>-5</v>
      </c>
      <c r="AD30" s="38">
        <f t="shared" si="22"/>
        <v>-9</v>
      </c>
      <c r="AE30" s="38">
        <f t="shared" si="23"/>
        <v>-1</v>
      </c>
      <c r="AF30" s="38">
        <f t="shared" si="24"/>
        <v>-11</v>
      </c>
      <c r="AG30" s="39">
        <f t="shared" si="25"/>
        <v>37</v>
      </c>
    </row>
    <row r="31" spans="1:33" ht="15.75" customHeight="1">
      <c r="A31" s="31" t="s">
        <v>29</v>
      </c>
      <c r="B31" s="211">
        <f t="shared" ref="B31:K31" si="28">B5-B18</f>
        <v>55</v>
      </c>
      <c r="C31" s="211">
        <f t="shared" si="28"/>
        <v>22</v>
      </c>
      <c r="D31" s="211">
        <f t="shared" si="28"/>
        <v>-11</v>
      </c>
      <c r="E31" s="211">
        <f t="shared" si="28"/>
        <v>1</v>
      </c>
      <c r="F31" s="211">
        <f t="shared" si="28"/>
        <v>-4</v>
      </c>
      <c r="G31" s="211">
        <f t="shared" si="28"/>
        <v>-3</v>
      </c>
      <c r="H31" s="211">
        <f t="shared" si="28"/>
        <v>-5</v>
      </c>
      <c r="I31" s="211">
        <f t="shared" si="28"/>
        <v>-11</v>
      </c>
      <c r="J31" s="211">
        <f t="shared" si="28"/>
        <v>-16</v>
      </c>
      <c r="K31" s="215">
        <f t="shared" si="28"/>
        <v>28</v>
      </c>
      <c r="L31" s="220" t="s">
        <v>186</v>
      </c>
      <c r="M31" s="222">
        <f t="shared" ref="M31:V31" si="29">M5-M18</f>
        <v>130</v>
      </c>
      <c r="N31" s="222">
        <f t="shared" si="29"/>
        <v>1</v>
      </c>
      <c r="O31" s="222">
        <f t="shared" si="29"/>
        <v>3</v>
      </c>
      <c r="P31" s="222">
        <f t="shared" si="29"/>
        <v>-33</v>
      </c>
      <c r="Q31" s="222">
        <f t="shared" si="29"/>
        <v>22</v>
      </c>
      <c r="R31" s="222">
        <f t="shared" si="29"/>
        <v>1</v>
      </c>
      <c r="S31" s="222">
        <f t="shared" si="29"/>
        <v>-1</v>
      </c>
      <c r="T31" s="222">
        <f t="shared" si="29"/>
        <v>1</v>
      </c>
      <c r="U31" s="222">
        <f t="shared" si="29"/>
        <v>-16</v>
      </c>
      <c r="V31" s="54">
        <f t="shared" si="29"/>
        <v>108</v>
      </c>
      <c r="W31" s="32" t="s">
        <v>29</v>
      </c>
      <c r="X31" s="38">
        <f t="shared" si="16"/>
        <v>173</v>
      </c>
      <c r="Y31" s="38">
        <f t="shared" si="17"/>
        <v>23</v>
      </c>
      <c r="Z31" s="38">
        <f t="shared" si="18"/>
        <v>-9</v>
      </c>
      <c r="AA31" s="38">
        <f t="shared" si="19"/>
        <v>-31</v>
      </c>
      <c r="AB31" s="38">
        <f t="shared" si="20"/>
        <v>15</v>
      </c>
      <c r="AC31" s="38">
        <f t="shared" si="21"/>
        <v>-2</v>
      </c>
      <c r="AD31" s="38">
        <f t="shared" si="22"/>
        <v>-6</v>
      </c>
      <c r="AE31" s="38">
        <f t="shared" si="23"/>
        <v>-14</v>
      </c>
      <c r="AF31" s="38">
        <f t="shared" si="24"/>
        <v>-39</v>
      </c>
      <c r="AG31" s="39">
        <f t="shared" si="25"/>
        <v>110</v>
      </c>
    </row>
    <row r="32" spans="1:33" ht="15.75" customHeight="1">
      <c r="A32" s="31" t="s">
        <v>30</v>
      </c>
      <c r="B32" s="211">
        <f t="shared" ref="B32:K32" si="30">B6-B19</f>
        <v>59</v>
      </c>
      <c r="C32" s="211">
        <f t="shared" si="30"/>
        <v>9</v>
      </c>
      <c r="D32" s="211">
        <f t="shared" si="30"/>
        <v>-5</v>
      </c>
      <c r="E32" s="211">
        <f t="shared" si="30"/>
        <v>-2</v>
      </c>
      <c r="F32" s="211">
        <f t="shared" si="30"/>
        <v>-3</v>
      </c>
      <c r="G32" s="211">
        <f t="shared" si="30"/>
        <v>-3</v>
      </c>
      <c r="H32" s="211">
        <f t="shared" si="30"/>
        <v>-4</v>
      </c>
      <c r="I32" s="211">
        <f t="shared" si="30"/>
        <v>-2</v>
      </c>
      <c r="J32" s="211">
        <f t="shared" si="30"/>
        <v>-8</v>
      </c>
      <c r="K32" s="215">
        <f t="shared" si="30"/>
        <v>41</v>
      </c>
      <c r="L32" s="220" t="s">
        <v>187</v>
      </c>
      <c r="M32" s="222">
        <f t="shared" ref="M32:V32" si="31">M6-M19</f>
        <v>75</v>
      </c>
      <c r="N32" s="222">
        <f t="shared" si="31"/>
        <v>-8</v>
      </c>
      <c r="O32" s="222">
        <f t="shared" si="31"/>
        <v>11</v>
      </c>
      <c r="P32" s="222">
        <f t="shared" si="31"/>
        <v>13</v>
      </c>
      <c r="Q32" s="222">
        <f t="shared" si="31"/>
        <v>5</v>
      </c>
      <c r="R32" s="222">
        <f t="shared" si="31"/>
        <v>1</v>
      </c>
      <c r="S32" s="222">
        <f t="shared" si="31"/>
        <v>-2</v>
      </c>
      <c r="T32" s="222">
        <f t="shared" si="31"/>
        <v>10</v>
      </c>
      <c r="U32" s="222">
        <f t="shared" si="31"/>
        <v>1</v>
      </c>
      <c r="V32" s="54">
        <f t="shared" si="31"/>
        <v>106</v>
      </c>
      <c r="W32" s="34" t="s">
        <v>30</v>
      </c>
      <c r="X32" s="38">
        <f t="shared" si="16"/>
        <v>125</v>
      </c>
      <c r="Y32" s="38">
        <f t="shared" si="17"/>
        <v>-3</v>
      </c>
      <c r="Z32" s="38">
        <f t="shared" si="18"/>
        <v>6</v>
      </c>
      <c r="AA32" s="38">
        <f t="shared" si="19"/>
        <v>4</v>
      </c>
      <c r="AB32" s="38">
        <f t="shared" si="20"/>
        <v>-2</v>
      </c>
      <c r="AC32" s="38">
        <f t="shared" si="21"/>
        <v>-2</v>
      </c>
      <c r="AD32" s="38">
        <f t="shared" si="22"/>
        <v>-6</v>
      </c>
      <c r="AE32" s="38">
        <f t="shared" si="23"/>
        <v>8</v>
      </c>
      <c r="AF32" s="38">
        <f t="shared" si="24"/>
        <v>-11</v>
      </c>
      <c r="AG32" s="39">
        <f t="shared" si="25"/>
        <v>119</v>
      </c>
    </row>
    <row r="33" spans="1:33" ht="15.75" customHeight="1">
      <c r="A33" s="31" t="s">
        <v>31</v>
      </c>
      <c r="B33" s="211">
        <f t="shared" ref="B33:K33" si="32">B7-B20</f>
        <v>32</v>
      </c>
      <c r="C33" s="211">
        <f t="shared" si="32"/>
        <v>21</v>
      </c>
      <c r="D33" s="211">
        <f t="shared" si="32"/>
        <v>-1</v>
      </c>
      <c r="E33" s="211">
        <f t="shared" si="32"/>
        <v>4</v>
      </c>
      <c r="F33" s="211">
        <f t="shared" si="32"/>
        <v>-5</v>
      </c>
      <c r="G33" s="211">
        <f t="shared" si="32"/>
        <v>-3</v>
      </c>
      <c r="H33" s="211">
        <f t="shared" si="32"/>
        <v>-2</v>
      </c>
      <c r="I33" s="211">
        <f t="shared" si="32"/>
        <v>-9</v>
      </c>
      <c r="J33" s="211">
        <f t="shared" si="32"/>
        <v>-2</v>
      </c>
      <c r="K33" s="215">
        <f t="shared" si="32"/>
        <v>35</v>
      </c>
      <c r="L33" s="220" t="s">
        <v>188</v>
      </c>
      <c r="M33" s="222">
        <f t="shared" ref="M33:V33" si="33">M7-M20</f>
        <v>2</v>
      </c>
      <c r="N33" s="222">
        <f t="shared" si="33"/>
        <v>-32</v>
      </c>
      <c r="O33" s="222">
        <f t="shared" si="33"/>
        <v>9</v>
      </c>
      <c r="P33" s="222">
        <f t="shared" si="33"/>
        <v>-11</v>
      </c>
      <c r="Q33" s="222">
        <f t="shared" si="33"/>
        <v>-20</v>
      </c>
      <c r="R33" s="222">
        <f t="shared" si="33"/>
        <v>-1</v>
      </c>
      <c r="S33" s="222">
        <f t="shared" si="33"/>
        <v>-1</v>
      </c>
      <c r="T33" s="222">
        <f t="shared" si="33"/>
        <v>1</v>
      </c>
      <c r="U33" s="222">
        <f t="shared" si="33"/>
        <v>12</v>
      </c>
      <c r="V33" s="54">
        <f t="shared" si="33"/>
        <v>-41</v>
      </c>
      <c r="W33" s="34" t="s">
        <v>31</v>
      </c>
      <c r="X33" s="38">
        <f t="shared" si="16"/>
        <v>25</v>
      </c>
      <c r="Y33" s="38">
        <f t="shared" si="17"/>
        <v>-10</v>
      </c>
      <c r="Z33" s="38">
        <f t="shared" si="18"/>
        <v>6</v>
      </c>
      <c r="AA33" s="38">
        <f t="shared" si="19"/>
        <v>-4</v>
      </c>
      <c r="AB33" s="38">
        <f t="shared" si="20"/>
        <v>-26</v>
      </c>
      <c r="AC33" s="38">
        <f t="shared" si="21"/>
        <v>-4</v>
      </c>
      <c r="AD33" s="38">
        <f t="shared" si="22"/>
        <v>-2</v>
      </c>
      <c r="AE33" s="38">
        <f t="shared" si="23"/>
        <v>-7</v>
      </c>
      <c r="AF33" s="38">
        <f t="shared" si="24"/>
        <v>4</v>
      </c>
      <c r="AG33" s="39">
        <f t="shared" si="25"/>
        <v>-18</v>
      </c>
    </row>
    <row r="34" spans="1:33" ht="15.75" customHeight="1">
      <c r="A34" s="31" t="s">
        <v>32</v>
      </c>
      <c r="B34" s="211">
        <f t="shared" ref="B34:K34" si="34">B8-B21</f>
        <v>56</v>
      </c>
      <c r="C34" s="211">
        <f t="shared" si="34"/>
        <v>23</v>
      </c>
      <c r="D34" s="211">
        <f t="shared" si="34"/>
        <v>-7</v>
      </c>
      <c r="E34" s="211">
        <f t="shared" si="34"/>
        <v>-3</v>
      </c>
      <c r="F34" s="211">
        <f t="shared" si="34"/>
        <v>-4</v>
      </c>
      <c r="G34" s="211">
        <f t="shared" si="34"/>
        <v>0</v>
      </c>
      <c r="H34" s="211">
        <f t="shared" si="34"/>
        <v>-5</v>
      </c>
      <c r="I34" s="211">
        <f t="shared" si="34"/>
        <v>-7</v>
      </c>
      <c r="J34" s="211">
        <f t="shared" si="34"/>
        <v>-3</v>
      </c>
      <c r="K34" s="215">
        <f t="shared" si="34"/>
        <v>50</v>
      </c>
      <c r="L34" s="220" t="s">
        <v>189</v>
      </c>
      <c r="M34" s="222">
        <f t="shared" ref="M34:V34" si="35">M8-M21</f>
        <v>179</v>
      </c>
      <c r="N34" s="222">
        <f t="shared" si="35"/>
        <v>-13</v>
      </c>
      <c r="O34" s="222">
        <f t="shared" si="35"/>
        <v>-5</v>
      </c>
      <c r="P34" s="222">
        <f t="shared" si="35"/>
        <v>-14</v>
      </c>
      <c r="Q34" s="222">
        <f t="shared" si="35"/>
        <v>-18</v>
      </c>
      <c r="R34" s="222">
        <f t="shared" si="35"/>
        <v>1</v>
      </c>
      <c r="S34" s="222">
        <f t="shared" si="35"/>
        <v>-3</v>
      </c>
      <c r="T34" s="222">
        <f t="shared" si="35"/>
        <v>2</v>
      </c>
      <c r="U34" s="222">
        <f t="shared" si="35"/>
        <v>1</v>
      </c>
      <c r="V34" s="54">
        <f t="shared" si="35"/>
        <v>130</v>
      </c>
      <c r="W34" s="34" t="s">
        <v>32</v>
      </c>
      <c r="X34" s="38">
        <f t="shared" si="16"/>
        <v>211</v>
      </c>
      <c r="Y34" s="38">
        <f t="shared" si="17"/>
        <v>10</v>
      </c>
      <c r="Z34" s="38">
        <f t="shared" si="18"/>
        <v>-16</v>
      </c>
      <c r="AA34" s="38">
        <f t="shared" si="19"/>
        <v>-18</v>
      </c>
      <c r="AB34" s="38">
        <f t="shared" si="20"/>
        <v>-24</v>
      </c>
      <c r="AC34" s="38">
        <f t="shared" si="21"/>
        <v>1</v>
      </c>
      <c r="AD34" s="38">
        <f t="shared" si="22"/>
        <v>-9</v>
      </c>
      <c r="AE34" s="38">
        <f t="shared" si="23"/>
        <v>-5</v>
      </c>
      <c r="AF34" s="38">
        <f t="shared" si="24"/>
        <v>-7</v>
      </c>
      <c r="AG34" s="39">
        <f t="shared" si="25"/>
        <v>143</v>
      </c>
    </row>
    <row r="35" spans="1:33" ht="15.75" customHeight="1">
      <c r="A35" s="31" t="s">
        <v>33</v>
      </c>
      <c r="B35" s="211">
        <f t="shared" ref="B35:K35" si="36">B9-B22</f>
        <v>43</v>
      </c>
      <c r="C35" s="211">
        <f t="shared" si="36"/>
        <v>-2</v>
      </c>
      <c r="D35" s="211">
        <f t="shared" si="36"/>
        <v>0</v>
      </c>
      <c r="E35" s="211">
        <f t="shared" si="36"/>
        <v>-1</v>
      </c>
      <c r="F35" s="211">
        <f t="shared" si="36"/>
        <v>-12</v>
      </c>
      <c r="G35" s="211">
        <f t="shared" si="36"/>
        <v>-1</v>
      </c>
      <c r="H35" s="211">
        <f t="shared" si="36"/>
        <v>-5</v>
      </c>
      <c r="I35" s="211">
        <f t="shared" si="36"/>
        <v>-9</v>
      </c>
      <c r="J35" s="211">
        <f t="shared" si="36"/>
        <v>-11</v>
      </c>
      <c r="K35" s="215">
        <f t="shared" si="36"/>
        <v>2</v>
      </c>
      <c r="L35" s="228" t="s">
        <v>190</v>
      </c>
      <c r="M35" s="222">
        <f t="shared" ref="M35:V35" si="37">M9-M22</f>
        <v>262</v>
      </c>
      <c r="N35" s="222">
        <f t="shared" si="37"/>
        <v>2</v>
      </c>
      <c r="O35" s="222">
        <f t="shared" si="37"/>
        <v>2</v>
      </c>
      <c r="P35" s="222">
        <f t="shared" si="37"/>
        <v>-20</v>
      </c>
      <c r="Q35" s="222">
        <f t="shared" si="37"/>
        <v>18</v>
      </c>
      <c r="R35" s="222">
        <f t="shared" si="37"/>
        <v>0</v>
      </c>
      <c r="S35" s="222">
        <f t="shared" si="37"/>
        <v>1</v>
      </c>
      <c r="T35" s="222">
        <f t="shared" si="37"/>
        <v>0</v>
      </c>
      <c r="U35" s="222">
        <f t="shared" si="37"/>
        <v>-2</v>
      </c>
      <c r="V35" s="54">
        <f t="shared" si="37"/>
        <v>263</v>
      </c>
      <c r="W35" s="34" t="s">
        <v>33</v>
      </c>
      <c r="X35" s="38">
        <f t="shared" si="16"/>
        <v>307</v>
      </c>
      <c r="Y35" s="38">
        <f t="shared" si="17"/>
        <v>0</v>
      </c>
      <c r="Z35" s="38">
        <f t="shared" si="18"/>
        <v>-2</v>
      </c>
      <c r="AA35" s="38">
        <f t="shared" si="19"/>
        <v>-26</v>
      </c>
      <c r="AB35" s="38">
        <f t="shared" si="20"/>
        <v>0</v>
      </c>
      <c r="AC35" s="38">
        <f t="shared" si="21"/>
        <v>-1</v>
      </c>
      <c r="AD35" s="38">
        <f t="shared" si="22"/>
        <v>-6</v>
      </c>
      <c r="AE35" s="38">
        <f t="shared" si="23"/>
        <v>-10</v>
      </c>
      <c r="AF35" s="38">
        <f t="shared" si="24"/>
        <v>-29</v>
      </c>
      <c r="AG35" s="39">
        <f t="shared" si="25"/>
        <v>233</v>
      </c>
    </row>
    <row r="36" spans="1:33" ht="15.75" customHeight="1">
      <c r="A36" s="31" t="s">
        <v>34</v>
      </c>
      <c r="B36" s="211">
        <f t="shared" ref="B36:K36" si="38">B10-B23</f>
        <v>40</v>
      </c>
      <c r="C36" s="211">
        <f t="shared" si="38"/>
        <v>14</v>
      </c>
      <c r="D36" s="211">
        <f t="shared" si="38"/>
        <v>-10</v>
      </c>
      <c r="E36" s="211">
        <f t="shared" si="38"/>
        <v>-9</v>
      </c>
      <c r="F36" s="211">
        <f t="shared" si="38"/>
        <v>-7</v>
      </c>
      <c r="G36" s="211">
        <f t="shared" si="38"/>
        <v>-6</v>
      </c>
      <c r="H36" s="211">
        <f t="shared" si="38"/>
        <v>-3</v>
      </c>
      <c r="I36" s="211">
        <f t="shared" si="38"/>
        <v>-6</v>
      </c>
      <c r="J36" s="211">
        <f t="shared" si="38"/>
        <v>-13</v>
      </c>
      <c r="K36" s="215">
        <f t="shared" si="38"/>
        <v>0</v>
      </c>
      <c r="L36" s="228" t="s">
        <v>191</v>
      </c>
      <c r="M36" s="222">
        <f t="shared" ref="M36:V36" si="39">M10-M23</f>
        <v>49</v>
      </c>
      <c r="N36" s="222">
        <f t="shared" si="39"/>
        <v>14</v>
      </c>
      <c r="O36" s="222">
        <f t="shared" si="39"/>
        <v>47</v>
      </c>
      <c r="P36" s="222">
        <f t="shared" si="39"/>
        <v>18</v>
      </c>
      <c r="Q36" s="222">
        <f t="shared" si="39"/>
        <v>9</v>
      </c>
      <c r="R36" s="222">
        <f t="shared" si="39"/>
        <v>-1</v>
      </c>
      <c r="S36" s="222">
        <f t="shared" si="39"/>
        <v>-4</v>
      </c>
      <c r="T36" s="222">
        <f t="shared" si="39"/>
        <v>8</v>
      </c>
      <c r="U36" s="222">
        <f t="shared" si="39"/>
        <v>4</v>
      </c>
      <c r="V36" s="54">
        <f t="shared" si="39"/>
        <v>144</v>
      </c>
      <c r="W36" s="34" t="s">
        <v>34</v>
      </c>
      <c r="X36" s="38">
        <f t="shared" si="16"/>
        <v>91</v>
      </c>
      <c r="Y36" s="38">
        <f t="shared" si="17"/>
        <v>31</v>
      </c>
      <c r="Z36" s="38">
        <f t="shared" si="18"/>
        <v>29</v>
      </c>
      <c r="AA36" s="38">
        <f t="shared" si="19"/>
        <v>8</v>
      </c>
      <c r="AB36" s="38">
        <f t="shared" si="20"/>
        <v>-2</v>
      </c>
      <c r="AC36" s="38">
        <f t="shared" si="21"/>
        <v>-7</v>
      </c>
      <c r="AD36" s="38">
        <f t="shared" si="22"/>
        <v>-7</v>
      </c>
      <c r="AE36" s="38">
        <f t="shared" si="23"/>
        <v>2</v>
      </c>
      <c r="AF36" s="38">
        <f t="shared" si="24"/>
        <v>-12</v>
      </c>
      <c r="AG36" s="39">
        <f t="shared" si="25"/>
        <v>133</v>
      </c>
    </row>
    <row r="37" spans="1:33" ht="15.75" customHeight="1">
      <c r="A37" s="31" t="s">
        <v>35</v>
      </c>
      <c r="B37" s="211">
        <f t="shared" ref="B37:K37" si="40">B11-B24</f>
        <v>24</v>
      </c>
      <c r="C37" s="211">
        <f t="shared" si="40"/>
        <v>0</v>
      </c>
      <c r="D37" s="211">
        <f t="shared" si="40"/>
        <v>-10</v>
      </c>
      <c r="E37" s="211">
        <f t="shared" si="40"/>
        <v>0</v>
      </c>
      <c r="F37" s="211">
        <f t="shared" si="40"/>
        <v>-3</v>
      </c>
      <c r="G37" s="211">
        <f t="shared" si="40"/>
        <v>-3</v>
      </c>
      <c r="H37" s="211">
        <f t="shared" si="40"/>
        <v>-3</v>
      </c>
      <c r="I37" s="211">
        <f t="shared" si="40"/>
        <v>-11</v>
      </c>
      <c r="J37" s="211">
        <f t="shared" si="40"/>
        <v>-5</v>
      </c>
      <c r="K37" s="215">
        <f t="shared" si="40"/>
        <v>-11</v>
      </c>
      <c r="L37" s="228" t="s">
        <v>192</v>
      </c>
      <c r="M37" s="222">
        <f t="shared" ref="M37:V37" si="41">M11-M24</f>
        <v>41</v>
      </c>
      <c r="N37" s="222">
        <f t="shared" si="41"/>
        <v>31</v>
      </c>
      <c r="O37" s="222">
        <f t="shared" si="41"/>
        <v>-38</v>
      </c>
      <c r="P37" s="222">
        <f t="shared" si="41"/>
        <v>-36</v>
      </c>
      <c r="Q37" s="222">
        <f t="shared" si="41"/>
        <v>0</v>
      </c>
      <c r="R37" s="222">
        <f t="shared" si="41"/>
        <v>-1</v>
      </c>
      <c r="S37" s="222">
        <f t="shared" si="41"/>
        <v>-1</v>
      </c>
      <c r="T37" s="222">
        <f t="shared" si="41"/>
        <v>3</v>
      </c>
      <c r="U37" s="222">
        <f t="shared" si="41"/>
        <v>9</v>
      </c>
      <c r="V37" s="54">
        <f t="shared" si="41"/>
        <v>8</v>
      </c>
      <c r="W37" s="34" t="s">
        <v>35</v>
      </c>
      <c r="X37" s="38">
        <f t="shared" si="16"/>
        <v>57</v>
      </c>
      <c r="Y37" s="38">
        <f t="shared" si="17"/>
        <v>29</v>
      </c>
      <c r="Z37" s="38">
        <f t="shared" si="18"/>
        <v>-49</v>
      </c>
      <c r="AA37" s="38">
        <f t="shared" si="19"/>
        <v>-42</v>
      </c>
      <c r="AB37" s="38">
        <f t="shared" si="20"/>
        <v>-2</v>
      </c>
      <c r="AC37" s="38">
        <f t="shared" si="21"/>
        <v>-4</v>
      </c>
      <c r="AD37" s="38">
        <f t="shared" si="22"/>
        <v>-6</v>
      </c>
      <c r="AE37" s="38">
        <f t="shared" si="23"/>
        <v>-9</v>
      </c>
      <c r="AF37" s="38">
        <f t="shared" si="24"/>
        <v>-1</v>
      </c>
      <c r="AG37" s="39">
        <f t="shared" si="25"/>
        <v>-27</v>
      </c>
    </row>
    <row r="38" spans="1:33" ht="15.75" customHeight="1">
      <c r="A38" s="53" t="s">
        <v>36</v>
      </c>
      <c r="B38" s="211">
        <f t="shared" ref="B38:K38" si="42">B12-B25</f>
        <v>53</v>
      </c>
      <c r="C38" s="211">
        <f t="shared" si="42"/>
        <v>-1</v>
      </c>
      <c r="D38" s="211">
        <f t="shared" si="42"/>
        <v>-7</v>
      </c>
      <c r="E38" s="211">
        <f t="shared" si="42"/>
        <v>-7</v>
      </c>
      <c r="F38" s="211">
        <f t="shared" si="42"/>
        <v>0</v>
      </c>
      <c r="G38" s="211">
        <f t="shared" si="42"/>
        <v>-5</v>
      </c>
      <c r="H38" s="211">
        <f t="shared" si="42"/>
        <v>-6</v>
      </c>
      <c r="I38" s="211">
        <f t="shared" si="42"/>
        <v>-11</v>
      </c>
      <c r="J38" s="211">
        <f t="shared" si="42"/>
        <v>-12</v>
      </c>
      <c r="K38" s="215">
        <f t="shared" si="42"/>
        <v>4</v>
      </c>
      <c r="L38" s="229" t="s">
        <v>193</v>
      </c>
      <c r="M38" s="222">
        <f t="shared" ref="M38:V40" si="43">M12-M25</f>
        <v>51</v>
      </c>
      <c r="N38" s="222">
        <f t="shared" si="43"/>
        <v>-27</v>
      </c>
      <c r="O38" s="222">
        <f t="shared" si="43"/>
        <v>12</v>
      </c>
      <c r="P38" s="222">
        <f t="shared" si="43"/>
        <v>0</v>
      </c>
      <c r="Q38" s="222">
        <f t="shared" si="43"/>
        <v>8</v>
      </c>
      <c r="R38" s="222">
        <f t="shared" si="43"/>
        <v>-2</v>
      </c>
      <c r="S38" s="222">
        <f t="shared" si="43"/>
        <v>0</v>
      </c>
      <c r="T38" s="222">
        <f t="shared" si="43"/>
        <v>4</v>
      </c>
      <c r="U38" s="222">
        <f t="shared" si="43"/>
        <v>4</v>
      </c>
      <c r="V38" s="54">
        <f t="shared" si="43"/>
        <v>50</v>
      </c>
      <c r="W38" s="36" t="s">
        <v>36</v>
      </c>
      <c r="X38" s="38">
        <f t="shared" si="16"/>
        <v>96</v>
      </c>
      <c r="Y38" s="38">
        <f t="shared" si="17"/>
        <v>-29</v>
      </c>
      <c r="Z38" s="38">
        <f t="shared" si="18"/>
        <v>5</v>
      </c>
      <c r="AA38" s="38">
        <f t="shared" si="19"/>
        <v>-9</v>
      </c>
      <c r="AB38" s="38">
        <f t="shared" si="20"/>
        <v>7</v>
      </c>
      <c r="AC38" s="38">
        <f t="shared" si="21"/>
        <v>-7</v>
      </c>
      <c r="AD38" s="38">
        <f t="shared" si="22"/>
        <v>-6</v>
      </c>
      <c r="AE38" s="38">
        <f t="shared" si="23"/>
        <v>-7</v>
      </c>
      <c r="AF38" s="38">
        <f t="shared" si="24"/>
        <v>-9</v>
      </c>
      <c r="AG38" s="39">
        <f t="shared" si="25"/>
        <v>41</v>
      </c>
    </row>
    <row r="39" spans="1:33" s="167" customFormat="1" ht="15.75" customHeight="1">
      <c r="A39" s="166" t="s">
        <v>37</v>
      </c>
      <c r="B39" s="216">
        <f t="shared" ref="B39:Q40" si="44">B13-B26</f>
        <v>37</v>
      </c>
      <c r="C39" s="216">
        <f t="shared" si="44"/>
        <v>4</v>
      </c>
      <c r="D39" s="216">
        <f t="shared" si="44"/>
        <v>-6</v>
      </c>
      <c r="E39" s="216">
        <f t="shared" si="44"/>
        <v>-8</v>
      </c>
      <c r="F39" s="216">
        <f t="shared" si="44"/>
        <v>-4</v>
      </c>
      <c r="G39" s="216">
        <f t="shared" si="44"/>
        <v>0</v>
      </c>
      <c r="H39" s="216">
        <f t="shared" si="44"/>
        <v>-5</v>
      </c>
      <c r="I39" s="216">
        <f t="shared" si="44"/>
        <v>-10</v>
      </c>
      <c r="J39" s="216">
        <f t="shared" si="44"/>
        <v>-11</v>
      </c>
      <c r="K39" s="215">
        <f t="shared" si="44"/>
        <v>-3</v>
      </c>
      <c r="L39" s="230" t="s">
        <v>194</v>
      </c>
      <c r="M39" s="222">
        <f t="shared" ref="M39:U40" si="45">M13-M26</f>
        <v>48</v>
      </c>
      <c r="N39" s="222">
        <f t="shared" si="45"/>
        <v>39</v>
      </c>
      <c r="O39" s="222">
        <f t="shared" si="45"/>
        <v>-11</v>
      </c>
      <c r="P39" s="222">
        <f t="shared" si="45"/>
        <v>6</v>
      </c>
      <c r="Q39" s="222">
        <f t="shared" si="45"/>
        <v>-6</v>
      </c>
      <c r="R39" s="222">
        <f t="shared" si="45"/>
        <v>0</v>
      </c>
      <c r="S39" s="222">
        <f t="shared" si="45"/>
        <v>5</v>
      </c>
      <c r="T39" s="222">
        <f t="shared" si="45"/>
        <v>2</v>
      </c>
      <c r="U39" s="222">
        <f t="shared" si="45"/>
        <v>1</v>
      </c>
      <c r="V39" s="54">
        <f t="shared" si="43"/>
        <v>84</v>
      </c>
      <c r="W39" s="36" t="s">
        <v>37</v>
      </c>
      <c r="X39" s="38">
        <f t="shared" si="16"/>
        <v>72</v>
      </c>
      <c r="Y39" s="38">
        <f t="shared" si="17"/>
        <v>38</v>
      </c>
      <c r="Z39" s="38">
        <f t="shared" si="18"/>
        <v>-18</v>
      </c>
      <c r="AA39" s="38">
        <f t="shared" si="19"/>
        <v>1</v>
      </c>
      <c r="AB39" s="38">
        <f t="shared" si="20"/>
        <v>-6</v>
      </c>
      <c r="AC39" s="38">
        <f t="shared" si="21"/>
        <v>0</v>
      </c>
      <c r="AD39" s="38">
        <f t="shared" si="22"/>
        <v>0</v>
      </c>
      <c r="AE39" s="38">
        <f t="shared" si="23"/>
        <v>-8</v>
      </c>
      <c r="AF39" s="38">
        <f t="shared" si="24"/>
        <v>-10</v>
      </c>
      <c r="AG39" s="39">
        <f t="shared" si="25"/>
        <v>69</v>
      </c>
    </row>
    <row r="40" spans="1:33" s="56" customFormat="1" ht="15.75" customHeight="1">
      <c r="A40" s="55" t="s">
        <v>38</v>
      </c>
      <c r="B40" s="216">
        <f t="shared" si="44"/>
        <v>39</v>
      </c>
      <c r="C40" s="216">
        <f t="shared" si="44"/>
        <v>14</v>
      </c>
      <c r="D40" s="216">
        <f t="shared" si="44"/>
        <v>-4</v>
      </c>
      <c r="E40" s="216">
        <f t="shared" si="44"/>
        <v>-14</v>
      </c>
      <c r="F40" s="216">
        <f t="shared" si="44"/>
        <v>-2</v>
      </c>
      <c r="G40" s="216">
        <f t="shared" si="44"/>
        <v>-3</v>
      </c>
      <c r="H40" s="216">
        <f t="shared" si="44"/>
        <v>-6</v>
      </c>
      <c r="I40" s="216">
        <f t="shared" si="44"/>
        <v>-7</v>
      </c>
      <c r="J40" s="217">
        <f>J14-J27</f>
        <v>-13</v>
      </c>
      <c r="K40" s="215">
        <f>K14-K27</f>
        <v>4</v>
      </c>
      <c r="L40" s="231" t="s">
        <v>195</v>
      </c>
      <c r="M40" s="232">
        <f t="shared" si="44"/>
        <v>-292</v>
      </c>
      <c r="N40" s="232">
        <f t="shared" si="44"/>
        <v>-119</v>
      </c>
      <c r="O40" s="232">
        <f t="shared" si="44"/>
        <v>33</v>
      </c>
      <c r="P40" s="232">
        <f t="shared" si="44"/>
        <v>-118</v>
      </c>
      <c r="Q40" s="232">
        <f t="shared" si="44"/>
        <v>-22</v>
      </c>
      <c r="R40" s="232">
        <f t="shared" si="45"/>
        <v>-11</v>
      </c>
      <c r="S40" s="232">
        <f t="shared" si="45"/>
        <v>-15</v>
      </c>
      <c r="T40" s="232">
        <f t="shared" si="45"/>
        <v>9</v>
      </c>
      <c r="U40" s="232">
        <f t="shared" si="45"/>
        <v>-11</v>
      </c>
      <c r="V40" s="54">
        <f t="shared" si="43"/>
        <v>-546</v>
      </c>
      <c r="W40" s="32" t="s">
        <v>38</v>
      </c>
      <c r="X40" s="38">
        <f t="shared" si="16"/>
        <v>-255</v>
      </c>
      <c r="Y40" s="38">
        <f t="shared" si="17"/>
        <v>-106</v>
      </c>
      <c r="Z40" s="38">
        <f t="shared" si="18"/>
        <v>27</v>
      </c>
      <c r="AA40" s="38">
        <f t="shared" si="19"/>
        <v>-138</v>
      </c>
      <c r="AB40" s="38">
        <f t="shared" si="20"/>
        <v>-24</v>
      </c>
      <c r="AC40" s="38">
        <f t="shared" si="21"/>
        <v>-14</v>
      </c>
      <c r="AD40" s="38">
        <f t="shared" si="22"/>
        <v>-21</v>
      </c>
      <c r="AE40" s="38">
        <f t="shared" si="23"/>
        <v>2</v>
      </c>
      <c r="AF40" s="38">
        <f t="shared" si="24"/>
        <v>-26</v>
      </c>
      <c r="AG40" s="39">
        <f t="shared" si="25"/>
        <v>-555</v>
      </c>
    </row>
    <row r="41" spans="1:33" s="62" customFormat="1" ht="15.75" customHeight="1">
      <c r="A41" s="66" t="s">
        <v>44</v>
      </c>
      <c r="B41" s="212">
        <f>SUM(B29:B40)</f>
        <v>512</v>
      </c>
      <c r="C41" s="212">
        <f t="shared" ref="C41:J41" si="46">SUM(C29:C40)</f>
        <v>120</v>
      </c>
      <c r="D41" s="212">
        <f t="shared" si="46"/>
        <v>-73</v>
      </c>
      <c r="E41" s="212">
        <f t="shared" si="46"/>
        <v>-46</v>
      </c>
      <c r="F41" s="212">
        <f t="shared" si="46"/>
        <v>-60</v>
      </c>
      <c r="G41" s="212">
        <f t="shared" si="46"/>
        <v>-30</v>
      </c>
      <c r="H41" s="212">
        <f t="shared" si="46"/>
        <v>-56</v>
      </c>
      <c r="I41" s="212">
        <f t="shared" si="46"/>
        <v>-90</v>
      </c>
      <c r="J41" s="212">
        <f t="shared" si="46"/>
        <v>-112</v>
      </c>
      <c r="K41" s="218">
        <f>SUM(K29:K40)</f>
        <v>165</v>
      </c>
      <c r="L41" s="223" t="s">
        <v>198</v>
      </c>
      <c r="M41" s="224">
        <f>SUM(M29:M40)</f>
        <v>1038</v>
      </c>
      <c r="N41" s="224">
        <f t="shared" ref="N41:V41" si="47">SUM(N29:N40)</f>
        <v>-36</v>
      </c>
      <c r="O41" s="224">
        <f t="shared" si="47"/>
        <v>44</v>
      </c>
      <c r="P41" s="224">
        <f t="shared" si="47"/>
        <v>-232</v>
      </c>
      <c r="Q41" s="224">
        <f t="shared" si="47"/>
        <v>14</v>
      </c>
      <c r="R41" s="224">
        <f t="shared" si="47"/>
        <v>-17</v>
      </c>
      <c r="S41" s="224">
        <f t="shared" si="47"/>
        <v>-17</v>
      </c>
      <c r="T41" s="224">
        <f t="shared" si="47"/>
        <v>44</v>
      </c>
      <c r="U41" s="224">
        <f t="shared" si="47"/>
        <v>13</v>
      </c>
      <c r="V41" s="61">
        <f t="shared" si="47"/>
        <v>851</v>
      </c>
      <c r="W41" s="64" t="s">
        <v>50</v>
      </c>
      <c r="X41" s="60">
        <f t="shared" ref="X41:AG41" si="48">SUM(X29:X40)</f>
        <v>1438</v>
      </c>
      <c r="Y41" s="60">
        <f t="shared" si="48"/>
        <v>64</v>
      </c>
      <c r="Z41" s="60">
        <f t="shared" si="48"/>
        <v>-57</v>
      </c>
      <c r="AA41" s="60">
        <f t="shared" si="48"/>
        <v>-301</v>
      </c>
      <c r="AB41" s="60">
        <f t="shared" si="48"/>
        <v>-63</v>
      </c>
      <c r="AC41" s="60">
        <f t="shared" si="48"/>
        <v>-47</v>
      </c>
      <c r="AD41" s="60">
        <f t="shared" si="48"/>
        <v>-78</v>
      </c>
      <c r="AE41" s="60">
        <f t="shared" si="48"/>
        <v>-51</v>
      </c>
      <c r="AF41" s="60">
        <f t="shared" si="48"/>
        <v>-150</v>
      </c>
      <c r="AG41" s="61">
        <f t="shared" si="48"/>
        <v>755</v>
      </c>
    </row>
    <row r="42" spans="1:33" s="24" customFormat="1" ht="14.25" customHeight="1">
      <c r="A42" s="165"/>
      <c r="B42" s="52"/>
      <c r="C42" s="52"/>
      <c r="D42" s="52"/>
      <c r="E42" s="52"/>
      <c r="F42" s="52"/>
      <c r="G42" s="52"/>
      <c r="H42" s="52"/>
      <c r="I42" s="52"/>
      <c r="J42" s="52"/>
      <c r="K42" s="52"/>
      <c r="L42" s="21"/>
      <c r="W42" s="7"/>
      <c r="X42" s="9"/>
      <c r="Y42" s="9"/>
      <c r="Z42" s="9"/>
      <c r="AA42" s="9"/>
      <c r="AB42" s="9"/>
      <c r="AC42" s="9"/>
      <c r="AD42" s="9"/>
      <c r="AE42" s="9"/>
      <c r="AF42" s="9"/>
      <c r="AG42" s="9"/>
    </row>
    <row r="43" spans="1:33" s="24" customFormat="1" ht="11.25">
      <c r="A43" s="21"/>
      <c r="L43" s="21"/>
      <c r="W43" s="450" t="s">
        <v>52</v>
      </c>
      <c r="X43" s="450"/>
      <c r="Y43" s="450"/>
      <c r="Z43" s="450"/>
      <c r="AA43" s="450"/>
      <c r="AB43" s="450"/>
      <c r="AC43" s="450"/>
      <c r="AD43" s="450"/>
      <c r="AE43" s="450"/>
      <c r="AF43" s="450"/>
      <c r="AG43" s="450"/>
    </row>
    <row r="44" spans="1:33">
      <c r="W44" s="450" t="s">
        <v>53</v>
      </c>
      <c r="X44" s="450"/>
      <c r="Y44" s="450"/>
      <c r="Z44" s="450"/>
      <c r="AA44" s="450"/>
      <c r="AB44" s="450"/>
      <c r="AC44" s="450"/>
      <c r="AD44" s="450"/>
      <c r="AE44" s="450"/>
      <c r="AF44" s="450"/>
      <c r="AG44" s="450"/>
    </row>
    <row r="45" spans="1:33">
      <c r="W45" s="449"/>
      <c r="X45" s="449"/>
      <c r="Y45" s="449"/>
      <c r="Z45" s="449"/>
      <c r="AA45" s="449"/>
      <c r="AB45" s="449"/>
      <c r="AC45" s="449"/>
      <c r="AD45" s="449"/>
      <c r="AE45" s="449"/>
      <c r="AF45" s="449"/>
      <c r="AG45" s="449"/>
    </row>
  </sheetData>
  <mergeCells count="33">
    <mergeCell ref="B1:B2"/>
    <mergeCell ref="C1:C2"/>
    <mergeCell ref="D1:D2"/>
    <mergeCell ref="E1:E2"/>
    <mergeCell ref="F1:F2"/>
    <mergeCell ref="G1:G2"/>
    <mergeCell ref="H1:H2"/>
    <mergeCell ref="I1:I2"/>
    <mergeCell ref="J1:J2"/>
    <mergeCell ref="K1:K2"/>
    <mergeCell ref="P1:P2"/>
    <mergeCell ref="Q1:Q2"/>
    <mergeCell ref="R1:R2"/>
    <mergeCell ref="S1:S2"/>
    <mergeCell ref="M1:M2"/>
    <mergeCell ref="N1:N2"/>
    <mergeCell ref="O1:O2"/>
    <mergeCell ref="T1:T2"/>
    <mergeCell ref="U1:U2"/>
    <mergeCell ref="V1:V2"/>
    <mergeCell ref="X1:X2"/>
    <mergeCell ref="Y1:Y2"/>
    <mergeCell ref="W45:AG45"/>
    <mergeCell ref="W44:AG44"/>
    <mergeCell ref="W43:AG43"/>
    <mergeCell ref="AD1:AD2"/>
    <mergeCell ref="AE1:AE2"/>
    <mergeCell ref="AF1:AF2"/>
    <mergeCell ref="AG1:AG2"/>
    <mergeCell ref="Z1:Z2"/>
    <mergeCell ref="AA1:AA2"/>
    <mergeCell ref="AB1:AB2"/>
    <mergeCell ref="AC1:AC2"/>
  </mergeCells>
  <phoneticPr fontId="12"/>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view="pageBreakPreview" topLeftCell="A13" zoomScaleNormal="100" zoomScaleSheetLayoutView="100" workbookViewId="0">
      <selection activeCell="T23" sqref="T23"/>
    </sheetView>
  </sheetViews>
  <sheetFormatPr defaultRowHeight="17.25"/>
  <cols>
    <col min="1" max="1" width="3.28515625" style="75" customWidth="1"/>
    <col min="2" max="2" width="8.42578125" style="75" customWidth="1"/>
    <col min="3" max="3" width="5.85546875" style="75" hidden="1" customWidth="1"/>
    <col min="4" max="7" width="5.85546875" style="75" customWidth="1"/>
    <col min="8" max="8" width="5.85546875" style="71" customWidth="1"/>
    <col min="9" max="9" width="5.85546875" style="75" hidden="1" customWidth="1"/>
    <col min="10" max="13" width="5.85546875" style="75" customWidth="1"/>
    <col min="14" max="14" width="5.85546875" style="71" customWidth="1"/>
    <col min="15" max="15" width="5.85546875" style="75" hidden="1" customWidth="1"/>
    <col min="16" max="19" width="5.85546875" style="75" customWidth="1"/>
    <col min="20" max="20" width="5.85546875" style="71" customWidth="1"/>
    <col min="21" max="261" width="9.140625" style="75"/>
    <col min="262" max="262" width="3.85546875" style="75" customWidth="1"/>
    <col min="263" max="263" width="11" style="75" customWidth="1"/>
    <col min="264" max="278" width="6.140625" style="75" customWidth="1"/>
    <col min="279" max="517" width="9.140625" style="75"/>
    <col min="518" max="518" width="3.85546875" style="75" customWidth="1"/>
    <col min="519" max="519" width="11" style="75" customWidth="1"/>
    <col min="520" max="534" width="6.140625" style="75" customWidth="1"/>
    <col min="535" max="773" width="9.140625" style="75"/>
    <col min="774" max="774" width="3.85546875" style="75" customWidth="1"/>
    <col min="775" max="775" width="11" style="75" customWidth="1"/>
    <col min="776" max="790" width="6.140625" style="75" customWidth="1"/>
    <col min="791" max="1029" width="9.140625" style="75"/>
    <col min="1030" max="1030" width="3.85546875" style="75" customWidth="1"/>
    <col min="1031" max="1031" width="11" style="75" customWidth="1"/>
    <col min="1032" max="1046" width="6.140625" style="75" customWidth="1"/>
    <col min="1047" max="1285" width="9.140625" style="75"/>
    <col min="1286" max="1286" width="3.85546875" style="75" customWidth="1"/>
    <col min="1287" max="1287" width="11" style="75" customWidth="1"/>
    <col min="1288" max="1302" width="6.140625" style="75" customWidth="1"/>
    <col min="1303" max="1541" width="9.140625" style="75"/>
    <col min="1542" max="1542" width="3.85546875" style="75" customWidth="1"/>
    <col min="1543" max="1543" width="11" style="75" customWidth="1"/>
    <col min="1544" max="1558" width="6.140625" style="75" customWidth="1"/>
    <col min="1559" max="1797" width="9.140625" style="75"/>
    <col min="1798" max="1798" width="3.85546875" style="75" customWidth="1"/>
    <col min="1799" max="1799" width="11" style="75" customWidth="1"/>
    <col min="1800" max="1814" width="6.140625" style="75" customWidth="1"/>
    <col min="1815" max="2053" width="9.140625" style="75"/>
    <col min="2054" max="2054" width="3.85546875" style="75" customWidth="1"/>
    <col min="2055" max="2055" width="11" style="75" customWidth="1"/>
    <col min="2056" max="2070" width="6.140625" style="75" customWidth="1"/>
    <col min="2071" max="2309" width="9.140625" style="75"/>
    <col min="2310" max="2310" width="3.85546875" style="75" customWidth="1"/>
    <col min="2311" max="2311" width="11" style="75" customWidth="1"/>
    <col min="2312" max="2326" width="6.140625" style="75" customWidth="1"/>
    <col min="2327" max="2565" width="9.140625" style="75"/>
    <col min="2566" max="2566" width="3.85546875" style="75" customWidth="1"/>
    <col min="2567" max="2567" width="11" style="75" customWidth="1"/>
    <col min="2568" max="2582" width="6.140625" style="75" customWidth="1"/>
    <col min="2583" max="2821" width="9.140625" style="75"/>
    <col min="2822" max="2822" width="3.85546875" style="75" customWidth="1"/>
    <col min="2823" max="2823" width="11" style="75" customWidth="1"/>
    <col min="2824" max="2838" width="6.140625" style="75" customWidth="1"/>
    <col min="2839" max="3077" width="9.140625" style="75"/>
    <col min="3078" max="3078" width="3.85546875" style="75" customWidth="1"/>
    <col min="3079" max="3079" width="11" style="75" customWidth="1"/>
    <col min="3080" max="3094" width="6.140625" style="75" customWidth="1"/>
    <col min="3095" max="3333" width="9.140625" style="75"/>
    <col min="3334" max="3334" width="3.85546875" style="75" customWidth="1"/>
    <col min="3335" max="3335" width="11" style="75" customWidth="1"/>
    <col min="3336" max="3350" width="6.140625" style="75" customWidth="1"/>
    <col min="3351" max="3589" width="9.140625" style="75"/>
    <col min="3590" max="3590" width="3.85546875" style="75" customWidth="1"/>
    <col min="3591" max="3591" width="11" style="75" customWidth="1"/>
    <col min="3592" max="3606" width="6.140625" style="75" customWidth="1"/>
    <col min="3607" max="3845" width="9.140625" style="75"/>
    <col min="3846" max="3846" width="3.85546875" style="75" customWidth="1"/>
    <col min="3847" max="3847" width="11" style="75" customWidth="1"/>
    <col min="3848" max="3862" width="6.140625" style="75" customWidth="1"/>
    <col min="3863" max="4101" width="9.140625" style="75"/>
    <col min="4102" max="4102" width="3.85546875" style="75" customWidth="1"/>
    <col min="4103" max="4103" width="11" style="75" customWidth="1"/>
    <col min="4104" max="4118" width="6.140625" style="75" customWidth="1"/>
    <col min="4119" max="4357" width="9.140625" style="75"/>
    <col min="4358" max="4358" width="3.85546875" style="75" customWidth="1"/>
    <col min="4359" max="4359" width="11" style="75" customWidth="1"/>
    <col min="4360" max="4374" width="6.140625" style="75" customWidth="1"/>
    <col min="4375" max="4613" width="9.140625" style="75"/>
    <col min="4614" max="4614" width="3.85546875" style="75" customWidth="1"/>
    <col min="4615" max="4615" width="11" style="75" customWidth="1"/>
    <col min="4616" max="4630" width="6.140625" style="75" customWidth="1"/>
    <col min="4631" max="4869" width="9.140625" style="75"/>
    <col min="4870" max="4870" width="3.85546875" style="75" customWidth="1"/>
    <col min="4871" max="4871" width="11" style="75" customWidth="1"/>
    <col min="4872" max="4886" width="6.140625" style="75" customWidth="1"/>
    <col min="4887" max="5125" width="9.140625" style="75"/>
    <col min="5126" max="5126" width="3.85546875" style="75" customWidth="1"/>
    <col min="5127" max="5127" width="11" style="75" customWidth="1"/>
    <col min="5128" max="5142" width="6.140625" style="75" customWidth="1"/>
    <col min="5143" max="5381" width="9.140625" style="75"/>
    <col min="5382" max="5382" width="3.85546875" style="75" customWidth="1"/>
    <col min="5383" max="5383" width="11" style="75" customWidth="1"/>
    <col min="5384" max="5398" width="6.140625" style="75" customWidth="1"/>
    <col min="5399" max="5637" width="9.140625" style="75"/>
    <col min="5638" max="5638" width="3.85546875" style="75" customWidth="1"/>
    <col min="5639" max="5639" width="11" style="75" customWidth="1"/>
    <col min="5640" max="5654" width="6.140625" style="75" customWidth="1"/>
    <col min="5655" max="5893" width="9.140625" style="75"/>
    <col min="5894" max="5894" width="3.85546875" style="75" customWidth="1"/>
    <col min="5895" max="5895" width="11" style="75" customWidth="1"/>
    <col min="5896" max="5910" width="6.140625" style="75" customWidth="1"/>
    <col min="5911" max="6149" width="9.140625" style="75"/>
    <col min="6150" max="6150" width="3.85546875" style="75" customWidth="1"/>
    <col min="6151" max="6151" width="11" style="75" customWidth="1"/>
    <col min="6152" max="6166" width="6.140625" style="75" customWidth="1"/>
    <col min="6167" max="6405" width="9.140625" style="75"/>
    <col min="6406" max="6406" width="3.85546875" style="75" customWidth="1"/>
    <col min="6407" max="6407" width="11" style="75" customWidth="1"/>
    <col min="6408" max="6422" width="6.140625" style="75" customWidth="1"/>
    <col min="6423" max="6661" width="9.140625" style="75"/>
    <col min="6662" max="6662" width="3.85546875" style="75" customWidth="1"/>
    <col min="6663" max="6663" width="11" style="75" customWidth="1"/>
    <col min="6664" max="6678" width="6.140625" style="75" customWidth="1"/>
    <col min="6679" max="6917" width="9.140625" style="75"/>
    <col min="6918" max="6918" width="3.85546875" style="75" customWidth="1"/>
    <col min="6919" max="6919" width="11" style="75" customWidth="1"/>
    <col min="6920" max="6934" width="6.140625" style="75" customWidth="1"/>
    <col min="6935" max="7173" width="9.140625" style="75"/>
    <col min="7174" max="7174" width="3.85546875" style="75" customWidth="1"/>
    <col min="7175" max="7175" width="11" style="75" customWidth="1"/>
    <col min="7176" max="7190" width="6.140625" style="75" customWidth="1"/>
    <col min="7191" max="7429" width="9.140625" style="75"/>
    <col min="7430" max="7430" width="3.85546875" style="75" customWidth="1"/>
    <col min="7431" max="7431" width="11" style="75" customWidth="1"/>
    <col min="7432" max="7446" width="6.140625" style="75" customWidth="1"/>
    <col min="7447" max="7685" width="9.140625" style="75"/>
    <col min="7686" max="7686" width="3.85546875" style="75" customWidth="1"/>
    <col min="7687" max="7687" width="11" style="75" customWidth="1"/>
    <col min="7688" max="7702" width="6.140625" style="75" customWidth="1"/>
    <col min="7703" max="7941" width="9.140625" style="75"/>
    <col min="7942" max="7942" width="3.85546875" style="75" customWidth="1"/>
    <col min="7943" max="7943" width="11" style="75" customWidth="1"/>
    <col min="7944" max="7958" width="6.140625" style="75" customWidth="1"/>
    <col min="7959" max="8197" width="9.140625" style="75"/>
    <col min="8198" max="8198" width="3.85546875" style="75" customWidth="1"/>
    <col min="8199" max="8199" width="11" style="75" customWidth="1"/>
    <col min="8200" max="8214" width="6.140625" style="75" customWidth="1"/>
    <col min="8215" max="8453" width="9.140625" style="75"/>
    <col min="8454" max="8454" width="3.85546875" style="75" customWidth="1"/>
    <col min="8455" max="8455" width="11" style="75" customWidth="1"/>
    <col min="8456" max="8470" width="6.140625" style="75" customWidth="1"/>
    <col min="8471" max="8709" width="9.140625" style="75"/>
    <col min="8710" max="8710" width="3.85546875" style="75" customWidth="1"/>
    <col min="8711" max="8711" width="11" style="75" customWidth="1"/>
    <col min="8712" max="8726" width="6.140625" style="75" customWidth="1"/>
    <col min="8727" max="8965" width="9.140625" style="75"/>
    <col min="8966" max="8966" width="3.85546875" style="75" customWidth="1"/>
    <col min="8967" max="8967" width="11" style="75" customWidth="1"/>
    <col min="8968" max="8982" width="6.140625" style="75" customWidth="1"/>
    <col min="8983" max="9221" width="9.140625" style="75"/>
    <col min="9222" max="9222" width="3.85546875" style="75" customWidth="1"/>
    <col min="9223" max="9223" width="11" style="75" customWidth="1"/>
    <col min="9224" max="9238" width="6.140625" style="75" customWidth="1"/>
    <col min="9239" max="9477" width="9.140625" style="75"/>
    <col min="9478" max="9478" width="3.85546875" style="75" customWidth="1"/>
    <col min="9479" max="9479" width="11" style="75" customWidth="1"/>
    <col min="9480" max="9494" width="6.140625" style="75" customWidth="1"/>
    <col min="9495" max="9733" width="9.140625" style="75"/>
    <col min="9734" max="9734" width="3.85546875" style="75" customWidth="1"/>
    <col min="9735" max="9735" width="11" style="75" customWidth="1"/>
    <col min="9736" max="9750" width="6.140625" style="75" customWidth="1"/>
    <col min="9751" max="9989" width="9.140625" style="75"/>
    <col min="9990" max="9990" width="3.85546875" style="75" customWidth="1"/>
    <col min="9991" max="9991" width="11" style="75" customWidth="1"/>
    <col min="9992" max="10006" width="6.140625" style="75" customWidth="1"/>
    <col min="10007" max="10245" width="9.140625" style="75"/>
    <col min="10246" max="10246" width="3.85546875" style="75" customWidth="1"/>
    <col min="10247" max="10247" width="11" style="75" customWidth="1"/>
    <col min="10248" max="10262" width="6.140625" style="75" customWidth="1"/>
    <col min="10263" max="10501" width="9.140625" style="75"/>
    <col min="10502" max="10502" width="3.85546875" style="75" customWidth="1"/>
    <col min="10503" max="10503" width="11" style="75" customWidth="1"/>
    <col min="10504" max="10518" width="6.140625" style="75" customWidth="1"/>
    <col min="10519" max="10757" width="9.140625" style="75"/>
    <col min="10758" max="10758" width="3.85546875" style="75" customWidth="1"/>
    <col min="10759" max="10759" width="11" style="75" customWidth="1"/>
    <col min="10760" max="10774" width="6.140625" style="75" customWidth="1"/>
    <col min="10775" max="11013" width="9.140625" style="75"/>
    <col min="11014" max="11014" width="3.85546875" style="75" customWidth="1"/>
    <col min="11015" max="11015" width="11" style="75" customWidth="1"/>
    <col min="11016" max="11030" width="6.140625" style="75" customWidth="1"/>
    <col min="11031" max="11269" width="9.140625" style="75"/>
    <col min="11270" max="11270" width="3.85546875" style="75" customWidth="1"/>
    <col min="11271" max="11271" width="11" style="75" customWidth="1"/>
    <col min="11272" max="11286" width="6.140625" style="75" customWidth="1"/>
    <col min="11287" max="11525" width="9.140625" style="75"/>
    <col min="11526" max="11526" width="3.85546875" style="75" customWidth="1"/>
    <col min="11527" max="11527" width="11" style="75" customWidth="1"/>
    <col min="11528" max="11542" width="6.140625" style="75" customWidth="1"/>
    <col min="11543" max="11781" width="9.140625" style="75"/>
    <col min="11782" max="11782" width="3.85546875" style="75" customWidth="1"/>
    <col min="11783" max="11783" width="11" style="75" customWidth="1"/>
    <col min="11784" max="11798" width="6.140625" style="75" customWidth="1"/>
    <col min="11799" max="12037" width="9.140625" style="75"/>
    <col min="12038" max="12038" width="3.85546875" style="75" customWidth="1"/>
    <col min="12039" max="12039" width="11" style="75" customWidth="1"/>
    <col min="12040" max="12054" width="6.140625" style="75" customWidth="1"/>
    <col min="12055" max="12293" width="9.140625" style="75"/>
    <col min="12294" max="12294" width="3.85546875" style="75" customWidth="1"/>
    <col min="12295" max="12295" width="11" style="75" customWidth="1"/>
    <col min="12296" max="12310" width="6.140625" style="75" customWidth="1"/>
    <col min="12311" max="12549" width="9.140625" style="75"/>
    <col min="12550" max="12550" width="3.85546875" style="75" customWidth="1"/>
    <col min="12551" max="12551" width="11" style="75" customWidth="1"/>
    <col min="12552" max="12566" width="6.140625" style="75" customWidth="1"/>
    <col min="12567" max="12805" width="9.140625" style="75"/>
    <col min="12806" max="12806" width="3.85546875" style="75" customWidth="1"/>
    <col min="12807" max="12807" width="11" style="75" customWidth="1"/>
    <col min="12808" max="12822" width="6.140625" style="75" customWidth="1"/>
    <col min="12823" max="13061" width="9.140625" style="75"/>
    <col min="13062" max="13062" width="3.85546875" style="75" customWidth="1"/>
    <col min="13063" max="13063" width="11" style="75" customWidth="1"/>
    <col min="13064" max="13078" width="6.140625" style="75" customWidth="1"/>
    <col min="13079" max="13317" width="9.140625" style="75"/>
    <col min="13318" max="13318" width="3.85546875" style="75" customWidth="1"/>
    <col min="13319" max="13319" width="11" style="75" customWidth="1"/>
    <col min="13320" max="13334" width="6.140625" style="75" customWidth="1"/>
    <col min="13335" max="13573" width="9.140625" style="75"/>
    <col min="13574" max="13574" width="3.85546875" style="75" customWidth="1"/>
    <col min="13575" max="13575" width="11" style="75" customWidth="1"/>
    <col min="13576" max="13590" width="6.140625" style="75" customWidth="1"/>
    <col min="13591" max="13829" width="9.140625" style="75"/>
    <col min="13830" max="13830" width="3.85546875" style="75" customWidth="1"/>
    <col min="13831" max="13831" width="11" style="75" customWidth="1"/>
    <col min="13832" max="13846" width="6.140625" style="75" customWidth="1"/>
    <col min="13847" max="14085" width="9.140625" style="75"/>
    <col min="14086" max="14086" width="3.85546875" style="75" customWidth="1"/>
    <col min="14087" max="14087" width="11" style="75" customWidth="1"/>
    <col min="14088" max="14102" width="6.140625" style="75" customWidth="1"/>
    <col min="14103" max="14341" width="9.140625" style="75"/>
    <col min="14342" max="14342" width="3.85546875" style="75" customWidth="1"/>
    <col min="14343" max="14343" width="11" style="75" customWidth="1"/>
    <col min="14344" max="14358" width="6.140625" style="75" customWidth="1"/>
    <col min="14359" max="14597" width="9.140625" style="75"/>
    <col min="14598" max="14598" width="3.85546875" style="75" customWidth="1"/>
    <col min="14599" max="14599" width="11" style="75" customWidth="1"/>
    <col min="14600" max="14614" width="6.140625" style="75" customWidth="1"/>
    <col min="14615" max="14853" width="9.140625" style="75"/>
    <col min="14854" max="14854" width="3.85546875" style="75" customWidth="1"/>
    <col min="14855" max="14855" width="11" style="75" customWidth="1"/>
    <col min="14856" max="14870" width="6.140625" style="75" customWidth="1"/>
    <col min="14871" max="15109" width="9.140625" style="75"/>
    <col min="15110" max="15110" width="3.85546875" style="75" customWidth="1"/>
    <col min="15111" max="15111" width="11" style="75" customWidth="1"/>
    <col min="15112" max="15126" width="6.140625" style="75" customWidth="1"/>
    <col min="15127" max="15365" width="9.140625" style="75"/>
    <col min="15366" max="15366" width="3.85546875" style="75" customWidth="1"/>
    <col min="15367" max="15367" width="11" style="75" customWidth="1"/>
    <col min="15368" max="15382" width="6.140625" style="75" customWidth="1"/>
    <col min="15383" max="15621" width="9.140625" style="75"/>
    <col min="15622" max="15622" width="3.85546875" style="75" customWidth="1"/>
    <col min="15623" max="15623" width="11" style="75" customWidth="1"/>
    <col min="15624" max="15638" width="6.140625" style="75" customWidth="1"/>
    <col min="15639" max="15877" width="9.140625" style="75"/>
    <col min="15878" max="15878" width="3.85546875" style="75" customWidth="1"/>
    <col min="15879" max="15879" width="11" style="75" customWidth="1"/>
    <col min="15880" max="15894" width="6.140625" style="75" customWidth="1"/>
    <col min="15895" max="16133" width="9.140625" style="75"/>
    <col min="16134" max="16134" width="3.85546875" style="75" customWidth="1"/>
    <col min="16135" max="16135" width="11" style="75" customWidth="1"/>
    <col min="16136" max="16150" width="6.140625" style="75" customWidth="1"/>
    <col min="16151" max="16384" width="9.140625" style="75"/>
  </cols>
  <sheetData>
    <row r="1" spans="1:21" s="71" customFormat="1" ht="18.75" customHeight="1">
      <c r="A1" s="458" t="s">
        <v>57</v>
      </c>
      <c r="B1" s="458"/>
      <c r="C1" s="458"/>
      <c r="D1" s="458"/>
      <c r="E1" s="458"/>
      <c r="F1" s="458"/>
      <c r="G1" s="458"/>
      <c r="H1" s="458"/>
      <c r="I1" s="458"/>
      <c r="J1" s="458"/>
      <c r="K1" s="458"/>
      <c r="L1" s="458"/>
      <c r="M1" s="458"/>
      <c r="N1" s="458"/>
      <c r="O1" s="458"/>
      <c r="P1" s="458"/>
      <c r="Q1" s="458"/>
      <c r="R1" s="458"/>
      <c r="S1" s="458"/>
      <c r="T1" s="458"/>
    </row>
    <row r="2" spans="1:21" s="74" customFormat="1" ht="12" thickBot="1">
      <c r="A2" s="72"/>
      <c r="B2" s="72"/>
      <c r="C2" s="72"/>
      <c r="D2" s="72"/>
      <c r="E2" s="72"/>
      <c r="F2" s="72"/>
      <c r="G2" s="72"/>
      <c r="H2" s="72"/>
      <c r="I2" s="72"/>
      <c r="J2" s="72"/>
      <c r="K2" s="72"/>
      <c r="L2" s="72"/>
      <c r="M2" s="72"/>
      <c r="N2" s="72"/>
      <c r="O2" s="72"/>
      <c r="P2" s="72"/>
      <c r="Q2" s="72"/>
      <c r="R2" s="72"/>
      <c r="S2" s="72"/>
      <c r="T2" s="73" t="s">
        <v>58</v>
      </c>
    </row>
    <row r="3" spans="1:21">
      <c r="A3" s="454" t="s">
        <v>59</v>
      </c>
      <c r="B3" s="455"/>
      <c r="C3" s="459" t="s">
        <v>60</v>
      </c>
      <c r="D3" s="460"/>
      <c r="E3" s="461"/>
      <c r="F3" s="461"/>
      <c r="G3" s="461"/>
      <c r="H3" s="461"/>
      <c r="I3" s="461" t="s">
        <v>61</v>
      </c>
      <c r="J3" s="461"/>
      <c r="K3" s="461"/>
      <c r="L3" s="461"/>
      <c r="M3" s="461"/>
      <c r="N3" s="461"/>
      <c r="O3" s="461" t="s">
        <v>62</v>
      </c>
      <c r="P3" s="460"/>
      <c r="Q3" s="461"/>
      <c r="R3" s="461"/>
      <c r="S3" s="461"/>
      <c r="T3" s="462"/>
    </row>
    <row r="4" spans="1:21" ht="33.75">
      <c r="A4" s="456" t="s">
        <v>63</v>
      </c>
      <c r="B4" s="457"/>
      <c r="C4" s="183" t="s">
        <v>177</v>
      </c>
      <c r="D4" s="183" t="s">
        <v>239</v>
      </c>
      <c r="E4" s="183" t="s">
        <v>240</v>
      </c>
      <c r="F4" s="183" t="s">
        <v>241</v>
      </c>
      <c r="G4" s="183" t="s">
        <v>242</v>
      </c>
      <c r="H4" s="399" t="s">
        <v>243</v>
      </c>
      <c r="I4" s="390" t="s">
        <v>177</v>
      </c>
      <c r="J4" s="183" t="s">
        <v>239</v>
      </c>
      <c r="K4" s="183" t="s">
        <v>240</v>
      </c>
      <c r="L4" s="183" t="s">
        <v>241</v>
      </c>
      <c r="M4" s="183" t="s">
        <v>242</v>
      </c>
      <c r="N4" s="400" t="s">
        <v>243</v>
      </c>
      <c r="O4" s="391" t="s">
        <v>177</v>
      </c>
      <c r="P4" s="183" t="s">
        <v>239</v>
      </c>
      <c r="Q4" s="183" t="s">
        <v>240</v>
      </c>
      <c r="R4" s="183" t="s">
        <v>241</v>
      </c>
      <c r="S4" s="183" t="s">
        <v>242</v>
      </c>
      <c r="T4" s="404" t="s">
        <v>243</v>
      </c>
    </row>
    <row r="5" spans="1:21" ht="18.95" customHeight="1">
      <c r="A5" s="463" t="s">
        <v>64</v>
      </c>
      <c r="B5" s="464"/>
      <c r="C5" s="76">
        <f t="shared" ref="C5" si="0">C6+C16</f>
        <v>5115</v>
      </c>
      <c r="D5" s="344">
        <f t="shared" ref="D5:H5" si="1">D6+D16</f>
        <v>5207</v>
      </c>
      <c r="E5" s="344">
        <f t="shared" si="1"/>
        <v>4847</v>
      </c>
      <c r="F5" s="344">
        <f t="shared" si="1"/>
        <v>4769</v>
      </c>
      <c r="G5" s="345">
        <f t="shared" si="1"/>
        <v>4034</v>
      </c>
      <c r="H5" s="346">
        <f t="shared" si="1"/>
        <v>4009</v>
      </c>
      <c r="I5" s="344">
        <f t="shared" ref="I5" si="2">I6+I16</f>
        <v>5607</v>
      </c>
      <c r="J5" s="344">
        <f t="shared" ref="J5" si="3">J6+J16</f>
        <v>5589</v>
      </c>
      <c r="K5" s="344">
        <f>K6+K16</f>
        <v>5522</v>
      </c>
      <c r="L5" s="344">
        <f t="shared" ref="L5:N5" si="4">L6+L16</f>
        <v>4863</v>
      </c>
      <c r="M5" s="345">
        <f t="shared" si="4"/>
        <v>4094</v>
      </c>
      <c r="N5" s="347">
        <f t="shared" si="4"/>
        <v>4293</v>
      </c>
      <c r="O5" s="348">
        <f t="shared" ref="O5:T5" si="5">C5-I5</f>
        <v>-492</v>
      </c>
      <c r="P5" s="344">
        <f t="shared" si="5"/>
        <v>-382</v>
      </c>
      <c r="Q5" s="344">
        <f t="shared" si="5"/>
        <v>-675</v>
      </c>
      <c r="R5" s="349">
        <f t="shared" si="5"/>
        <v>-94</v>
      </c>
      <c r="S5" s="349">
        <f t="shared" si="5"/>
        <v>-60</v>
      </c>
      <c r="T5" s="350">
        <f t="shared" si="5"/>
        <v>-284</v>
      </c>
      <c r="U5" s="77"/>
    </row>
    <row r="6" spans="1:21" ht="18.95" customHeight="1">
      <c r="A6" s="451" t="s">
        <v>65</v>
      </c>
      <c r="B6" s="181" t="s">
        <v>66</v>
      </c>
      <c r="C6" s="76">
        <f t="shared" ref="C6" si="6">SUM(C7:C15)</f>
        <v>3908</v>
      </c>
      <c r="D6" s="344">
        <f t="shared" ref="D6:H6" si="7">SUM(D7:D15)</f>
        <v>3966</v>
      </c>
      <c r="E6" s="344">
        <f t="shared" si="7"/>
        <v>3638</v>
      </c>
      <c r="F6" s="344">
        <f t="shared" si="7"/>
        <v>3534</v>
      </c>
      <c r="G6" s="344">
        <f t="shared" si="7"/>
        <v>2914</v>
      </c>
      <c r="H6" s="346">
        <f t="shared" si="7"/>
        <v>3020</v>
      </c>
      <c r="I6" s="344">
        <f t="shared" ref="I6" si="8">SUM(I7:I15)</f>
        <v>4382</v>
      </c>
      <c r="J6" s="344">
        <f t="shared" ref="J6:N6" si="9">SUM(J7:J15)</f>
        <v>4328</v>
      </c>
      <c r="K6" s="344">
        <f t="shared" si="9"/>
        <v>4237</v>
      </c>
      <c r="L6" s="344">
        <f t="shared" si="9"/>
        <v>3710</v>
      </c>
      <c r="M6" s="344">
        <f t="shared" si="9"/>
        <v>3246</v>
      </c>
      <c r="N6" s="346">
        <f t="shared" si="9"/>
        <v>3449</v>
      </c>
      <c r="O6" s="348">
        <f>C6-I6</f>
        <v>-474</v>
      </c>
      <c r="P6" s="344">
        <f t="shared" ref="P6:P16" si="10">D6-J6</f>
        <v>-362</v>
      </c>
      <c r="Q6" s="344">
        <f t="shared" ref="Q6:Q16" si="11">E6-K6</f>
        <v>-599</v>
      </c>
      <c r="R6" s="349">
        <f t="shared" ref="R6:R16" si="12">F6-L6</f>
        <v>-176</v>
      </c>
      <c r="S6" s="349">
        <f t="shared" ref="S6:S16" si="13">G6-M6</f>
        <v>-332</v>
      </c>
      <c r="T6" s="351">
        <f t="shared" ref="T6:T16" si="14">H6-N6</f>
        <v>-429</v>
      </c>
    </row>
    <row r="7" spans="1:21" ht="18.95" customHeight="1">
      <c r="A7" s="452"/>
      <c r="B7" s="182" t="s">
        <v>67</v>
      </c>
      <c r="C7" s="76">
        <v>484</v>
      </c>
      <c r="D7" s="344">
        <v>483</v>
      </c>
      <c r="E7" s="344">
        <v>505</v>
      </c>
      <c r="F7" s="344">
        <v>433</v>
      </c>
      <c r="G7" s="344">
        <v>357</v>
      </c>
      <c r="H7" s="346">
        <v>399</v>
      </c>
      <c r="I7" s="344">
        <v>1034</v>
      </c>
      <c r="J7" s="344">
        <v>1031</v>
      </c>
      <c r="K7" s="344">
        <v>1026</v>
      </c>
      <c r="L7" s="344">
        <v>853</v>
      </c>
      <c r="M7" s="344">
        <v>784</v>
      </c>
      <c r="N7" s="346">
        <v>916</v>
      </c>
      <c r="O7" s="348">
        <f t="shared" ref="O7:O16" si="15">C7-I7</f>
        <v>-550</v>
      </c>
      <c r="P7" s="344">
        <f t="shared" si="10"/>
        <v>-548</v>
      </c>
      <c r="Q7" s="344">
        <f t="shared" si="11"/>
        <v>-521</v>
      </c>
      <c r="R7" s="349">
        <f t="shared" si="12"/>
        <v>-420</v>
      </c>
      <c r="S7" s="349">
        <f t="shared" si="13"/>
        <v>-427</v>
      </c>
      <c r="T7" s="351">
        <f t="shared" si="14"/>
        <v>-517</v>
      </c>
    </row>
    <row r="8" spans="1:21" ht="18.95" customHeight="1">
      <c r="A8" s="452"/>
      <c r="B8" s="182" t="s">
        <v>68</v>
      </c>
      <c r="C8" s="76">
        <v>753</v>
      </c>
      <c r="D8" s="344">
        <v>760</v>
      </c>
      <c r="E8" s="344">
        <v>690</v>
      </c>
      <c r="F8" s="344">
        <v>616</v>
      </c>
      <c r="G8" s="344">
        <v>492</v>
      </c>
      <c r="H8" s="346">
        <v>569</v>
      </c>
      <c r="I8" s="344">
        <v>782</v>
      </c>
      <c r="J8" s="344">
        <v>791</v>
      </c>
      <c r="K8" s="344">
        <v>824</v>
      </c>
      <c r="L8" s="344">
        <v>726</v>
      </c>
      <c r="M8" s="344">
        <v>555</v>
      </c>
      <c r="N8" s="346">
        <v>574</v>
      </c>
      <c r="O8" s="348">
        <f t="shared" si="15"/>
        <v>-29</v>
      </c>
      <c r="P8" s="344">
        <f t="shared" si="10"/>
        <v>-31</v>
      </c>
      <c r="Q8" s="344">
        <f t="shared" si="11"/>
        <v>-134</v>
      </c>
      <c r="R8" s="349">
        <f t="shared" si="12"/>
        <v>-110</v>
      </c>
      <c r="S8" s="349">
        <f t="shared" si="13"/>
        <v>-63</v>
      </c>
      <c r="T8" s="351">
        <f t="shared" si="14"/>
        <v>-5</v>
      </c>
    </row>
    <row r="9" spans="1:21" ht="18.95" customHeight="1">
      <c r="A9" s="452"/>
      <c r="B9" s="184" t="s">
        <v>178</v>
      </c>
      <c r="C9" s="76">
        <v>280</v>
      </c>
      <c r="D9" s="344">
        <v>271</v>
      </c>
      <c r="E9" s="344">
        <v>249</v>
      </c>
      <c r="F9" s="344">
        <v>257</v>
      </c>
      <c r="G9" s="344">
        <v>237</v>
      </c>
      <c r="H9" s="346">
        <v>238</v>
      </c>
      <c r="I9" s="344">
        <v>296</v>
      </c>
      <c r="J9" s="344">
        <v>313</v>
      </c>
      <c r="K9" s="344">
        <v>346</v>
      </c>
      <c r="L9" s="344">
        <v>286</v>
      </c>
      <c r="M9" s="344">
        <v>233</v>
      </c>
      <c r="N9" s="346">
        <v>260</v>
      </c>
      <c r="O9" s="348">
        <f t="shared" si="15"/>
        <v>-16</v>
      </c>
      <c r="P9" s="344">
        <f t="shared" si="10"/>
        <v>-42</v>
      </c>
      <c r="Q9" s="344">
        <f t="shared" si="11"/>
        <v>-97</v>
      </c>
      <c r="R9" s="349">
        <f t="shared" si="12"/>
        <v>-29</v>
      </c>
      <c r="S9" s="349">
        <f t="shared" si="13"/>
        <v>4</v>
      </c>
      <c r="T9" s="351">
        <f t="shared" si="14"/>
        <v>-22</v>
      </c>
    </row>
    <row r="10" spans="1:21" ht="18.95" customHeight="1">
      <c r="A10" s="452"/>
      <c r="B10" s="184" t="s">
        <v>69</v>
      </c>
      <c r="C10" s="76">
        <v>102</v>
      </c>
      <c r="D10" s="344">
        <v>104</v>
      </c>
      <c r="E10" s="344">
        <v>92</v>
      </c>
      <c r="F10" s="344">
        <v>95</v>
      </c>
      <c r="G10" s="344">
        <v>78</v>
      </c>
      <c r="H10" s="346">
        <v>70</v>
      </c>
      <c r="I10" s="344">
        <v>135</v>
      </c>
      <c r="J10" s="344">
        <v>109</v>
      </c>
      <c r="K10" s="344">
        <v>104</v>
      </c>
      <c r="L10" s="344">
        <v>102</v>
      </c>
      <c r="M10" s="344">
        <v>54</v>
      </c>
      <c r="N10" s="346">
        <v>86</v>
      </c>
      <c r="O10" s="348">
        <f t="shared" si="15"/>
        <v>-33</v>
      </c>
      <c r="P10" s="344">
        <f t="shared" si="10"/>
        <v>-5</v>
      </c>
      <c r="Q10" s="344">
        <f t="shared" si="11"/>
        <v>-12</v>
      </c>
      <c r="R10" s="349">
        <f t="shared" si="12"/>
        <v>-7</v>
      </c>
      <c r="S10" s="349">
        <f t="shared" si="13"/>
        <v>24</v>
      </c>
      <c r="T10" s="351">
        <f t="shared" si="14"/>
        <v>-16</v>
      </c>
    </row>
    <row r="11" spans="1:21" ht="18.95" customHeight="1">
      <c r="A11" s="452"/>
      <c r="B11" s="184" t="s">
        <v>70</v>
      </c>
      <c r="C11" s="76">
        <v>665</v>
      </c>
      <c r="D11" s="344">
        <v>650</v>
      </c>
      <c r="E11" s="344">
        <v>618</v>
      </c>
      <c r="F11" s="344">
        <v>522</v>
      </c>
      <c r="G11" s="344">
        <v>371</v>
      </c>
      <c r="H11" s="346">
        <v>363</v>
      </c>
      <c r="I11" s="344">
        <v>452</v>
      </c>
      <c r="J11" s="344">
        <v>447</v>
      </c>
      <c r="K11" s="344">
        <v>387</v>
      </c>
      <c r="L11" s="344">
        <v>329</v>
      </c>
      <c r="M11" s="344">
        <v>309</v>
      </c>
      <c r="N11" s="346">
        <v>308</v>
      </c>
      <c r="O11" s="348">
        <f t="shared" si="15"/>
        <v>213</v>
      </c>
      <c r="P11" s="344">
        <f t="shared" si="10"/>
        <v>203</v>
      </c>
      <c r="Q11" s="344">
        <f t="shared" si="11"/>
        <v>231</v>
      </c>
      <c r="R11" s="349">
        <f t="shared" si="12"/>
        <v>193</v>
      </c>
      <c r="S11" s="349">
        <f t="shared" si="13"/>
        <v>62</v>
      </c>
      <c r="T11" s="351">
        <f t="shared" si="14"/>
        <v>55</v>
      </c>
    </row>
    <row r="12" spans="1:21" ht="18.95" customHeight="1">
      <c r="A12" s="452"/>
      <c r="B12" s="182" t="s">
        <v>71</v>
      </c>
      <c r="C12" s="76">
        <v>587</v>
      </c>
      <c r="D12" s="344">
        <v>629</v>
      </c>
      <c r="E12" s="344">
        <v>498</v>
      </c>
      <c r="F12" s="344">
        <v>528</v>
      </c>
      <c r="G12" s="344">
        <v>428</v>
      </c>
      <c r="H12" s="346">
        <v>429</v>
      </c>
      <c r="I12" s="344">
        <v>543</v>
      </c>
      <c r="J12" s="344">
        <v>459</v>
      </c>
      <c r="K12" s="344">
        <v>474</v>
      </c>
      <c r="L12" s="344">
        <v>394</v>
      </c>
      <c r="M12" s="344">
        <v>409</v>
      </c>
      <c r="N12" s="346">
        <v>356</v>
      </c>
      <c r="O12" s="348">
        <f t="shared" si="15"/>
        <v>44</v>
      </c>
      <c r="P12" s="344">
        <f t="shared" si="10"/>
        <v>170</v>
      </c>
      <c r="Q12" s="344">
        <f t="shared" si="11"/>
        <v>24</v>
      </c>
      <c r="R12" s="349">
        <f t="shared" si="12"/>
        <v>134</v>
      </c>
      <c r="S12" s="349">
        <f t="shared" si="13"/>
        <v>19</v>
      </c>
      <c r="T12" s="351">
        <f t="shared" si="14"/>
        <v>73</v>
      </c>
    </row>
    <row r="13" spans="1:21" ht="18.95" customHeight="1">
      <c r="A13" s="452"/>
      <c r="B13" s="182" t="s">
        <v>72</v>
      </c>
      <c r="C13" s="76">
        <v>360</v>
      </c>
      <c r="D13" s="344">
        <v>385</v>
      </c>
      <c r="E13" s="344">
        <v>326</v>
      </c>
      <c r="F13" s="344">
        <v>364</v>
      </c>
      <c r="G13" s="344">
        <v>315</v>
      </c>
      <c r="H13" s="346">
        <v>286</v>
      </c>
      <c r="I13" s="344">
        <v>286</v>
      </c>
      <c r="J13" s="344">
        <v>317</v>
      </c>
      <c r="K13" s="344">
        <v>245</v>
      </c>
      <c r="L13" s="344">
        <v>237</v>
      </c>
      <c r="M13" s="344">
        <v>209</v>
      </c>
      <c r="N13" s="346">
        <v>226</v>
      </c>
      <c r="O13" s="348">
        <f t="shared" si="15"/>
        <v>74</v>
      </c>
      <c r="P13" s="344">
        <f t="shared" si="10"/>
        <v>68</v>
      </c>
      <c r="Q13" s="344">
        <f t="shared" si="11"/>
        <v>81</v>
      </c>
      <c r="R13" s="349">
        <f t="shared" si="12"/>
        <v>127</v>
      </c>
      <c r="S13" s="349">
        <f t="shared" si="13"/>
        <v>106</v>
      </c>
      <c r="T13" s="351">
        <f t="shared" si="14"/>
        <v>60</v>
      </c>
    </row>
    <row r="14" spans="1:21" ht="18.95" customHeight="1">
      <c r="A14" s="452"/>
      <c r="B14" s="182" t="s">
        <v>73</v>
      </c>
      <c r="C14" s="76">
        <v>577</v>
      </c>
      <c r="D14" s="344">
        <v>539</v>
      </c>
      <c r="E14" s="344">
        <v>512</v>
      </c>
      <c r="F14" s="344">
        <v>566</v>
      </c>
      <c r="G14" s="344">
        <v>547</v>
      </c>
      <c r="H14" s="346">
        <v>594</v>
      </c>
      <c r="I14" s="344">
        <v>546</v>
      </c>
      <c r="J14" s="344">
        <v>542</v>
      </c>
      <c r="K14" s="344">
        <v>445</v>
      </c>
      <c r="L14" s="344">
        <v>477</v>
      </c>
      <c r="M14" s="344">
        <v>382</v>
      </c>
      <c r="N14" s="346">
        <v>404</v>
      </c>
      <c r="O14" s="348">
        <f t="shared" si="15"/>
        <v>31</v>
      </c>
      <c r="P14" s="344">
        <f t="shared" si="10"/>
        <v>-3</v>
      </c>
      <c r="Q14" s="344">
        <f t="shared" si="11"/>
        <v>67</v>
      </c>
      <c r="R14" s="349">
        <f t="shared" si="12"/>
        <v>89</v>
      </c>
      <c r="S14" s="349">
        <f t="shared" si="13"/>
        <v>165</v>
      </c>
      <c r="T14" s="351">
        <f t="shared" si="14"/>
        <v>190</v>
      </c>
    </row>
    <row r="15" spans="1:21" ht="18.95" customHeight="1">
      <c r="A15" s="453"/>
      <c r="B15" s="182" t="s">
        <v>74</v>
      </c>
      <c r="C15" s="78">
        <v>100</v>
      </c>
      <c r="D15" s="352">
        <v>145</v>
      </c>
      <c r="E15" s="352">
        <v>148</v>
      </c>
      <c r="F15" s="344">
        <v>153</v>
      </c>
      <c r="G15" s="344">
        <v>89</v>
      </c>
      <c r="H15" s="346">
        <v>72</v>
      </c>
      <c r="I15" s="352">
        <v>308</v>
      </c>
      <c r="J15" s="352">
        <v>319</v>
      </c>
      <c r="K15" s="352">
        <v>386</v>
      </c>
      <c r="L15" s="344">
        <v>306</v>
      </c>
      <c r="M15" s="344">
        <v>311</v>
      </c>
      <c r="N15" s="346">
        <v>319</v>
      </c>
      <c r="O15" s="353">
        <f t="shared" si="15"/>
        <v>-208</v>
      </c>
      <c r="P15" s="352">
        <f t="shared" si="10"/>
        <v>-174</v>
      </c>
      <c r="Q15" s="344">
        <f t="shared" si="11"/>
        <v>-238</v>
      </c>
      <c r="R15" s="349">
        <f t="shared" si="12"/>
        <v>-153</v>
      </c>
      <c r="S15" s="349">
        <f t="shared" si="13"/>
        <v>-222</v>
      </c>
      <c r="T15" s="351">
        <f t="shared" si="14"/>
        <v>-247</v>
      </c>
    </row>
    <row r="16" spans="1:21" ht="18.95" customHeight="1" thickBot="1">
      <c r="A16" s="465" t="s">
        <v>75</v>
      </c>
      <c r="B16" s="466"/>
      <c r="C16" s="76">
        <v>1207</v>
      </c>
      <c r="D16" s="344">
        <v>1241</v>
      </c>
      <c r="E16" s="344">
        <v>1209</v>
      </c>
      <c r="F16" s="344">
        <v>1235</v>
      </c>
      <c r="G16" s="354">
        <v>1120</v>
      </c>
      <c r="H16" s="346">
        <v>989</v>
      </c>
      <c r="I16" s="344">
        <v>1225</v>
      </c>
      <c r="J16" s="344">
        <v>1261</v>
      </c>
      <c r="K16" s="344">
        <v>1285</v>
      </c>
      <c r="L16" s="344">
        <v>1153</v>
      </c>
      <c r="M16" s="344">
        <v>848</v>
      </c>
      <c r="N16" s="355">
        <v>844</v>
      </c>
      <c r="O16" s="356">
        <f t="shared" si="15"/>
        <v>-18</v>
      </c>
      <c r="P16" s="357">
        <f t="shared" si="10"/>
        <v>-20</v>
      </c>
      <c r="Q16" s="357">
        <f t="shared" si="11"/>
        <v>-76</v>
      </c>
      <c r="R16" s="358">
        <f t="shared" si="12"/>
        <v>82</v>
      </c>
      <c r="S16" s="358">
        <f t="shared" si="13"/>
        <v>272</v>
      </c>
      <c r="T16" s="359">
        <f t="shared" si="14"/>
        <v>145</v>
      </c>
    </row>
    <row r="17" spans="1:36" s="79" customFormat="1" ht="15" customHeight="1">
      <c r="A17" s="467" t="s">
        <v>268</v>
      </c>
      <c r="B17" s="467"/>
      <c r="C17" s="467"/>
      <c r="D17" s="467"/>
      <c r="E17" s="467"/>
      <c r="F17" s="467"/>
      <c r="G17" s="467"/>
      <c r="H17" s="467"/>
      <c r="I17" s="467"/>
      <c r="J17" s="467"/>
      <c r="K17" s="467"/>
      <c r="L17" s="467"/>
      <c r="M17" s="467"/>
      <c r="Q17" s="471" t="s">
        <v>76</v>
      </c>
      <c r="R17" s="471"/>
      <c r="S17" s="471"/>
      <c r="T17" s="471"/>
    </row>
    <row r="18" spans="1:36" s="79" customFormat="1" ht="15" customHeight="1">
      <c r="A18" s="472" t="s">
        <v>267</v>
      </c>
      <c r="B18" s="472"/>
      <c r="C18" s="472"/>
      <c r="D18" s="472"/>
      <c r="E18" s="472"/>
      <c r="F18" s="472"/>
      <c r="G18" s="472"/>
      <c r="H18" s="472"/>
      <c r="I18" s="472"/>
      <c r="J18" s="472"/>
      <c r="K18" s="472"/>
      <c r="L18" s="472"/>
      <c r="M18" s="472"/>
      <c r="T18" s="80"/>
    </row>
    <row r="19" spans="1:36" ht="15" customHeight="1">
      <c r="B19" s="74"/>
      <c r="C19" s="74"/>
      <c r="D19" s="74"/>
      <c r="E19" s="74"/>
      <c r="F19" s="74"/>
      <c r="G19" s="74"/>
      <c r="H19" s="74"/>
      <c r="I19" s="74"/>
      <c r="J19" s="74"/>
      <c r="K19" s="74"/>
      <c r="L19" s="74"/>
      <c r="M19" s="74"/>
      <c r="N19" s="74"/>
      <c r="O19" s="74"/>
      <c r="P19" s="74"/>
      <c r="Q19" s="74"/>
      <c r="R19" s="74"/>
      <c r="S19" s="74"/>
      <c r="T19" s="80"/>
    </row>
    <row r="20" spans="1:36" ht="18.75" customHeight="1">
      <c r="A20" s="473" t="s">
        <v>176</v>
      </c>
      <c r="B20" s="473"/>
      <c r="C20" s="473"/>
      <c r="D20" s="473"/>
      <c r="E20" s="473"/>
      <c r="F20" s="473"/>
      <c r="G20" s="473"/>
      <c r="H20" s="473"/>
      <c r="I20" s="473"/>
      <c r="J20" s="473"/>
      <c r="K20" s="473"/>
      <c r="L20" s="473"/>
      <c r="M20" s="473"/>
      <c r="N20" s="473"/>
      <c r="O20" s="473"/>
      <c r="P20" s="473"/>
      <c r="Q20" s="473"/>
      <c r="R20" s="473"/>
      <c r="S20" s="473"/>
      <c r="T20" s="473"/>
    </row>
    <row r="21" spans="1:36" ht="12" customHeight="1" thickBot="1">
      <c r="S21" s="72"/>
      <c r="T21" s="174" t="s">
        <v>58</v>
      </c>
      <c r="U21" s="81"/>
      <c r="V21" s="81"/>
      <c r="W21" s="81"/>
      <c r="X21" s="81"/>
      <c r="Y21" s="81"/>
      <c r="Z21" s="81"/>
      <c r="AA21" s="81"/>
      <c r="AB21" s="81"/>
      <c r="AC21" s="81"/>
      <c r="AD21" s="81"/>
      <c r="AJ21" s="174" t="s">
        <v>58</v>
      </c>
    </row>
    <row r="22" spans="1:36">
      <c r="A22" s="485" t="s">
        <v>77</v>
      </c>
      <c r="B22" s="486"/>
      <c r="C22" s="475" t="s">
        <v>78</v>
      </c>
      <c r="D22" s="476"/>
      <c r="E22" s="476"/>
      <c r="F22" s="476"/>
      <c r="G22" s="476"/>
      <c r="H22" s="477"/>
      <c r="I22" s="468" t="s">
        <v>79</v>
      </c>
      <c r="J22" s="469"/>
      <c r="K22" s="469"/>
      <c r="L22" s="469"/>
      <c r="M22" s="469"/>
      <c r="N22" s="470"/>
      <c r="O22" s="474" t="s">
        <v>80</v>
      </c>
      <c r="P22" s="474"/>
      <c r="Q22" s="474"/>
      <c r="R22" s="474"/>
      <c r="S22" s="474"/>
      <c r="T22" s="474"/>
    </row>
    <row r="23" spans="1:36" ht="24.75" customHeight="1">
      <c r="A23" s="82" t="s">
        <v>81</v>
      </c>
      <c r="B23" s="83"/>
      <c r="C23" s="183" t="s">
        <v>177</v>
      </c>
      <c r="D23" s="183" t="s">
        <v>239</v>
      </c>
      <c r="E23" s="183" t="s">
        <v>240</v>
      </c>
      <c r="F23" s="183" t="s">
        <v>241</v>
      </c>
      <c r="G23" s="183" t="s">
        <v>242</v>
      </c>
      <c r="H23" s="401" t="s">
        <v>243</v>
      </c>
      <c r="I23" s="390" t="s">
        <v>177</v>
      </c>
      <c r="J23" s="183" t="s">
        <v>239</v>
      </c>
      <c r="K23" s="183" t="s">
        <v>240</v>
      </c>
      <c r="L23" s="183" t="s">
        <v>241</v>
      </c>
      <c r="M23" s="183" t="s">
        <v>242</v>
      </c>
      <c r="N23" s="400" t="s">
        <v>243</v>
      </c>
      <c r="O23" s="391" t="s">
        <v>177</v>
      </c>
      <c r="P23" s="183" t="s">
        <v>239</v>
      </c>
      <c r="Q23" s="183" t="s">
        <v>240</v>
      </c>
      <c r="R23" s="183" t="s">
        <v>241</v>
      </c>
      <c r="S23" s="183" t="s">
        <v>242</v>
      </c>
      <c r="T23" s="407" t="s">
        <v>243</v>
      </c>
    </row>
    <row r="24" spans="1:36" ht="18.95" customHeight="1">
      <c r="A24" s="480" t="s">
        <v>82</v>
      </c>
      <c r="B24" s="481"/>
      <c r="C24" s="178">
        <f t="shared" ref="C24:N24" si="16">SUM(C25:C26)</f>
        <v>5115</v>
      </c>
      <c r="D24" s="195">
        <f t="shared" si="16"/>
        <v>5207</v>
      </c>
      <c r="E24" s="195">
        <f t="shared" si="16"/>
        <v>4847</v>
      </c>
      <c r="F24" s="195">
        <f t="shared" si="16"/>
        <v>4769</v>
      </c>
      <c r="G24" s="195">
        <f t="shared" si="16"/>
        <v>4034</v>
      </c>
      <c r="H24" s="335">
        <f t="shared" si="16"/>
        <v>4009</v>
      </c>
      <c r="I24" s="196">
        <f t="shared" si="16"/>
        <v>5607</v>
      </c>
      <c r="J24" s="195">
        <f t="shared" si="16"/>
        <v>5589</v>
      </c>
      <c r="K24" s="195">
        <f t="shared" si="16"/>
        <v>5522</v>
      </c>
      <c r="L24" s="195">
        <f t="shared" si="16"/>
        <v>4863</v>
      </c>
      <c r="M24" s="195">
        <f t="shared" si="16"/>
        <v>4094</v>
      </c>
      <c r="N24" s="337">
        <f t="shared" si="16"/>
        <v>4293</v>
      </c>
      <c r="O24" s="197">
        <f t="shared" ref="O24:O41" si="17">C24-I24</f>
        <v>-492</v>
      </c>
      <c r="P24" s="197">
        <f t="shared" ref="P24:P41" si="18">D24-J24</f>
        <v>-382</v>
      </c>
      <c r="Q24" s="198">
        <f t="shared" ref="Q24:Q41" si="19">E24-K24</f>
        <v>-675</v>
      </c>
      <c r="R24" s="198">
        <f t="shared" ref="R24:R41" si="20">F24-L24</f>
        <v>-94</v>
      </c>
      <c r="S24" s="198">
        <f t="shared" ref="S24:T41" si="21">G24-M24</f>
        <v>-60</v>
      </c>
      <c r="T24" s="340">
        <f t="shared" ref="T24:T26" si="22">H24-N24</f>
        <v>-284</v>
      </c>
    </row>
    <row r="25" spans="1:36" ht="18.95" customHeight="1">
      <c r="A25" s="478" t="s">
        <v>83</v>
      </c>
      <c r="B25" s="479"/>
      <c r="C25" s="179">
        <v>2522</v>
      </c>
      <c r="D25" s="199">
        <v>2519</v>
      </c>
      <c r="E25" s="199">
        <v>2351</v>
      </c>
      <c r="F25" s="199">
        <v>2027</v>
      </c>
      <c r="G25" s="200">
        <v>1610</v>
      </c>
      <c r="H25" s="335">
        <v>1625</v>
      </c>
      <c r="I25" s="201">
        <v>3053</v>
      </c>
      <c r="J25" s="199">
        <v>3091</v>
      </c>
      <c r="K25" s="199">
        <v>3088</v>
      </c>
      <c r="L25" s="199">
        <v>2765</v>
      </c>
      <c r="M25" s="200">
        <v>2248</v>
      </c>
      <c r="N25" s="335">
        <v>2437</v>
      </c>
      <c r="O25" s="202">
        <f t="shared" si="17"/>
        <v>-531</v>
      </c>
      <c r="P25" s="202">
        <f t="shared" si="18"/>
        <v>-572</v>
      </c>
      <c r="Q25" s="203">
        <f t="shared" si="19"/>
        <v>-737</v>
      </c>
      <c r="R25" s="203">
        <f t="shared" si="20"/>
        <v>-738</v>
      </c>
      <c r="S25" s="203">
        <f t="shared" si="21"/>
        <v>-638</v>
      </c>
      <c r="T25" s="341">
        <f t="shared" si="22"/>
        <v>-812</v>
      </c>
      <c r="U25" s="185"/>
    </row>
    <row r="26" spans="1:36" ht="18.95" customHeight="1">
      <c r="A26" s="478" t="s">
        <v>84</v>
      </c>
      <c r="B26" s="484"/>
      <c r="C26" s="179">
        <v>2593</v>
      </c>
      <c r="D26" s="199">
        <v>2688</v>
      </c>
      <c r="E26" s="199">
        <v>2496</v>
      </c>
      <c r="F26" s="199">
        <v>2742</v>
      </c>
      <c r="G26" s="199">
        <v>2424</v>
      </c>
      <c r="H26" s="335">
        <v>2384</v>
      </c>
      <c r="I26" s="201">
        <v>2554</v>
      </c>
      <c r="J26" s="199">
        <v>2498</v>
      </c>
      <c r="K26" s="199">
        <v>2434</v>
      </c>
      <c r="L26" s="199">
        <v>2098</v>
      </c>
      <c r="M26" s="199">
        <v>1846</v>
      </c>
      <c r="N26" s="335">
        <v>1856</v>
      </c>
      <c r="O26" s="202">
        <f t="shared" si="17"/>
        <v>39</v>
      </c>
      <c r="P26" s="202">
        <f t="shared" si="18"/>
        <v>190</v>
      </c>
      <c r="Q26" s="203">
        <f t="shared" si="19"/>
        <v>62</v>
      </c>
      <c r="R26" s="203">
        <f t="shared" si="20"/>
        <v>644</v>
      </c>
      <c r="S26" s="203">
        <f t="shared" si="21"/>
        <v>578</v>
      </c>
      <c r="T26" s="342">
        <f t="shared" si="22"/>
        <v>528</v>
      </c>
    </row>
    <row r="27" spans="1:36" ht="18.95" customHeight="1">
      <c r="A27" s="482" t="s">
        <v>85</v>
      </c>
      <c r="B27" s="483"/>
      <c r="C27" s="179"/>
      <c r="D27" s="199"/>
      <c r="E27" s="199"/>
      <c r="F27" s="199"/>
      <c r="G27" s="199"/>
      <c r="H27" s="335"/>
      <c r="I27" s="201"/>
      <c r="J27" s="199"/>
      <c r="K27" s="199"/>
      <c r="L27" s="204"/>
      <c r="M27" s="204"/>
      <c r="N27" s="335"/>
      <c r="O27" s="202">
        <f t="shared" si="17"/>
        <v>0</v>
      </c>
      <c r="P27" s="202"/>
      <c r="Q27" s="203"/>
      <c r="R27" s="203"/>
      <c r="S27" s="203"/>
      <c r="T27" s="342"/>
    </row>
    <row r="28" spans="1:36" ht="18.95" customHeight="1">
      <c r="A28" s="478" t="s">
        <v>86</v>
      </c>
      <c r="B28" s="484"/>
      <c r="C28" s="179">
        <v>758</v>
      </c>
      <c r="D28" s="199">
        <v>867</v>
      </c>
      <c r="E28" s="199">
        <v>863</v>
      </c>
      <c r="F28" s="199">
        <v>937</v>
      </c>
      <c r="G28" s="199">
        <v>822</v>
      </c>
      <c r="H28" s="335">
        <v>842</v>
      </c>
      <c r="I28" s="201">
        <v>1281</v>
      </c>
      <c r="J28" s="199">
        <v>1300</v>
      </c>
      <c r="K28" s="199">
        <v>1234</v>
      </c>
      <c r="L28" s="199">
        <v>1083</v>
      </c>
      <c r="M28" s="199">
        <v>952</v>
      </c>
      <c r="N28" s="338">
        <v>1011</v>
      </c>
      <c r="O28" s="202">
        <f t="shared" si="17"/>
        <v>-523</v>
      </c>
      <c r="P28" s="202">
        <f t="shared" si="18"/>
        <v>-433</v>
      </c>
      <c r="Q28" s="203">
        <f t="shared" si="19"/>
        <v>-371</v>
      </c>
      <c r="R28" s="203">
        <f t="shared" si="20"/>
        <v>-146</v>
      </c>
      <c r="S28" s="203">
        <f t="shared" si="21"/>
        <v>-130</v>
      </c>
      <c r="T28" s="341">
        <f t="shared" si="21"/>
        <v>-169</v>
      </c>
    </row>
    <row r="29" spans="1:36" ht="18.95" customHeight="1">
      <c r="A29" s="478" t="s">
        <v>87</v>
      </c>
      <c r="B29" s="484"/>
      <c r="C29" s="179">
        <v>529</v>
      </c>
      <c r="D29" s="199">
        <v>589</v>
      </c>
      <c r="E29" s="199">
        <v>453</v>
      </c>
      <c r="F29" s="199">
        <v>488</v>
      </c>
      <c r="G29" s="199">
        <v>379</v>
      </c>
      <c r="H29" s="335">
        <v>317</v>
      </c>
      <c r="I29" s="201">
        <v>367</v>
      </c>
      <c r="J29" s="199">
        <v>367</v>
      </c>
      <c r="K29" s="199">
        <v>345</v>
      </c>
      <c r="L29" s="199">
        <v>340</v>
      </c>
      <c r="M29" s="199">
        <v>289</v>
      </c>
      <c r="N29" s="339">
        <v>213</v>
      </c>
      <c r="O29" s="202">
        <f t="shared" si="17"/>
        <v>162</v>
      </c>
      <c r="P29" s="202">
        <f t="shared" si="18"/>
        <v>222</v>
      </c>
      <c r="Q29" s="203">
        <f t="shared" si="19"/>
        <v>108</v>
      </c>
      <c r="R29" s="203">
        <f t="shared" si="20"/>
        <v>148</v>
      </c>
      <c r="S29" s="203">
        <f t="shared" si="21"/>
        <v>90</v>
      </c>
      <c r="T29" s="341">
        <f t="shared" si="21"/>
        <v>104</v>
      </c>
    </row>
    <row r="30" spans="1:36" ht="18.95" customHeight="1">
      <c r="A30" s="478" t="s">
        <v>88</v>
      </c>
      <c r="B30" s="484"/>
      <c r="C30" s="179">
        <v>208</v>
      </c>
      <c r="D30" s="199">
        <v>182</v>
      </c>
      <c r="E30" s="199">
        <v>162</v>
      </c>
      <c r="F30" s="199">
        <v>161</v>
      </c>
      <c r="G30" s="199">
        <v>170</v>
      </c>
      <c r="H30" s="335">
        <v>179</v>
      </c>
      <c r="I30" s="201">
        <v>79</v>
      </c>
      <c r="J30" s="199">
        <v>58</v>
      </c>
      <c r="K30" s="199">
        <v>88</v>
      </c>
      <c r="L30" s="199">
        <v>49</v>
      </c>
      <c r="M30" s="199">
        <v>61</v>
      </c>
      <c r="N30" s="339">
        <v>54</v>
      </c>
      <c r="O30" s="202">
        <f t="shared" si="17"/>
        <v>129</v>
      </c>
      <c r="P30" s="202">
        <f t="shared" si="18"/>
        <v>124</v>
      </c>
      <c r="Q30" s="203">
        <f t="shared" si="19"/>
        <v>74</v>
      </c>
      <c r="R30" s="203">
        <f t="shared" si="20"/>
        <v>112</v>
      </c>
      <c r="S30" s="203">
        <f t="shared" si="21"/>
        <v>109</v>
      </c>
      <c r="T30" s="341">
        <f t="shared" si="21"/>
        <v>125</v>
      </c>
    </row>
    <row r="31" spans="1:36" ht="18.95" customHeight="1">
      <c r="A31" s="478" t="s">
        <v>89</v>
      </c>
      <c r="B31" s="484"/>
      <c r="C31" s="179">
        <v>253</v>
      </c>
      <c r="D31" s="199">
        <v>219</v>
      </c>
      <c r="E31" s="199">
        <v>219</v>
      </c>
      <c r="F31" s="199">
        <v>247</v>
      </c>
      <c r="G31" s="199">
        <v>225</v>
      </c>
      <c r="H31" s="335">
        <v>227</v>
      </c>
      <c r="I31" s="201">
        <v>113</v>
      </c>
      <c r="J31" s="199">
        <v>114</v>
      </c>
      <c r="K31" s="199">
        <v>123</v>
      </c>
      <c r="L31" s="199">
        <v>116</v>
      </c>
      <c r="M31" s="199">
        <v>80</v>
      </c>
      <c r="N31" s="339">
        <v>90</v>
      </c>
      <c r="O31" s="202">
        <f t="shared" si="17"/>
        <v>140</v>
      </c>
      <c r="P31" s="202">
        <f t="shared" si="18"/>
        <v>105</v>
      </c>
      <c r="Q31" s="203">
        <f t="shared" si="19"/>
        <v>96</v>
      </c>
      <c r="R31" s="203">
        <f t="shared" si="20"/>
        <v>131</v>
      </c>
      <c r="S31" s="203">
        <f t="shared" si="21"/>
        <v>145</v>
      </c>
      <c r="T31" s="341">
        <f t="shared" si="21"/>
        <v>137</v>
      </c>
    </row>
    <row r="32" spans="1:36" ht="18.95" customHeight="1">
      <c r="A32" s="478" t="s">
        <v>90</v>
      </c>
      <c r="B32" s="484"/>
      <c r="C32" s="179">
        <v>105</v>
      </c>
      <c r="D32" s="199">
        <v>89</v>
      </c>
      <c r="E32" s="199">
        <v>80</v>
      </c>
      <c r="F32" s="199">
        <v>91</v>
      </c>
      <c r="G32" s="199">
        <v>100</v>
      </c>
      <c r="H32" s="335">
        <v>76</v>
      </c>
      <c r="I32" s="201">
        <v>71</v>
      </c>
      <c r="J32" s="199">
        <v>53</v>
      </c>
      <c r="K32" s="199">
        <v>74</v>
      </c>
      <c r="L32" s="199">
        <v>35</v>
      </c>
      <c r="M32" s="199">
        <v>33</v>
      </c>
      <c r="N32" s="339">
        <v>37</v>
      </c>
      <c r="O32" s="202">
        <f t="shared" si="17"/>
        <v>34</v>
      </c>
      <c r="P32" s="202">
        <f t="shared" si="18"/>
        <v>36</v>
      </c>
      <c r="Q32" s="203">
        <f t="shared" si="19"/>
        <v>6</v>
      </c>
      <c r="R32" s="203">
        <f t="shared" si="20"/>
        <v>56</v>
      </c>
      <c r="S32" s="203">
        <f t="shared" si="21"/>
        <v>67</v>
      </c>
      <c r="T32" s="341">
        <f t="shared" si="21"/>
        <v>39</v>
      </c>
    </row>
    <row r="33" spans="1:20" ht="18.95" customHeight="1">
      <c r="A33" s="478" t="s">
        <v>91</v>
      </c>
      <c r="B33" s="484"/>
      <c r="C33" s="179">
        <v>106</v>
      </c>
      <c r="D33" s="199">
        <v>136</v>
      </c>
      <c r="E33" s="199">
        <v>131</v>
      </c>
      <c r="F33" s="199">
        <v>145</v>
      </c>
      <c r="G33" s="199">
        <v>159</v>
      </c>
      <c r="H33" s="335">
        <v>137</v>
      </c>
      <c r="I33" s="201">
        <v>172</v>
      </c>
      <c r="J33" s="199">
        <v>193</v>
      </c>
      <c r="K33" s="199">
        <v>170</v>
      </c>
      <c r="L33" s="199">
        <v>140</v>
      </c>
      <c r="M33" s="199">
        <v>122</v>
      </c>
      <c r="N33" s="339">
        <v>155</v>
      </c>
      <c r="O33" s="202">
        <f t="shared" si="17"/>
        <v>-66</v>
      </c>
      <c r="P33" s="202">
        <f t="shared" si="18"/>
        <v>-57</v>
      </c>
      <c r="Q33" s="203">
        <f t="shared" si="19"/>
        <v>-39</v>
      </c>
      <c r="R33" s="203">
        <f t="shared" si="20"/>
        <v>5</v>
      </c>
      <c r="S33" s="203">
        <f t="shared" si="21"/>
        <v>37</v>
      </c>
      <c r="T33" s="341">
        <f t="shared" si="21"/>
        <v>-18</v>
      </c>
    </row>
    <row r="34" spans="1:20" ht="18.95" customHeight="1">
      <c r="A34" s="478" t="s">
        <v>92</v>
      </c>
      <c r="B34" s="484"/>
      <c r="C34" s="179">
        <v>16</v>
      </c>
      <c r="D34" s="199">
        <v>18</v>
      </c>
      <c r="E34" s="199">
        <v>11</v>
      </c>
      <c r="F34" s="199">
        <v>8</v>
      </c>
      <c r="G34" s="199">
        <v>14</v>
      </c>
      <c r="H34" s="335">
        <v>15</v>
      </c>
      <c r="I34" s="201">
        <v>10</v>
      </c>
      <c r="J34" s="199">
        <v>17</v>
      </c>
      <c r="K34" s="199">
        <v>11</v>
      </c>
      <c r="L34" s="199">
        <v>14</v>
      </c>
      <c r="M34" s="199">
        <v>4</v>
      </c>
      <c r="N34" s="339">
        <v>5</v>
      </c>
      <c r="O34" s="202">
        <f t="shared" si="17"/>
        <v>6</v>
      </c>
      <c r="P34" s="202">
        <f t="shared" si="18"/>
        <v>1</v>
      </c>
      <c r="Q34" s="203">
        <f t="shared" si="19"/>
        <v>0</v>
      </c>
      <c r="R34" s="203">
        <f t="shared" si="20"/>
        <v>-6</v>
      </c>
      <c r="S34" s="203">
        <f t="shared" si="21"/>
        <v>10</v>
      </c>
      <c r="T34" s="341">
        <f t="shared" si="21"/>
        <v>10</v>
      </c>
    </row>
    <row r="35" spans="1:20" ht="18.95" customHeight="1">
      <c r="A35" s="478" t="s">
        <v>93</v>
      </c>
      <c r="B35" s="484"/>
      <c r="C35" s="179">
        <v>91</v>
      </c>
      <c r="D35" s="199">
        <v>80</v>
      </c>
      <c r="E35" s="199">
        <v>69</v>
      </c>
      <c r="F35" s="199">
        <v>92</v>
      </c>
      <c r="G35" s="199">
        <v>78</v>
      </c>
      <c r="H35" s="335">
        <v>102</v>
      </c>
      <c r="I35" s="201">
        <v>47</v>
      </c>
      <c r="J35" s="199">
        <v>29</v>
      </c>
      <c r="K35" s="199">
        <v>41</v>
      </c>
      <c r="L35" s="199">
        <v>25</v>
      </c>
      <c r="M35" s="199">
        <v>39</v>
      </c>
      <c r="N35" s="339">
        <v>31</v>
      </c>
      <c r="O35" s="202">
        <f t="shared" si="17"/>
        <v>44</v>
      </c>
      <c r="P35" s="202">
        <f t="shared" si="18"/>
        <v>51</v>
      </c>
      <c r="Q35" s="203">
        <f t="shared" si="19"/>
        <v>28</v>
      </c>
      <c r="R35" s="203">
        <f t="shared" si="20"/>
        <v>67</v>
      </c>
      <c r="S35" s="203">
        <f t="shared" si="21"/>
        <v>39</v>
      </c>
      <c r="T35" s="341">
        <f t="shared" si="21"/>
        <v>71</v>
      </c>
    </row>
    <row r="36" spans="1:20" ht="18.95" customHeight="1">
      <c r="A36" s="478" t="s">
        <v>94</v>
      </c>
      <c r="B36" s="484"/>
      <c r="C36" s="179">
        <v>28</v>
      </c>
      <c r="D36" s="199">
        <v>39</v>
      </c>
      <c r="E36" s="199">
        <v>31</v>
      </c>
      <c r="F36" s="199">
        <v>36</v>
      </c>
      <c r="G36" s="199">
        <v>33</v>
      </c>
      <c r="H36" s="335">
        <v>33</v>
      </c>
      <c r="I36" s="201">
        <v>28</v>
      </c>
      <c r="J36" s="199">
        <v>26</v>
      </c>
      <c r="K36" s="199">
        <v>19</v>
      </c>
      <c r="L36" s="199">
        <v>23</v>
      </c>
      <c r="M36" s="199">
        <v>24</v>
      </c>
      <c r="N36" s="339">
        <v>14</v>
      </c>
      <c r="O36" s="202">
        <f t="shared" si="17"/>
        <v>0</v>
      </c>
      <c r="P36" s="202">
        <f t="shared" si="18"/>
        <v>13</v>
      </c>
      <c r="Q36" s="203">
        <f t="shared" si="19"/>
        <v>12</v>
      </c>
      <c r="R36" s="203">
        <f t="shared" si="20"/>
        <v>13</v>
      </c>
      <c r="S36" s="203">
        <f t="shared" si="21"/>
        <v>9</v>
      </c>
      <c r="T36" s="341">
        <f t="shared" si="21"/>
        <v>19</v>
      </c>
    </row>
    <row r="37" spans="1:20" ht="18.95" customHeight="1">
      <c r="A37" s="478" t="s">
        <v>95</v>
      </c>
      <c r="B37" s="484"/>
      <c r="C37" s="179">
        <v>18</v>
      </c>
      <c r="D37" s="199">
        <v>15</v>
      </c>
      <c r="E37" s="199">
        <v>18</v>
      </c>
      <c r="F37" s="199">
        <v>14</v>
      </c>
      <c r="G37" s="199">
        <v>28</v>
      </c>
      <c r="H37" s="335">
        <v>11</v>
      </c>
      <c r="I37" s="201">
        <v>21</v>
      </c>
      <c r="J37" s="199">
        <v>13</v>
      </c>
      <c r="K37" s="199">
        <v>15</v>
      </c>
      <c r="L37" s="199">
        <v>9</v>
      </c>
      <c r="M37" s="199">
        <v>4</v>
      </c>
      <c r="N37" s="339">
        <v>7</v>
      </c>
      <c r="O37" s="202">
        <f t="shared" si="17"/>
        <v>-3</v>
      </c>
      <c r="P37" s="202">
        <f t="shared" si="18"/>
        <v>2</v>
      </c>
      <c r="Q37" s="203">
        <f t="shared" si="19"/>
        <v>3</v>
      </c>
      <c r="R37" s="203">
        <f t="shared" si="20"/>
        <v>5</v>
      </c>
      <c r="S37" s="203">
        <f t="shared" si="21"/>
        <v>24</v>
      </c>
      <c r="T37" s="341">
        <f t="shared" si="21"/>
        <v>4</v>
      </c>
    </row>
    <row r="38" spans="1:20" ht="18.95" customHeight="1">
      <c r="A38" s="478" t="s">
        <v>96</v>
      </c>
      <c r="B38" s="484"/>
      <c r="C38" s="179">
        <v>93</v>
      </c>
      <c r="D38" s="199">
        <v>102</v>
      </c>
      <c r="E38" s="199">
        <v>87</v>
      </c>
      <c r="F38" s="199">
        <v>115</v>
      </c>
      <c r="G38" s="199">
        <v>115</v>
      </c>
      <c r="H38" s="335">
        <v>74</v>
      </c>
      <c r="I38" s="201">
        <v>84</v>
      </c>
      <c r="J38" s="199">
        <v>71</v>
      </c>
      <c r="K38" s="199">
        <v>66</v>
      </c>
      <c r="L38" s="199">
        <v>42</v>
      </c>
      <c r="M38" s="199">
        <v>50</v>
      </c>
      <c r="N38" s="339">
        <v>47</v>
      </c>
      <c r="O38" s="202">
        <f t="shared" si="17"/>
        <v>9</v>
      </c>
      <c r="P38" s="202">
        <f t="shared" si="18"/>
        <v>31</v>
      </c>
      <c r="Q38" s="203">
        <f t="shared" si="19"/>
        <v>21</v>
      </c>
      <c r="R38" s="203">
        <f t="shared" si="20"/>
        <v>73</v>
      </c>
      <c r="S38" s="203">
        <f t="shared" si="21"/>
        <v>65</v>
      </c>
      <c r="T38" s="341">
        <f t="shared" si="21"/>
        <v>27</v>
      </c>
    </row>
    <row r="39" spans="1:20" ht="18.95" customHeight="1">
      <c r="A39" s="478" t="s">
        <v>97</v>
      </c>
      <c r="B39" s="484"/>
      <c r="C39" s="179">
        <v>40</v>
      </c>
      <c r="D39" s="199">
        <v>31</v>
      </c>
      <c r="E39" s="199">
        <v>37</v>
      </c>
      <c r="F39" s="199">
        <v>38</v>
      </c>
      <c r="G39" s="199">
        <v>38</v>
      </c>
      <c r="H39" s="335">
        <v>30</v>
      </c>
      <c r="I39" s="201">
        <v>10</v>
      </c>
      <c r="J39" s="199">
        <v>17</v>
      </c>
      <c r="K39" s="199">
        <v>26</v>
      </c>
      <c r="L39" s="199">
        <v>22</v>
      </c>
      <c r="M39" s="199">
        <v>22</v>
      </c>
      <c r="N39" s="339">
        <v>13</v>
      </c>
      <c r="O39" s="202">
        <f t="shared" si="17"/>
        <v>30</v>
      </c>
      <c r="P39" s="202">
        <f t="shared" si="18"/>
        <v>14</v>
      </c>
      <c r="Q39" s="203">
        <f t="shared" si="19"/>
        <v>11</v>
      </c>
      <c r="R39" s="203">
        <f t="shared" si="20"/>
        <v>16</v>
      </c>
      <c r="S39" s="203">
        <f t="shared" si="21"/>
        <v>16</v>
      </c>
      <c r="T39" s="341">
        <f t="shared" si="21"/>
        <v>17</v>
      </c>
    </row>
    <row r="40" spans="1:20" ht="18.95" customHeight="1">
      <c r="A40" s="478" t="s">
        <v>98</v>
      </c>
      <c r="B40" s="484"/>
      <c r="C40" s="179">
        <v>26</v>
      </c>
      <c r="D40" s="199">
        <v>21</v>
      </c>
      <c r="E40" s="199">
        <v>23</v>
      </c>
      <c r="F40" s="199">
        <v>22</v>
      </c>
      <c r="G40" s="199">
        <v>11</v>
      </c>
      <c r="H40" s="335">
        <v>10</v>
      </c>
      <c r="I40" s="201">
        <v>16</v>
      </c>
      <c r="J40" s="199">
        <v>21</v>
      </c>
      <c r="K40" s="199">
        <v>14</v>
      </c>
      <c r="L40" s="199">
        <v>18</v>
      </c>
      <c r="M40" s="199">
        <v>18</v>
      </c>
      <c r="N40" s="339">
        <v>32</v>
      </c>
      <c r="O40" s="202">
        <f t="shared" si="17"/>
        <v>10</v>
      </c>
      <c r="P40" s="202">
        <f t="shared" si="18"/>
        <v>0</v>
      </c>
      <c r="Q40" s="203">
        <f t="shared" si="19"/>
        <v>9</v>
      </c>
      <c r="R40" s="203">
        <f t="shared" si="20"/>
        <v>4</v>
      </c>
      <c r="S40" s="203">
        <f t="shared" si="21"/>
        <v>-7</v>
      </c>
      <c r="T40" s="341">
        <f t="shared" si="21"/>
        <v>-22</v>
      </c>
    </row>
    <row r="41" spans="1:20" ht="18.95" customHeight="1" thickBot="1">
      <c r="A41" s="491" t="s">
        <v>99</v>
      </c>
      <c r="B41" s="492"/>
      <c r="C41" s="180">
        <f t="shared" ref="C41:N41" si="23">SUM(C28:C40)</f>
        <v>2271</v>
      </c>
      <c r="D41" s="205">
        <f t="shared" si="23"/>
        <v>2388</v>
      </c>
      <c r="E41" s="205">
        <f t="shared" si="23"/>
        <v>2184</v>
      </c>
      <c r="F41" s="205">
        <f t="shared" si="23"/>
        <v>2394</v>
      </c>
      <c r="G41" s="205">
        <f t="shared" si="23"/>
        <v>2172</v>
      </c>
      <c r="H41" s="336">
        <f t="shared" si="23"/>
        <v>2053</v>
      </c>
      <c r="I41" s="206">
        <f t="shared" si="23"/>
        <v>2299</v>
      </c>
      <c r="J41" s="205">
        <f t="shared" si="23"/>
        <v>2279</v>
      </c>
      <c r="K41" s="205">
        <f t="shared" si="23"/>
        <v>2226</v>
      </c>
      <c r="L41" s="205">
        <f t="shared" si="23"/>
        <v>1916</v>
      </c>
      <c r="M41" s="205">
        <f t="shared" si="23"/>
        <v>1698</v>
      </c>
      <c r="N41" s="336">
        <f t="shared" si="23"/>
        <v>1709</v>
      </c>
      <c r="O41" s="207">
        <f t="shared" si="17"/>
        <v>-28</v>
      </c>
      <c r="P41" s="207">
        <f t="shared" si="18"/>
        <v>109</v>
      </c>
      <c r="Q41" s="207">
        <f t="shared" si="19"/>
        <v>-42</v>
      </c>
      <c r="R41" s="207">
        <f t="shared" si="20"/>
        <v>478</v>
      </c>
      <c r="S41" s="207">
        <f t="shared" si="21"/>
        <v>474</v>
      </c>
      <c r="T41" s="343">
        <f t="shared" si="21"/>
        <v>344</v>
      </c>
    </row>
    <row r="42" spans="1:20" s="79" customFormat="1" ht="15" customHeight="1">
      <c r="A42" s="487" t="s">
        <v>269</v>
      </c>
      <c r="B42" s="487"/>
      <c r="C42" s="487"/>
      <c r="D42" s="487"/>
      <c r="E42" s="487"/>
      <c r="F42" s="487"/>
      <c r="G42" s="487"/>
      <c r="H42" s="488"/>
      <c r="I42" s="487"/>
      <c r="J42" s="487"/>
      <c r="K42" s="487"/>
      <c r="L42" s="487"/>
      <c r="M42" s="487"/>
      <c r="N42" s="488"/>
      <c r="O42" s="489" t="s">
        <v>100</v>
      </c>
      <c r="P42" s="489"/>
      <c r="Q42" s="489"/>
      <c r="R42" s="489"/>
      <c r="S42" s="489"/>
      <c r="T42" s="489"/>
    </row>
    <row r="43" spans="1:20" s="79" customFormat="1" ht="15" customHeight="1">
      <c r="A43" s="490" t="s">
        <v>266</v>
      </c>
      <c r="B43" s="490"/>
      <c r="C43" s="490"/>
      <c r="D43" s="490"/>
      <c r="E43" s="490"/>
      <c r="F43" s="490"/>
      <c r="G43" s="490"/>
      <c r="H43" s="490"/>
      <c r="I43" s="490"/>
      <c r="J43" s="490"/>
      <c r="K43" s="490"/>
      <c r="L43" s="490"/>
      <c r="M43" s="490"/>
      <c r="N43" s="490"/>
    </row>
    <row r="44" spans="1:20">
      <c r="A44" s="84"/>
      <c r="B44" s="85"/>
      <c r="C44" s="85"/>
      <c r="D44" s="85"/>
      <c r="E44" s="85"/>
      <c r="F44" s="85"/>
      <c r="G44" s="85"/>
      <c r="H44" s="85"/>
      <c r="I44" s="86"/>
      <c r="J44" s="86"/>
      <c r="K44" s="86"/>
      <c r="L44" s="86"/>
      <c r="M44" s="86"/>
      <c r="N44" s="74"/>
      <c r="O44" s="86"/>
      <c r="P44" s="86"/>
      <c r="Q44" s="86"/>
      <c r="R44" s="74"/>
      <c r="S44" s="74"/>
      <c r="T44" s="74"/>
    </row>
  </sheetData>
  <mergeCells count="38">
    <mergeCell ref="A42:N42"/>
    <mergeCell ref="O42:T42"/>
    <mergeCell ref="A43:N43"/>
    <mergeCell ref="A41:B41"/>
    <mergeCell ref="A40:B40"/>
    <mergeCell ref="A35:B35"/>
    <mergeCell ref="A34:B34"/>
    <mergeCell ref="A37:B37"/>
    <mergeCell ref="A36:B36"/>
    <mergeCell ref="A39:B39"/>
    <mergeCell ref="A38:B38"/>
    <mergeCell ref="A29:B29"/>
    <mergeCell ref="A28:B28"/>
    <mergeCell ref="A31:B31"/>
    <mergeCell ref="A30:B30"/>
    <mergeCell ref="A33:B33"/>
    <mergeCell ref="A32:B32"/>
    <mergeCell ref="A25:B25"/>
    <mergeCell ref="A24:B24"/>
    <mergeCell ref="A27:B27"/>
    <mergeCell ref="A26:B26"/>
    <mergeCell ref="A22:B22"/>
    <mergeCell ref="A16:B16"/>
    <mergeCell ref="A17:M17"/>
    <mergeCell ref="I22:N22"/>
    <mergeCell ref="Q17:T17"/>
    <mergeCell ref="A18:M18"/>
    <mergeCell ref="A20:T20"/>
    <mergeCell ref="O22:T22"/>
    <mergeCell ref="C22:H22"/>
    <mergeCell ref="A6:A15"/>
    <mergeCell ref="A3:B3"/>
    <mergeCell ref="A4:B4"/>
    <mergeCell ref="A1:T1"/>
    <mergeCell ref="C3:H3"/>
    <mergeCell ref="I3:N3"/>
    <mergeCell ref="O3:T3"/>
    <mergeCell ref="A5:B5"/>
  </mergeCells>
  <phoneticPr fontId="12"/>
  <pageMargins left="0.59055118110236227" right="0.59055118110236227" top="0.59055118110236227" bottom="0.59055118110236227" header="0.51181102362204722" footer="0.51181102362204722"/>
  <pageSetup paperSize="9" scale="9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tabSelected="1" view="pageBreakPreview" topLeftCell="A22" zoomScaleNormal="100" zoomScaleSheetLayoutView="100" workbookViewId="0">
      <selection activeCell="AU48" sqref="AN47:AU48"/>
    </sheetView>
  </sheetViews>
  <sheetFormatPr defaultColWidth="4.28515625" defaultRowHeight="12"/>
  <cols>
    <col min="1" max="2" width="4.28515625" style="103"/>
    <col min="3" max="3" width="4.140625" style="103" customWidth="1"/>
    <col min="4" max="4" width="7.42578125" style="103" customWidth="1"/>
    <col min="5" max="5" width="4.28515625" style="103" customWidth="1"/>
    <col min="6" max="23" width="4.28515625" style="103"/>
    <col min="24" max="24" width="4.28515625" style="103" customWidth="1"/>
    <col min="25" max="259" width="4.28515625" style="103"/>
    <col min="260" max="260" width="7.42578125" style="103" bestFit="1" customWidth="1"/>
    <col min="261" max="261" width="4.28515625" style="103" customWidth="1"/>
    <col min="262" max="515" width="4.28515625" style="103"/>
    <col min="516" max="516" width="7.42578125" style="103" bestFit="1" customWidth="1"/>
    <col min="517" max="517" width="4.28515625" style="103" customWidth="1"/>
    <col min="518" max="771" width="4.28515625" style="103"/>
    <col min="772" max="772" width="7.42578125" style="103" bestFit="1" customWidth="1"/>
    <col min="773" max="773" width="4.28515625" style="103" customWidth="1"/>
    <col min="774" max="1027" width="4.28515625" style="103"/>
    <col min="1028" max="1028" width="7.42578125" style="103" bestFit="1" customWidth="1"/>
    <col min="1029" max="1029" width="4.28515625" style="103" customWidth="1"/>
    <col min="1030" max="1283" width="4.28515625" style="103"/>
    <col min="1284" max="1284" width="7.42578125" style="103" bestFit="1" customWidth="1"/>
    <col min="1285" max="1285" width="4.28515625" style="103" customWidth="1"/>
    <col min="1286" max="1539" width="4.28515625" style="103"/>
    <col min="1540" max="1540" width="7.42578125" style="103" bestFit="1" customWidth="1"/>
    <col min="1541" max="1541" width="4.28515625" style="103" customWidth="1"/>
    <col min="1542" max="1795" width="4.28515625" style="103"/>
    <col min="1796" max="1796" width="7.42578125" style="103" bestFit="1" customWidth="1"/>
    <col min="1797" max="1797" width="4.28515625" style="103" customWidth="1"/>
    <col min="1798" max="2051" width="4.28515625" style="103"/>
    <col min="2052" max="2052" width="7.42578125" style="103" bestFit="1" customWidth="1"/>
    <col min="2053" max="2053" width="4.28515625" style="103" customWidth="1"/>
    <col min="2054" max="2307" width="4.28515625" style="103"/>
    <col min="2308" max="2308" width="7.42578125" style="103" bestFit="1" customWidth="1"/>
    <col min="2309" max="2309" width="4.28515625" style="103" customWidth="1"/>
    <col min="2310" max="2563" width="4.28515625" style="103"/>
    <col min="2564" max="2564" width="7.42578125" style="103" bestFit="1" customWidth="1"/>
    <col min="2565" max="2565" width="4.28515625" style="103" customWidth="1"/>
    <col min="2566" max="2819" width="4.28515625" style="103"/>
    <col min="2820" max="2820" width="7.42578125" style="103" bestFit="1" customWidth="1"/>
    <col min="2821" max="2821" width="4.28515625" style="103" customWidth="1"/>
    <col min="2822" max="3075" width="4.28515625" style="103"/>
    <col min="3076" max="3076" width="7.42578125" style="103" bestFit="1" customWidth="1"/>
    <col min="3077" max="3077" width="4.28515625" style="103" customWidth="1"/>
    <col min="3078" max="3331" width="4.28515625" style="103"/>
    <col min="3332" max="3332" width="7.42578125" style="103" bestFit="1" customWidth="1"/>
    <col min="3333" max="3333" width="4.28515625" style="103" customWidth="1"/>
    <col min="3334" max="3587" width="4.28515625" style="103"/>
    <col min="3588" max="3588" width="7.42578125" style="103" bestFit="1" customWidth="1"/>
    <col min="3589" max="3589" width="4.28515625" style="103" customWidth="1"/>
    <col min="3590" max="3843" width="4.28515625" style="103"/>
    <col min="3844" max="3844" width="7.42578125" style="103" bestFit="1" customWidth="1"/>
    <col min="3845" max="3845" width="4.28515625" style="103" customWidth="1"/>
    <col min="3846" max="4099" width="4.28515625" style="103"/>
    <col min="4100" max="4100" width="7.42578125" style="103" bestFit="1" customWidth="1"/>
    <col min="4101" max="4101" width="4.28515625" style="103" customWidth="1"/>
    <col min="4102" max="4355" width="4.28515625" style="103"/>
    <col min="4356" max="4356" width="7.42578125" style="103" bestFit="1" customWidth="1"/>
    <col min="4357" max="4357" width="4.28515625" style="103" customWidth="1"/>
    <col min="4358" max="4611" width="4.28515625" style="103"/>
    <col min="4612" max="4612" width="7.42578125" style="103" bestFit="1" customWidth="1"/>
    <col min="4613" max="4613" width="4.28515625" style="103" customWidth="1"/>
    <col min="4614" max="4867" width="4.28515625" style="103"/>
    <col min="4868" max="4868" width="7.42578125" style="103" bestFit="1" customWidth="1"/>
    <col min="4869" max="4869" width="4.28515625" style="103" customWidth="1"/>
    <col min="4870" max="5123" width="4.28515625" style="103"/>
    <col min="5124" max="5124" width="7.42578125" style="103" bestFit="1" customWidth="1"/>
    <col min="5125" max="5125" width="4.28515625" style="103" customWidth="1"/>
    <col min="5126" max="5379" width="4.28515625" style="103"/>
    <col min="5380" max="5380" width="7.42578125" style="103" bestFit="1" customWidth="1"/>
    <col min="5381" max="5381" width="4.28515625" style="103" customWidth="1"/>
    <col min="5382" max="5635" width="4.28515625" style="103"/>
    <col min="5636" max="5636" width="7.42578125" style="103" bestFit="1" customWidth="1"/>
    <col min="5637" max="5637" width="4.28515625" style="103" customWidth="1"/>
    <col min="5638" max="5891" width="4.28515625" style="103"/>
    <col min="5892" max="5892" width="7.42578125" style="103" bestFit="1" customWidth="1"/>
    <col min="5893" max="5893" width="4.28515625" style="103" customWidth="1"/>
    <col min="5894" max="6147" width="4.28515625" style="103"/>
    <col min="6148" max="6148" width="7.42578125" style="103" bestFit="1" customWidth="1"/>
    <col min="6149" max="6149" width="4.28515625" style="103" customWidth="1"/>
    <col min="6150" max="6403" width="4.28515625" style="103"/>
    <col min="6404" max="6404" width="7.42578125" style="103" bestFit="1" customWidth="1"/>
    <col min="6405" max="6405" width="4.28515625" style="103" customWidth="1"/>
    <col min="6406" max="6659" width="4.28515625" style="103"/>
    <col min="6660" max="6660" width="7.42578125" style="103" bestFit="1" customWidth="1"/>
    <col min="6661" max="6661" width="4.28515625" style="103" customWidth="1"/>
    <col min="6662" max="6915" width="4.28515625" style="103"/>
    <col min="6916" max="6916" width="7.42578125" style="103" bestFit="1" customWidth="1"/>
    <col min="6917" max="6917" width="4.28515625" style="103" customWidth="1"/>
    <col min="6918" max="7171" width="4.28515625" style="103"/>
    <col min="7172" max="7172" width="7.42578125" style="103" bestFit="1" customWidth="1"/>
    <col min="7173" max="7173" width="4.28515625" style="103" customWidth="1"/>
    <col min="7174" max="7427" width="4.28515625" style="103"/>
    <col min="7428" max="7428" width="7.42578125" style="103" bestFit="1" customWidth="1"/>
    <col min="7429" max="7429" width="4.28515625" style="103" customWidth="1"/>
    <col min="7430" max="7683" width="4.28515625" style="103"/>
    <col min="7684" max="7684" width="7.42578125" style="103" bestFit="1" customWidth="1"/>
    <col min="7685" max="7685" width="4.28515625" style="103" customWidth="1"/>
    <col min="7686" max="7939" width="4.28515625" style="103"/>
    <col min="7940" max="7940" width="7.42578125" style="103" bestFit="1" customWidth="1"/>
    <col min="7941" max="7941" width="4.28515625" style="103" customWidth="1"/>
    <col min="7942" max="8195" width="4.28515625" style="103"/>
    <col min="8196" max="8196" width="7.42578125" style="103" bestFit="1" customWidth="1"/>
    <col min="8197" max="8197" width="4.28515625" style="103" customWidth="1"/>
    <col min="8198" max="8451" width="4.28515625" style="103"/>
    <col min="8452" max="8452" width="7.42578125" style="103" bestFit="1" customWidth="1"/>
    <col min="8453" max="8453" width="4.28515625" style="103" customWidth="1"/>
    <col min="8454" max="8707" width="4.28515625" style="103"/>
    <col min="8708" max="8708" width="7.42578125" style="103" bestFit="1" customWidth="1"/>
    <col min="8709" max="8709" width="4.28515625" style="103" customWidth="1"/>
    <col min="8710" max="8963" width="4.28515625" style="103"/>
    <col min="8964" max="8964" width="7.42578125" style="103" bestFit="1" customWidth="1"/>
    <col min="8965" max="8965" width="4.28515625" style="103" customWidth="1"/>
    <col min="8966" max="9219" width="4.28515625" style="103"/>
    <col min="9220" max="9220" width="7.42578125" style="103" bestFit="1" customWidth="1"/>
    <col min="9221" max="9221" width="4.28515625" style="103" customWidth="1"/>
    <col min="9222" max="9475" width="4.28515625" style="103"/>
    <col min="9476" max="9476" width="7.42578125" style="103" bestFit="1" customWidth="1"/>
    <col min="9477" max="9477" width="4.28515625" style="103" customWidth="1"/>
    <col min="9478" max="9731" width="4.28515625" style="103"/>
    <col min="9732" max="9732" width="7.42578125" style="103" bestFit="1" customWidth="1"/>
    <col min="9733" max="9733" width="4.28515625" style="103" customWidth="1"/>
    <col min="9734" max="9987" width="4.28515625" style="103"/>
    <col min="9988" max="9988" width="7.42578125" style="103" bestFit="1" customWidth="1"/>
    <col min="9989" max="9989" width="4.28515625" style="103" customWidth="1"/>
    <col min="9990" max="10243" width="4.28515625" style="103"/>
    <col min="10244" max="10244" width="7.42578125" style="103" bestFit="1" customWidth="1"/>
    <col min="10245" max="10245" width="4.28515625" style="103" customWidth="1"/>
    <col min="10246" max="10499" width="4.28515625" style="103"/>
    <col min="10500" max="10500" width="7.42578125" style="103" bestFit="1" customWidth="1"/>
    <col min="10501" max="10501" width="4.28515625" style="103" customWidth="1"/>
    <col min="10502" max="10755" width="4.28515625" style="103"/>
    <col min="10756" max="10756" width="7.42578125" style="103" bestFit="1" customWidth="1"/>
    <col min="10757" max="10757" width="4.28515625" style="103" customWidth="1"/>
    <col min="10758" max="11011" width="4.28515625" style="103"/>
    <col min="11012" max="11012" width="7.42578125" style="103" bestFit="1" customWidth="1"/>
    <col min="11013" max="11013" width="4.28515625" style="103" customWidth="1"/>
    <col min="11014" max="11267" width="4.28515625" style="103"/>
    <col min="11268" max="11268" width="7.42578125" style="103" bestFit="1" customWidth="1"/>
    <col min="11269" max="11269" width="4.28515625" style="103" customWidth="1"/>
    <col min="11270" max="11523" width="4.28515625" style="103"/>
    <col min="11524" max="11524" width="7.42578125" style="103" bestFit="1" customWidth="1"/>
    <col min="11525" max="11525" width="4.28515625" style="103" customWidth="1"/>
    <col min="11526" max="11779" width="4.28515625" style="103"/>
    <col min="11780" max="11780" width="7.42578125" style="103" bestFit="1" customWidth="1"/>
    <col min="11781" max="11781" width="4.28515625" style="103" customWidth="1"/>
    <col min="11782" max="12035" width="4.28515625" style="103"/>
    <col min="12036" max="12036" width="7.42578125" style="103" bestFit="1" customWidth="1"/>
    <col min="12037" max="12037" width="4.28515625" style="103" customWidth="1"/>
    <col min="12038" max="12291" width="4.28515625" style="103"/>
    <col min="12292" max="12292" width="7.42578125" style="103" bestFit="1" customWidth="1"/>
    <col min="12293" max="12293" width="4.28515625" style="103" customWidth="1"/>
    <col min="12294" max="12547" width="4.28515625" style="103"/>
    <col min="12548" max="12548" width="7.42578125" style="103" bestFit="1" customWidth="1"/>
    <col min="12549" max="12549" width="4.28515625" style="103" customWidth="1"/>
    <col min="12550" max="12803" width="4.28515625" style="103"/>
    <col min="12804" max="12804" width="7.42578125" style="103" bestFit="1" customWidth="1"/>
    <col min="12805" max="12805" width="4.28515625" style="103" customWidth="1"/>
    <col min="12806" max="13059" width="4.28515625" style="103"/>
    <col min="13060" max="13060" width="7.42578125" style="103" bestFit="1" customWidth="1"/>
    <col min="13061" max="13061" width="4.28515625" style="103" customWidth="1"/>
    <col min="13062" max="13315" width="4.28515625" style="103"/>
    <col min="13316" max="13316" width="7.42578125" style="103" bestFit="1" customWidth="1"/>
    <col min="13317" max="13317" width="4.28515625" style="103" customWidth="1"/>
    <col min="13318" max="13571" width="4.28515625" style="103"/>
    <col min="13572" max="13572" width="7.42578125" style="103" bestFit="1" customWidth="1"/>
    <col min="13573" max="13573" width="4.28515625" style="103" customWidth="1"/>
    <col min="13574" max="13827" width="4.28515625" style="103"/>
    <col min="13828" max="13828" width="7.42578125" style="103" bestFit="1" customWidth="1"/>
    <col min="13829" max="13829" width="4.28515625" style="103" customWidth="1"/>
    <col min="13830" max="14083" width="4.28515625" style="103"/>
    <col min="14084" max="14084" width="7.42578125" style="103" bestFit="1" customWidth="1"/>
    <col min="14085" max="14085" width="4.28515625" style="103" customWidth="1"/>
    <col min="14086" max="14339" width="4.28515625" style="103"/>
    <col min="14340" max="14340" width="7.42578125" style="103" bestFit="1" customWidth="1"/>
    <col min="14341" max="14341" width="4.28515625" style="103" customWidth="1"/>
    <col min="14342" max="14595" width="4.28515625" style="103"/>
    <col min="14596" max="14596" width="7.42578125" style="103" bestFit="1" customWidth="1"/>
    <col min="14597" max="14597" width="4.28515625" style="103" customWidth="1"/>
    <col min="14598" max="14851" width="4.28515625" style="103"/>
    <col min="14852" max="14852" width="7.42578125" style="103" bestFit="1" customWidth="1"/>
    <col min="14853" max="14853" width="4.28515625" style="103" customWidth="1"/>
    <col min="14854" max="15107" width="4.28515625" style="103"/>
    <col min="15108" max="15108" width="7.42578125" style="103" bestFit="1" customWidth="1"/>
    <col min="15109" max="15109" width="4.28515625" style="103" customWidth="1"/>
    <col min="15110" max="15363" width="4.28515625" style="103"/>
    <col min="15364" max="15364" width="7.42578125" style="103" bestFit="1" customWidth="1"/>
    <col min="15365" max="15365" width="4.28515625" style="103" customWidth="1"/>
    <col min="15366" max="15619" width="4.28515625" style="103"/>
    <col min="15620" max="15620" width="7.42578125" style="103" bestFit="1" customWidth="1"/>
    <col min="15621" max="15621" width="4.28515625" style="103" customWidth="1"/>
    <col min="15622" max="15875" width="4.28515625" style="103"/>
    <col min="15876" max="15876" width="7.42578125" style="103" bestFit="1" customWidth="1"/>
    <col min="15877" max="15877" width="4.28515625" style="103" customWidth="1"/>
    <col min="15878" max="16131" width="4.28515625" style="103"/>
    <col min="16132" max="16132" width="7.42578125" style="103" bestFit="1" customWidth="1"/>
    <col min="16133" max="16133" width="4.28515625" style="103" customWidth="1"/>
    <col min="16134" max="16384" width="4.28515625" style="103"/>
  </cols>
  <sheetData>
    <row r="1" spans="1:25" s="87" customFormat="1" ht="18" customHeight="1">
      <c r="A1" s="595" t="s">
        <v>101</v>
      </c>
      <c r="B1" s="595"/>
      <c r="C1" s="595"/>
      <c r="D1" s="595"/>
      <c r="E1" s="595"/>
      <c r="F1" s="595"/>
      <c r="G1" s="595"/>
      <c r="H1" s="595"/>
      <c r="I1" s="595"/>
      <c r="J1" s="595"/>
      <c r="K1" s="595"/>
      <c r="L1" s="595"/>
      <c r="M1" s="595"/>
      <c r="N1" s="595"/>
      <c r="O1" s="595"/>
      <c r="P1" s="595"/>
      <c r="Q1" s="595"/>
      <c r="R1" s="595"/>
      <c r="S1" s="595"/>
      <c r="T1" s="595"/>
      <c r="U1" s="595"/>
      <c r="V1" s="595"/>
      <c r="W1" s="595"/>
      <c r="X1" s="595"/>
      <c r="Y1" s="595"/>
    </row>
    <row r="2" spans="1:25" s="88" customFormat="1" ht="18" customHeight="1" thickBot="1">
      <c r="J2" s="89"/>
      <c r="N2" s="89"/>
      <c r="O2" s="89"/>
      <c r="P2" s="89"/>
      <c r="Q2" s="89"/>
      <c r="R2" s="89"/>
      <c r="S2" s="89"/>
      <c r="T2" s="89"/>
      <c r="U2" s="89"/>
      <c r="V2" s="89"/>
      <c r="W2" s="89"/>
      <c r="X2" s="596" t="s">
        <v>58</v>
      </c>
      <c r="Y2" s="596"/>
    </row>
    <row r="3" spans="1:25" s="90" customFormat="1" ht="19.5" customHeight="1">
      <c r="A3" s="597" t="s">
        <v>102</v>
      </c>
      <c r="B3" s="597"/>
      <c r="C3" s="558"/>
      <c r="D3" s="187" t="s">
        <v>103</v>
      </c>
      <c r="E3" s="188"/>
      <c r="F3" s="189"/>
      <c r="G3" s="189"/>
      <c r="H3" s="189"/>
      <c r="I3" s="189"/>
      <c r="J3" s="189" t="s">
        <v>104</v>
      </c>
      <c r="K3" s="189"/>
      <c r="L3" s="189"/>
      <c r="M3" s="189"/>
      <c r="N3" s="189"/>
      <c r="O3" s="189"/>
      <c r="P3" s="189"/>
      <c r="Q3" s="189"/>
      <c r="R3" s="598" t="s">
        <v>105</v>
      </c>
      <c r="S3" s="599"/>
      <c r="T3" s="599"/>
      <c r="U3" s="599"/>
      <c r="V3" s="599"/>
      <c r="W3" s="599"/>
      <c r="X3" s="599"/>
      <c r="Y3" s="599"/>
    </row>
    <row r="4" spans="1:25" s="90" customFormat="1" ht="19.5" customHeight="1">
      <c r="A4" s="600" t="s">
        <v>180</v>
      </c>
      <c r="B4" s="600"/>
      <c r="C4" s="601"/>
      <c r="D4" s="602" t="s">
        <v>106</v>
      </c>
      <c r="E4" s="603"/>
      <c r="F4" s="591" t="s">
        <v>104</v>
      </c>
      <c r="G4" s="592"/>
      <c r="H4" s="591" t="s">
        <v>105</v>
      </c>
      <c r="I4" s="592"/>
      <c r="J4" s="591" t="s">
        <v>107</v>
      </c>
      <c r="K4" s="592"/>
      <c r="L4" s="591" t="s">
        <v>108</v>
      </c>
      <c r="M4" s="592"/>
      <c r="N4" s="587" t="s">
        <v>109</v>
      </c>
      <c r="O4" s="588"/>
      <c r="P4" s="589" t="s">
        <v>110</v>
      </c>
      <c r="Q4" s="590"/>
      <c r="R4" s="591" t="s">
        <v>107</v>
      </c>
      <c r="S4" s="592"/>
      <c r="T4" s="591" t="s">
        <v>108</v>
      </c>
      <c r="U4" s="592"/>
      <c r="V4" s="587" t="s">
        <v>109</v>
      </c>
      <c r="W4" s="593"/>
      <c r="X4" s="589" t="s">
        <v>110</v>
      </c>
      <c r="Y4" s="594"/>
    </row>
    <row r="5" spans="1:25" s="91" customFormat="1" ht="19.5" customHeight="1">
      <c r="A5" s="584" t="s">
        <v>111</v>
      </c>
      <c r="B5" s="584"/>
      <c r="C5" s="585"/>
      <c r="D5" s="586">
        <f>SUM(D6:D20)</f>
        <v>160728</v>
      </c>
      <c r="E5" s="583"/>
      <c r="F5" s="583">
        <f t="shared" ref="F5:X5" si="0">SUM(F6:F20)</f>
        <v>81471</v>
      </c>
      <c r="G5" s="583"/>
      <c r="H5" s="583">
        <f t="shared" si="0"/>
        <v>79257</v>
      </c>
      <c r="I5" s="583"/>
      <c r="J5" s="583">
        <f t="shared" si="0"/>
        <v>29970</v>
      </c>
      <c r="K5" s="583"/>
      <c r="L5" s="583">
        <f t="shared" si="0"/>
        <v>46218</v>
      </c>
      <c r="M5" s="583"/>
      <c r="N5" s="583">
        <f t="shared" si="0"/>
        <v>2005</v>
      </c>
      <c r="O5" s="583"/>
      <c r="P5" s="583">
        <f t="shared" si="0"/>
        <v>2492</v>
      </c>
      <c r="Q5" s="583"/>
      <c r="R5" s="583">
        <f t="shared" si="0"/>
        <v>18615</v>
      </c>
      <c r="S5" s="583"/>
      <c r="T5" s="583">
        <f t="shared" si="0"/>
        <v>46105</v>
      </c>
      <c r="U5" s="583"/>
      <c r="V5" s="583">
        <f t="shared" si="0"/>
        <v>10465</v>
      </c>
      <c r="W5" s="583"/>
      <c r="X5" s="567">
        <f t="shared" si="0"/>
        <v>3464</v>
      </c>
      <c r="Y5" s="568"/>
    </row>
    <row r="6" spans="1:25" s="90" customFormat="1" ht="19.5" customHeight="1">
      <c r="A6" s="569" t="s">
        <v>112</v>
      </c>
      <c r="B6" s="569"/>
      <c r="C6" s="570"/>
      <c r="D6" s="571">
        <f>F6+H6</f>
        <v>12117</v>
      </c>
      <c r="E6" s="567"/>
      <c r="F6" s="567">
        <v>6767</v>
      </c>
      <c r="G6" s="567"/>
      <c r="H6" s="567">
        <v>5350</v>
      </c>
      <c r="I6" s="567"/>
      <c r="J6" s="567">
        <v>6710</v>
      </c>
      <c r="K6" s="567"/>
      <c r="L6" s="567">
        <v>31</v>
      </c>
      <c r="M6" s="567"/>
      <c r="N6" s="567">
        <v>0</v>
      </c>
      <c r="O6" s="567"/>
      <c r="P6" s="567">
        <v>1</v>
      </c>
      <c r="Q6" s="567"/>
      <c r="R6" s="567">
        <v>5293</v>
      </c>
      <c r="S6" s="567"/>
      <c r="T6" s="567">
        <v>39</v>
      </c>
      <c r="U6" s="567"/>
      <c r="V6" s="567">
        <v>0</v>
      </c>
      <c r="W6" s="567"/>
      <c r="X6" s="567">
        <v>5</v>
      </c>
      <c r="Y6" s="568"/>
    </row>
    <row r="7" spans="1:25" s="90" customFormat="1" ht="19.5" customHeight="1">
      <c r="A7" s="569" t="s">
        <v>113</v>
      </c>
      <c r="B7" s="569"/>
      <c r="C7" s="570"/>
      <c r="D7" s="571">
        <f t="shared" ref="D7:D20" si="1">F7+H7</f>
        <v>16050</v>
      </c>
      <c r="E7" s="567"/>
      <c r="F7" s="567">
        <v>9631</v>
      </c>
      <c r="G7" s="567"/>
      <c r="H7" s="567">
        <v>6419</v>
      </c>
      <c r="I7" s="567"/>
      <c r="J7" s="567">
        <v>9087</v>
      </c>
      <c r="K7" s="567"/>
      <c r="L7" s="567">
        <v>407</v>
      </c>
      <c r="M7" s="567"/>
      <c r="N7" s="567">
        <v>2</v>
      </c>
      <c r="O7" s="567"/>
      <c r="P7" s="567">
        <v>18</v>
      </c>
      <c r="Q7" s="567"/>
      <c r="R7" s="567">
        <v>5708</v>
      </c>
      <c r="S7" s="567"/>
      <c r="T7" s="567">
        <v>617</v>
      </c>
      <c r="U7" s="567"/>
      <c r="V7" s="567">
        <v>1</v>
      </c>
      <c r="W7" s="567"/>
      <c r="X7" s="567">
        <v>37</v>
      </c>
      <c r="Y7" s="568"/>
    </row>
    <row r="8" spans="1:25" s="90" customFormat="1" ht="19.5" customHeight="1">
      <c r="A8" s="569" t="s">
        <v>114</v>
      </c>
      <c r="B8" s="569"/>
      <c r="C8" s="570"/>
      <c r="D8" s="571">
        <f t="shared" si="1"/>
        <v>11475</v>
      </c>
      <c r="E8" s="567"/>
      <c r="F8" s="567">
        <v>6272</v>
      </c>
      <c r="G8" s="567"/>
      <c r="H8" s="567">
        <v>5203</v>
      </c>
      <c r="I8" s="567"/>
      <c r="J8" s="567">
        <v>4118</v>
      </c>
      <c r="K8" s="567"/>
      <c r="L8" s="567">
        <v>1958</v>
      </c>
      <c r="M8" s="567"/>
      <c r="N8" s="567">
        <v>0</v>
      </c>
      <c r="O8" s="567"/>
      <c r="P8" s="567">
        <v>67</v>
      </c>
      <c r="Q8" s="567"/>
      <c r="R8" s="567">
        <v>2589</v>
      </c>
      <c r="S8" s="567"/>
      <c r="T8" s="567">
        <v>2423</v>
      </c>
      <c r="U8" s="567"/>
      <c r="V8" s="567">
        <v>8</v>
      </c>
      <c r="W8" s="567"/>
      <c r="X8" s="567">
        <v>126</v>
      </c>
      <c r="Y8" s="568"/>
    </row>
    <row r="9" spans="1:25" s="90" customFormat="1" ht="19.5" customHeight="1">
      <c r="A9" s="569" t="s">
        <v>115</v>
      </c>
      <c r="B9" s="569"/>
      <c r="C9" s="570"/>
      <c r="D9" s="571">
        <f t="shared" si="1"/>
        <v>12614</v>
      </c>
      <c r="E9" s="567"/>
      <c r="F9" s="567">
        <v>6628</v>
      </c>
      <c r="G9" s="567"/>
      <c r="H9" s="567">
        <v>5986</v>
      </c>
      <c r="I9" s="567"/>
      <c r="J9" s="567">
        <v>2911</v>
      </c>
      <c r="K9" s="567"/>
      <c r="L9" s="567">
        <v>3486</v>
      </c>
      <c r="M9" s="567"/>
      <c r="N9" s="567">
        <v>2</v>
      </c>
      <c r="O9" s="567"/>
      <c r="P9" s="567">
        <v>126</v>
      </c>
      <c r="Q9" s="567"/>
      <c r="R9" s="567">
        <v>1584</v>
      </c>
      <c r="S9" s="567"/>
      <c r="T9" s="567">
        <v>4107</v>
      </c>
      <c r="U9" s="567"/>
      <c r="V9" s="567">
        <v>8</v>
      </c>
      <c r="W9" s="567"/>
      <c r="X9" s="567">
        <v>244</v>
      </c>
      <c r="Y9" s="568"/>
    </row>
    <row r="10" spans="1:25" s="90" customFormat="1" ht="19.5" customHeight="1">
      <c r="A10" s="569" t="s">
        <v>116</v>
      </c>
      <c r="B10" s="569"/>
      <c r="C10" s="570"/>
      <c r="D10" s="571">
        <f t="shared" si="1"/>
        <v>14317</v>
      </c>
      <c r="E10" s="567"/>
      <c r="F10" s="567">
        <v>7457</v>
      </c>
      <c r="G10" s="567"/>
      <c r="H10" s="567">
        <v>6860</v>
      </c>
      <c r="I10" s="567"/>
      <c r="J10" s="567">
        <v>2439</v>
      </c>
      <c r="K10" s="567"/>
      <c r="L10" s="567">
        <v>4676</v>
      </c>
      <c r="M10" s="567"/>
      <c r="N10" s="567">
        <v>8</v>
      </c>
      <c r="O10" s="567"/>
      <c r="P10" s="567">
        <v>231</v>
      </c>
      <c r="Q10" s="567"/>
      <c r="R10" s="567">
        <v>1165</v>
      </c>
      <c r="S10" s="567"/>
      <c r="T10" s="567">
        <v>5187</v>
      </c>
      <c r="U10" s="567"/>
      <c r="V10" s="567">
        <v>25</v>
      </c>
      <c r="W10" s="567"/>
      <c r="X10" s="567">
        <v>429</v>
      </c>
      <c r="Y10" s="568"/>
    </row>
    <row r="11" spans="1:25" s="90" customFormat="1" ht="19.5" customHeight="1">
      <c r="A11" s="569" t="s">
        <v>117</v>
      </c>
      <c r="B11" s="569"/>
      <c r="C11" s="570"/>
      <c r="D11" s="571">
        <f t="shared" si="1"/>
        <v>12111</v>
      </c>
      <c r="E11" s="567"/>
      <c r="F11" s="567">
        <v>6191</v>
      </c>
      <c r="G11" s="567"/>
      <c r="H11" s="567">
        <v>5920</v>
      </c>
      <c r="I11" s="567"/>
      <c r="J11" s="567">
        <v>1471</v>
      </c>
      <c r="K11" s="567"/>
      <c r="L11" s="567">
        <v>4345</v>
      </c>
      <c r="M11" s="567"/>
      <c r="N11" s="567">
        <v>25</v>
      </c>
      <c r="O11" s="567"/>
      <c r="P11" s="567">
        <v>276</v>
      </c>
      <c r="Q11" s="567"/>
      <c r="R11" s="567">
        <v>666</v>
      </c>
      <c r="S11" s="567"/>
      <c r="T11" s="567">
        <v>4671</v>
      </c>
      <c r="U11" s="567"/>
      <c r="V11" s="567">
        <v>67</v>
      </c>
      <c r="W11" s="567"/>
      <c r="X11" s="567">
        <v>478</v>
      </c>
      <c r="Y11" s="568"/>
    </row>
    <row r="12" spans="1:25" s="90" customFormat="1" ht="19.5" customHeight="1">
      <c r="A12" s="569" t="s">
        <v>118</v>
      </c>
      <c r="B12" s="569"/>
      <c r="C12" s="570"/>
      <c r="D12" s="571">
        <f t="shared" si="1"/>
        <v>11240</v>
      </c>
      <c r="E12" s="567"/>
      <c r="F12" s="567">
        <v>5673</v>
      </c>
      <c r="G12" s="567"/>
      <c r="H12" s="567">
        <v>5567</v>
      </c>
      <c r="I12" s="567"/>
      <c r="J12" s="567">
        <v>981</v>
      </c>
      <c r="K12" s="567"/>
      <c r="L12" s="567">
        <v>4305</v>
      </c>
      <c r="M12" s="567"/>
      <c r="N12" s="567">
        <v>25</v>
      </c>
      <c r="O12" s="567"/>
      <c r="P12" s="567">
        <v>330</v>
      </c>
      <c r="Q12" s="567"/>
      <c r="R12" s="567">
        <v>402</v>
      </c>
      <c r="S12" s="567"/>
      <c r="T12" s="567">
        <v>4646</v>
      </c>
      <c r="U12" s="567"/>
      <c r="V12" s="567">
        <v>92</v>
      </c>
      <c r="W12" s="567"/>
      <c r="X12" s="567">
        <v>394</v>
      </c>
      <c r="Y12" s="568"/>
    </row>
    <row r="13" spans="1:25" s="90" customFormat="1" ht="19.5" customHeight="1">
      <c r="A13" s="569" t="s">
        <v>119</v>
      </c>
      <c r="B13" s="569"/>
      <c r="C13" s="570"/>
      <c r="D13" s="571">
        <f t="shared" si="1"/>
        <v>10413</v>
      </c>
      <c r="E13" s="567"/>
      <c r="F13" s="567">
        <v>5170</v>
      </c>
      <c r="G13" s="567"/>
      <c r="H13" s="567">
        <v>5243</v>
      </c>
      <c r="I13" s="567"/>
      <c r="J13" s="567">
        <v>678</v>
      </c>
      <c r="K13" s="567"/>
      <c r="L13" s="567">
        <v>4138</v>
      </c>
      <c r="M13" s="567"/>
      <c r="N13" s="567">
        <v>35</v>
      </c>
      <c r="O13" s="567"/>
      <c r="P13" s="567">
        <v>285</v>
      </c>
      <c r="Q13" s="567"/>
      <c r="R13" s="567">
        <v>285</v>
      </c>
      <c r="S13" s="567"/>
      <c r="T13" s="567">
        <v>4401</v>
      </c>
      <c r="U13" s="567"/>
      <c r="V13" s="567">
        <v>159</v>
      </c>
      <c r="W13" s="567"/>
      <c r="X13" s="567">
        <v>356</v>
      </c>
      <c r="Y13" s="568"/>
    </row>
    <row r="14" spans="1:25" s="90" customFormat="1" ht="19.5" customHeight="1">
      <c r="A14" s="569" t="s">
        <v>120</v>
      </c>
      <c r="B14" s="569"/>
      <c r="C14" s="570"/>
      <c r="D14" s="571">
        <f t="shared" si="1"/>
        <v>11298</v>
      </c>
      <c r="E14" s="567"/>
      <c r="F14" s="567">
        <v>5658</v>
      </c>
      <c r="G14" s="567"/>
      <c r="H14" s="567">
        <v>5640</v>
      </c>
      <c r="I14" s="567"/>
      <c r="J14" s="567">
        <v>603</v>
      </c>
      <c r="K14" s="567"/>
      <c r="L14" s="567">
        <v>4609</v>
      </c>
      <c r="M14" s="567"/>
      <c r="N14" s="567">
        <v>102</v>
      </c>
      <c r="O14" s="567"/>
      <c r="P14" s="567">
        <v>301</v>
      </c>
      <c r="Q14" s="567"/>
      <c r="R14" s="567">
        <v>195</v>
      </c>
      <c r="S14" s="567"/>
      <c r="T14" s="567">
        <v>4719</v>
      </c>
      <c r="U14" s="567"/>
      <c r="V14" s="567">
        <v>356</v>
      </c>
      <c r="W14" s="567"/>
      <c r="X14" s="567">
        <v>339</v>
      </c>
      <c r="Y14" s="568"/>
    </row>
    <row r="15" spans="1:25" s="90" customFormat="1" ht="19.5" customHeight="1">
      <c r="A15" s="569" t="s">
        <v>121</v>
      </c>
      <c r="B15" s="569"/>
      <c r="C15" s="570"/>
      <c r="D15" s="571">
        <f t="shared" si="1"/>
        <v>13620</v>
      </c>
      <c r="E15" s="567"/>
      <c r="F15" s="567">
        <v>6705</v>
      </c>
      <c r="G15" s="567"/>
      <c r="H15" s="567">
        <v>6915</v>
      </c>
      <c r="I15" s="567"/>
      <c r="J15" s="567">
        <v>486</v>
      </c>
      <c r="K15" s="567"/>
      <c r="L15" s="567">
        <v>5621</v>
      </c>
      <c r="M15" s="567"/>
      <c r="N15" s="567">
        <v>189</v>
      </c>
      <c r="O15" s="567"/>
      <c r="P15" s="567">
        <v>372</v>
      </c>
      <c r="Q15" s="567"/>
      <c r="R15" s="567">
        <v>214</v>
      </c>
      <c r="S15" s="567"/>
      <c r="T15" s="567">
        <v>5563</v>
      </c>
      <c r="U15" s="567"/>
      <c r="V15" s="567">
        <v>677</v>
      </c>
      <c r="W15" s="567"/>
      <c r="X15" s="567">
        <v>431</v>
      </c>
      <c r="Y15" s="568"/>
    </row>
    <row r="16" spans="1:25" s="90" customFormat="1" ht="19.5" customHeight="1">
      <c r="A16" s="569" t="s">
        <v>122</v>
      </c>
      <c r="B16" s="569"/>
      <c r="C16" s="570"/>
      <c r="D16" s="571">
        <f t="shared" si="1"/>
        <v>10632</v>
      </c>
      <c r="E16" s="567"/>
      <c r="F16" s="567">
        <v>5355</v>
      </c>
      <c r="G16" s="567"/>
      <c r="H16" s="567">
        <v>5277</v>
      </c>
      <c r="I16" s="567"/>
      <c r="J16" s="567">
        <v>221</v>
      </c>
      <c r="K16" s="567"/>
      <c r="L16" s="567">
        <v>4613</v>
      </c>
      <c r="M16" s="567"/>
      <c r="N16" s="567">
        <v>244</v>
      </c>
      <c r="O16" s="567"/>
      <c r="P16" s="567">
        <v>232</v>
      </c>
      <c r="Q16" s="567"/>
      <c r="R16" s="567">
        <v>167</v>
      </c>
      <c r="S16" s="567"/>
      <c r="T16" s="567">
        <v>3928</v>
      </c>
      <c r="U16" s="567"/>
      <c r="V16" s="567">
        <v>923</v>
      </c>
      <c r="W16" s="567"/>
      <c r="X16" s="567">
        <v>234</v>
      </c>
      <c r="Y16" s="582"/>
    </row>
    <row r="17" spans="1:32" s="90" customFormat="1" ht="19.5" customHeight="1">
      <c r="A17" s="569" t="s">
        <v>123</v>
      </c>
      <c r="B17" s="569"/>
      <c r="C17" s="570"/>
      <c r="D17" s="571">
        <f t="shared" si="1"/>
        <v>7633</v>
      </c>
      <c r="E17" s="567"/>
      <c r="F17" s="567">
        <v>3635</v>
      </c>
      <c r="G17" s="567"/>
      <c r="H17" s="567">
        <v>3998</v>
      </c>
      <c r="I17" s="567"/>
      <c r="J17" s="567">
        <v>122</v>
      </c>
      <c r="K17" s="567"/>
      <c r="L17" s="567">
        <v>3106</v>
      </c>
      <c r="M17" s="567"/>
      <c r="N17" s="567">
        <v>267</v>
      </c>
      <c r="O17" s="567"/>
      <c r="P17" s="567">
        <v>124</v>
      </c>
      <c r="Q17" s="567"/>
      <c r="R17" s="567">
        <v>103</v>
      </c>
      <c r="S17" s="567"/>
      <c r="T17" s="567">
        <v>2519</v>
      </c>
      <c r="U17" s="567"/>
      <c r="V17" s="567">
        <v>1193</v>
      </c>
      <c r="W17" s="567"/>
      <c r="X17" s="567">
        <v>153</v>
      </c>
      <c r="Y17" s="568"/>
    </row>
    <row r="18" spans="1:32" s="90" customFormat="1" ht="19.5" customHeight="1">
      <c r="A18" s="569" t="s">
        <v>124</v>
      </c>
      <c r="B18" s="569"/>
      <c r="C18" s="570"/>
      <c r="D18" s="571">
        <f t="shared" si="1"/>
        <v>6716</v>
      </c>
      <c r="E18" s="567"/>
      <c r="F18" s="567">
        <v>2912</v>
      </c>
      <c r="G18" s="567"/>
      <c r="H18" s="567">
        <v>3804</v>
      </c>
      <c r="I18" s="567"/>
      <c r="J18" s="567">
        <v>87</v>
      </c>
      <c r="K18" s="567"/>
      <c r="L18" s="567">
        <v>2421</v>
      </c>
      <c r="M18" s="567"/>
      <c r="N18" s="567">
        <v>303</v>
      </c>
      <c r="O18" s="567"/>
      <c r="P18" s="567">
        <v>87</v>
      </c>
      <c r="Q18" s="567"/>
      <c r="R18" s="567">
        <v>114</v>
      </c>
      <c r="S18" s="567"/>
      <c r="T18" s="567">
        <v>1892</v>
      </c>
      <c r="U18" s="567"/>
      <c r="V18" s="567">
        <v>1677</v>
      </c>
      <c r="W18" s="567"/>
      <c r="X18" s="567">
        <v>87</v>
      </c>
      <c r="Y18" s="568"/>
    </row>
    <row r="19" spans="1:32" s="90" customFormat="1" ht="19.5" customHeight="1">
      <c r="A19" s="569" t="s">
        <v>125</v>
      </c>
      <c r="B19" s="569"/>
      <c r="C19" s="570"/>
      <c r="D19" s="571">
        <f t="shared" si="1"/>
        <v>5171</v>
      </c>
      <c r="E19" s="567"/>
      <c r="F19" s="567">
        <v>2014</v>
      </c>
      <c r="G19" s="567"/>
      <c r="H19" s="567">
        <v>3157</v>
      </c>
      <c r="I19" s="567"/>
      <c r="J19" s="567">
        <v>44</v>
      </c>
      <c r="K19" s="567"/>
      <c r="L19" s="567">
        <v>1581</v>
      </c>
      <c r="M19" s="567"/>
      <c r="N19" s="567">
        <v>358</v>
      </c>
      <c r="O19" s="567"/>
      <c r="P19" s="567">
        <v>26</v>
      </c>
      <c r="Q19" s="567"/>
      <c r="R19" s="567">
        <v>74</v>
      </c>
      <c r="S19" s="567"/>
      <c r="T19" s="567">
        <v>982</v>
      </c>
      <c r="U19" s="567"/>
      <c r="V19" s="567">
        <v>1979</v>
      </c>
      <c r="W19" s="567"/>
      <c r="X19" s="567">
        <v>81</v>
      </c>
      <c r="Y19" s="568"/>
    </row>
    <row r="20" spans="1:32" s="90" customFormat="1" ht="19.5" customHeight="1">
      <c r="A20" s="569" t="s">
        <v>126</v>
      </c>
      <c r="B20" s="569"/>
      <c r="C20" s="570"/>
      <c r="D20" s="571">
        <f t="shared" si="1"/>
        <v>5321</v>
      </c>
      <c r="E20" s="567"/>
      <c r="F20" s="567">
        <v>1403</v>
      </c>
      <c r="G20" s="567"/>
      <c r="H20" s="567">
        <v>3918</v>
      </c>
      <c r="I20" s="567"/>
      <c r="J20" s="567">
        <v>12</v>
      </c>
      <c r="K20" s="567"/>
      <c r="L20" s="567">
        <v>921</v>
      </c>
      <c r="M20" s="567"/>
      <c r="N20" s="567">
        <v>445</v>
      </c>
      <c r="O20" s="567"/>
      <c r="P20" s="567">
        <v>16</v>
      </c>
      <c r="Q20" s="567"/>
      <c r="R20" s="567">
        <v>56</v>
      </c>
      <c r="S20" s="567"/>
      <c r="T20" s="567">
        <v>411</v>
      </c>
      <c r="U20" s="567"/>
      <c r="V20" s="567">
        <v>3300</v>
      </c>
      <c r="W20" s="567"/>
      <c r="X20" s="567">
        <v>70</v>
      </c>
      <c r="Y20" s="568"/>
    </row>
    <row r="21" spans="1:32" s="90" customFormat="1" ht="5.25" customHeight="1" thickBot="1">
      <c r="A21" s="193"/>
      <c r="B21" s="193"/>
      <c r="C21" s="193"/>
      <c r="D21" s="194"/>
      <c r="E21" s="194"/>
      <c r="F21" s="194"/>
      <c r="G21" s="194"/>
      <c r="H21" s="194"/>
      <c r="I21" s="194"/>
      <c r="J21" s="194"/>
      <c r="K21" s="194"/>
      <c r="L21" s="194"/>
      <c r="M21" s="194"/>
      <c r="N21" s="194"/>
      <c r="O21" s="194"/>
      <c r="P21" s="194"/>
      <c r="Q21" s="194"/>
      <c r="R21" s="194"/>
      <c r="S21" s="194"/>
      <c r="T21" s="194"/>
      <c r="U21" s="194"/>
      <c r="V21" s="194"/>
      <c r="W21" s="194"/>
      <c r="X21" s="194"/>
      <c r="Y21" s="194"/>
    </row>
    <row r="22" spans="1:32" s="170" customFormat="1" ht="18.75" customHeight="1">
      <c r="A22" s="190" t="s">
        <v>270</v>
      </c>
      <c r="B22" s="190"/>
      <c r="C22" s="190"/>
      <c r="D22" s="168"/>
      <c r="E22" s="168"/>
      <c r="F22" s="168"/>
      <c r="G22" s="168"/>
      <c r="H22" s="191"/>
      <c r="I22" s="191"/>
      <c r="J22" s="168"/>
      <c r="K22" s="168"/>
      <c r="L22" s="168"/>
      <c r="M22" s="168"/>
      <c r="N22" s="169"/>
      <c r="O22" s="169"/>
      <c r="P22" s="169"/>
      <c r="Q22" s="169"/>
      <c r="R22" s="517" t="s">
        <v>181</v>
      </c>
      <c r="S22" s="517"/>
      <c r="T22" s="517"/>
      <c r="U22" s="517"/>
      <c r="V22" s="517"/>
      <c r="W22" s="517"/>
      <c r="X22" s="517"/>
      <c r="Y22" s="517"/>
    </row>
    <row r="23" spans="1:32" s="87" customFormat="1" ht="30" customHeight="1">
      <c r="A23" s="92"/>
      <c r="B23" s="92"/>
      <c r="C23" s="92"/>
      <c r="D23" s="91"/>
      <c r="N23" s="93"/>
      <c r="O23" s="93"/>
      <c r="P23" s="93"/>
      <c r="Q23" s="93"/>
      <c r="R23" s="93"/>
      <c r="S23" s="93"/>
      <c r="T23" s="93"/>
      <c r="U23" s="93"/>
      <c r="V23" s="93"/>
      <c r="W23" s="93"/>
      <c r="X23" s="93"/>
      <c r="Y23" s="93"/>
    </row>
    <row r="24" spans="1:32" s="94" customFormat="1" ht="17.25">
      <c r="A24" s="518" t="s">
        <v>127</v>
      </c>
      <c r="B24" s="518"/>
      <c r="C24" s="518"/>
      <c r="D24" s="518"/>
      <c r="E24" s="518"/>
      <c r="F24" s="518"/>
      <c r="G24" s="518"/>
      <c r="H24" s="518"/>
      <c r="I24" s="518"/>
      <c r="J24" s="518"/>
      <c r="K24" s="518"/>
      <c r="L24" s="518"/>
      <c r="M24" s="518"/>
      <c r="N24" s="518"/>
      <c r="O24" s="518"/>
      <c r="P24" s="518"/>
      <c r="Q24" s="518"/>
      <c r="R24" s="518"/>
      <c r="S24" s="518"/>
      <c r="T24" s="518"/>
      <c r="U24" s="518"/>
      <c r="V24" s="518"/>
      <c r="W24" s="518"/>
      <c r="X24" s="518"/>
      <c r="Y24" s="518"/>
    </row>
    <row r="25" spans="1:32" s="100" customFormat="1" ht="12.75" customHeight="1" thickBot="1">
      <c r="A25" s="95"/>
      <c r="B25" s="95"/>
      <c r="C25" s="95"/>
      <c r="D25" s="95"/>
      <c r="E25" s="95"/>
      <c r="F25" s="95"/>
      <c r="G25" s="96"/>
      <c r="H25" s="96"/>
      <c r="I25" s="96"/>
      <c r="J25" s="96"/>
      <c r="K25" s="96"/>
      <c r="L25" s="96"/>
      <c r="M25" s="97"/>
      <c r="N25" s="97"/>
      <c r="O25" s="97"/>
      <c r="P25" s="97"/>
      <c r="Q25" s="97"/>
      <c r="T25" s="98"/>
      <c r="U25" s="99"/>
      <c r="V25" s="96"/>
      <c r="W25" s="96"/>
      <c r="X25" s="96"/>
      <c r="Y25" s="367" t="s">
        <v>58</v>
      </c>
      <c r="Z25" s="366"/>
    </row>
    <row r="26" spans="1:32" ht="20.25" customHeight="1">
      <c r="A26" s="557" t="s">
        <v>128</v>
      </c>
      <c r="B26" s="557"/>
      <c r="C26" s="557"/>
      <c r="D26" s="557"/>
      <c r="E26" s="557"/>
      <c r="F26" s="557"/>
      <c r="G26" s="558"/>
      <c r="H26" s="578" t="s">
        <v>106</v>
      </c>
      <c r="I26" s="579"/>
      <c r="J26" s="579"/>
      <c r="K26" s="572" t="s">
        <v>122</v>
      </c>
      <c r="L26" s="573"/>
      <c r="M26" s="574"/>
      <c r="N26" s="565" t="s">
        <v>129</v>
      </c>
      <c r="O26" s="565"/>
      <c r="P26" s="565"/>
      <c r="Q26" s="565" t="s">
        <v>130</v>
      </c>
      <c r="R26" s="565"/>
      <c r="S26" s="565"/>
      <c r="T26" s="565" t="s">
        <v>131</v>
      </c>
      <c r="U26" s="565"/>
      <c r="V26" s="565"/>
      <c r="W26" s="561" t="s">
        <v>126</v>
      </c>
      <c r="X26" s="562"/>
      <c r="Y26" s="562"/>
      <c r="Z26" s="102"/>
    </row>
    <row r="27" spans="1:32" ht="20.25" customHeight="1">
      <c r="A27" s="559" t="s">
        <v>132</v>
      </c>
      <c r="B27" s="559"/>
      <c r="C27" s="559"/>
      <c r="D27" s="559"/>
      <c r="E27" s="559"/>
      <c r="F27" s="559"/>
      <c r="G27" s="560"/>
      <c r="H27" s="580"/>
      <c r="I27" s="581"/>
      <c r="J27" s="581"/>
      <c r="K27" s="575"/>
      <c r="L27" s="576"/>
      <c r="M27" s="577"/>
      <c r="N27" s="566"/>
      <c r="O27" s="566"/>
      <c r="P27" s="566"/>
      <c r="Q27" s="566"/>
      <c r="R27" s="566"/>
      <c r="S27" s="566"/>
      <c r="T27" s="566"/>
      <c r="U27" s="566"/>
      <c r="V27" s="566"/>
      <c r="W27" s="563"/>
      <c r="X27" s="564"/>
      <c r="Y27" s="564"/>
      <c r="Z27" s="102"/>
    </row>
    <row r="28" spans="1:32" ht="20.25" customHeight="1">
      <c r="A28" s="550" t="s">
        <v>133</v>
      </c>
      <c r="B28" s="550"/>
      <c r="C28" s="550"/>
      <c r="D28" s="550"/>
      <c r="E28" s="550"/>
      <c r="F28" s="550"/>
      <c r="G28" s="551"/>
      <c r="H28" s="556">
        <f>SUM(K28:Y28)</f>
        <v>5298</v>
      </c>
      <c r="I28" s="555"/>
      <c r="J28" s="555"/>
      <c r="K28" s="555">
        <v>1184</v>
      </c>
      <c r="L28" s="555"/>
      <c r="M28" s="555"/>
      <c r="N28" s="555">
        <v>1068</v>
      </c>
      <c r="O28" s="555"/>
      <c r="P28" s="555"/>
      <c r="Q28" s="555">
        <v>1156</v>
      </c>
      <c r="R28" s="555"/>
      <c r="S28" s="555"/>
      <c r="T28" s="555">
        <v>1063</v>
      </c>
      <c r="U28" s="555"/>
      <c r="V28" s="555"/>
      <c r="W28" s="555">
        <v>827</v>
      </c>
      <c r="X28" s="555"/>
      <c r="Y28" s="555"/>
      <c r="Z28" s="102"/>
    </row>
    <row r="29" spans="1:32" ht="20.25" customHeight="1">
      <c r="A29" s="552" t="s">
        <v>104</v>
      </c>
      <c r="B29" s="552"/>
      <c r="C29" s="552"/>
      <c r="D29" s="552"/>
      <c r="E29" s="552"/>
      <c r="F29" s="553"/>
      <c r="G29" s="554"/>
      <c r="H29" s="556">
        <f>SUM(K29:Y29)</f>
        <v>1448</v>
      </c>
      <c r="I29" s="555"/>
      <c r="J29" s="555"/>
      <c r="K29" s="555">
        <v>489</v>
      </c>
      <c r="L29" s="555"/>
      <c r="M29" s="555"/>
      <c r="N29" s="555">
        <v>307</v>
      </c>
      <c r="O29" s="555"/>
      <c r="P29" s="555"/>
      <c r="Q29" s="555">
        <v>264</v>
      </c>
      <c r="R29" s="555"/>
      <c r="S29" s="555"/>
      <c r="T29" s="555">
        <v>227</v>
      </c>
      <c r="U29" s="555"/>
      <c r="V29" s="555"/>
      <c r="W29" s="555">
        <v>161</v>
      </c>
      <c r="X29" s="555"/>
      <c r="Y29" s="555"/>
      <c r="Z29" s="102"/>
    </row>
    <row r="30" spans="1:32" ht="20.25" customHeight="1" thickBot="1">
      <c r="A30" s="546" t="s">
        <v>105</v>
      </c>
      <c r="B30" s="546"/>
      <c r="C30" s="546"/>
      <c r="D30" s="546"/>
      <c r="E30" s="546"/>
      <c r="F30" s="547"/>
      <c r="G30" s="548"/>
      <c r="H30" s="549">
        <f>SUM(K30:Y30)</f>
        <v>3850</v>
      </c>
      <c r="I30" s="503"/>
      <c r="J30" s="503"/>
      <c r="K30" s="503">
        <v>695</v>
      </c>
      <c r="L30" s="503"/>
      <c r="M30" s="503"/>
      <c r="N30" s="503">
        <v>761</v>
      </c>
      <c r="O30" s="503"/>
      <c r="P30" s="503"/>
      <c r="Q30" s="503">
        <v>892</v>
      </c>
      <c r="R30" s="503"/>
      <c r="S30" s="503"/>
      <c r="T30" s="503">
        <v>836</v>
      </c>
      <c r="U30" s="503"/>
      <c r="V30" s="503"/>
      <c r="W30" s="503">
        <v>666</v>
      </c>
      <c r="X30" s="503"/>
      <c r="Y30" s="503"/>
      <c r="Z30" s="102"/>
      <c r="AC30" s="507"/>
      <c r="AD30" s="507"/>
      <c r="AE30" s="507"/>
      <c r="AF30" s="507"/>
    </row>
    <row r="31" spans="1:32" s="100" customFormat="1" ht="18" customHeight="1">
      <c r="A31" s="105"/>
      <c r="B31" s="105"/>
      <c r="C31" s="105"/>
      <c r="D31" s="105"/>
      <c r="E31" s="105"/>
      <c r="F31" s="105"/>
      <c r="G31" s="96"/>
      <c r="H31" s="96"/>
      <c r="I31" s="106"/>
      <c r="J31" s="106"/>
      <c r="K31" s="96"/>
      <c r="M31" s="368"/>
      <c r="N31" s="368"/>
      <c r="O31" s="368"/>
      <c r="P31" s="368"/>
      <c r="Q31" s="368"/>
      <c r="R31" s="368"/>
      <c r="S31" s="402"/>
      <c r="T31" s="107"/>
      <c r="V31" s="96"/>
      <c r="W31" s="96"/>
      <c r="X31" s="96"/>
      <c r="Y31" s="403" t="s">
        <v>181</v>
      </c>
      <c r="AC31" s="507"/>
      <c r="AD31" s="507"/>
      <c r="AE31" s="507"/>
      <c r="AF31" s="507"/>
    </row>
    <row r="32" spans="1:32" ht="30" customHeight="1">
      <c r="A32" s="108"/>
      <c r="B32" s="108"/>
      <c r="C32" s="108"/>
      <c r="D32" s="108"/>
      <c r="E32" s="108"/>
      <c r="F32" s="108"/>
      <c r="G32" s="109"/>
      <c r="H32" s="110"/>
      <c r="I32" s="111"/>
      <c r="J32" s="111"/>
      <c r="K32" s="109"/>
      <c r="L32" s="110"/>
      <c r="M32" s="109"/>
      <c r="N32" s="109"/>
      <c r="O32" s="109"/>
      <c r="P32" s="109"/>
      <c r="Q32" s="109"/>
      <c r="R32" s="109"/>
      <c r="S32" s="109"/>
      <c r="T32" s="109"/>
      <c r="U32" s="109"/>
      <c r="V32" s="109"/>
      <c r="W32" s="109"/>
      <c r="X32" s="109"/>
      <c r="Y32" s="109"/>
    </row>
    <row r="33" spans="1:53" s="94" customFormat="1" ht="17.25">
      <c r="A33" s="518" t="s">
        <v>205</v>
      </c>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row>
    <row r="34" spans="1:53" s="100" customFormat="1" ht="18.75" customHeight="1" thickBot="1">
      <c r="A34" s="96"/>
      <c r="B34" s="96"/>
      <c r="C34" s="96"/>
      <c r="D34" s="96"/>
      <c r="E34" s="96"/>
      <c r="F34" s="96"/>
      <c r="G34" s="96"/>
      <c r="H34" s="96"/>
      <c r="I34" s="96"/>
      <c r="J34" s="96"/>
      <c r="K34" s="96"/>
      <c r="L34" s="97"/>
      <c r="M34" s="107"/>
      <c r="N34" s="107"/>
      <c r="O34" s="107"/>
      <c r="P34" s="107"/>
      <c r="Q34" s="107"/>
      <c r="R34" s="107"/>
      <c r="S34" s="107"/>
      <c r="U34" s="372"/>
      <c r="V34" s="372"/>
      <c r="W34" s="106"/>
      <c r="X34" s="106"/>
      <c r="Y34" s="373" t="s">
        <v>134</v>
      </c>
      <c r="Z34" s="96"/>
      <c r="AA34" s="96"/>
      <c r="AB34" s="96"/>
      <c r="AC34" s="96"/>
      <c r="AD34" s="96"/>
      <c r="AE34" s="96"/>
      <c r="AF34" s="96"/>
      <c r="AG34" s="96"/>
      <c r="AH34" s="96"/>
      <c r="AI34" s="96"/>
      <c r="AJ34" s="96"/>
      <c r="AK34" s="97"/>
      <c r="AL34" s="107"/>
      <c r="AM34" s="107"/>
      <c r="AN34" s="107"/>
      <c r="AO34" s="107"/>
      <c r="AP34" s="107"/>
      <c r="AQ34" s="107"/>
      <c r="AR34" s="107"/>
      <c r="AS34" s="604"/>
      <c r="AT34" s="604"/>
      <c r="AU34" s="604"/>
      <c r="AV34" s="106"/>
      <c r="AW34" s="106"/>
      <c r="AX34" s="106"/>
    </row>
    <row r="35" spans="1:53" s="100" customFormat="1" ht="20.25" customHeight="1">
      <c r="A35" s="112"/>
      <c r="B35" s="112"/>
      <c r="C35" s="112"/>
      <c r="D35" s="369"/>
      <c r="E35" s="369"/>
      <c r="F35" s="496" t="s">
        <v>203</v>
      </c>
      <c r="G35" s="497"/>
      <c r="H35" s="519" t="s">
        <v>111</v>
      </c>
      <c r="I35" s="520"/>
      <c r="J35" s="525" t="s">
        <v>135</v>
      </c>
      <c r="K35" s="520"/>
      <c r="L35" s="525" t="s">
        <v>121</v>
      </c>
      <c r="M35" s="520"/>
      <c r="N35" s="528" t="s">
        <v>136</v>
      </c>
      <c r="O35" s="529"/>
      <c r="P35" s="529"/>
      <c r="Q35" s="529"/>
      <c r="R35" s="529"/>
      <c r="S35" s="529"/>
      <c r="T35" s="529"/>
      <c r="U35" s="529"/>
      <c r="V35" s="529"/>
      <c r="W35" s="529"/>
      <c r="X35" s="529"/>
      <c r="Y35" s="529"/>
      <c r="Z35" s="101"/>
      <c r="AA35" s="101"/>
      <c r="AB35" s="101"/>
      <c r="AC35" s="102"/>
      <c r="AD35" s="102"/>
      <c r="AE35" s="102"/>
      <c r="AF35" s="370"/>
      <c r="AG35" s="605"/>
      <c r="AH35" s="606"/>
      <c r="AI35" s="607"/>
      <c r="AJ35" s="606"/>
      <c r="AK35" s="607"/>
      <c r="AL35" s="606"/>
      <c r="AM35" s="552"/>
      <c r="AN35" s="552"/>
      <c r="AO35" s="552"/>
      <c r="AP35" s="552"/>
      <c r="AQ35" s="552"/>
      <c r="AR35" s="552"/>
      <c r="AS35" s="552"/>
      <c r="AT35" s="552"/>
      <c r="AU35" s="552"/>
      <c r="AV35" s="552"/>
      <c r="AW35" s="552"/>
      <c r="AX35" s="552"/>
      <c r="AY35" s="101"/>
      <c r="AZ35" s="101"/>
      <c r="BA35" s="101"/>
    </row>
    <row r="36" spans="1:53" ht="20.25" customHeight="1">
      <c r="A36" s="500" t="s">
        <v>204</v>
      </c>
      <c r="B36" s="501"/>
      <c r="C36" s="102"/>
      <c r="D36" s="370"/>
      <c r="E36" s="370"/>
      <c r="F36" s="498"/>
      <c r="G36" s="499"/>
      <c r="H36" s="521"/>
      <c r="I36" s="522"/>
      <c r="J36" s="526"/>
      <c r="K36" s="522"/>
      <c r="L36" s="526"/>
      <c r="M36" s="522"/>
      <c r="N36" s="530" t="s">
        <v>106</v>
      </c>
      <c r="O36" s="531"/>
      <c r="P36" s="530" t="s">
        <v>122</v>
      </c>
      <c r="Q36" s="531"/>
      <c r="R36" s="533" t="s">
        <v>182</v>
      </c>
      <c r="S36" s="531"/>
      <c r="T36" s="534" t="s">
        <v>183</v>
      </c>
      <c r="U36" s="531"/>
      <c r="V36" s="530" t="s">
        <v>184</v>
      </c>
      <c r="W36" s="531"/>
      <c r="X36" s="530" t="s">
        <v>137</v>
      </c>
      <c r="Y36" s="535"/>
      <c r="Z36" s="101"/>
      <c r="AA36" s="101"/>
      <c r="AB36" s="101"/>
      <c r="AC36" s="102"/>
      <c r="AD36" s="102"/>
      <c r="AE36" s="102"/>
      <c r="AF36" s="370"/>
      <c r="AG36" s="606"/>
      <c r="AH36" s="606"/>
      <c r="AI36" s="606"/>
      <c r="AJ36" s="606"/>
      <c r="AK36" s="606"/>
      <c r="AL36" s="606"/>
      <c r="AM36" s="607"/>
      <c r="AN36" s="606"/>
      <c r="AO36" s="607"/>
      <c r="AP36" s="606"/>
      <c r="AQ36" s="608"/>
      <c r="AR36" s="606"/>
      <c r="AS36" s="609"/>
      <c r="AT36" s="606"/>
      <c r="AU36" s="607"/>
      <c r="AV36" s="606"/>
      <c r="AW36" s="607"/>
      <c r="AX36" s="606"/>
      <c r="AY36" s="101"/>
      <c r="AZ36" s="101"/>
      <c r="BA36" s="101"/>
    </row>
    <row r="37" spans="1:53" ht="20.25" customHeight="1">
      <c r="A37" s="502"/>
      <c r="B37" s="502"/>
      <c r="C37" s="113"/>
      <c r="D37" s="371"/>
      <c r="E37" s="371"/>
      <c r="F37" s="371"/>
      <c r="G37" s="371"/>
      <c r="H37" s="523"/>
      <c r="I37" s="524"/>
      <c r="J37" s="527"/>
      <c r="K37" s="524"/>
      <c r="L37" s="527"/>
      <c r="M37" s="524"/>
      <c r="N37" s="532"/>
      <c r="O37" s="524"/>
      <c r="P37" s="532"/>
      <c r="Q37" s="524"/>
      <c r="R37" s="532"/>
      <c r="S37" s="524"/>
      <c r="T37" s="532"/>
      <c r="U37" s="524"/>
      <c r="V37" s="532"/>
      <c r="W37" s="524"/>
      <c r="X37" s="527"/>
      <c r="Y37" s="536"/>
      <c r="Z37" s="101"/>
      <c r="AA37" s="101"/>
      <c r="AB37" s="101"/>
      <c r="AC37" s="102"/>
      <c r="AD37" s="102"/>
      <c r="AE37" s="102"/>
      <c r="AF37" s="610"/>
      <c r="AG37" s="606"/>
      <c r="AH37" s="606"/>
      <c r="AI37" s="606"/>
      <c r="AJ37" s="606"/>
      <c r="AK37" s="606"/>
      <c r="AL37" s="606"/>
      <c r="AM37" s="611"/>
      <c r="AN37" s="606"/>
      <c r="AO37" s="611"/>
      <c r="AP37" s="606"/>
      <c r="AQ37" s="611"/>
      <c r="AR37" s="606"/>
      <c r="AS37" s="611"/>
      <c r="AT37" s="606"/>
      <c r="AU37" s="611"/>
      <c r="AV37" s="606"/>
      <c r="AW37" s="606"/>
      <c r="AX37" s="606"/>
      <c r="AY37" s="101"/>
      <c r="AZ37" s="101"/>
      <c r="BA37" s="101"/>
    </row>
    <row r="38" spans="1:53" ht="20.25" customHeight="1">
      <c r="A38" s="508" t="s">
        <v>111</v>
      </c>
      <c r="B38" s="508"/>
      <c r="C38" s="508"/>
      <c r="D38" s="508"/>
      <c r="E38" s="508"/>
      <c r="F38" s="508"/>
      <c r="G38" s="509"/>
      <c r="H38" s="543">
        <f>SUM(H39:I41)</f>
        <v>14957</v>
      </c>
      <c r="I38" s="544"/>
      <c r="J38" s="544">
        <v>6236</v>
      </c>
      <c r="K38" s="544"/>
      <c r="L38" s="544">
        <f>SUM(L39:M41)</f>
        <v>2924</v>
      </c>
      <c r="M38" s="544"/>
      <c r="N38" s="544">
        <f>SUM(N39:O41)</f>
        <v>5797</v>
      </c>
      <c r="O38" s="544"/>
      <c r="P38" s="544">
        <v>2377</v>
      </c>
      <c r="Q38" s="544"/>
      <c r="R38" s="544">
        <v>1593</v>
      </c>
      <c r="S38" s="544"/>
      <c r="T38" s="544">
        <v>1163</v>
      </c>
      <c r="U38" s="544"/>
      <c r="V38" s="544">
        <v>490</v>
      </c>
      <c r="W38" s="544"/>
      <c r="X38" s="544">
        <v>174</v>
      </c>
      <c r="Y38" s="545"/>
      <c r="Z38" s="104"/>
      <c r="AA38" s="104"/>
      <c r="AB38" s="104"/>
      <c r="AC38" s="612"/>
      <c r="AD38" s="612"/>
      <c r="AE38" s="612"/>
      <c r="AF38" s="612"/>
      <c r="AG38" s="613"/>
      <c r="AH38" s="613"/>
      <c r="AI38" s="613"/>
      <c r="AJ38" s="613"/>
      <c r="AK38" s="613"/>
      <c r="AL38" s="613"/>
      <c r="AM38" s="613"/>
      <c r="AN38" s="613"/>
      <c r="AO38" s="613"/>
      <c r="AP38" s="613"/>
      <c r="AQ38" s="613"/>
      <c r="AR38" s="613"/>
      <c r="AS38" s="613"/>
      <c r="AT38" s="613"/>
      <c r="AU38" s="613"/>
      <c r="AV38" s="613"/>
      <c r="AW38" s="613"/>
      <c r="AX38" s="614"/>
      <c r="AY38" s="104"/>
      <c r="AZ38" s="104"/>
      <c r="BA38" s="104"/>
    </row>
    <row r="39" spans="1:53" ht="20.25" customHeight="1">
      <c r="A39" s="510" t="s">
        <v>138</v>
      </c>
      <c r="B39" s="510"/>
      <c r="C39" s="510"/>
      <c r="D39" s="510"/>
      <c r="E39" s="510"/>
      <c r="F39" s="510"/>
      <c r="G39" s="511"/>
      <c r="H39" s="505">
        <f>SUM(J39:O39)</f>
        <v>5173</v>
      </c>
      <c r="I39" s="504"/>
      <c r="J39" s="506">
        <v>4986</v>
      </c>
      <c r="K39" s="506"/>
      <c r="L39" s="506">
        <v>157</v>
      </c>
      <c r="M39" s="506"/>
      <c r="N39" s="506">
        <f>SUM(P39:Y39)</f>
        <v>30</v>
      </c>
      <c r="O39" s="506"/>
      <c r="P39" s="506">
        <v>24</v>
      </c>
      <c r="Q39" s="506"/>
      <c r="R39" s="506">
        <v>6</v>
      </c>
      <c r="S39" s="506"/>
      <c r="T39" s="506">
        <v>0</v>
      </c>
      <c r="U39" s="506"/>
      <c r="V39" s="506">
        <v>0</v>
      </c>
      <c r="W39" s="506"/>
      <c r="X39" s="506">
        <v>0</v>
      </c>
      <c r="Y39" s="515"/>
      <c r="Z39" s="104"/>
      <c r="AA39" s="104"/>
      <c r="AB39" s="104"/>
      <c r="AC39" s="615"/>
      <c r="AD39" s="615"/>
      <c r="AE39" s="615"/>
      <c r="AF39" s="615"/>
      <c r="AG39" s="516"/>
      <c r="AH39" s="516"/>
      <c r="AI39" s="516"/>
      <c r="AJ39" s="516"/>
      <c r="AK39" s="516"/>
      <c r="AL39" s="516"/>
      <c r="AM39" s="516"/>
      <c r="AN39" s="516"/>
      <c r="AO39" s="516"/>
      <c r="AP39" s="516"/>
      <c r="AQ39" s="516"/>
      <c r="AR39" s="516"/>
      <c r="AS39" s="516"/>
      <c r="AT39" s="516"/>
      <c r="AU39" s="516"/>
      <c r="AV39" s="516"/>
      <c r="AW39" s="516"/>
      <c r="AX39" s="616"/>
      <c r="AY39" s="104"/>
      <c r="AZ39" s="104"/>
      <c r="BA39" s="104"/>
    </row>
    <row r="40" spans="1:53" ht="20.25" customHeight="1">
      <c r="A40" s="510" t="s">
        <v>121</v>
      </c>
      <c r="B40" s="510"/>
      <c r="C40" s="510"/>
      <c r="D40" s="510"/>
      <c r="E40" s="510"/>
      <c r="F40" s="510"/>
      <c r="G40" s="511"/>
      <c r="H40" s="505">
        <f>SUM(J40:O40)</f>
        <v>2458</v>
      </c>
      <c r="I40" s="504"/>
      <c r="J40" s="506">
        <v>1089</v>
      </c>
      <c r="K40" s="506"/>
      <c r="L40" s="506">
        <v>1250</v>
      </c>
      <c r="M40" s="506"/>
      <c r="N40" s="506">
        <f>SUM(P40:Y40)</f>
        <v>119</v>
      </c>
      <c r="O40" s="506"/>
      <c r="P40" s="506">
        <v>99</v>
      </c>
      <c r="Q40" s="506"/>
      <c r="R40" s="506">
        <v>13</v>
      </c>
      <c r="S40" s="506"/>
      <c r="T40" s="506">
        <v>7</v>
      </c>
      <c r="U40" s="506"/>
      <c r="V40" s="506">
        <v>0</v>
      </c>
      <c r="W40" s="506"/>
      <c r="X40" s="506">
        <v>0</v>
      </c>
      <c r="Y40" s="515"/>
      <c r="Z40" s="104"/>
      <c r="AA40" s="104"/>
      <c r="AB40" s="104"/>
      <c r="AC40" s="615"/>
      <c r="AD40" s="615"/>
      <c r="AE40" s="615"/>
      <c r="AF40" s="615"/>
      <c r="AG40" s="516"/>
      <c r="AH40" s="516"/>
      <c r="AI40" s="516"/>
      <c r="AJ40" s="516"/>
      <c r="AK40" s="516"/>
      <c r="AL40" s="516"/>
      <c r="AM40" s="516"/>
      <c r="AN40" s="516"/>
      <c r="AO40" s="516"/>
      <c r="AP40" s="516"/>
      <c r="AQ40" s="516"/>
      <c r="AR40" s="516"/>
      <c r="AS40" s="516"/>
      <c r="AT40" s="516"/>
      <c r="AU40" s="516"/>
      <c r="AV40" s="516"/>
      <c r="AW40" s="516"/>
      <c r="AX40" s="616"/>
      <c r="AY40" s="104"/>
      <c r="AZ40" s="104"/>
      <c r="BA40" s="104"/>
    </row>
    <row r="41" spans="1:53" ht="20.25" customHeight="1">
      <c r="A41" s="114"/>
      <c r="B41" s="512" t="s">
        <v>106</v>
      </c>
      <c r="C41" s="513"/>
      <c r="D41" s="513"/>
      <c r="E41" s="513"/>
      <c r="F41" s="513"/>
      <c r="G41" s="514"/>
      <c r="H41" s="505">
        <f>SUM(H42:I46)</f>
        <v>7326</v>
      </c>
      <c r="I41" s="504"/>
      <c r="J41" s="504">
        <f>SUM(J42:K46)</f>
        <v>161</v>
      </c>
      <c r="K41" s="504"/>
      <c r="L41" s="504">
        <f>SUM(L42:M46)</f>
        <v>1517</v>
      </c>
      <c r="M41" s="504"/>
      <c r="N41" s="504">
        <f>SUM(N42:O46)</f>
        <v>5648</v>
      </c>
      <c r="O41" s="504"/>
      <c r="P41" s="504">
        <f>SUM(P42:Q46)</f>
        <v>2254</v>
      </c>
      <c r="Q41" s="504"/>
      <c r="R41" s="504">
        <f>SUM(R42:S46)</f>
        <v>1574</v>
      </c>
      <c r="S41" s="504"/>
      <c r="T41" s="504">
        <f>SUM(T42:U46)</f>
        <v>1156</v>
      </c>
      <c r="U41" s="504"/>
      <c r="V41" s="504">
        <f>SUM(V42:W46)</f>
        <v>490</v>
      </c>
      <c r="W41" s="504"/>
      <c r="X41" s="504">
        <f>SUM(X42:Y46)</f>
        <v>174</v>
      </c>
      <c r="Y41" s="504"/>
      <c r="Z41" s="104"/>
      <c r="AA41" s="104"/>
      <c r="AB41" s="104"/>
      <c r="AC41" s="617"/>
      <c r="AD41" s="552"/>
      <c r="AE41" s="618"/>
      <c r="AF41" s="618"/>
      <c r="AG41" s="516"/>
      <c r="AH41" s="516"/>
      <c r="AI41" s="516"/>
      <c r="AJ41" s="516"/>
      <c r="AK41" s="516"/>
      <c r="AL41" s="516"/>
      <c r="AM41" s="516"/>
      <c r="AN41" s="516"/>
      <c r="AO41" s="516"/>
      <c r="AP41" s="516"/>
      <c r="AQ41" s="516"/>
      <c r="AR41" s="516"/>
      <c r="AS41" s="516"/>
      <c r="AT41" s="516"/>
      <c r="AU41" s="516"/>
      <c r="AV41" s="516"/>
      <c r="AW41" s="516"/>
      <c r="AX41" s="516"/>
      <c r="AY41" s="104"/>
      <c r="AZ41" s="104"/>
      <c r="BA41" s="104"/>
    </row>
    <row r="42" spans="1:53" ht="20.25" customHeight="1">
      <c r="A42" s="115">
        <v>65</v>
      </c>
      <c r="B42" s="493" t="s">
        <v>122</v>
      </c>
      <c r="C42" s="494"/>
      <c r="D42" s="494"/>
      <c r="E42" s="494"/>
      <c r="F42" s="494"/>
      <c r="G42" s="495"/>
      <c r="H42" s="505">
        <v>2552</v>
      </c>
      <c r="I42" s="504"/>
      <c r="J42" s="506">
        <v>142</v>
      </c>
      <c r="K42" s="506"/>
      <c r="L42" s="506">
        <v>1313</v>
      </c>
      <c r="M42" s="506"/>
      <c r="N42" s="506">
        <f>SUM(P42:Y42)</f>
        <v>1097</v>
      </c>
      <c r="O42" s="506"/>
      <c r="P42" s="506">
        <v>978</v>
      </c>
      <c r="Q42" s="506"/>
      <c r="R42" s="506">
        <v>92</v>
      </c>
      <c r="S42" s="506"/>
      <c r="T42" s="506">
        <v>17</v>
      </c>
      <c r="U42" s="506"/>
      <c r="V42" s="506">
        <v>8</v>
      </c>
      <c r="W42" s="506"/>
      <c r="X42" s="506">
        <v>2</v>
      </c>
      <c r="Y42" s="515"/>
      <c r="Z42" s="104"/>
      <c r="AA42" s="104"/>
      <c r="AB42" s="104"/>
      <c r="AC42" s="406"/>
      <c r="AD42" s="552"/>
      <c r="AE42" s="618"/>
      <c r="AF42" s="618"/>
      <c r="AG42" s="516"/>
      <c r="AH42" s="516"/>
      <c r="AI42" s="516"/>
      <c r="AJ42" s="516"/>
      <c r="AK42" s="516"/>
      <c r="AL42" s="516"/>
      <c r="AM42" s="516"/>
      <c r="AN42" s="516"/>
      <c r="AO42" s="516"/>
      <c r="AP42" s="516"/>
      <c r="AQ42" s="516"/>
      <c r="AR42" s="516"/>
      <c r="AS42" s="516"/>
      <c r="AT42" s="516"/>
      <c r="AU42" s="516"/>
      <c r="AV42" s="516"/>
      <c r="AW42" s="516"/>
      <c r="AX42" s="616"/>
      <c r="AY42" s="104"/>
      <c r="AZ42" s="104"/>
      <c r="BA42" s="104"/>
    </row>
    <row r="43" spans="1:53" ht="20.25" customHeight="1">
      <c r="A43" s="115" t="s">
        <v>139</v>
      </c>
      <c r="B43" s="493" t="s">
        <v>123</v>
      </c>
      <c r="C43" s="494"/>
      <c r="D43" s="494"/>
      <c r="E43" s="494"/>
      <c r="F43" s="494"/>
      <c r="G43" s="495"/>
      <c r="H43" s="505">
        <v>1892</v>
      </c>
      <c r="I43" s="504"/>
      <c r="J43" s="506">
        <v>14</v>
      </c>
      <c r="K43" s="506"/>
      <c r="L43" s="506">
        <v>177</v>
      </c>
      <c r="M43" s="506"/>
      <c r="N43" s="506">
        <f>SUM(P43:Y43)</f>
        <v>1701</v>
      </c>
      <c r="O43" s="506"/>
      <c r="P43" s="506">
        <v>1045</v>
      </c>
      <c r="Q43" s="506"/>
      <c r="R43" s="506">
        <v>591</v>
      </c>
      <c r="S43" s="506"/>
      <c r="T43" s="506">
        <v>57</v>
      </c>
      <c r="U43" s="506"/>
      <c r="V43" s="506">
        <v>7</v>
      </c>
      <c r="W43" s="506"/>
      <c r="X43" s="506">
        <v>1</v>
      </c>
      <c r="Y43" s="515"/>
      <c r="Z43" s="104"/>
      <c r="AA43" s="104"/>
      <c r="AB43" s="104"/>
      <c r="AC43" s="406"/>
      <c r="AD43" s="552"/>
      <c r="AE43" s="618"/>
      <c r="AF43" s="618"/>
      <c r="AG43" s="516"/>
      <c r="AH43" s="516"/>
      <c r="AI43" s="516"/>
      <c r="AJ43" s="516"/>
      <c r="AK43" s="516"/>
      <c r="AL43" s="516"/>
      <c r="AM43" s="516"/>
      <c r="AN43" s="516"/>
      <c r="AO43" s="516"/>
      <c r="AP43" s="516"/>
      <c r="AQ43" s="516"/>
      <c r="AR43" s="516"/>
      <c r="AS43" s="516"/>
      <c r="AT43" s="516"/>
      <c r="AU43" s="516"/>
      <c r="AV43" s="516"/>
      <c r="AW43" s="516"/>
      <c r="AX43" s="616"/>
      <c r="AY43" s="104"/>
      <c r="AZ43" s="104"/>
      <c r="BA43" s="104"/>
    </row>
    <row r="44" spans="1:53" ht="20.25" customHeight="1">
      <c r="A44" s="115" t="s">
        <v>140</v>
      </c>
      <c r="B44" s="493" t="s">
        <v>124</v>
      </c>
      <c r="C44" s="494"/>
      <c r="D44" s="494"/>
      <c r="E44" s="494"/>
      <c r="F44" s="494"/>
      <c r="G44" s="495"/>
      <c r="H44" s="505">
        <v>1512</v>
      </c>
      <c r="I44" s="504"/>
      <c r="J44" s="506">
        <v>2</v>
      </c>
      <c r="K44" s="506"/>
      <c r="L44" s="506">
        <v>24</v>
      </c>
      <c r="M44" s="506"/>
      <c r="N44" s="506">
        <f>SUM(P44:Y44)</f>
        <v>1486</v>
      </c>
      <c r="O44" s="506"/>
      <c r="P44" s="506">
        <v>209</v>
      </c>
      <c r="Q44" s="506"/>
      <c r="R44" s="506">
        <v>745</v>
      </c>
      <c r="S44" s="506"/>
      <c r="T44" s="506">
        <v>484</v>
      </c>
      <c r="U44" s="506"/>
      <c r="V44" s="506">
        <v>42</v>
      </c>
      <c r="W44" s="506"/>
      <c r="X44" s="506">
        <v>6</v>
      </c>
      <c r="Y44" s="515"/>
      <c r="Z44" s="104"/>
      <c r="AA44" s="104"/>
      <c r="AB44" s="104"/>
      <c r="AC44" s="406"/>
      <c r="AD44" s="552"/>
      <c r="AE44" s="618"/>
      <c r="AF44" s="618"/>
      <c r="AG44" s="516"/>
      <c r="AH44" s="516"/>
      <c r="AI44" s="516"/>
      <c r="AJ44" s="516"/>
      <c r="AK44" s="516"/>
      <c r="AL44" s="516"/>
      <c r="AM44" s="516"/>
      <c r="AN44" s="516"/>
      <c r="AO44" s="516"/>
      <c r="AP44" s="516"/>
      <c r="AQ44" s="516"/>
      <c r="AR44" s="516"/>
      <c r="AS44" s="516"/>
      <c r="AT44" s="516"/>
      <c r="AU44" s="516"/>
      <c r="AV44" s="516"/>
      <c r="AW44" s="516"/>
      <c r="AX44" s="616"/>
      <c r="AY44" s="104"/>
      <c r="AZ44" s="104"/>
      <c r="BA44" s="104"/>
    </row>
    <row r="45" spans="1:53" ht="20.25" customHeight="1">
      <c r="A45" s="115" t="s">
        <v>141</v>
      </c>
      <c r="B45" s="493" t="s">
        <v>125</v>
      </c>
      <c r="C45" s="494"/>
      <c r="D45" s="494"/>
      <c r="E45" s="494"/>
      <c r="F45" s="494"/>
      <c r="G45" s="495"/>
      <c r="H45" s="505">
        <v>926</v>
      </c>
      <c r="I45" s="504"/>
      <c r="J45" s="506">
        <v>3</v>
      </c>
      <c r="K45" s="506"/>
      <c r="L45" s="506">
        <v>3</v>
      </c>
      <c r="M45" s="506"/>
      <c r="N45" s="506">
        <f>SUM(P45:Y45)</f>
        <v>920</v>
      </c>
      <c r="O45" s="506"/>
      <c r="P45" s="506">
        <v>18</v>
      </c>
      <c r="Q45" s="506"/>
      <c r="R45" s="506">
        <v>131</v>
      </c>
      <c r="S45" s="506"/>
      <c r="T45" s="506">
        <v>521</v>
      </c>
      <c r="U45" s="506"/>
      <c r="V45" s="506">
        <v>222</v>
      </c>
      <c r="W45" s="506"/>
      <c r="X45" s="506">
        <v>28</v>
      </c>
      <c r="Y45" s="515"/>
      <c r="Z45" s="104"/>
      <c r="AA45" s="104"/>
      <c r="AB45" s="104"/>
      <c r="AC45" s="406"/>
      <c r="AD45" s="552"/>
      <c r="AE45" s="618"/>
      <c r="AF45" s="618"/>
      <c r="AG45" s="516"/>
      <c r="AH45" s="516"/>
      <c r="AI45" s="516"/>
      <c r="AJ45" s="516"/>
      <c r="AK45" s="516"/>
      <c r="AL45" s="516"/>
      <c r="AM45" s="516"/>
      <c r="AN45" s="516"/>
      <c r="AO45" s="516"/>
      <c r="AP45" s="516"/>
      <c r="AQ45" s="516"/>
      <c r="AR45" s="516"/>
      <c r="AS45" s="516"/>
      <c r="AT45" s="516"/>
      <c r="AU45" s="516"/>
      <c r="AV45" s="516"/>
      <c r="AW45" s="516"/>
      <c r="AX45" s="616"/>
      <c r="AY45" s="104"/>
      <c r="AZ45" s="104"/>
      <c r="BA45" s="104"/>
    </row>
    <row r="46" spans="1:53" ht="20.25" customHeight="1" thickBot="1">
      <c r="A46" s="116"/>
      <c r="B46" s="538" t="s">
        <v>126</v>
      </c>
      <c r="C46" s="539"/>
      <c r="D46" s="539"/>
      <c r="E46" s="539"/>
      <c r="F46" s="539"/>
      <c r="G46" s="540"/>
      <c r="H46" s="542">
        <v>444</v>
      </c>
      <c r="I46" s="537"/>
      <c r="J46" s="537">
        <v>0</v>
      </c>
      <c r="K46" s="537"/>
      <c r="L46" s="537">
        <v>0</v>
      </c>
      <c r="M46" s="537"/>
      <c r="N46" s="537">
        <f>SUM(P46:Y46)</f>
        <v>444</v>
      </c>
      <c r="O46" s="537"/>
      <c r="P46" s="537">
        <v>4</v>
      </c>
      <c r="Q46" s="537"/>
      <c r="R46" s="537">
        <v>15</v>
      </c>
      <c r="S46" s="537"/>
      <c r="T46" s="537">
        <v>77</v>
      </c>
      <c r="U46" s="537"/>
      <c r="V46" s="537">
        <v>211</v>
      </c>
      <c r="W46" s="537"/>
      <c r="X46" s="537">
        <v>137</v>
      </c>
      <c r="Y46" s="541"/>
      <c r="Z46" s="104"/>
      <c r="AA46" s="104"/>
      <c r="AB46" s="104"/>
      <c r="AC46" s="617"/>
      <c r="AD46" s="552"/>
      <c r="AE46" s="618"/>
      <c r="AF46" s="618"/>
      <c r="AG46" s="516"/>
      <c r="AH46" s="516"/>
      <c r="AI46" s="516"/>
      <c r="AJ46" s="516"/>
      <c r="AK46" s="516"/>
      <c r="AL46" s="516"/>
      <c r="AM46" s="516"/>
      <c r="AN46" s="516"/>
      <c r="AO46" s="516"/>
      <c r="AP46" s="516"/>
      <c r="AQ46" s="516"/>
      <c r="AR46" s="516"/>
      <c r="AS46" s="516"/>
      <c r="AT46" s="516"/>
      <c r="AU46" s="516"/>
      <c r="AV46" s="516"/>
      <c r="AW46" s="516"/>
      <c r="AX46" s="616"/>
      <c r="AY46" s="104"/>
      <c r="AZ46" s="104"/>
      <c r="BA46" s="104"/>
    </row>
    <row r="47" spans="1:53" s="186" customFormat="1" ht="17.25" customHeight="1">
      <c r="P47" s="374"/>
      <c r="Q47" s="374"/>
      <c r="R47" s="374"/>
      <c r="S47" s="374"/>
      <c r="T47" s="374"/>
      <c r="U47" s="374"/>
      <c r="V47" s="374"/>
      <c r="X47" s="375"/>
      <c r="Y47" s="364" t="s">
        <v>181</v>
      </c>
      <c r="Z47" s="192"/>
      <c r="AA47" s="192"/>
      <c r="AB47" s="192"/>
      <c r="AC47" s="619"/>
      <c r="AD47" s="619"/>
      <c r="AE47" s="619"/>
      <c r="AF47" s="619"/>
      <c r="AG47" s="619"/>
      <c r="AH47" s="619"/>
      <c r="AI47" s="619"/>
      <c r="AJ47" s="619"/>
      <c r="AK47" s="619"/>
      <c r="AL47" s="619"/>
      <c r="AM47" s="619"/>
      <c r="AN47" s="620"/>
      <c r="AO47" s="620"/>
      <c r="AP47" s="620"/>
      <c r="AQ47" s="620"/>
      <c r="AR47" s="620"/>
      <c r="AS47" s="620"/>
      <c r="AT47" s="620"/>
      <c r="AU47" s="620"/>
      <c r="AV47" s="619"/>
      <c r="AW47" s="619"/>
      <c r="AX47" s="619"/>
    </row>
    <row r="54" spans="6:6">
      <c r="F54" s="365"/>
    </row>
  </sheetData>
  <mergeCells count="443">
    <mergeCell ref="N4:O4"/>
    <mergeCell ref="P4:Q4"/>
    <mergeCell ref="R4:S4"/>
    <mergeCell ref="T4:U4"/>
    <mergeCell ref="V4:W4"/>
    <mergeCell ref="X4:Y4"/>
    <mergeCell ref="A1:Y1"/>
    <mergeCell ref="X2:Y2"/>
    <mergeCell ref="A3:C3"/>
    <mergeCell ref="R3:Y3"/>
    <mergeCell ref="A4:C4"/>
    <mergeCell ref="D4:E4"/>
    <mergeCell ref="F4:G4"/>
    <mergeCell ref="H4:I4"/>
    <mergeCell ref="J4:K4"/>
    <mergeCell ref="L4:M4"/>
    <mergeCell ref="N5:O5"/>
    <mergeCell ref="P5:Q5"/>
    <mergeCell ref="R5:S5"/>
    <mergeCell ref="T5:U5"/>
    <mergeCell ref="V5:W5"/>
    <mergeCell ref="X5:Y5"/>
    <mergeCell ref="A5:C5"/>
    <mergeCell ref="D5:E5"/>
    <mergeCell ref="F5:G5"/>
    <mergeCell ref="H5:I5"/>
    <mergeCell ref="J5:K5"/>
    <mergeCell ref="L5:M5"/>
    <mergeCell ref="N6:O6"/>
    <mergeCell ref="P6:Q6"/>
    <mergeCell ref="R6:S6"/>
    <mergeCell ref="T6:U6"/>
    <mergeCell ref="V6:W6"/>
    <mergeCell ref="X6:Y6"/>
    <mergeCell ref="A6:C6"/>
    <mergeCell ref="D6:E6"/>
    <mergeCell ref="F6:G6"/>
    <mergeCell ref="H6:I6"/>
    <mergeCell ref="J6:K6"/>
    <mergeCell ref="L6:M6"/>
    <mergeCell ref="N7:O7"/>
    <mergeCell ref="P7:Q7"/>
    <mergeCell ref="R7:S7"/>
    <mergeCell ref="T7:U7"/>
    <mergeCell ref="V7:W7"/>
    <mergeCell ref="X7:Y7"/>
    <mergeCell ref="A7:C7"/>
    <mergeCell ref="D7:E7"/>
    <mergeCell ref="F7:G7"/>
    <mergeCell ref="H7:I7"/>
    <mergeCell ref="J7:K7"/>
    <mergeCell ref="L7:M7"/>
    <mergeCell ref="N8:O8"/>
    <mergeCell ref="P8:Q8"/>
    <mergeCell ref="R8:S8"/>
    <mergeCell ref="T8:U8"/>
    <mergeCell ref="V8:W8"/>
    <mergeCell ref="X8:Y8"/>
    <mergeCell ref="A8:C8"/>
    <mergeCell ref="D8:E8"/>
    <mergeCell ref="F8:G8"/>
    <mergeCell ref="H8:I8"/>
    <mergeCell ref="J8:K8"/>
    <mergeCell ref="L8:M8"/>
    <mergeCell ref="N9:O9"/>
    <mergeCell ref="P9:Q9"/>
    <mergeCell ref="R9:S9"/>
    <mergeCell ref="T9:U9"/>
    <mergeCell ref="V9:W9"/>
    <mergeCell ref="X9:Y9"/>
    <mergeCell ref="A9:C9"/>
    <mergeCell ref="D9:E9"/>
    <mergeCell ref="F9:G9"/>
    <mergeCell ref="H9:I9"/>
    <mergeCell ref="J9:K9"/>
    <mergeCell ref="L9:M9"/>
    <mergeCell ref="N10:O10"/>
    <mergeCell ref="P10:Q10"/>
    <mergeCell ref="R10:S10"/>
    <mergeCell ref="T10:U10"/>
    <mergeCell ref="V10:W10"/>
    <mergeCell ref="X10:Y10"/>
    <mergeCell ref="A10:C10"/>
    <mergeCell ref="D10:E10"/>
    <mergeCell ref="F10:G10"/>
    <mergeCell ref="H10:I10"/>
    <mergeCell ref="J10:K10"/>
    <mergeCell ref="L10:M10"/>
    <mergeCell ref="N11:O11"/>
    <mergeCell ref="P11:Q11"/>
    <mergeCell ref="R11:S11"/>
    <mergeCell ref="T11:U11"/>
    <mergeCell ref="V11:W11"/>
    <mergeCell ref="X11:Y11"/>
    <mergeCell ref="A11:C11"/>
    <mergeCell ref="D11:E11"/>
    <mergeCell ref="F11:G11"/>
    <mergeCell ref="H11:I11"/>
    <mergeCell ref="J11:K11"/>
    <mergeCell ref="L11:M11"/>
    <mergeCell ref="N12:O12"/>
    <mergeCell ref="P12:Q12"/>
    <mergeCell ref="R12:S12"/>
    <mergeCell ref="T12:U12"/>
    <mergeCell ref="V12:W12"/>
    <mergeCell ref="X12:Y12"/>
    <mergeCell ref="A12:C12"/>
    <mergeCell ref="D12:E12"/>
    <mergeCell ref="F12:G12"/>
    <mergeCell ref="H12:I12"/>
    <mergeCell ref="J12:K12"/>
    <mergeCell ref="L12:M12"/>
    <mergeCell ref="N13:O13"/>
    <mergeCell ref="P13:Q13"/>
    <mergeCell ref="R13:S13"/>
    <mergeCell ref="T13:U13"/>
    <mergeCell ref="V13:W13"/>
    <mergeCell ref="X13:Y13"/>
    <mergeCell ref="A13:C13"/>
    <mergeCell ref="D13:E13"/>
    <mergeCell ref="F13:G13"/>
    <mergeCell ref="H13:I13"/>
    <mergeCell ref="J13:K13"/>
    <mergeCell ref="L13:M13"/>
    <mergeCell ref="N14:O14"/>
    <mergeCell ref="P14:Q14"/>
    <mergeCell ref="R14:S14"/>
    <mergeCell ref="T14:U14"/>
    <mergeCell ref="V14:W14"/>
    <mergeCell ref="X14:Y14"/>
    <mergeCell ref="A14:C14"/>
    <mergeCell ref="D14:E14"/>
    <mergeCell ref="F14:G14"/>
    <mergeCell ref="H14:I14"/>
    <mergeCell ref="J14:K14"/>
    <mergeCell ref="L14:M14"/>
    <mergeCell ref="N15:O15"/>
    <mergeCell ref="P15:Q15"/>
    <mergeCell ref="R15:S15"/>
    <mergeCell ref="T15:U15"/>
    <mergeCell ref="V15:W15"/>
    <mergeCell ref="X15:Y15"/>
    <mergeCell ref="A15:C15"/>
    <mergeCell ref="D15:E15"/>
    <mergeCell ref="F15:G15"/>
    <mergeCell ref="H15:I15"/>
    <mergeCell ref="J15:K15"/>
    <mergeCell ref="L15:M15"/>
    <mergeCell ref="N16:O16"/>
    <mergeCell ref="P16:Q16"/>
    <mergeCell ref="R16:S16"/>
    <mergeCell ref="T16:U16"/>
    <mergeCell ref="V16:W16"/>
    <mergeCell ref="X16:Y16"/>
    <mergeCell ref="A16:C16"/>
    <mergeCell ref="D16:E16"/>
    <mergeCell ref="F16:G16"/>
    <mergeCell ref="H16:I16"/>
    <mergeCell ref="J16:K16"/>
    <mergeCell ref="L16:M16"/>
    <mergeCell ref="N17:O17"/>
    <mergeCell ref="P17:Q17"/>
    <mergeCell ref="R17:S17"/>
    <mergeCell ref="T17:U17"/>
    <mergeCell ref="V17:W17"/>
    <mergeCell ref="X17:Y17"/>
    <mergeCell ref="A17:C17"/>
    <mergeCell ref="D17:E17"/>
    <mergeCell ref="F17:G17"/>
    <mergeCell ref="H17:I17"/>
    <mergeCell ref="J17:K17"/>
    <mergeCell ref="L17:M17"/>
    <mergeCell ref="N18:O18"/>
    <mergeCell ref="P18:Q18"/>
    <mergeCell ref="R18:S18"/>
    <mergeCell ref="T18:U18"/>
    <mergeCell ref="V18:W18"/>
    <mergeCell ref="X18:Y18"/>
    <mergeCell ref="A18:C18"/>
    <mergeCell ref="D18:E18"/>
    <mergeCell ref="F18:G18"/>
    <mergeCell ref="H18:I18"/>
    <mergeCell ref="J18:K18"/>
    <mergeCell ref="L18:M18"/>
    <mergeCell ref="N19:O19"/>
    <mergeCell ref="P19:Q19"/>
    <mergeCell ref="R19:S19"/>
    <mergeCell ref="T19:U19"/>
    <mergeCell ref="V19:W19"/>
    <mergeCell ref="X19:Y19"/>
    <mergeCell ref="A19:C19"/>
    <mergeCell ref="D19:E19"/>
    <mergeCell ref="F19:G19"/>
    <mergeCell ref="H19:I19"/>
    <mergeCell ref="J19:K19"/>
    <mergeCell ref="L19:M19"/>
    <mergeCell ref="R22:Y22"/>
    <mergeCell ref="A24:Y24"/>
    <mergeCell ref="A26:G26"/>
    <mergeCell ref="A27:G27"/>
    <mergeCell ref="W26:Y27"/>
    <mergeCell ref="T26:V27"/>
    <mergeCell ref="Q26:S27"/>
    <mergeCell ref="N26:P27"/>
    <mergeCell ref="N20:O20"/>
    <mergeCell ref="P20:Q20"/>
    <mergeCell ref="R20:S20"/>
    <mergeCell ref="T20:U20"/>
    <mergeCell ref="V20:W20"/>
    <mergeCell ref="X20:Y20"/>
    <mergeCell ref="A20:C20"/>
    <mergeCell ref="D20:E20"/>
    <mergeCell ref="F20:G20"/>
    <mergeCell ref="H20:I20"/>
    <mergeCell ref="J20:K20"/>
    <mergeCell ref="L20:M20"/>
    <mergeCell ref="K26:M27"/>
    <mergeCell ref="H26:J27"/>
    <mergeCell ref="A28:G28"/>
    <mergeCell ref="A29:G29"/>
    <mergeCell ref="W28:Y28"/>
    <mergeCell ref="W29:Y29"/>
    <mergeCell ref="T28:V28"/>
    <mergeCell ref="T29:V29"/>
    <mergeCell ref="Q28:S28"/>
    <mergeCell ref="Q29:S29"/>
    <mergeCell ref="N28:P28"/>
    <mergeCell ref="N29:P29"/>
    <mergeCell ref="K28:M28"/>
    <mergeCell ref="K29:M29"/>
    <mergeCell ref="H28:J28"/>
    <mergeCell ref="H29:J29"/>
    <mergeCell ref="A33:Y33"/>
    <mergeCell ref="H35:I37"/>
    <mergeCell ref="J35:K37"/>
    <mergeCell ref="L35:M37"/>
    <mergeCell ref="N35:Y35"/>
    <mergeCell ref="N36:O37"/>
    <mergeCell ref="A30:G30"/>
    <mergeCell ref="P36:Q37"/>
    <mergeCell ref="R36:S37"/>
    <mergeCell ref="T36:U37"/>
    <mergeCell ref="V36:W37"/>
    <mergeCell ref="X36:Y37"/>
    <mergeCell ref="W30:Y30"/>
    <mergeCell ref="T30:V30"/>
    <mergeCell ref="Q30:S30"/>
    <mergeCell ref="K30:M30"/>
    <mergeCell ref="H30:J30"/>
    <mergeCell ref="X39:Y39"/>
    <mergeCell ref="H38:I38"/>
    <mergeCell ref="J38:K38"/>
    <mergeCell ref="L38:M38"/>
    <mergeCell ref="N38:O38"/>
    <mergeCell ref="P38:Q38"/>
    <mergeCell ref="R38:S38"/>
    <mergeCell ref="T38:U38"/>
    <mergeCell ref="V38:W38"/>
    <mergeCell ref="X38:Y38"/>
    <mergeCell ref="B45:G45"/>
    <mergeCell ref="B46:G46"/>
    <mergeCell ref="X43:Y43"/>
    <mergeCell ref="H44:I44"/>
    <mergeCell ref="J44:K44"/>
    <mergeCell ref="L44:M44"/>
    <mergeCell ref="N44:O44"/>
    <mergeCell ref="P44:Q44"/>
    <mergeCell ref="R44:S44"/>
    <mergeCell ref="T44:U44"/>
    <mergeCell ref="V44:W44"/>
    <mergeCell ref="X44:Y44"/>
    <mergeCell ref="H43:I43"/>
    <mergeCell ref="J43:K43"/>
    <mergeCell ref="L43:M43"/>
    <mergeCell ref="N43:O43"/>
    <mergeCell ref="P43:Q43"/>
    <mergeCell ref="R43:S43"/>
    <mergeCell ref="T43:U43"/>
    <mergeCell ref="V43:W43"/>
    <mergeCell ref="X46:Y46"/>
    <mergeCell ref="V45:W45"/>
    <mergeCell ref="X45:Y45"/>
    <mergeCell ref="H46:I46"/>
    <mergeCell ref="AU41:AV41"/>
    <mergeCell ref="AW41:AX41"/>
    <mergeCell ref="J46:K46"/>
    <mergeCell ref="L46:M46"/>
    <mergeCell ref="N46:O46"/>
    <mergeCell ref="P46:Q46"/>
    <mergeCell ref="R46:S46"/>
    <mergeCell ref="T46:U46"/>
    <mergeCell ref="H45:I45"/>
    <mergeCell ref="J45:K45"/>
    <mergeCell ref="L45:M45"/>
    <mergeCell ref="N45:O45"/>
    <mergeCell ref="P45:Q45"/>
    <mergeCell ref="R45:S45"/>
    <mergeCell ref="T45:U45"/>
    <mergeCell ref="AU42:AV42"/>
    <mergeCell ref="AW42:AX42"/>
    <mergeCell ref="V46:W46"/>
    <mergeCell ref="AG44:AH44"/>
    <mergeCell ref="AK41:AL41"/>
    <mergeCell ref="AM41:AN41"/>
    <mergeCell ref="AO41:AP41"/>
    <mergeCell ref="AQ41:AR41"/>
    <mergeCell ref="AS41:AT41"/>
    <mergeCell ref="AG38:AH38"/>
    <mergeCell ref="AI38:AJ38"/>
    <mergeCell ref="Z33:AX33"/>
    <mergeCell ref="AS34:AU34"/>
    <mergeCell ref="AG35:AH37"/>
    <mergeCell ref="AI35:AJ37"/>
    <mergeCell ref="AM35:AX35"/>
    <mergeCell ref="AM36:AN37"/>
    <mergeCell ref="AO36:AP37"/>
    <mergeCell ref="AK35:AL37"/>
    <mergeCell ref="AQ36:AR37"/>
    <mergeCell ref="AS36:AT37"/>
    <mergeCell ref="AU36:AV37"/>
    <mergeCell ref="AW36:AX37"/>
    <mergeCell ref="AK38:AL38"/>
    <mergeCell ref="AM38:AN38"/>
    <mergeCell ref="AO38:AP38"/>
    <mergeCell ref="AQ38:AR38"/>
    <mergeCell ref="AS38:AT38"/>
    <mergeCell ref="AU38:AV38"/>
    <mergeCell ref="AW38:AX38"/>
    <mergeCell ref="AQ39:AR39"/>
    <mergeCell ref="AS39:AT39"/>
    <mergeCell ref="AU39:AV39"/>
    <mergeCell ref="AW39:AX39"/>
    <mergeCell ref="AG39:AH39"/>
    <mergeCell ref="AI39:AJ39"/>
    <mergeCell ref="AU40:AV40"/>
    <mergeCell ref="AW40:AX40"/>
    <mergeCell ref="AK39:AL39"/>
    <mergeCell ref="AM39:AN39"/>
    <mergeCell ref="AO39:AP39"/>
    <mergeCell ref="AG40:AH40"/>
    <mergeCell ref="AI40:AJ40"/>
    <mergeCell ref="AK40:AL40"/>
    <mergeCell ref="AM40:AN40"/>
    <mergeCell ref="AO40:AP40"/>
    <mergeCell ref="AQ40:AR40"/>
    <mergeCell ref="AS40:AT40"/>
    <mergeCell ref="AG41:AH41"/>
    <mergeCell ref="AI41:AJ41"/>
    <mergeCell ref="AI42:AJ42"/>
    <mergeCell ref="AG43:AH43"/>
    <mergeCell ref="AK42:AL42"/>
    <mergeCell ref="AM42:AN42"/>
    <mergeCell ref="AO42:AP42"/>
    <mergeCell ref="AQ42:AR42"/>
    <mergeCell ref="AS42:AT42"/>
    <mergeCell ref="AG42:AH42"/>
    <mergeCell ref="AK43:AL43"/>
    <mergeCell ref="AM43:AN43"/>
    <mergeCell ref="AO43:AP43"/>
    <mergeCell ref="AQ43:AR43"/>
    <mergeCell ref="AS43:AT43"/>
    <mergeCell ref="AS44:AT44"/>
    <mergeCell ref="AU44:AV44"/>
    <mergeCell ref="AW44:AX44"/>
    <mergeCell ref="AK45:AL45"/>
    <mergeCell ref="AM45:AN45"/>
    <mergeCell ref="AO45:AP45"/>
    <mergeCell ref="AQ45:AR45"/>
    <mergeCell ref="AS45:AT45"/>
    <mergeCell ref="AU45:AV45"/>
    <mergeCell ref="AW45:AX45"/>
    <mergeCell ref="AU43:AV43"/>
    <mergeCell ref="AW43:AX43"/>
    <mergeCell ref="AI43:AJ43"/>
    <mergeCell ref="AG45:AH45"/>
    <mergeCell ref="AI45:AJ45"/>
    <mergeCell ref="AD46:AF46"/>
    <mergeCell ref="AG46:AH46"/>
    <mergeCell ref="AI46:AJ46"/>
    <mergeCell ref="AN47:AU47"/>
    <mergeCell ref="AK46:AL46"/>
    <mergeCell ref="AM46:AN46"/>
    <mergeCell ref="AO46:AP46"/>
    <mergeCell ref="AQ46:AR46"/>
    <mergeCell ref="AS46:AT46"/>
    <mergeCell ref="AU46:AV46"/>
    <mergeCell ref="AD45:AF45"/>
    <mergeCell ref="AD43:AF43"/>
    <mergeCell ref="AD44:AF44"/>
    <mergeCell ref="AI44:AJ44"/>
    <mergeCell ref="AW46:AX46"/>
    <mergeCell ref="AK44:AL44"/>
    <mergeCell ref="AM44:AN44"/>
    <mergeCell ref="AO44:AP44"/>
    <mergeCell ref="AQ44:AR44"/>
    <mergeCell ref="AD41:AF41"/>
    <mergeCell ref="AD42:AF42"/>
    <mergeCell ref="AC30:AF31"/>
    <mergeCell ref="A38:G38"/>
    <mergeCell ref="A39:G39"/>
    <mergeCell ref="A40:G40"/>
    <mergeCell ref="B42:G42"/>
    <mergeCell ref="B43:G43"/>
    <mergeCell ref="B41:G41"/>
    <mergeCell ref="X41:Y41"/>
    <mergeCell ref="H42:I42"/>
    <mergeCell ref="J42:K42"/>
    <mergeCell ref="L42:M42"/>
    <mergeCell ref="N42:O42"/>
    <mergeCell ref="P42:Q42"/>
    <mergeCell ref="R42:S42"/>
    <mergeCell ref="T42:U42"/>
    <mergeCell ref="V42:W42"/>
    <mergeCell ref="X42:Y42"/>
    <mergeCell ref="H41:I41"/>
    <mergeCell ref="J41:K41"/>
    <mergeCell ref="L41:M41"/>
    <mergeCell ref="X40:Y40"/>
    <mergeCell ref="H39:I39"/>
    <mergeCell ref="B44:G44"/>
    <mergeCell ref="F35:G36"/>
    <mergeCell ref="A36:B37"/>
    <mergeCell ref="N30:P30"/>
    <mergeCell ref="N41:O41"/>
    <mergeCell ref="P41:Q41"/>
    <mergeCell ref="R41:S41"/>
    <mergeCell ref="T41:U41"/>
    <mergeCell ref="V41:W41"/>
    <mergeCell ref="H40:I40"/>
    <mergeCell ref="J40:K40"/>
    <mergeCell ref="L40:M40"/>
    <mergeCell ref="N40:O40"/>
    <mergeCell ref="P40:Q40"/>
    <mergeCell ref="R40:S40"/>
    <mergeCell ref="T40:U40"/>
    <mergeCell ref="V40:W40"/>
    <mergeCell ref="J39:K39"/>
    <mergeCell ref="L39:M39"/>
    <mergeCell ref="N39:O39"/>
    <mergeCell ref="P39:Q39"/>
    <mergeCell ref="R39:S39"/>
    <mergeCell ref="T39:U39"/>
    <mergeCell ref="V39:W39"/>
  </mergeCells>
  <phoneticPr fontId="15"/>
  <pageMargins left="0.75" right="0.75" top="0.68" bottom="0.56000000000000005" header="0.51200000000000001" footer="0.5120000000000000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2-9年階層（国）</vt:lpstr>
      <vt:lpstr>2-10動態</vt:lpstr>
      <vt:lpstr>2-11動態</vt:lpstr>
      <vt:lpstr>2-11（参考）</vt:lpstr>
      <vt:lpstr>2-12転入出,13県内転入出</vt:lpstr>
      <vt:lpstr>2-14配偶者,15高齢単身,16高齢夫婦</vt:lpstr>
      <vt:lpstr>'2-10動態'!Print_Area</vt:lpstr>
      <vt:lpstr>'2-11（参考）'!Print_Area</vt:lpstr>
      <vt:lpstr>'2-11動態'!Print_Area</vt:lpstr>
      <vt:lpstr>'2-12転入出,13県内転入出'!Print_Area</vt:lpstr>
      <vt:lpstr>'2-14配偶者,15高齢単身,16高齢夫婦'!Print_Area</vt:lpstr>
      <vt:lpstr>'2-9年階層（国）'!Print_Area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東広島市</dc:creator>
  <cp:lastModifiedBy>HGH</cp:lastModifiedBy>
  <cp:lastPrinted>2016-12-20T02:02:18Z</cp:lastPrinted>
  <dcterms:created xsi:type="dcterms:W3CDTF">1997-05-26T11:10:14Z</dcterms:created>
  <dcterms:modified xsi:type="dcterms:W3CDTF">2017-01-05T00:14:09Z</dcterms:modified>
</cp:coreProperties>
</file>