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8 統計でみる東広島\統計でみる東広島2017\03 完成版\"/>
    </mc:Choice>
  </mc:AlternateContent>
  <bookViews>
    <workbookView xWindow="-15" yWindow="4665" windowWidth="12660" windowHeight="4710" tabRatio="720"/>
  </bookViews>
  <sheets>
    <sheet name="15-1選挙名簿" sheetId="29" r:id="rId1"/>
    <sheet name="15-2投票状況,3投票率" sheetId="10" r:id="rId2"/>
    <sheet name="15-4職員数" sheetId="26" r:id="rId3"/>
    <sheet name="16-4職員数(前)" sheetId="17" state="hidden" r:id="rId4"/>
    <sheet name="15-5組織機構図＜H29.4.1＞" sheetId="30" r:id="rId5"/>
    <sheet name="奥付" sheetId="27" r:id="rId6"/>
  </sheets>
  <definedNames>
    <definedName name="_xlnm.Print_Area" localSheetId="2">'15-4職員数'!$A$1:$M$53</definedName>
    <definedName name="_xlnm.Print_Area" localSheetId="4">'15-5組織機構図＜H29.4.1＞'!$A$1:$GL$182</definedName>
    <definedName name="_xlnm.Print_Area" localSheetId="5">奥付!$A$1:$I$33</definedName>
  </definedNames>
  <calcPr calcId="162913" calcMode="manual" iterate="1" iterateCount="1"/>
</workbook>
</file>

<file path=xl/calcChain.xml><?xml version="1.0" encoding="utf-8"?>
<calcChain xmlns="http://schemas.openxmlformats.org/spreadsheetml/2006/main">
  <c r="CU204" i="30" l="1"/>
  <c r="DF196" i="30"/>
  <c r="ES171" i="30"/>
  <c r="ES163" i="30"/>
  <c r="BJ156" i="30"/>
  <c r="M156" i="30"/>
  <c r="BJ146" i="30"/>
  <c r="BJ142" i="30" s="1"/>
  <c r="AX146" i="30"/>
  <c r="AX142" i="30" s="1"/>
  <c r="AL146" i="30"/>
  <c r="Z146" i="30"/>
  <c r="M146" i="30"/>
  <c r="M142" i="30" s="1"/>
  <c r="ES145" i="30"/>
  <c r="ES141" i="30" s="1"/>
  <c r="AL142" i="30"/>
  <c r="Z142" i="30"/>
  <c r="ES133" i="30"/>
  <c r="AX132" i="30"/>
  <c r="AX126" i="30"/>
  <c r="ES121" i="30"/>
  <c r="AX120" i="30"/>
  <c r="ES113" i="30"/>
  <c r="ES63" i="30" s="1"/>
  <c r="M110" i="30"/>
  <c r="M106" i="30" s="1"/>
  <c r="M102" i="30" s="1"/>
  <c r="CT105" i="30"/>
  <c r="ES101" i="30"/>
  <c r="CT99" i="30"/>
  <c r="CT93" i="30"/>
  <c r="FR89" i="30"/>
  <c r="FR79" i="30" s="1"/>
  <c r="FR21" i="30" s="1"/>
  <c r="CT87" i="30"/>
  <c r="ES85" i="30"/>
  <c r="CT81" i="30"/>
  <c r="CH81" i="30"/>
  <c r="DF77" i="30"/>
  <c r="BJ77" i="30"/>
  <c r="BJ75" i="30"/>
  <c r="M75" i="30"/>
  <c r="AX74" i="30"/>
  <c r="CT73" i="30"/>
  <c r="FF72" i="30"/>
  <c r="FR71" i="30"/>
  <c r="DF69" i="30"/>
  <c r="M69" i="30"/>
  <c r="AX68" i="30"/>
  <c r="AX60" i="30" s="1"/>
  <c r="ES67" i="30"/>
  <c r="FF66" i="30"/>
  <c r="CT65" i="30"/>
  <c r="BJ65" i="30"/>
  <c r="CH64" i="30"/>
  <c r="GK63" i="30"/>
  <c r="DF200" i="30" s="1"/>
  <c r="AL63" i="30"/>
  <c r="DF61" i="30"/>
  <c r="Z59" i="30"/>
  <c r="Z46" i="30" s="1"/>
  <c r="Z21" i="30" s="1"/>
  <c r="CH58" i="30"/>
  <c r="BJ57" i="30"/>
  <c r="CT55" i="30"/>
  <c r="AL55" i="30"/>
  <c r="FF54" i="30"/>
  <c r="FF21" i="30" s="1"/>
  <c r="FK16" i="30" s="1"/>
  <c r="DF194" i="30" s="1"/>
  <c r="AX54" i="30"/>
  <c r="ES53" i="30"/>
  <c r="M53" i="30"/>
  <c r="AX52" i="30"/>
  <c r="GK51" i="30"/>
  <c r="DF198" i="30" s="1"/>
  <c r="DF51" i="30"/>
  <c r="CH50" i="30"/>
  <c r="DR49" i="30"/>
  <c r="BJ49" i="30"/>
  <c r="EF47" i="30"/>
  <c r="CT47" i="30"/>
  <c r="AL47" i="30"/>
  <c r="ES45" i="30"/>
  <c r="M45" i="30"/>
  <c r="CH44" i="30"/>
  <c r="AX44" i="30"/>
  <c r="DF41" i="30"/>
  <c r="BJ41" i="30"/>
  <c r="BJ21" i="30" s="1"/>
  <c r="AL41" i="30"/>
  <c r="GK39" i="30"/>
  <c r="FF39" i="30"/>
  <c r="EF39" i="30"/>
  <c r="DR39" i="30"/>
  <c r="CT39" i="30"/>
  <c r="BV39" i="30"/>
  <c r="AL39" i="30"/>
  <c r="AL37" i="30" s="1"/>
  <c r="M39" i="30"/>
  <c r="M21" i="30" s="1"/>
  <c r="ES37" i="30"/>
  <c r="Z37" i="30"/>
  <c r="DF35" i="30"/>
  <c r="DF29" i="30" s="1"/>
  <c r="DF21" i="30" s="1"/>
  <c r="FR29" i="30"/>
  <c r="FF29" i="30"/>
  <c r="ES29" i="30"/>
  <c r="ES21" i="30" s="1"/>
  <c r="ES17" i="30" s="1"/>
  <c r="DF188" i="30" s="1"/>
  <c r="EF29" i="30"/>
  <c r="EF21" i="30" s="1"/>
  <c r="EF17" i="30" s="1"/>
  <c r="DF190" i="30" s="1"/>
  <c r="DR29" i="30"/>
  <c r="CT29" i="30"/>
  <c r="CT21" i="30" s="1"/>
  <c r="CH29" i="30"/>
  <c r="CH21" i="30" s="1"/>
  <c r="BV29" i="30"/>
  <c r="BJ29" i="30"/>
  <c r="AX29" i="30"/>
  <c r="AL29" i="30"/>
  <c r="AL21" i="30" s="1"/>
  <c r="Z29" i="30"/>
  <c r="M29" i="30"/>
  <c r="GK25" i="30"/>
  <c r="DF192" i="30" s="1"/>
  <c r="DR21" i="30"/>
  <c r="BV21" i="30"/>
  <c r="AX21" i="30" l="1"/>
  <c r="BJ10" i="30" s="1"/>
  <c r="DF186" i="30" s="1"/>
  <c r="DF204" i="30" s="1"/>
  <c r="DG169" i="30" s="1"/>
  <c r="DG167" i="30" s="1"/>
  <c r="J54" i="29" l="1"/>
  <c r="J46" i="29"/>
  <c r="J47" i="29"/>
  <c r="J48" i="29"/>
  <c r="J49" i="29"/>
  <c r="J50" i="29"/>
  <c r="J51" i="29"/>
  <c r="J52" i="29"/>
  <c r="J53" i="29"/>
  <c r="E55" i="29" l="1"/>
  <c r="E54" i="29"/>
  <c r="E53" i="29"/>
  <c r="E52" i="29"/>
  <c r="E51" i="29"/>
  <c r="E50" i="29"/>
  <c r="E49" i="29"/>
  <c r="E48" i="29"/>
  <c r="D47" i="29"/>
  <c r="C47" i="29"/>
  <c r="E46" i="29"/>
  <c r="E45" i="29"/>
  <c r="E44" i="29"/>
  <c r="I43" i="29"/>
  <c r="H43" i="29"/>
  <c r="E43" i="29"/>
  <c r="J42" i="29"/>
  <c r="E42" i="29"/>
  <c r="J41" i="29"/>
  <c r="E41" i="29"/>
  <c r="J40" i="29"/>
  <c r="E40" i="29"/>
  <c r="J39" i="29"/>
  <c r="D39" i="29"/>
  <c r="C39" i="29"/>
  <c r="J38" i="29"/>
  <c r="E38" i="29"/>
  <c r="J37" i="29"/>
  <c r="E37" i="29"/>
  <c r="J36" i="29"/>
  <c r="E36" i="29"/>
  <c r="J35" i="29"/>
  <c r="E35" i="29"/>
  <c r="J34" i="29"/>
  <c r="E34" i="29"/>
  <c r="J33" i="29"/>
  <c r="E33" i="29"/>
  <c r="J32" i="29"/>
  <c r="E32" i="29"/>
  <c r="J31" i="29"/>
  <c r="D31" i="29"/>
  <c r="C31" i="29"/>
  <c r="I30" i="29"/>
  <c r="H30" i="29"/>
  <c r="E30" i="29"/>
  <c r="J29" i="29"/>
  <c r="E29" i="29"/>
  <c r="J28" i="29"/>
  <c r="E28" i="29"/>
  <c r="J27" i="29"/>
  <c r="E27" i="29"/>
  <c r="J26" i="29"/>
  <c r="E26" i="29"/>
  <c r="J25" i="29"/>
  <c r="E25" i="29"/>
  <c r="J24" i="29"/>
  <c r="E24" i="29"/>
  <c r="J23" i="29"/>
  <c r="E23" i="29"/>
  <c r="I22" i="29"/>
  <c r="H22" i="29"/>
  <c r="E22" i="29"/>
  <c r="J21" i="29"/>
  <c r="D21" i="29"/>
  <c r="C21" i="29"/>
  <c r="J20" i="29"/>
  <c r="E20" i="29"/>
  <c r="J19" i="29"/>
  <c r="E19" i="29"/>
  <c r="J18" i="29"/>
  <c r="E18" i="29"/>
  <c r="J17" i="29"/>
  <c r="E17" i="29"/>
  <c r="J16" i="29"/>
  <c r="E16" i="29"/>
  <c r="I15" i="29"/>
  <c r="H15" i="29"/>
  <c r="E15" i="29"/>
  <c r="J14" i="29"/>
  <c r="E14" i="29"/>
  <c r="J13" i="29"/>
  <c r="E13" i="29"/>
  <c r="J12" i="29"/>
  <c r="E12" i="29"/>
  <c r="I11" i="29"/>
  <c r="H11" i="29"/>
  <c r="E11" i="29"/>
  <c r="J10" i="29"/>
  <c r="E10" i="29"/>
  <c r="J9" i="29"/>
  <c r="E9" i="29"/>
  <c r="J8" i="29"/>
  <c r="E8" i="29"/>
  <c r="J7" i="29"/>
  <c r="E7" i="29"/>
  <c r="J6" i="29"/>
  <c r="E6" i="29"/>
  <c r="J5" i="29"/>
  <c r="E5" i="29"/>
  <c r="J15" i="29" l="1"/>
  <c r="E39" i="29"/>
  <c r="E47" i="29"/>
  <c r="E21" i="29"/>
  <c r="J11" i="29"/>
  <c r="J43" i="29"/>
  <c r="J22" i="29"/>
  <c r="J30" i="29"/>
  <c r="H44" i="29"/>
  <c r="I44" i="29"/>
  <c r="I55" i="29" s="1"/>
  <c r="E31" i="29"/>
  <c r="J44" i="29" l="1"/>
  <c r="H55" i="29"/>
  <c r="J55" i="29" s="1"/>
</calcChain>
</file>

<file path=xl/sharedStrings.xml><?xml version="1.0" encoding="utf-8"?>
<sst xmlns="http://schemas.openxmlformats.org/spreadsheetml/2006/main" count="1192" uniqueCount="774">
  <si>
    <t>投票区</t>
  </si>
  <si>
    <t>投    票    所</t>
  </si>
  <si>
    <t>男</t>
  </si>
  <si>
    <t>女</t>
  </si>
  <si>
    <t>計</t>
  </si>
  <si>
    <t>選挙名・執行年月日</t>
  </si>
  <si>
    <t>有効投票</t>
  </si>
  <si>
    <t>無効投票</t>
  </si>
  <si>
    <t>（高屋）</t>
  </si>
  <si>
    <t>（吉川）</t>
  </si>
  <si>
    <t>（造賀）</t>
  </si>
  <si>
    <t>在外投票含む</t>
    <rPh sb="0" eb="2">
      <t>ザイガイ</t>
    </rPh>
    <rPh sb="2" eb="4">
      <t>トウヒョウ</t>
    </rPh>
    <rPh sb="4" eb="5">
      <t>フク</t>
    </rPh>
    <phoneticPr fontId="5"/>
  </si>
  <si>
    <t>西条1</t>
    <rPh sb="0" eb="2">
      <t>サイジョウ</t>
    </rPh>
    <phoneticPr fontId="6"/>
  </si>
  <si>
    <t>西条2</t>
    <rPh sb="0" eb="2">
      <t>サイジョウ</t>
    </rPh>
    <phoneticPr fontId="6"/>
  </si>
  <si>
    <t>西条3</t>
    <rPh sb="0" eb="2">
      <t>サイジョウ</t>
    </rPh>
    <phoneticPr fontId="6"/>
  </si>
  <si>
    <t>西条4</t>
    <rPh sb="0" eb="2">
      <t>サイジョウ</t>
    </rPh>
    <phoneticPr fontId="6"/>
  </si>
  <si>
    <t>西条5</t>
    <rPh sb="0" eb="2">
      <t>サイジョウ</t>
    </rPh>
    <phoneticPr fontId="6"/>
  </si>
  <si>
    <t>西条6</t>
    <rPh sb="0" eb="2">
      <t>サイジョウ</t>
    </rPh>
    <phoneticPr fontId="6"/>
  </si>
  <si>
    <t>西条7</t>
    <rPh sb="0" eb="2">
      <t>サイジョウ</t>
    </rPh>
    <phoneticPr fontId="6"/>
  </si>
  <si>
    <t>西条8</t>
    <rPh sb="0" eb="2">
      <t>サイジョウ</t>
    </rPh>
    <phoneticPr fontId="6"/>
  </si>
  <si>
    <t>西条9</t>
    <rPh sb="0" eb="2">
      <t>サイジョウ</t>
    </rPh>
    <phoneticPr fontId="6"/>
  </si>
  <si>
    <t>西条10</t>
    <rPh sb="0" eb="2">
      <t>サイジョウ</t>
    </rPh>
    <phoneticPr fontId="6"/>
  </si>
  <si>
    <t>西条11</t>
    <rPh sb="0" eb="2">
      <t>サイジョウ</t>
    </rPh>
    <phoneticPr fontId="6"/>
  </si>
  <si>
    <t>西条12</t>
    <rPh sb="0" eb="2">
      <t>サイジョウ</t>
    </rPh>
    <phoneticPr fontId="6"/>
  </si>
  <si>
    <t>西条13</t>
    <rPh sb="0" eb="2">
      <t>サイジョウ</t>
    </rPh>
    <phoneticPr fontId="6"/>
  </si>
  <si>
    <t>西条14</t>
    <rPh sb="0" eb="2">
      <t>サイジョウ</t>
    </rPh>
    <phoneticPr fontId="6"/>
  </si>
  <si>
    <t>西条15</t>
    <rPh sb="0" eb="2">
      <t>サイジョウ</t>
    </rPh>
    <phoneticPr fontId="6"/>
  </si>
  <si>
    <t>西条16</t>
    <rPh sb="0" eb="2">
      <t>サイジョウ</t>
    </rPh>
    <phoneticPr fontId="6"/>
  </si>
  <si>
    <t>八本松1</t>
    <rPh sb="0" eb="3">
      <t>ハチホンマツ</t>
    </rPh>
    <phoneticPr fontId="6"/>
  </si>
  <si>
    <t>八本松2</t>
    <rPh sb="0" eb="3">
      <t>ハチホンマツ</t>
    </rPh>
    <phoneticPr fontId="6"/>
  </si>
  <si>
    <t>八本松3</t>
    <rPh sb="0" eb="3">
      <t>ハチホンマツ</t>
    </rPh>
    <phoneticPr fontId="6"/>
  </si>
  <si>
    <t>八本松4</t>
    <rPh sb="0" eb="3">
      <t>ハチホンマツ</t>
    </rPh>
    <phoneticPr fontId="6"/>
  </si>
  <si>
    <t>八本松5</t>
    <rPh sb="0" eb="3">
      <t>ハチホンマツ</t>
    </rPh>
    <phoneticPr fontId="6"/>
  </si>
  <si>
    <t>八本松6</t>
    <rPh sb="0" eb="3">
      <t>ハチホンマツ</t>
    </rPh>
    <phoneticPr fontId="6"/>
  </si>
  <si>
    <t>八本松7</t>
    <rPh sb="0" eb="3">
      <t>ハチホンマツ</t>
    </rPh>
    <phoneticPr fontId="6"/>
  </si>
  <si>
    <t>八本松8</t>
    <rPh sb="0" eb="3">
      <t>ハチホンマツ</t>
    </rPh>
    <phoneticPr fontId="6"/>
  </si>
  <si>
    <t>八本松9</t>
    <rPh sb="0" eb="3">
      <t>ハチホンマツ</t>
    </rPh>
    <phoneticPr fontId="6"/>
  </si>
  <si>
    <t>志和1</t>
    <rPh sb="0" eb="2">
      <t>シワ</t>
    </rPh>
    <phoneticPr fontId="6"/>
  </si>
  <si>
    <t>志和2</t>
    <rPh sb="0" eb="2">
      <t>シワ</t>
    </rPh>
    <phoneticPr fontId="6"/>
  </si>
  <si>
    <t>志和3</t>
    <rPh sb="0" eb="2">
      <t>シワ</t>
    </rPh>
    <phoneticPr fontId="6"/>
  </si>
  <si>
    <t>志和4</t>
    <rPh sb="0" eb="2">
      <t>シワ</t>
    </rPh>
    <phoneticPr fontId="6"/>
  </si>
  <si>
    <t>志和5</t>
    <rPh sb="0" eb="2">
      <t>シワ</t>
    </rPh>
    <phoneticPr fontId="6"/>
  </si>
  <si>
    <t>志和6</t>
    <rPh sb="0" eb="2">
      <t>シワ</t>
    </rPh>
    <phoneticPr fontId="6"/>
  </si>
  <si>
    <t>志和7</t>
    <rPh sb="0" eb="2">
      <t>シワ</t>
    </rPh>
    <phoneticPr fontId="6"/>
  </si>
  <si>
    <t>高屋1</t>
    <rPh sb="0" eb="2">
      <t>タカヤ</t>
    </rPh>
    <phoneticPr fontId="6"/>
  </si>
  <si>
    <t>高屋2</t>
    <rPh sb="0" eb="2">
      <t>タカヤ</t>
    </rPh>
    <phoneticPr fontId="6"/>
  </si>
  <si>
    <t>高屋3</t>
    <rPh sb="0" eb="2">
      <t>タカヤ</t>
    </rPh>
    <phoneticPr fontId="6"/>
  </si>
  <si>
    <t>高屋4</t>
    <rPh sb="0" eb="2">
      <t>タカヤ</t>
    </rPh>
    <phoneticPr fontId="6"/>
  </si>
  <si>
    <t>高屋5</t>
    <rPh sb="0" eb="2">
      <t>タカヤ</t>
    </rPh>
    <phoneticPr fontId="6"/>
  </si>
  <si>
    <t>高屋6</t>
    <rPh sb="0" eb="2">
      <t>タカヤ</t>
    </rPh>
    <phoneticPr fontId="6"/>
  </si>
  <si>
    <t>高屋7</t>
    <rPh sb="0" eb="2">
      <t>タカヤ</t>
    </rPh>
    <phoneticPr fontId="6"/>
  </si>
  <si>
    <t>黒瀬1</t>
    <rPh sb="0" eb="2">
      <t>クロセ</t>
    </rPh>
    <phoneticPr fontId="6"/>
  </si>
  <si>
    <t>黒瀬2</t>
    <rPh sb="0" eb="2">
      <t>クロセ</t>
    </rPh>
    <phoneticPr fontId="6"/>
  </si>
  <si>
    <t>黒瀬3</t>
    <rPh sb="0" eb="2">
      <t>クロセ</t>
    </rPh>
    <phoneticPr fontId="6"/>
  </si>
  <si>
    <t>黒瀬4</t>
    <rPh sb="0" eb="2">
      <t>クロセ</t>
    </rPh>
    <phoneticPr fontId="6"/>
  </si>
  <si>
    <t>黒瀬5</t>
    <rPh sb="0" eb="2">
      <t>クロセ</t>
    </rPh>
    <phoneticPr fontId="6"/>
  </si>
  <si>
    <t>黒瀬6</t>
    <rPh sb="0" eb="2">
      <t>クロセ</t>
    </rPh>
    <phoneticPr fontId="6"/>
  </si>
  <si>
    <t>黒瀬7</t>
    <rPh sb="0" eb="2">
      <t>クロセ</t>
    </rPh>
    <phoneticPr fontId="6"/>
  </si>
  <si>
    <t>黒瀬8</t>
    <rPh sb="0" eb="2">
      <t>クロセ</t>
    </rPh>
    <phoneticPr fontId="6"/>
  </si>
  <si>
    <t>黒瀬9</t>
    <rPh sb="0" eb="2">
      <t>クロセ</t>
    </rPh>
    <phoneticPr fontId="6"/>
  </si>
  <si>
    <t>黒瀬10</t>
    <rPh sb="0" eb="2">
      <t>クロセ</t>
    </rPh>
    <phoneticPr fontId="6"/>
  </si>
  <si>
    <t>黒瀬11</t>
    <rPh sb="0" eb="2">
      <t>クロセ</t>
    </rPh>
    <phoneticPr fontId="6"/>
  </si>
  <si>
    <t>黒瀬12</t>
    <rPh sb="0" eb="2">
      <t>クロセ</t>
    </rPh>
    <phoneticPr fontId="6"/>
  </si>
  <si>
    <t>黒瀬13</t>
    <rPh sb="0" eb="2">
      <t>クロセ</t>
    </rPh>
    <phoneticPr fontId="6"/>
  </si>
  <si>
    <t>黒瀬14</t>
    <rPh sb="0" eb="2">
      <t>クロセ</t>
    </rPh>
    <phoneticPr fontId="6"/>
  </si>
  <si>
    <t>福富1</t>
    <rPh sb="0" eb="2">
      <t>フクトミ</t>
    </rPh>
    <phoneticPr fontId="6"/>
  </si>
  <si>
    <t>福富2</t>
    <rPh sb="0" eb="2">
      <t>フクトミ</t>
    </rPh>
    <phoneticPr fontId="6"/>
  </si>
  <si>
    <t>福富3</t>
    <rPh sb="0" eb="2">
      <t>フクトミ</t>
    </rPh>
    <phoneticPr fontId="6"/>
  </si>
  <si>
    <t>豊栄1</t>
    <rPh sb="0" eb="2">
      <t>トヨサカ</t>
    </rPh>
    <phoneticPr fontId="6"/>
  </si>
  <si>
    <t>豊栄2</t>
    <rPh sb="0" eb="2">
      <t>トヨサカ</t>
    </rPh>
    <phoneticPr fontId="6"/>
  </si>
  <si>
    <t>豊栄3</t>
    <rPh sb="0" eb="2">
      <t>トヨサカ</t>
    </rPh>
    <phoneticPr fontId="6"/>
  </si>
  <si>
    <t>豊栄4</t>
    <rPh sb="0" eb="2">
      <t>トヨサカ</t>
    </rPh>
    <phoneticPr fontId="6"/>
  </si>
  <si>
    <t>豊栄5</t>
    <rPh sb="0" eb="2">
      <t>トヨサカ</t>
    </rPh>
    <phoneticPr fontId="6"/>
  </si>
  <si>
    <t>豊栄6</t>
    <rPh sb="0" eb="2">
      <t>トヨサカ</t>
    </rPh>
    <phoneticPr fontId="6"/>
  </si>
  <si>
    <t>河内1</t>
    <rPh sb="0" eb="2">
      <t>コウチ</t>
    </rPh>
    <phoneticPr fontId="6"/>
  </si>
  <si>
    <t>河内2</t>
    <rPh sb="0" eb="2">
      <t>コウチ</t>
    </rPh>
    <phoneticPr fontId="6"/>
  </si>
  <si>
    <t>河内3</t>
    <rPh sb="0" eb="2">
      <t>コウチ</t>
    </rPh>
    <phoneticPr fontId="6"/>
  </si>
  <si>
    <t>河内4</t>
    <rPh sb="0" eb="2">
      <t>コウチ</t>
    </rPh>
    <phoneticPr fontId="6"/>
  </si>
  <si>
    <t>河内5</t>
    <rPh sb="0" eb="2">
      <t>コウチ</t>
    </rPh>
    <phoneticPr fontId="6"/>
  </si>
  <si>
    <t>河内6</t>
    <rPh sb="0" eb="2">
      <t>コウチ</t>
    </rPh>
    <phoneticPr fontId="6"/>
  </si>
  <si>
    <t>河内7</t>
    <rPh sb="0" eb="2">
      <t>コウチ</t>
    </rPh>
    <phoneticPr fontId="6"/>
  </si>
  <si>
    <t>安芸津1</t>
    <rPh sb="0" eb="3">
      <t>アキツ</t>
    </rPh>
    <phoneticPr fontId="6"/>
  </si>
  <si>
    <t>安芸津2</t>
    <rPh sb="0" eb="3">
      <t>アキツ</t>
    </rPh>
    <phoneticPr fontId="6"/>
  </si>
  <si>
    <t>安芸津3</t>
    <rPh sb="0" eb="3">
      <t>アキツ</t>
    </rPh>
    <phoneticPr fontId="6"/>
  </si>
  <si>
    <t>安芸津4</t>
    <rPh sb="0" eb="3">
      <t>アキツ</t>
    </rPh>
    <phoneticPr fontId="6"/>
  </si>
  <si>
    <t>安芸津5</t>
    <rPh sb="0" eb="3">
      <t>アキツ</t>
    </rPh>
    <phoneticPr fontId="6"/>
  </si>
  <si>
    <t>安芸津6</t>
    <rPh sb="0" eb="3">
      <t>アキツ</t>
    </rPh>
    <phoneticPr fontId="6"/>
  </si>
  <si>
    <t>安芸津7</t>
    <rPh sb="0" eb="3">
      <t>アキツ</t>
    </rPh>
    <phoneticPr fontId="6"/>
  </si>
  <si>
    <t>安芸津8</t>
    <rPh sb="0" eb="3">
      <t>アキツ</t>
    </rPh>
    <phoneticPr fontId="6"/>
  </si>
  <si>
    <t>安芸津9</t>
    <rPh sb="0" eb="3">
      <t>アキツ</t>
    </rPh>
    <phoneticPr fontId="6"/>
  </si>
  <si>
    <t>安芸津10</t>
    <rPh sb="0" eb="3">
      <t>アキツ</t>
    </rPh>
    <phoneticPr fontId="6"/>
  </si>
  <si>
    <t>安芸津11</t>
    <rPh sb="0" eb="3">
      <t>アキツ</t>
    </rPh>
    <phoneticPr fontId="6"/>
  </si>
  <si>
    <t>安芸津12</t>
    <rPh sb="0" eb="3">
      <t>アキツ</t>
    </rPh>
    <phoneticPr fontId="6"/>
  </si>
  <si>
    <t>比例代表</t>
    <rPh sb="0" eb="2">
      <t>ヒレイ</t>
    </rPh>
    <rPh sb="2" eb="4">
      <t>ダイヒョウ</t>
    </rPh>
    <phoneticPr fontId="5"/>
  </si>
  <si>
    <t>小選挙区</t>
    <rPh sb="0" eb="4">
      <t>ショウセンキョク</t>
    </rPh>
    <phoneticPr fontId="5"/>
  </si>
  <si>
    <t>参議院議員</t>
    <rPh sb="0" eb="3">
      <t>サンギイン</t>
    </rPh>
    <rPh sb="3" eb="5">
      <t>ギイン</t>
    </rPh>
    <phoneticPr fontId="5"/>
  </si>
  <si>
    <t>広島県選出</t>
    <rPh sb="0" eb="3">
      <t>ヒロシマケン</t>
    </rPh>
    <rPh sb="3" eb="5">
      <t>センシュツ</t>
    </rPh>
    <phoneticPr fontId="5"/>
  </si>
  <si>
    <t>県知事</t>
    <rPh sb="0" eb="3">
      <t>ケンチジ</t>
    </rPh>
    <phoneticPr fontId="5"/>
  </si>
  <si>
    <t>県議会議員</t>
    <rPh sb="0" eb="3">
      <t>ケンギカイ</t>
    </rPh>
    <rPh sb="3" eb="5">
      <t>ギイン</t>
    </rPh>
    <phoneticPr fontId="5"/>
  </si>
  <si>
    <t>市長</t>
    <rPh sb="0" eb="1">
      <t>シ</t>
    </rPh>
    <rPh sb="1" eb="2">
      <t>チョウ</t>
    </rPh>
    <phoneticPr fontId="5"/>
  </si>
  <si>
    <t>市議会議員</t>
    <rPh sb="0" eb="1">
      <t>シ</t>
    </rPh>
    <rPh sb="1" eb="3">
      <t>ギカイ</t>
    </rPh>
    <rPh sb="3" eb="5">
      <t>ギイン</t>
    </rPh>
    <phoneticPr fontId="5"/>
  </si>
  <si>
    <t>農業委員</t>
    <rPh sb="0" eb="2">
      <t>ノウギョウ</t>
    </rPh>
    <rPh sb="2" eb="4">
      <t>イイン</t>
    </rPh>
    <phoneticPr fontId="5"/>
  </si>
  <si>
    <t>財産区議員</t>
    <rPh sb="0" eb="2">
      <t>ザイサン</t>
    </rPh>
    <rPh sb="2" eb="3">
      <t>ク</t>
    </rPh>
    <rPh sb="3" eb="5">
      <t>ギイン</t>
    </rPh>
    <phoneticPr fontId="5"/>
  </si>
  <si>
    <t>西条地区計</t>
    <rPh sb="0" eb="2">
      <t>サイジョウ</t>
    </rPh>
    <rPh sb="2" eb="4">
      <t>チク</t>
    </rPh>
    <rPh sb="4" eb="5">
      <t>ケイ</t>
    </rPh>
    <phoneticPr fontId="6"/>
  </si>
  <si>
    <t>八本松地区計</t>
    <rPh sb="3" eb="5">
      <t>チク</t>
    </rPh>
    <rPh sb="5" eb="6">
      <t>ケイ</t>
    </rPh>
    <phoneticPr fontId="6"/>
  </si>
  <si>
    <t>志和地区計</t>
    <rPh sb="0" eb="1">
      <t>シ</t>
    </rPh>
    <rPh sb="1" eb="2">
      <t>ワ</t>
    </rPh>
    <rPh sb="2" eb="4">
      <t>チク</t>
    </rPh>
    <rPh sb="4" eb="5">
      <t>ケイ</t>
    </rPh>
    <phoneticPr fontId="6"/>
  </si>
  <si>
    <t>高屋地区計</t>
    <rPh sb="0" eb="2">
      <t>タカヤ</t>
    </rPh>
    <rPh sb="2" eb="4">
      <t>チク</t>
    </rPh>
    <rPh sb="4" eb="5">
      <t>ケイ</t>
    </rPh>
    <phoneticPr fontId="6"/>
  </si>
  <si>
    <t>安芸津地区計</t>
    <rPh sb="0" eb="3">
      <t>アキツ</t>
    </rPh>
    <rPh sb="3" eb="5">
      <t>チク</t>
    </rPh>
    <rPh sb="5" eb="6">
      <t>ケイ</t>
    </rPh>
    <phoneticPr fontId="6"/>
  </si>
  <si>
    <t>河内地区計</t>
    <rPh sb="0" eb="2">
      <t>コウチ</t>
    </rPh>
    <rPh sb="2" eb="4">
      <t>チク</t>
    </rPh>
    <rPh sb="4" eb="5">
      <t>ケイ</t>
    </rPh>
    <phoneticPr fontId="6"/>
  </si>
  <si>
    <t>豊栄地区計</t>
    <rPh sb="0" eb="1">
      <t>トヨ</t>
    </rPh>
    <rPh sb="1" eb="2">
      <t>サカ</t>
    </rPh>
    <rPh sb="2" eb="4">
      <t>チク</t>
    </rPh>
    <rPh sb="4" eb="5">
      <t>ケイ</t>
    </rPh>
    <phoneticPr fontId="6"/>
  </si>
  <si>
    <t>福富地区計</t>
    <rPh sb="0" eb="2">
      <t>フクトミ</t>
    </rPh>
    <rPh sb="2" eb="4">
      <t>チク</t>
    </rPh>
    <rPh sb="4" eb="5">
      <t>ケイ</t>
    </rPh>
    <phoneticPr fontId="6"/>
  </si>
  <si>
    <t>黒瀬地区計</t>
    <rPh sb="0" eb="2">
      <t>クロセ</t>
    </rPh>
    <rPh sb="2" eb="4">
      <t>チク</t>
    </rPh>
    <rPh sb="4" eb="5">
      <t>ケイ</t>
    </rPh>
    <phoneticPr fontId="6"/>
  </si>
  <si>
    <t>年 　　　次</t>
    <rPh sb="5" eb="6">
      <t>ツギ</t>
    </rPh>
    <phoneticPr fontId="6"/>
  </si>
  <si>
    <t>3．各種選挙投票状況（投票率等）　　　　</t>
    <rPh sb="2" eb="4">
      <t>カクシュ</t>
    </rPh>
    <rPh sb="4" eb="6">
      <t>センキョ</t>
    </rPh>
    <rPh sb="6" eb="8">
      <t>トウヒョウ</t>
    </rPh>
    <rPh sb="8" eb="10">
      <t>ジョウキョウ</t>
    </rPh>
    <rPh sb="11" eb="14">
      <t>トウヒョウリツ</t>
    </rPh>
    <rPh sb="14" eb="15">
      <t>トウ</t>
    </rPh>
    <phoneticPr fontId="6"/>
  </si>
  <si>
    <t>海区漁業調整委員</t>
    <rPh sb="0" eb="2">
      <t>カイク</t>
    </rPh>
    <rPh sb="2" eb="4">
      <t>ギョギョウ</t>
    </rPh>
    <rPh sb="4" eb="6">
      <t>チョウセイ</t>
    </rPh>
    <rPh sb="6" eb="8">
      <t>イイン</t>
    </rPh>
    <phoneticPr fontId="5"/>
  </si>
  <si>
    <t>（入野）</t>
    <rPh sb="1" eb="3">
      <t>ニュウノ</t>
    </rPh>
    <phoneticPr fontId="5"/>
  </si>
  <si>
    <t>当 日 有 権 者 数 ( 人 )</t>
    <rPh sb="10" eb="11">
      <t>スウ</t>
    </rPh>
    <rPh sb="14" eb="15">
      <t>ニン</t>
    </rPh>
    <phoneticPr fontId="6"/>
  </si>
  <si>
    <t>投   票   者   数 ( 人 )</t>
    <rPh sb="16" eb="17">
      <t>ニン</t>
    </rPh>
    <phoneticPr fontId="6"/>
  </si>
  <si>
    <t>開　　票　　状　　況 ( 票 )</t>
    <rPh sb="13" eb="14">
      <t>ヒョウ</t>
    </rPh>
    <phoneticPr fontId="6"/>
  </si>
  <si>
    <t>東広島市役所</t>
    <rPh sb="0" eb="3">
      <t>ヒガシヒロシマ</t>
    </rPh>
    <rPh sb="3" eb="6">
      <t>シヤクショ</t>
    </rPh>
    <phoneticPr fontId="5"/>
  </si>
  <si>
    <t>東西条地域センター</t>
    <rPh sb="0" eb="1">
      <t>ヒガシ</t>
    </rPh>
    <rPh sb="1" eb="3">
      <t>サイジョウ</t>
    </rPh>
    <rPh sb="3" eb="5">
      <t>チイキ</t>
    </rPh>
    <phoneticPr fontId="5"/>
  </si>
  <si>
    <t>総合福祉センター</t>
    <rPh sb="0" eb="2">
      <t>ソウゴウ</t>
    </rPh>
    <rPh sb="2" eb="4">
      <t>フクシ</t>
    </rPh>
    <phoneticPr fontId="5"/>
  </si>
  <si>
    <t>三ツ城小学校屋内運動場</t>
    <rPh sb="0" eb="1">
      <t>サン</t>
    </rPh>
    <rPh sb="2" eb="3">
      <t>シロ</t>
    </rPh>
    <rPh sb="3" eb="6">
      <t>ショウガッコウ</t>
    </rPh>
    <rPh sb="6" eb="11">
      <t>オクナイウンドウジョウ</t>
    </rPh>
    <phoneticPr fontId="5"/>
  </si>
  <si>
    <t>御薗宇地域センター</t>
    <rPh sb="0" eb="1">
      <t>ミソノウ</t>
    </rPh>
    <rPh sb="1" eb="2">
      <t>ソノ</t>
    </rPh>
    <rPh sb="2" eb="3">
      <t>ウチュウ</t>
    </rPh>
    <rPh sb="3" eb="5">
      <t>チイキ</t>
    </rPh>
    <phoneticPr fontId="5"/>
  </si>
  <si>
    <t>下見福祉会館</t>
    <rPh sb="0" eb="2">
      <t>シタミ</t>
    </rPh>
    <rPh sb="2" eb="4">
      <t>フクシ</t>
    </rPh>
    <rPh sb="4" eb="6">
      <t>カイカン</t>
    </rPh>
    <phoneticPr fontId="5"/>
  </si>
  <si>
    <t>三永地域センター</t>
    <rPh sb="0" eb="2">
      <t>ミナガ</t>
    </rPh>
    <rPh sb="2" eb="4">
      <t>チイキ</t>
    </rPh>
    <phoneticPr fontId="5"/>
  </si>
  <si>
    <t>上三永公会堂</t>
    <rPh sb="0" eb="1">
      <t>カミ</t>
    </rPh>
    <rPh sb="1" eb="2">
      <t>サン</t>
    </rPh>
    <rPh sb="2" eb="3">
      <t>エイキュウ</t>
    </rPh>
    <rPh sb="3" eb="6">
      <t>コウカイドウ</t>
    </rPh>
    <phoneticPr fontId="5"/>
  </si>
  <si>
    <t>東子集会所</t>
    <rPh sb="0" eb="2">
      <t>アズマコ</t>
    </rPh>
    <rPh sb="2" eb="5">
      <t>シュウカイショ</t>
    </rPh>
    <phoneticPr fontId="5"/>
  </si>
  <si>
    <t>郷田地域センター</t>
    <rPh sb="0" eb="2">
      <t>ゴウダ</t>
    </rPh>
    <rPh sb="2" eb="4">
      <t>チイキ</t>
    </rPh>
    <phoneticPr fontId="5"/>
  </si>
  <si>
    <t>福本コミュニティ会館</t>
    <rPh sb="0" eb="2">
      <t>フクモト</t>
    </rPh>
    <rPh sb="8" eb="10">
      <t>カイカン</t>
    </rPh>
    <phoneticPr fontId="5"/>
  </si>
  <si>
    <t>板城地域センター</t>
    <rPh sb="0" eb="1">
      <t>イタ</t>
    </rPh>
    <rPh sb="1" eb="2">
      <t>シロ</t>
    </rPh>
    <rPh sb="2" eb="4">
      <t>チイキ</t>
    </rPh>
    <phoneticPr fontId="5"/>
  </si>
  <si>
    <t>賀茂高校旧体育館</t>
    <rPh sb="0" eb="2">
      <t>カモ</t>
    </rPh>
    <rPh sb="2" eb="4">
      <t>コウコウ</t>
    </rPh>
    <rPh sb="4" eb="5">
      <t>キュウ</t>
    </rPh>
    <rPh sb="5" eb="8">
      <t>タイイクカン</t>
    </rPh>
    <phoneticPr fontId="5"/>
  </si>
  <si>
    <t>寺西小学校屋内運動場</t>
    <rPh sb="0" eb="2">
      <t>テラニシ</t>
    </rPh>
    <rPh sb="2" eb="5">
      <t>ショウガッコウ</t>
    </rPh>
    <rPh sb="5" eb="7">
      <t>オクナイ</t>
    </rPh>
    <rPh sb="7" eb="9">
      <t>ウンドウ</t>
    </rPh>
    <rPh sb="9" eb="10">
      <t>ジョウ</t>
    </rPh>
    <phoneticPr fontId="5"/>
  </si>
  <si>
    <t>平岩地域センター</t>
    <rPh sb="0" eb="2">
      <t>ヒライワ</t>
    </rPh>
    <rPh sb="2" eb="4">
      <t>チイキ</t>
    </rPh>
    <phoneticPr fontId="5"/>
  </si>
  <si>
    <t>寺西地域センター</t>
    <rPh sb="0" eb="2">
      <t>テラニシ</t>
    </rPh>
    <rPh sb="2" eb="4">
      <t>チイキ</t>
    </rPh>
    <phoneticPr fontId="5"/>
  </si>
  <si>
    <t>日興苑コミュニティ会館</t>
    <rPh sb="0" eb="1">
      <t>ニッコウエン</t>
    </rPh>
    <rPh sb="1" eb="2">
      <t>キョウミ</t>
    </rPh>
    <rPh sb="2" eb="3">
      <t>エン</t>
    </rPh>
    <rPh sb="9" eb="11">
      <t>カイカン</t>
    </rPh>
    <phoneticPr fontId="5"/>
  </si>
  <si>
    <t>川上中部保育所</t>
    <rPh sb="0" eb="2">
      <t>カワカミ</t>
    </rPh>
    <rPh sb="2" eb="4">
      <t>チュウブ</t>
    </rPh>
    <rPh sb="4" eb="7">
      <t>ホイクショ</t>
    </rPh>
    <phoneticPr fontId="5"/>
  </si>
  <si>
    <t>川上東部保育所</t>
    <rPh sb="0" eb="2">
      <t>カワカミ</t>
    </rPh>
    <rPh sb="2" eb="4">
      <t>トウブ</t>
    </rPh>
    <rPh sb="4" eb="7">
      <t>ホイクショ</t>
    </rPh>
    <phoneticPr fontId="5"/>
  </si>
  <si>
    <t>川上地域センター</t>
    <rPh sb="0" eb="2">
      <t>カワカミ</t>
    </rPh>
    <rPh sb="2" eb="4">
      <t>チイキ</t>
    </rPh>
    <phoneticPr fontId="5"/>
  </si>
  <si>
    <t>八本松地域センター</t>
    <rPh sb="0" eb="3">
      <t>ハチホンマツ</t>
    </rPh>
    <rPh sb="3" eb="5">
      <t>チイキ</t>
    </rPh>
    <phoneticPr fontId="5"/>
  </si>
  <si>
    <t>原保育所</t>
    <rPh sb="0" eb="1">
      <t>ハラ</t>
    </rPh>
    <rPh sb="1" eb="4">
      <t>ホイクショ</t>
    </rPh>
    <phoneticPr fontId="5"/>
  </si>
  <si>
    <t>原地域センター</t>
    <rPh sb="0" eb="1">
      <t>ハラ</t>
    </rPh>
    <rPh sb="1" eb="3">
      <t>チイキ</t>
    </rPh>
    <phoneticPr fontId="5"/>
  </si>
  <si>
    <t>原西部集会所</t>
    <rPh sb="0" eb="1">
      <t>ハラ</t>
    </rPh>
    <rPh sb="1" eb="3">
      <t>セイブ</t>
    </rPh>
    <rPh sb="3" eb="5">
      <t>シュウカイ</t>
    </rPh>
    <rPh sb="5" eb="6">
      <t>ショ</t>
    </rPh>
    <phoneticPr fontId="5"/>
  </si>
  <si>
    <t>吉川地域センター</t>
    <rPh sb="0" eb="2">
      <t>ヨシカワ</t>
    </rPh>
    <rPh sb="2" eb="4">
      <t>チイキ</t>
    </rPh>
    <phoneticPr fontId="5"/>
  </si>
  <si>
    <t>西志和コミュニティハウス</t>
    <rPh sb="0" eb="1">
      <t>ニシ</t>
    </rPh>
    <rPh sb="1" eb="2">
      <t>ココロザシ</t>
    </rPh>
    <rPh sb="2" eb="3">
      <t>ワ</t>
    </rPh>
    <phoneticPr fontId="5"/>
  </si>
  <si>
    <t>志和生涯学習センター</t>
    <rPh sb="0" eb="2">
      <t>シワ</t>
    </rPh>
    <rPh sb="2" eb="4">
      <t>ショウガイ</t>
    </rPh>
    <rPh sb="4" eb="6">
      <t>ガクシュウ</t>
    </rPh>
    <phoneticPr fontId="5"/>
  </si>
  <si>
    <t>奥屋公民館</t>
    <rPh sb="0" eb="1">
      <t>オクヤ</t>
    </rPh>
    <rPh sb="1" eb="2">
      <t>ヤネ</t>
    </rPh>
    <rPh sb="2" eb="5">
      <t>コウミンカン</t>
    </rPh>
    <phoneticPr fontId="5"/>
  </si>
  <si>
    <t>冠集会所</t>
    <rPh sb="0" eb="1">
      <t>カンムリ</t>
    </rPh>
    <rPh sb="1" eb="3">
      <t>シュウカイ</t>
    </rPh>
    <rPh sb="3" eb="4">
      <t>ショ</t>
    </rPh>
    <phoneticPr fontId="5"/>
  </si>
  <si>
    <t>志和堀地域センター</t>
    <rPh sb="0" eb="2">
      <t>シワ</t>
    </rPh>
    <rPh sb="2" eb="3">
      <t>ホリ</t>
    </rPh>
    <rPh sb="3" eb="5">
      <t>チイキ</t>
    </rPh>
    <phoneticPr fontId="5"/>
  </si>
  <si>
    <t>東志和地域センター</t>
    <rPh sb="0" eb="1">
      <t>ヒガシ</t>
    </rPh>
    <rPh sb="1" eb="3">
      <t>シワ</t>
    </rPh>
    <rPh sb="3" eb="5">
      <t>チイキ</t>
    </rPh>
    <phoneticPr fontId="5"/>
  </si>
  <si>
    <t>内中集会所</t>
    <rPh sb="0" eb="1">
      <t>ウチナ</t>
    </rPh>
    <rPh sb="1" eb="2">
      <t>ナカ</t>
    </rPh>
    <rPh sb="2" eb="4">
      <t>シュウカイ</t>
    </rPh>
    <rPh sb="4" eb="5">
      <t>ショ</t>
    </rPh>
    <phoneticPr fontId="5"/>
  </si>
  <si>
    <t>高屋東地域センター</t>
    <rPh sb="0" eb="2">
      <t>タカヤ</t>
    </rPh>
    <rPh sb="2" eb="3">
      <t>ヒガシ</t>
    </rPh>
    <rPh sb="3" eb="5">
      <t>チイキ</t>
    </rPh>
    <phoneticPr fontId="5"/>
  </si>
  <si>
    <t>高屋堀集会所</t>
    <rPh sb="0" eb="2">
      <t>タカヤ</t>
    </rPh>
    <rPh sb="2" eb="3">
      <t>ホリ</t>
    </rPh>
    <rPh sb="3" eb="5">
      <t>シュウカイ</t>
    </rPh>
    <rPh sb="5" eb="6">
      <t>ショ</t>
    </rPh>
    <phoneticPr fontId="5"/>
  </si>
  <si>
    <t>高屋西地域センター</t>
    <rPh sb="0" eb="2">
      <t>タカヤ</t>
    </rPh>
    <rPh sb="2" eb="3">
      <t>ニシ</t>
    </rPh>
    <rPh sb="3" eb="5">
      <t>チイキ</t>
    </rPh>
    <phoneticPr fontId="5"/>
  </si>
  <si>
    <t>宮領集会所</t>
    <rPh sb="0" eb="1">
      <t>ミヤ</t>
    </rPh>
    <rPh sb="1" eb="2">
      <t>リョウ</t>
    </rPh>
    <rPh sb="2" eb="4">
      <t>シュウカイ</t>
    </rPh>
    <rPh sb="4" eb="5">
      <t>ジョ</t>
    </rPh>
    <phoneticPr fontId="5"/>
  </si>
  <si>
    <t>小谷小学校新館</t>
    <rPh sb="0" eb="2">
      <t>コタニ</t>
    </rPh>
    <rPh sb="2" eb="5">
      <t>ショウガッコウ</t>
    </rPh>
    <rPh sb="5" eb="7">
      <t>シンカン</t>
    </rPh>
    <phoneticPr fontId="5"/>
  </si>
  <si>
    <t>造賀地域センター</t>
    <rPh sb="0" eb="1">
      <t>ゾウカ</t>
    </rPh>
    <rPh sb="1" eb="2">
      <t>ガショウ</t>
    </rPh>
    <rPh sb="2" eb="4">
      <t>チイキ</t>
    </rPh>
    <phoneticPr fontId="5"/>
  </si>
  <si>
    <t>高美が丘地域センター</t>
    <rPh sb="0" eb="2">
      <t>タカミ</t>
    </rPh>
    <rPh sb="3" eb="4">
      <t>オカ</t>
    </rPh>
    <rPh sb="4" eb="6">
      <t>チイキ</t>
    </rPh>
    <phoneticPr fontId="5"/>
  </si>
  <si>
    <t>板城西保育所</t>
    <rPh sb="0" eb="2">
      <t>イタシロ</t>
    </rPh>
    <rPh sb="2" eb="3">
      <t>ニシ</t>
    </rPh>
    <rPh sb="3" eb="6">
      <t>ホイクショ</t>
    </rPh>
    <phoneticPr fontId="5"/>
  </si>
  <si>
    <t>南方会館</t>
    <rPh sb="0" eb="2">
      <t>ミナミガタ</t>
    </rPh>
    <rPh sb="2" eb="4">
      <t>カイカン</t>
    </rPh>
    <phoneticPr fontId="5"/>
  </si>
  <si>
    <t>竹保集会所</t>
    <rPh sb="0" eb="1">
      <t>タケ</t>
    </rPh>
    <rPh sb="1" eb="2">
      <t>タモツ</t>
    </rPh>
    <rPh sb="2" eb="5">
      <t>シュウカイショ</t>
    </rPh>
    <phoneticPr fontId="5"/>
  </si>
  <si>
    <t>乃美尾会館</t>
    <rPh sb="0" eb="1">
      <t>ノ</t>
    </rPh>
    <rPh sb="1" eb="2">
      <t>ミ</t>
    </rPh>
    <rPh sb="2" eb="3">
      <t>オ</t>
    </rPh>
    <rPh sb="3" eb="5">
      <t>カイカン</t>
    </rPh>
    <phoneticPr fontId="5"/>
  </si>
  <si>
    <t>大多田会館</t>
    <rPh sb="0" eb="1">
      <t>オオ</t>
    </rPh>
    <rPh sb="1" eb="3">
      <t>タダ</t>
    </rPh>
    <rPh sb="3" eb="5">
      <t>カイカン</t>
    </rPh>
    <phoneticPr fontId="5"/>
  </si>
  <si>
    <t>黒瀬保健福祉センター</t>
    <rPh sb="0" eb="2">
      <t>クロセ</t>
    </rPh>
    <rPh sb="2" eb="4">
      <t>ホケン</t>
    </rPh>
    <rPh sb="4" eb="6">
      <t>フクシ</t>
    </rPh>
    <phoneticPr fontId="5"/>
  </si>
  <si>
    <t>西福寺讃光会館</t>
    <rPh sb="0" eb="1">
      <t>ニシ</t>
    </rPh>
    <rPh sb="1" eb="3">
      <t>フクジ</t>
    </rPh>
    <rPh sb="3" eb="7">
      <t>サンコウカイカン</t>
    </rPh>
    <phoneticPr fontId="5"/>
  </si>
  <si>
    <t>市飯田老人集会所</t>
    <rPh sb="0" eb="1">
      <t>イチ</t>
    </rPh>
    <rPh sb="1" eb="3">
      <t>イイダ</t>
    </rPh>
    <rPh sb="3" eb="5">
      <t>ロウジン</t>
    </rPh>
    <rPh sb="5" eb="8">
      <t>シュウカイショ</t>
    </rPh>
    <phoneticPr fontId="5"/>
  </si>
  <si>
    <t>暁保育所</t>
    <rPh sb="0" eb="1">
      <t>アカツキ</t>
    </rPh>
    <rPh sb="1" eb="4">
      <t>ホイクショ</t>
    </rPh>
    <phoneticPr fontId="5"/>
  </si>
  <si>
    <t>徳正寺集会所</t>
    <rPh sb="0" eb="1">
      <t>トク</t>
    </rPh>
    <rPh sb="1" eb="2">
      <t>セイ</t>
    </rPh>
    <rPh sb="2" eb="3">
      <t>テラ</t>
    </rPh>
    <rPh sb="3" eb="6">
      <t>シュウカイショ</t>
    </rPh>
    <phoneticPr fontId="5"/>
  </si>
  <si>
    <t>ひまわり台老人集会所</t>
    <rPh sb="4" eb="5">
      <t>ダイ</t>
    </rPh>
    <rPh sb="5" eb="7">
      <t>ロウジン</t>
    </rPh>
    <rPh sb="7" eb="10">
      <t>シュウカイショ</t>
    </rPh>
    <phoneticPr fontId="5"/>
  </si>
  <si>
    <t>中黒瀬小学校屋内運動場</t>
    <rPh sb="0" eb="3">
      <t>ナカクロセ</t>
    </rPh>
    <rPh sb="3" eb="6">
      <t>ショウガッコウ</t>
    </rPh>
    <rPh sb="6" eb="11">
      <t>オクナイウンドウジョウ</t>
    </rPh>
    <phoneticPr fontId="5"/>
  </si>
  <si>
    <t>松ヶ丘会館</t>
    <rPh sb="0" eb="3">
      <t>マツガオカ</t>
    </rPh>
    <rPh sb="3" eb="5">
      <t>カイカン</t>
    </rPh>
    <phoneticPr fontId="5"/>
  </si>
  <si>
    <t>春日野一丁目会館</t>
    <rPh sb="0" eb="3">
      <t>カスガノ</t>
    </rPh>
    <rPh sb="3" eb="6">
      <t>イッチョウメ</t>
    </rPh>
    <rPh sb="6" eb="8">
      <t>カイカン</t>
    </rPh>
    <phoneticPr fontId="5"/>
  </si>
  <si>
    <t>竹仁地域センター</t>
    <rPh sb="0" eb="1">
      <t>タケ</t>
    </rPh>
    <rPh sb="1" eb="2">
      <t>ジン</t>
    </rPh>
    <rPh sb="2" eb="4">
      <t>チイキ</t>
    </rPh>
    <phoneticPr fontId="5"/>
  </si>
  <si>
    <t>福富支所</t>
    <rPh sb="0" eb="2">
      <t>フクトミ</t>
    </rPh>
    <rPh sb="2" eb="4">
      <t>シショ</t>
    </rPh>
    <phoneticPr fontId="5"/>
  </si>
  <si>
    <t>上戸野地域センター</t>
    <rPh sb="0" eb="1">
      <t>カミ</t>
    </rPh>
    <rPh sb="1" eb="3">
      <t>トノ</t>
    </rPh>
    <rPh sb="3" eb="5">
      <t>チイキ</t>
    </rPh>
    <phoneticPr fontId="5"/>
  </si>
  <si>
    <t>乃美地域センター大ホール</t>
    <rPh sb="0" eb="1">
      <t>ノ</t>
    </rPh>
    <rPh sb="1" eb="2">
      <t>ミ</t>
    </rPh>
    <rPh sb="2" eb="4">
      <t>チイキ</t>
    </rPh>
    <rPh sb="8" eb="9">
      <t>ダイ</t>
    </rPh>
    <phoneticPr fontId="5"/>
  </si>
  <si>
    <t>安宿地域センター</t>
    <rPh sb="0" eb="2">
      <t>ヤスヤド</t>
    </rPh>
    <rPh sb="2" eb="4">
      <t>チイキ</t>
    </rPh>
    <phoneticPr fontId="5"/>
  </si>
  <si>
    <t>清武地域センター</t>
    <rPh sb="0" eb="1">
      <t>キヨ</t>
    </rPh>
    <rPh sb="1" eb="2">
      <t>タケ</t>
    </rPh>
    <rPh sb="2" eb="4">
      <t>チイキ</t>
    </rPh>
    <phoneticPr fontId="5"/>
  </si>
  <si>
    <t>清武西地域センター</t>
    <rPh sb="0" eb="1">
      <t>キヨ</t>
    </rPh>
    <rPh sb="1" eb="2">
      <t>タケ</t>
    </rPh>
    <rPh sb="2" eb="3">
      <t>ニシ</t>
    </rPh>
    <rPh sb="3" eb="5">
      <t>チイキ</t>
    </rPh>
    <phoneticPr fontId="5"/>
  </si>
  <si>
    <t>吉原地域センター大ホール</t>
    <rPh sb="0" eb="2">
      <t>ヨシハラ</t>
    </rPh>
    <rPh sb="2" eb="4">
      <t>チイキ</t>
    </rPh>
    <rPh sb="8" eb="9">
      <t>ダイ</t>
    </rPh>
    <phoneticPr fontId="5"/>
  </si>
  <si>
    <t>河内保健福祉センター</t>
    <rPh sb="0" eb="2">
      <t>コウチチョウ</t>
    </rPh>
    <rPh sb="2" eb="4">
      <t>ホケン</t>
    </rPh>
    <rPh sb="4" eb="6">
      <t>フクシ</t>
    </rPh>
    <phoneticPr fontId="5"/>
  </si>
  <si>
    <t>河戸地域センター</t>
    <rPh sb="0" eb="2">
      <t>カワト</t>
    </rPh>
    <rPh sb="2" eb="4">
      <t>チイキ</t>
    </rPh>
    <phoneticPr fontId="5"/>
  </si>
  <si>
    <t>戸野地域センター</t>
    <rPh sb="0" eb="2">
      <t>トノ</t>
    </rPh>
    <rPh sb="2" eb="4">
      <t>チイキ</t>
    </rPh>
    <phoneticPr fontId="5"/>
  </si>
  <si>
    <t>宇山地域センター</t>
    <rPh sb="0" eb="2">
      <t>ウヤマ</t>
    </rPh>
    <rPh sb="2" eb="4">
      <t>チイキ</t>
    </rPh>
    <phoneticPr fontId="5"/>
  </si>
  <si>
    <t>小田地区多目的集会施設</t>
    <rPh sb="0" eb="2">
      <t>オダ</t>
    </rPh>
    <rPh sb="2" eb="4">
      <t>チク</t>
    </rPh>
    <rPh sb="4" eb="7">
      <t>タモクテキ</t>
    </rPh>
    <rPh sb="7" eb="9">
      <t>シュウカイ</t>
    </rPh>
    <rPh sb="9" eb="11">
      <t>シセツ</t>
    </rPh>
    <phoneticPr fontId="5"/>
  </si>
  <si>
    <t>入野地域センター</t>
    <rPh sb="0" eb="2">
      <t>ニュウノ</t>
    </rPh>
    <rPh sb="2" eb="4">
      <t>チイキ</t>
    </rPh>
    <phoneticPr fontId="5"/>
  </si>
  <si>
    <t>入野光保育園</t>
    <rPh sb="0" eb="2">
      <t>ニュウノ</t>
    </rPh>
    <rPh sb="2" eb="3">
      <t>ヒカリ</t>
    </rPh>
    <rPh sb="3" eb="6">
      <t>ホイクエン</t>
    </rPh>
    <phoneticPr fontId="5"/>
  </si>
  <si>
    <t>印内集会所</t>
    <rPh sb="0" eb="1">
      <t>イン</t>
    </rPh>
    <rPh sb="1" eb="2">
      <t>ウチ</t>
    </rPh>
    <rPh sb="2" eb="5">
      <t>シュウカイショ</t>
    </rPh>
    <phoneticPr fontId="5"/>
  </si>
  <si>
    <t>三津小学校屋内運動場</t>
    <rPh sb="0" eb="5">
      <t>ミツショウガッコウ</t>
    </rPh>
    <rPh sb="5" eb="10">
      <t>オクナイウンドウジョウ</t>
    </rPh>
    <phoneticPr fontId="5"/>
  </si>
  <si>
    <t>安芸津生涯学習センター大集会場</t>
    <rPh sb="0" eb="3">
      <t>アキツ</t>
    </rPh>
    <rPh sb="3" eb="5">
      <t>ショウガイ</t>
    </rPh>
    <rPh sb="5" eb="7">
      <t>ガクシュウ</t>
    </rPh>
    <rPh sb="11" eb="14">
      <t>ダイシュウカイ</t>
    </rPh>
    <rPh sb="14" eb="15">
      <t>ジョウ</t>
    </rPh>
    <phoneticPr fontId="5"/>
  </si>
  <si>
    <t>浜地区集会所</t>
    <rPh sb="0" eb="1">
      <t>ハマ</t>
    </rPh>
    <rPh sb="1" eb="3">
      <t>チク</t>
    </rPh>
    <rPh sb="3" eb="6">
      <t>シュウカイショ</t>
    </rPh>
    <phoneticPr fontId="5"/>
  </si>
  <si>
    <t>西之谷集会所</t>
    <rPh sb="0" eb="3">
      <t>ニシノタニ</t>
    </rPh>
    <rPh sb="3" eb="6">
      <t>シュウカイショ</t>
    </rPh>
    <phoneticPr fontId="5"/>
  </si>
  <si>
    <t>郷会館</t>
    <rPh sb="0" eb="1">
      <t>ゴウ</t>
    </rPh>
    <rPh sb="1" eb="3">
      <t>カイカン</t>
    </rPh>
    <phoneticPr fontId="5"/>
  </si>
  <si>
    <t>安芸津農産物加工センター</t>
    <rPh sb="0" eb="3">
      <t>アキツチョウ</t>
    </rPh>
    <rPh sb="3" eb="6">
      <t>ノウサンブツ</t>
    </rPh>
    <rPh sb="6" eb="8">
      <t>カコウ</t>
    </rPh>
    <phoneticPr fontId="5"/>
  </si>
  <si>
    <t>風早小学校屋内運動場</t>
    <rPh sb="0" eb="2">
      <t>カザハヤ</t>
    </rPh>
    <rPh sb="2" eb="5">
      <t>ショウガッコウ</t>
    </rPh>
    <rPh sb="5" eb="10">
      <t>オクナイウンドウジョウ</t>
    </rPh>
    <phoneticPr fontId="5"/>
  </si>
  <si>
    <t>（安芸津）</t>
    <rPh sb="1" eb="4">
      <t>アキツ</t>
    </rPh>
    <phoneticPr fontId="5"/>
  </si>
  <si>
    <t>投　　　票　　　率 ( ％ )</t>
    <phoneticPr fontId="6"/>
  </si>
  <si>
    <t>選挙管理委員会</t>
    <phoneticPr fontId="5"/>
  </si>
  <si>
    <t>海辺の里おおしば</t>
    <rPh sb="0" eb="2">
      <t>ウミベ</t>
    </rPh>
    <rPh sb="3" eb="4">
      <t>サト</t>
    </rPh>
    <phoneticPr fontId="5"/>
  </si>
  <si>
    <t>小松原集会所</t>
    <rPh sb="0" eb="3">
      <t>コマツバラ</t>
    </rPh>
    <rPh sb="3" eb="6">
      <t>シュウカイショ</t>
    </rPh>
    <phoneticPr fontId="5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</si>
  <si>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6"/>
  </si>
  <si>
    <t>在外投票含む</t>
  </si>
  <si>
    <t>2．各種選挙投票状況（投票者数）</t>
    <rPh sb="2" eb="4">
      <t>カクシュ</t>
    </rPh>
    <rPh sb="4" eb="6">
      <t>センキョ</t>
    </rPh>
    <rPh sb="6" eb="8">
      <t>トウヒョウ</t>
    </rPh>
    <rPh sb="8" eb="10">
      <t>ジョウキョウ</t>
    </rPh>
    <rPh sb="11" eb="14">
      <t>トウヒョウシャ</t>
    </rPh>
    <rPh sb="14" eb="15">
      <t>スウ</t>
    </rPh>
    <phoneticPr fontId="6"/>
  </si>
  <si>
    <t>補欠選挙</t>
  </si>
  <si>
    <t>登 録 者 数　（人）</t>
    <rPh sb="9" eb="10">
      <t>ニン</t>
    </rPh>
    <phoneticPr fontId="6"/>
  </si>
  <si>
    <t>4.所属別職員数</t>
    <rPh sb="2" eb="4">
      <t>ショゾク</t>
    </rPh>
    <rPh sb="4" eb="5">
      <t>ベツ</t>
    </rPh>
    <rPh sb="5" eb="8">
      <t>ショクインスウ</t>
    </rPh>
    <phoneticPr fontId="19"/>
  </si>
  <si>
    <t>人数</t>
  </si>
  <si>
    <t>総務部</t>
  </si>
  <si>
    <t>生活環境部</t>
  </si>
  <si>
    <t>都市部</t>
    <rPh sb="0" eb="3">
      <t>トシブ</t>
    </rPh>
    <phoneticPr fontId="19"/>
  </si>
  <si>
    <t>学校教育部</t>
  </si>
  <si>
    <t>総務課</t>
    <rPh sb="0" eb="3">
      <t>ソウムカ</t>
    </rPh>
    <phoneticPr fontId="19"/>
  </si>
  <si>
    <t>市民生活課</t>
    <rPh sb="0" eb="2">
      <t>シミン</t>
    </rPh>
    <rPh sb="2" eb="4">
      <t>セイカツ</t>
    </rPh>
    <rPh sb="4" eb="5">
      <t>カ</t>
    </rPh>
    <phoneticPr fontId="19"/>
  </si>
  <si>
    <t>都市計画課</t>
    <rPh sb="0" eb="2">
      <t>トシ</t>
    </rPh>
    <rPh sb="2" eb="4">
      <t>ケイカク</t>
    </rPh>
    <rPh sb="4" eb="5">
      <t>カ</t>
    </rPh>
    <phoneticPr fontId="19"/>
  </si>
  <si>
    <t>教育総務課</t>
    <rPh sb="0" eb="2">
      <t>キョウイク</t>
    </rPh>
    <rPh sb="2" eb="5">
      <t>ソウムカ</t>
    </rPh>
    <phoneticPr fontId="19"/>
  </si>
  <si>
    <t>秘書室</t>
    <rPh sb="0" eb="3">
      <t>ヒショシツ</t>
    </rPh>
    <phoneticPr fontId="19"/>
  </si>
  <si>
    <t>消費生活センター</t>
    <rPh sb="0" eb="2">
      <t>ショウヒ</t>
    </rPh>
    <rPh sb="2" eb="4">
      <t>セイカツ</t>
    </rPh>
    <phoneticPr fontId="19"/>
  </si>
  <si>
    <t>広域事業推進室</t>
    <rPh sb="0" eb="2">
      <t>コウイキ</t>
    </rPh>
    <rPh sb="2" eb="4">
      <t>ジギョウ</t>
    </rPh>
    <rPh sb="4" eb="6">
      <t>スイシン</t>
    </rPh>
    <rPh sb="6" eb="7">
      <t>シツ</t>
    </rPh>
    <phoneticPr fontId="19"/>
  </si>
  <si>
    <t>学事課</t>
    <rPh sb="0" eb="2">
      <t>ガクジ</t>
    </rPh>
    <rPh sb="2" eb="3">
      <t>カ</t>
    </rPh>
    <phoneticPr fontId="19"/>
  </si>
  <si>
    <t>職員課</t>
    <rPh sb="0" eb="3">
      <t>ショクインカ</t>
    </rPh>
    <phoneticPr fontId="19"/>
  </si>
  <si>
    <t>市民課</t>
    <rPh sb="0" eb="3">
      <t>シミンカ</t>
    </rPh>
    <phoneticPr fontId="19"/>
  </si>
  <si>
    <t>都市整備課</t>
    <rPh sb="0" eb="2">
      <t>トシ</t>
    </rPh>
    <rPh sb="2" eb="5">
      <t>セイビカ</t>
    </rPh>
    <phoneticPr fontId="19"/>
  </si>
  <si>
    <t>指導課</t>
    <rPh sb="0" eb="2">
      <t>シドウ</t>
    </rPh>
    <rPh sb="2" eb="3">
      <t>カ</t>
    </rPh>
    <phoneticPr fontId="19"/>
  </si>
  <si>
    <t>危機管理課</t>
    <rPh sb="0" eb="2">
      <t>キキ</t>
    </rPh>
    <rPh sb="2" eb="4">
      <t>カンリ</t>
    </rPh>
    <rPh sb="4" eb="5">
      <t>カ</t>
    </rPh>
    <phoneticPr fontId="19"/>
  </si>
  <si>
    <t>廃棄物対策課</t>
    <rPh sb="0" eb="3">
      <t>ハイキブツ</t>
    </rPh>
    <rPh sb="3" eb="6">
      <t>タイサクカ</t>
    </rPh>
    <phoneticPr fontId="19"/>
  </si>
  <si>
    <t>区画整理課</t>
    <rPh sb="0" eb="2">
      <t>クカク</t>
    </rPh>
    <rPh sb="2" eb="4">
      <t>セイリ</t>
    </rPh>
    <rPh sb="4" eb="5">
      <t>カ</t>
    </rPh>
    <phoneticPr fontId="19"/>
  </si>
  <si>
    <t>青少年育成課</t>
    <rPh sb="0" eb="3">
      <t>セイショウネン</t>
    </rPh>
    <rPh sb="3" eb="5">
      <t>イクセイ</t>
    </rPh>
    <rPh sb="5" eb="6">
      <t>カ</t>
    </rPh>
    <phoneticPr fontId="19"/>
  </si>
  <si>
    <t>交通安全対策室</t>
    <rPh sb="0" eb="2">
      <t>コウツウ</t>
    </rPh>
    <rPh sb="2" eb="4">
      <t>アンゼン</t>
    </rPh>
    <rPh sb="4" eb="7">
      <t>タイサクシツ</t>
    </rPh>
    <phoneticPr fontId="19"/>
  </si>
  <si>
    <t>環境対策課</t>
    <rPh sb="0" eb="2">
      <t>カンキョウ</t>
    </rPh>
    <rPh sb="2" eb="4">
      <t>タイサク</t>
    </rPh>
    <rPh sb="4" eb="5">
      <t>カ</t>
    </rPh>
    <phoneticPr fontId="19"/>
  </si>
  <si>
    <t>建築指導課</t>
    <rPh sb="0" eb="2">
      <t>ケンチク</t>
    </rPh>
    <rPh sb="2" eb="4">
      <t>シドウ</t>
    </rPh>
    <rPh sb="4" eb="5">
      <t>カ</t>
    </rPh>
    <phoneticPr fontId="19"/>
  </si>
  <si>
    <t>東広島学校給食ｾﾝﾀｰ</t>
    <rPh sb="0" eb="3">
      <t>ヒガシヒロシマ</t>
    </rPh>
    <rPh sb="3" eb="5">
      <t>ガッコウ</t>
    </rPh>
    <rPh sb="5" eb="7">
      <t>キュウショク</t>
    </rPh>
    <phoneticPr fontId="19"/>
  </si>
  <si>
    <t>検査課</t>
    <rPh sb="0" eb="3">
      <t>ケンサカ</t>
    </rPh>
    <phoneticPr fontId="19"/>
  </si>
  <si>
    <t>開発指導課</t>
    <rPh sb="0" eb="2">
      <t>カイハツ</t>
    </rPh>
    <rPh sb="2" eb="4">
      <t>シドウ</t>
    </rPh>
    <rPh sb="4" eb="5">
      <t>カ</t>
    </rPh>
    <phoneticPr fontId="19"/>
  </si>
  <si>
    <t>西条学校給食ｾﾝﾀｰ</t>
    <rPh sb="0" eb="2">
      <t>サイジョウ</t>
    </rPh>
    <rPh sb="2" eb="4">
      <t>ガッコウ</t>
    </rPh>
    <rPh sb="4" eb="6">
      <t>キュウショク</t>
    </rPh>
    <phoneticPr fontId="19"/>
  </si>
  <si>
    <t>契約課</t>
    <rPh sb="0" eb="2">
      <t>ケイヤク</t>
    </rPh>
    <rPh sb="2" eb="3">
      <t>カ</t>
    </rPh>
    <phoneticPr fontId="19"/>
  </si>
  <si>
    <t>人権推進課</t>
    <rPh sb="0" eb="2">
      <t>ジンケン</t>
    </rPh>
    <rPh sb="2" eb="4">
      <t>スイシン</t>
    </rPh>
    <rPh sb="4" eb="5">
      <t>カ</t>
    </rPh>
    <phoneticPr fontId="19"/>
  </si>
  <si>
    <t>営繕課</t>
    <rPh sb="0" eb="2">
      <t>エイゼン</t>
    </rPh>
    <rPh sb="2" eb="3">
      <t>カ</t>
    </rPh>
    <phoneticPr fontId="19"/>
  </si>
  <si>
    <t>八本松学校給食ｾﾝﾀｰ</t>
    <rPh sb="0" eb="3">
      <t>ハチホンマツ</t>
    </rPh>
    <rPh sb="3" eb="5">
      <t>ガッコウ</t>
    </rPh>
    <rPh sb="5" eb="7">
      <t>キュウショク</t>
    </rPh>
    <phoneticPr fontId="19"/>
  </si>
  <si>
    <t>福富学校給食ｾﾝﾀｰ</t>
    <rPh sb="0" eb="2">
      <t>フクトミ</t>
    </rPh>
    <rPh sb="2" eb="4">
      <t>ガッコウ</t>
    </rPh>
    <rPh sb="4" eb="6">
      <t>キュウショク</t>
    </rPh>
    <phoneticPr fontId="19"/>
  </si>
  <si>
    <t>企画振興部</t>
    <rPh sb="0" eb="5">
      <t>キカクシンコウブ</t>
    </rPh>
    <phoneticPr fontId="19"/>
  </si>
  <si>
    <t>八本松出張所</t>
    <rPh sb="0" eb="3">
      <t>ハチホンマツ</t>
    </rPh>
    <rPh sb="3" eb="5">
      <t>シュッチョウ</t>
    </rPh>
    <rPh sb="5" eb="6">
      <t>ショ</t>
    </rPh>
    <phoneticPr fontId="19"/>
  </si>
  <si>
    <t>下水道部</t>
    <rPh sb="0" eb="3">
      <t>ゲスイドウ</t>
    </rPh>
    <rPh sb="3" eb="4">
      <t>ブ</t>
    </rPh>
    <phoneticPr fontId="19"/>
  </si>
  <si>
    <t>豊栄学校給食ｾﾝﾀｰ</t>
    <rPh sb="0" eb="2">
      <t>トヨサカ</t>
    </rPh>
    <rPh sb="2" eb="4">
      <t>ガッコウ</t>
    </rPh>
    <rPh sb="4" eb="6">
      <t>キュウショク</t>
    </rPh>
    <phoneticPr fontId="19"/>
  </si>
  <si>
    <t>企画課</t>
    <rPh sb="0" eb="2">
      <t>キカク</t>
    </rPh>
    <rPh sb="2" eb="3">
      <t>カ</t>
    </rPh>
    <phoneticPr fontId="19"/>
  </si>
  <si>
    <t>志和出張所</t>
    <rPh sb="0" eb="2">
      <t>シワ</t>
    </rPh>
    <rPh sb="2" eb="4">
      <t>シュッチョウ</t>
    </rPh>
    <rPh sb="4" eb="5">
      <t>ショ</t>
    </rPh>
    <phoneticPr fontId="19"/>
  </si>
  <si>
    <t>下水道管理課</t>
    <rPh sb="0" eb="3">
      <t>ゲスイドウ</t>
    </rPh>
    <rPh sb="3" eb="6">
      <t>カンリカ</t>
    </rPh>
    <phoneticPr fontId="19"/>
  </si>
  <si>
    <t>河内学校給食ｾﾝﾀｰ</t>
    <rPh sb="0" eb="2">
      <t>コウチ</t>
    </rPh>
    <rPh sb="2" eb="4">
      <t>ガッコウ</t>
    </rPh>
    <rPh sb="4" eb="6">
      <t>キュウショク</t>
    </rPh>
    <phoneticPr fontId="19"/>
  </si>
  <si>
    <t>市政情報課</t>
    <rPh sb="0" eb="2">
      <t>シセイ</t>
    </rPh>
    <rPh sb="2" eb="4">
      <t>ジョウホウ</t>
    </rPh>
    <rPh sb="4" eb="5">
      <t>カ</t>
    </rPh>
    <phoneticPr fontId="19"/>
  </si>
  <si>
    <t>高屋出張所</t>
    <rPh sb="0" eb="2">
      <t>タカヤ</t>
    </rPh>
    <rPh sb="2" eb="4">
      <t>シュッチョウ</t>
    </rPh>
    <rPh sb="4" eb="5">
      <t>ショ</t>
    </rPh>
    <phoneticPr fontId="19"/>
  </si>
  <si>
    <t>下水道建設課</t>
    <rPh sb="0" eb="3">
      <t>ゲスイドウ</t>
    </rPh>
    <rPh sb="3" eb="5">
      <t>ケンセツ</t>
    </rPh>
    <rPh sb="5" eb="6">
      <t>カ</t>
    </rPh>
    <phoneticPr fontId="19"/>
  </si>
  <si>
    <t>安芸津学校給食ｾﾝﾀｰ</t>
    <rPh sb="0" eb="3">
      <t>アキツ</t>
    </rPh>
    <rPh sb="3" eb="5">
      <t>ガッコウ</t>
    </rPh>
    <rPh sb="5" eb="7">
      <t>キュウショク</t>
    </rPh>
    <phoneticPr fontId="19"/>
  </si>
  <si>
    <t>地域政策課</t>
    <rPh sb="0" eb="2">
      <t>チイキ</t>
    </rPh>
    <rPh sb="2" eb="5">
      <t>セイサクカ</t>
    </rPh>
    <phoneticPr fontId="19"/>
  </si>
  <si>
    <t>下水道施設課</t>
    <rPh sb="0" eb="3">
      <t>ゲスイドウ</t>
    </rPh>
    <rPh sb="3" eb="5">
      <t>シセツ</t>
    </rPh>
    <rPh sb="5" eb="6">
      <t>カ</t>
    </rPh>
    <phoneticPr fontId="19"/>
  </si>
  <si>
    <t>幼稚園</t>
    <rPh sb="0" eb="3">
      <t>ヨウチエン</t>
    </rPh>
    <phoneticPr fontId="19"/>
  </si>
  <si>
    <t>黒瀬支所</t>
    <rPh sb="0" eb="2">
      <t>クロセ</t>
    </rPh>
    <rPh sb="2" eb="4">
      <t>シショ</t>
    </rPh>
    <phoneticPr fontId="19"/>
  </si>
  <si>
    <t>福祉部</t>
    <rPh sb="0" eb="2">
      <t>フクシ</t>
    </rPh>
    <rPh sb="2" eb="3">
      <t>ブ</t>
    </rPh>
    <phoneticPr fontId="19"/>
  </si>
  <si>
    <t>浄化センター</t>
    <rPh sb="0" eb="2">
      <t>ジョウカ</t>
    </rPh>
    <phoneticPr fontId="19"/>
  </si>
  <si>
    <t>地域振興課</t>
    <rPh sb="0" eb="2">
      <t>チイキ</t>
    </rPh>
    <rPh sb="2" eb="4">
      <t>シンコウ</t>
    </rPh>
    <rPh sb="4" eb="5">
      <t>カ</t>
    </rPh>
    <phoneticPr fontId="19"/>
  </si>
  <si>
    <t>社会福祉課</t>
    <rPh sb="0" eb="2">
      <t>シャカイ</t>
    </rPh>
    <rPh sb="2" eb="4">
      <t>フクシ</t>
    </rPh>
    <rPh sb="4" eb="5">
      <t>カ</t>
    </rPh>
    <phoneticPr fontId="19"/>
  </si>
  <si>
    <t>生涯学習部</t>
    <rPh sb="0" eb="2">
      <t>ショウガイ</t>
    </rPh>
    <rPh sb="2" eb="4">
      <t>ガクシュウ</t>
    </rPh>
    <rPh sb="4" eb="5">
      <t>ブ</t>
    </rPh>
    <phoneticPr fontId="19"/>
  </si>
  <si>
    <t>福祉保健課</t>
    <rPh sb="0" eb="2">
      <t>フクシ</t>
    </rPh>
    <rPh sb="2" eb="5">
      <t>ホケンカ</t>
    </rPh>
    <phoneticPr fontId="19"/>
  </si>
  <si>
    <t>障害福祉課</t>
    <rPh sb="0" eb="2">
      <t>ショウガイ</t>
    </rPh>
    <rPh sb="2" eb="4">
      <t>フクシ</t>
    </rPh>
    <rPh sb="4" eb="5">
      <t>カ</t>
    </rPh>
    <phoneticPr fontId="19"/>
  </si>
  <si>
    <t>会計管理室</t>
    <rPh sb="0" eb="2">
      <t>カイケイ</t>
    </rPh>
    <rPh sb="2" eb="5">
      <t>カンリシツ</t>
    </rPh>
    <phoneticPr fontId="19"/>
  </si>
  <si>
    <t>生涯学習課</t>
    <rPh sb="0" eb="2">
      <t>ショウガイ</t>
    </rPh>
    <rPh sb="2" eb="4">
      <t>ガクシュウ</t>
    </rPh>
    <rPh sb="4" eb="5">
      <t>カ</t>
    </rPh>
    <phoneticPr fontId="19"/>
  </si>
  <si>
    <t>こども家庭課</t>
    <rPh sb="3" eb="5">
      <t>カテイ</t>
    </rPh>
    <rPh sb="5" eb="6">
      <t>カ</t>
    </rPh>
    <phoneticPr fontId="19"/>
  </si>
  <si>
    <t>会計課</t>
    <rPh sb="0" eb="2">
      <t>カイケイ</t>
    </rPh>
    <rPh sb="2" eb="3">
      <t>カ</t>
    </rPh>
    <phoneticPr fontId="19"/>
  </si>
  <si>
    <t>福富支所</t>
    <rPh sb="0" eb="2">
      <t>フクトミ</t>
    </rPh>
    <rPh sb="2" eb="4">
      <t>シショ</t>
    </rPh>
    <phoneticPr fontId="19"/>
  </si>
  <si>
    <t>保育課</t>
    <rPh sb="0" eb="2">
      <t>ホイク</t>
    </rPh>
    <rPh sb="2" eb="3">
      <t>カ</t>
    </rPh>
    <phoneticPr fontId="19"/>
  </si>
  <si>
    <t>黒瀬生涯学習センター</t>
    <rPh sb="0" eb="2">
      <t>クロセ</t>
    </rPh>
    <rPh sb="2" eb="4">
      <t>ショウガイ</t>
    </rPh>
    <rPh sb="4" eb="6">
      <t>ガクシュウ</t>
    </rPh>
    <phoneticPr fontId="19"/>
  </si>
  <si>
    <t>保育所</t>
    <rPh sb="0" eb="2">
      <t>ホイク</t>
    </rPh>
    <rPh sb="2" eb="3">
      <t>ショ</t>
    </rPh>
    <phoneticPr fontId="19"/>
  </si>
  <si>
    <t>消防局</t>
    <rPh sb="0" eb="2">
      <t>ショウボウ</t>
    </rPh>
    <rPh sb="2" eb="3">
      <t>キョク</t>
    </rPh>
    <phoneticPr fontId="19"/>
  </si>
  <si>
    <t>豊栄生涯学習センター</t>
    <rPh sb="0" eb="2">
      <t>トヨサカ</t>
    </rPh>
    <rPh sb="2" eb="4">
      <t>ショウガイ</t>
    </rPh>
    <rPh sb="4" eb="6">
      <t>ガクシュウ</t>
    </rPh>
    <phoneticPr fontId="19"/>
  </si>
  <si>
    <t>児童館</t>
    <rPh sb="0" eb="3">
      <t>ジドウカン</t>
    </rPh>
    <phoneticPr fontId="19"/>
  </si>
  <si>
    <t>消防総務課</t>
    <rPh sb="0" eb="2">
      <t>ショウボウ</t>
    </rPh>
    <rPh sb="2" eb="5">
      <t>ソウムカ</t>
    </rPh>
    <phoneticPr fontId="19"/>
  </si>
  <si>
    <t>安芸津生涯学習センター</t>
    <rPh sb="0" eb="3">
      <t>アキツ</t>
    </rPh>
    <rPh sb="3" eb="5">
      <t>ショウガイ</t>
    </rPh>
    <rPh sb="5" eb="7">
      <t>ガクシュウ</t>
    </rPh>
    <phoneticPr fontId="19"/>
  </si>
  <si>
    <t>豊栄支所</t>
    <rPh sb="0" eb="2">
      <t>トヨサカ</t>
    </rPh>
    <rPh sb="2" eb="4">
      <t>シショ</t>
    </rPh>
    <phoneticPr fontId="19"/>
  </si>
  <si>
    <t>健康増進課</t>
    <rPh sb="0" eb="2">
      <t>ケンコウ</t>
    </rPh>
    <rPh sb="2" eb="4">
      <t>ゾウシン</t>
    </rPh>
    <rPh sb="4" eb="5">
      <t>カ</t>
    </rPh>
    <phoneticPr fontId="19"/>
  </si>
  <si>
    <t>警防課</t>
    <rPh sb="0" eb="2">
      <t>ケイボウ</t>
    </rPh>
    <rPh sb="2" eb="3">
      <t>カ</t>
    </rPh>
    <phoneticPr fontId="19"/>
  </si>
  <si>
    <t>高齢者支援課</t>
    <rPh sb="0" eb="3">
      <t>コウレイシャ</t>
    </rPh>
    <rPh sb="3" eb="5">
      <t>シエン</t>
    </rPh>
    <rPh sb="5" eb="6">
      <t>カ</t>
    </rPh>
    <phoneticPr fontId="19"/>
  </si>
  <si>
    <t>指令課</t>
    <rPh sb="0" eb="2">
      <t>シレイ</t>
    </rPh>
    <rPh sb="2" eb="3">
      <t>カ</t>
    </rPh>
    <phoneticPr fontId="19"/>
  </si>
  <si>
    <t>介護保険課</t>
    <rPh sb="0" eb="2">
      <t>カイゴ</t>
    </rPh>
    <rPh sb="2" eb="4">
      <t>ホケン</t>
    </rPh>
    <rPh sb="4" eb="5">
      <t>カ</t>
    </rPh>
    <phoneticPr fontId="19"/>
  </si>
  <si>
    <t>予防課</t>
    <rPh sb="0" eb="3">
      <t>ヨボウカ</t>
    </rPh>
    <phoneticPr fontId="19"/>
  </si>
  <si>
    <t>河内支所</t>
    <rPh sb="0" eb="2">
      <t>コウチ</t>
    </rPh>
    <rPh sb="2" eb="4">
      <t>シショ</t>
    </rPh>
    <phoneticPr fontId="19"/>
  </si>
  <si>
    <t>国保年金課</t>
    <rPh sb="0" eb="2">
      <t>コクホ</t>
    </rPh>
    <rPh sb="2" eb="4">
      <t>ネンキン</t>
    </rPh>
    <rPh sb="4" eb="5">
      <t>カ</t>
    </rPh>
    <phoneticPr fontId="19"/>
  </si>
  <si>
    <t>東広島消防署</t>
    <rPh sb="0" eb="3">
      <t>ヒガシヒロシマ</t>
    </rPh>
    <rPh sb="3" eb="5">
      <t>ショウボウ</t>
    </rPh>
    <rPh sb="5" eb="6">
      <t>ショ</t>
    </rPh>
    <phoneticPr fontId="19"/>
  </si>
  <si>
    <t>本署</t>
    <rPh sb="0" eb="2">
      <t>ホンショ</t>
    </rPh>
    <phoneticPr fontId="19"/>
  </si>
  <si>
    <t>西分署</t>
    <rPh sb="0" eb="1">
      <t>ニシ</t>
    </rPh>
    <rPh sb="1" eb="3">
      <t>ブンショ</t>
    </rPh>
    <phoneticPr fontId="19"/>
  </si>
  <si>
    <t>スポーツ振興課</t>
    <rPh sb="4" eb="6">
      <t>シンコウ</t>
    </rPh>
    <rPh sb="6" eb="7">
      <t>カ</t>
    </rPh>
    <phoneticPr fontId="19"/>
  </si>
  <si>
    <t>安芸津支所</t>
    <rPh sb="0" eb="3">
      <t>アキツ</t>
    </rPh>
    <rPh sb="3" eb="5">
      <t>シショ</t>
    </rPh>
    <phoneticPr fontId="19"/>
  </si>
  <si>
    <t>産業部</t>
    <rPh sb="0" eb="2">
      <t>サンギョウ</t>
    </rPh>
    <rPh sb="2" eb="3">
      <t>ブ</t>
    </rPh>
    <phoneticPr fontId="19"/>
  </si>
  <si>
    <t>南分署</t>
    <rPh sb="0" eb="1">
      <t>ミナミ</t>
    </rPh>
    <rPh sb="1" eb="3">
      <t>ブンショ</t>
    </rPh>
    <phoneticPr fontId="19"/>
  </si>
  <si>
    <t>文化課</t>
    <rPh sb="0" eb="2">
      <t>ブンカ</t>
    </rPh>
    <rPh sb="2" eb="3">
      <t>カ</t>
    </rPh>
    <phoneticPr fontId="19"/>
  </si>
  <si>
    <t>農林水産課</t>
    <rPh sb="0" eb="2">
      <t>ノウリン</t>
    </rPh>
    <rPh sb="2" eb="4">
      <t>スイサン</t>
    </rPh>
    <rPh sb="4" eb="5">
      <t>カ</t>
    </rPh>
    <phoneticPr fontId="19"/>
  </si>
  <si>
    <t>北分署</t>
    <rPh sb="0" eb="1">
      <t>キタ</t>
    </rPh>
    <rPh sb="1" eb="3">
      <t>ブンショ</t>
    </rPh>
    <phoneticPr fontId="19"/>
  </si>
  <si>
    <t>出土文化財管理センター</t>
    <rPh sb="0" eb="2">
      <t>シュツド</t>
    </rPh>
    <rPh sb="2" eb="5">
      <t>ブンカザイ</t>
    </rPh>
    <rPh sb="5" eb="7">
      <t>カンリ</t>
    </rPh>
    <phoneticPr fontId="19"/>
  </si>
  <si>
    <t>農村環境改善センター</t>
    <rPh sb="0" eb="2">
      <t>ノウソン</t>
    </rPh>
    <rPh sb="2" eb="4">
      <t>カンキョウ</t>
    </rPh>
    <rPh sb="4" eb="6">
      <t>カイゼン</t>
    </rPh>
    <phoneticPr fontId="19"/>
  </si>
  <si>
    <t>東分署</t>
    <rPh sb="0" eb="1">
      <t>ヒガシ</t>
    </rPh>
    <rPh sb="1" eb="3">
      <t>ブンショ</t>
    </rPh>
    <phoneticPr fontId="19"/>
  </si>
  <si>
    <t>中央生涯学習センター</t>
    <rPh sb="0" eb="2">
      <t>チュウオウ</t>
    </rPh>
    <rPh sb="2" eb="4">
      <t>ショウガイ</t>
    </rPh>
    <rPh sb="4" eb="6">
      <t>ガクシュウ</t>
    </rPh>
    <phoneticPr fontId="19"/>
  </si>
  <si>
    <t>園芸センター</t>
    <rPh sb="0" eb="2">
      <t>エンゲイ</t>
    </rPh>
    <phoneticPr fontId="19"/>
  </si>
  <si>
    <t>安芸津分署</t>
    <rPh sb="0" eb="3">
      <t>アキツ</t>
    </rPh>
    <rPh sb="3" eb="5">
      <t>ブンショ</t>
    </rPh>
    <phoneticPr fontId="19"/>
  </si>
  <si>
    <t>中央図書館</t>
    <rPh sb="0" eb="2">
      <t>チュウオウ</t>
    </rPh>
    <rPh sb="2" eb="5">
      <t>トショカン</t>
    </rPh>
    <phoneticPr fontId="19"/>
  </si>
  <si>
    <t>地籍調査課</t>
    <rPh sb="0" eb="2">
      <t>チセキ</t>
    </rPh>
    <rPh sb="2" eb="5">
      <t>チョウサカ</t>
    </rPh>
    <phoneticPr fontId="19"/>
  </si>
  <si>
    <t>竹原消防署</t>
    <rPh sb="0" eb="2">
      <t>タケハラ</t>
    </rPh>
    <rPh sb="2" eb="5">
      <t>ショウボウショ</t>
    </rPh>
    <phoneticPr fontId="19"/>
  </si>
  <si>
    <t>ｻﾝｽｸｴｱ児童青少年図書館</t>
    <rPh sb="6" eb="8">
      <t>ジドウ</t>
    </rPh>
    <rPh sb="8" eb="11">
      <t>セイショウネン</t>
    </rPh>
    <rPh sb="11" eb="13">
      <t>トショ</t>
    </rPh>
    <rPh sb="13" eb="14">
      <t>カン</t>
    </rPh>
    <phoneticPr fontId="19"/>
  </si>
  <si>
    <t>財務部</t>
    <rPh sb="0" eb="3">
      <t>ザイムブ</t>
    </rPh>
    <phoneticPr fontId="19"/>
  </si>
  <si>
    <t>産業振興課</t>
    <rPh sb="0" eb="2">
      <t>サンギョウ</t>
    </rPh>
    <rPh sb="2" eb="4">
      <t>シンコウ</t>
    </rPh>
    <rPh sb="4" eb="5">
      <t>カ</t>
    </rPh>
    <phoneticPr fontId="19"/>
  </si>
  <si>
    <t>黒瀬図書館</t>
    <rPh sb="0" eb="2">
      <t>クロセ</t>
    </rPh>
    <rPh sb="2" eb="4">
      <t>トショ</t>
    </rPh>
    <rPh sb="4" eb="5">
      <t>カン</t>
    </rPh>
    <phoneticPr fontId="19"/>
  </si>
  <si>
    <t>財政課</t>
    <rPh sb="0" eb="3">
      <t>ザイセイカ</t>
    </rPh>
    <phoneticPr fontId="19"/>
  </si>
  <si>
    <t>企業立地推進室</t>
    <rPh sb="0" eb="2">
      <t>キギョウ</t>
    </rPh>
    <rPh sb="2" eb="4">
      <t>リッチ</t>
    </rPh>
    <rPh sb="4" eb="7">
      <t>スイシンシツ</t>
    </rPh>
    <phoneticPr fontId="19"/>
  </si>
  <si>
    <t>忠海分署</t>
    <rPh sb="0" eb="2">
      <t>タダノウミ</t>
    </rPh>
    <rPh sb="2" eb="4">
      <t>ブンショ</t>
    </rPh>
    <phoneticPr fontId="19"/>
  </si>
  <si>
    <t>福富図書館</t>
    <rPh sb="0" eb="2">
      <t>フクトミ</t>
    </rPh>
    <rPh sb="2" eb="4">
      <t>トショ</t>
    </rPh>
    <rPh sb="4" eb="5">
      <t>カン</t>
    </rPh>
    <phoneticPr fontId="19"/>
  </si>
  <si>
    <t>管財課</t>
    <rPh sb="0" eb="2">
      <t>カンザイ</t>
    </rPh>
    <rPh sb="2" eb="3">
      <t>カ</t>
    </rPh>
    <phoneticPr fontId="19"/>
  </si>
  <si>
    <t>新産業創造センター</t>
    <rPh sb="0" eb="3">
      <t>シンサンギョウ</t>
    </rPh>
    <rPh sb="3" eb="5">
      <t>ソウゾウ</t>
    </rPh>
    <phoneticPr fontId="19"/>
  </si>
  <si>
    <t>大崎上島消防署</t>
    <rPh sb="0" eb="2">
      <t>オオサキ</t>
    </rPh>
    <rPh sb="2" eb="4">
      <t>カミジマ</t>
    </rPh>
    <rPh sb="4" eb="6">
      <t>ショウボウ</t>
    </rPh>
    <rPh sb="6" eb="7">
      <t>ショ</t>
    </rPh>
    <phoneticPr fontId="19"/>
  </si>
  <si>
    <t>豊栄図書館</t>
    <rPh sb="0" eb="2">
      <t>トヨサカ</t>
    </rPh>
    <rPh sb="2" eb="4">
      <t>トショ</t>
    </rPh>
    <rPh sb="4" eb="5">
      <t>カン</t>
    </rPh>
    <phoneticPr fontId="19"/>
  </si>
  <si>
    <t>勤労福祉センター</t>
    <rPh sb="0" eb="2">
      <t>キンロウ</t>
    </rPh>
    <rPh sb="2" eb="4">
      <t>フクシ</t>
    </rPh>
    <phoneticPr fontId="19"/>
  </si>
  <si>
    <t>河内こども図書館</t>
    <rPh sb="0" eb="2">
      <t>コウチ</t>
    </rPh>
    <rPh sb="5" eb="7">
      <t>トショ</t>
    </rPh>
    <rPh sb="7" eb="8">
      <t>カン</t>
    </rPh>
    <phoneticPr fontId="19"/>
  </si>
  <si>
    <t>市民税課</t>
    <rPh sb="0" eb="3">
      <t>シミンゼイ</t>
    </rPh>
    <rPh sb="3" eb="4">
      <t>カ</t>
    </rPh>
    <phoneticPr fontId="19"/>
  </si>
  <si>
    <t>商業観光課</t>
    <rPh sb="0" eb="2">
      <t>ショウギョウ</t>
    </rPh>
    <rPh sb="2" eb="4">
      <t>カンコウ</t>
    </rPh>
    <rPh sb="4" eb="5">
      <t>カ</t>
    </rPh>
    <phoneticPr fontId="19"/>
  </si>
  <si>
    <t>水道局</t>
    <rPh sb="0" eb="3">
      <t>スイドウキョク</t>
    </rPh>
    <phoneticPr fontId="19"/>
  </si>
  <si>
    <t>安芸津図書館</t>
    <rPh sb="0" eb="3">
      <t>アキツ</t>
    </rPh>
    <rPh sb="3" eb="5">
      <t>トショ</t>
    </rPh>
    <rPh sb="5" eb="6">
      <t>カン</t>
    </rPh>
    <phoneticPr fontId="19"/>
  </si>
  <si>
    <t>資産税課</t>
    <rPh sb="0" eb="3">
      <t>シサンゼイ</t>
    </rPh>
    <rPh sb="3" eb="4">
      <t>カ</t>
    </rPh>
    <phoneticPr fontId="19"/>
  </si>
  <si>
    <t>業務課</t>
    <rPh sb="0" eb="3">
      <t>ギョウムカ</t>
    </rPh>
    <phoneticPr fontId="19"/>
  </si>
  <si>
    <t>市議会</t>
    <rPh sb="0" eb="1">
      <t>シ</t>
    </rPh>
    <rPh sb="1" eb="3">
      <t>ギカイ</t>
    </rPh>
    <phoneticPr fontId="19"/>
  </si>
  <si>
    <t>収納課</t>
    <rPh sb="0" eb="2">
      <t>シュウノウ</t>
    </rPh>
    <rPh sb="2" eb="3">
      <t>カ</t>
    </rPh>
    <phoneticPr fontId="19"/>
  </si>
  <si>
    <t>建設部</t>
  </si>
  <si>
    <t>工務課</t>
    <rPh sb="0" eb="3">
      <t>コウムカ</t>
    </rPh>
    <phoneticPr fontId="19"/>
  </si>
  <si>
    <t>議会事務局</t>
    <rPh sb="0" eb="2">
      <t>ギカイ</t>
    </rPh>
    <rPh sb="2" eb="5">
      <t>ジムキョク</t>
    </rPh>
    <phoneticPr fontId="19"/>
  </si>
  <si>
    <t>建設管理課</t>
    <rPh sb="0" eb="2">
      <t>ケンセツ</t>
    </rPh>
    <rPh sb="2" eb="5">
      <t>カンリカ</t>
    </rPh>
    <phoneticPr fontId="19"/>
  </si>
  <si>
    <t>給水課</t>
    <rPh sb="0" eb="2">
      <t>キュウスイ</t>
    </rPh>
    <rPh sb="2" eb="3">
      <t>カ</t>
    </rPh>
    <phoneticPr fontId="19"/>
  </si>
  <si>
    <t>住宅課</t>
    <rPh sb="0" eb="2">
      <t>ジュウタク</t>
    </rPh>
    <rPh sb="2" eb="3">
      <t>カ</t>
    </rPh>
    <phoneticPr fontId="19"/>
  </si>
  <si>
    <t>選挙管理委員会</t>
    <rPh sb="0" eb="2">
      <t>センキョ</t>
    </rPh>
    <rPh sb="2" eb="4">
      <t>カンリ</t>
    </rPh>
    <rPh sb="4" eb="7">
      <t>イインカイ</t>
    </rPh>
    <phoneticPr fontId="19"/>
  </si>
  <si>
    <t>用地課</t>
    <rPh sb="0" eb="2">
      <t>ヨウチ</t>
    </rPh>
    <rPh sb="2" eb="3">
      <t>カ</t>
    </rPh>
    <phoneticPr fontId="19"/>
  </si>
  <si>
    <t>公平委員会</t>
    <rPh sb="0" eb="2">
      <t>コウヘイ</t>
    </rPh>
    <rPh sb="2" eb="5">
      <t>イインカイ</t>
    </rPh>
    <phoneticPr fontId="19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</si>
  <si>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19"/>
  </si>
  <si>
    <t>道路建設課</t>
    <rPh sb="0" eb="2">
      <t>ドウロ</t>
    </rPh>
    <rPh sb="2" eb="4">
      <t>ケンセツ</t>
    </rPh>
    <rPh sb="4" eb="5">
      <t>カ</t>
    </rPh>
    <phoneticPr fontId="19"/>
  </si>
  <si>
    <t>河川港湾課</t>
    <rPh sb="0" eb="2">
      <t>カセン</t>
    </rPh>
    <rPh sb="2" eb="4">
      <t>コウワン</t>
    </rPh>
    <rPh sb="4" eb="5">
      <t>カ</t>
    </rPh>
    <phoneticPr fontId="19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</si>
  <si>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9"/>
  </si>
  <si>
    <t>監査委員</t>
    <rPh sb="0" eb="2">
      <t>カンサ</t>
    </rPh>
    <rPh sb="2" eb="4">
      <t>イイン</t>
    </rPh>
    <phoneticPr fontId="19"/>
  </si>
  <si>
    <t>維持課</t>
    <rPh sb="0" eb="2">
      <t>イジ</t>
    </rPh>
    <rPh sb="2" eb="3">
      <t>カ</t>
    </rPh>
    <phoneticPr fontId="19"/>
  </si>
  <si>
    <t>監査委員事務局</t>
    <rPh sb="0" eb="2">
      <t>カンサ</t>
    </rPh>
    <rPh sb="2" eb="4">
      <t>イイン</t>
    </rPh>
    <rPh sb="4" eb="7">
      <t>ジムキョク</t>
    </rPh>
    <phoneticPr fontId="19"/>
  </si>
  <si>
    <t>農業委員会</t>
    <rPh sb="0" eb="2">
      <t>ノウギョウ</t>
    </rPh>
    <rPh sb="2" eb="5">
      <t>イインカイ</t>
    </rPh>
    <phoneticPr fontId="19"/>
  </si>
  <si>
    <t>農業委員会事務局</t>
    <rPh sb="0" eb="2">
      <t>ノウギョウ</t>
    </rPh>
    <rPh sb="2" eb="5">
      <t>イインカイ</t>
    </rPh>
    <rPh sb="5" eb="8">
      <t>ジムキョク</t>
    </rPh>
    <phoneticPr fontId="19"/>
  </si>
  <si>
    <t>注　（　）の人数は、兼職又は併任の職員数を示す。</t>
    <rPh sb="12" eb="13">
      <t>マタ</t>
    </rPh>
    <rPh sb="14" eb="16">
      <t>ヘイニン</t>
    </rPh>
    <phoneticPr fontId="19"/>
  </si>
  <si>
    <t>市　　　　　　　長</t>
    <rPh sb="0" eb="1">
      <t>シ</t>
    </rPh>
    <rPh sb="8" eb="9">
      <t>チョウ</t>
    </rPh>
    <phoneticPr fontId="19"/>
  </si>
  <si>
    <t>【行政委員会等】</t>
    <rPh sb="1" eb="3">
      <t>ギョウセイ</t>
    </rPh>
    <rPh sb="3" eb="6">
      <t>イインカイ</t>
    </rPh>
    <rPh sb="6" eb="7">
      <t>トウ</t>
    </rPh>
    <phoneticPr fontId="19"/>
  </si>
  <si>
    <t>副　　　市　　　長</t>
    <rPh sb="0" eb="1">
      <t>フク</t>
    </rPh>
    <rPh sb="4" eb="5">
      <t>シ</t>
    </rPh>
    <rPh sb="8" eb="9">
      <t>チョウ</t>
    </rPh>
    <phoneticPr fontId="19"/>
  </si>
  <si>
    <t>教育委員会</t>
    <rPh sb="0" eb="2">
      <t>キョウイク</t>
    </rPh>
    <rPh sb="2" eb="5">
      <t>イインカイ</t>
    </rPh>
    <phoneticPr fontId="19"/>
  </si>
  <si>
    <t>事務局</t>
    <rPh sb="0" eb="3">
      <t>ジムキョク</t>
    </rPh>
    <phoneticPr fontId="19"/>
  </si>
  <si>
    <t>消防局長</t>
    <rPh sb="0" eb="2">
      <t>ショウボウ</t>
    </rPh>
    <rPh sb="2" eb="3">
      <t>キョク</t>
    </rPh>
    <rPh sb="3" eb="4">
      <t>チョウ</t>
    </rPh>
    <phoneticPr fontId="19"/>
  </si>
  <si>
    <t>総務部</t>
    <rPh sb="0" eb="2">
      <t>ソウム</t>
    </rPh>
    <rPh sb="2" eb="3">
      <t>ブ</t>
    </rPh>
    <phoneticPr fontId="19"/>
  </si>
  <si>
    <t>財務部</t>
    <rPh sb="0" eb="2">
      <t>ザイム</t>
    </rPh>
    <rPh sb="2" eb="3">
      <t>ブ</t>
    </rPh>
    <phoneticPr fontId="19"/>
  </si>
  <si>
    <t>生活環境部</t>
    <rPh sb="0" eb="2">
      <t>セイカツ</t>
    </rPh>
    <rPh sb="2" eb="4">
      <t>カンキョウ</t>
    </rPh>
    <rPh sb="4" eb="5">
      <t>ブ</t>
    </rPh>
    <phoneticPr fontId="19"/>
  </si>
  <si>
    <t>建設部</t>
    <rPh sb="0" eb="2">
      <t>ケンセツ</t>
    </rPh>
    <rPh sb="2" eb="3">
      <t>ブ</t>
    </rPh>
    <phoneticPr fontId="19"/>
  </si>
  <si>
    <t>都市部</t>
    <rPh sb="0" eb="2">
      <t>トシ</t>
    </rPh>
    <rPh sb="2" eb="3">
      <t>ブ</t>
    </rPh>
    <phoneticPr fontId="19"/>
  </si>
  <si>
    <t>水道局</t>
    <rPh sb="0" eb="2">
      <t>スイドウ</t>
    </rPh>
    <rPh sb="2" eb="3">
      <t>キョク</t>
    </rPh>
    <phoneticPr fontId="19"/>
  </si>
  <si>
    <t>学校教育部</t>
    <rPh sb="0" eb="2">
      <t>ガッコウ</t>
    </rPh>
    <rPh sb="2" eb="4">
      <t>キョウイク</t>
    </rPh>
    <rPh sb="4" eb="5">
      <t>ブ</t>
    </rPh>
    <phoneticPr fontId="19"/>
  </si>
  <si>
    <t>2係</t>
    <rPh sb="1" eb="2">
      <t>カカリ</t>
    </rPh>
    <phoneticPr fontId="19"/>
  </si>
  <si>
    <t>事務局</t>
    <rPh sb="0" eb="2">
      <t>ジム</t>
    </rPh>
    <rPh sb="2" eb="3">
      <t>キョク</t>
    </rPh>
    <phoneticPr fontId="19"/>
  </si>
  <si>
    <t>庶務係</t>
    <rPh sb="0" eb="2">
      <t>ショム</t>
    </rPh>
    <rPh sb="2" eb="3">
      <t>カカリ</t>
    </rPh>
    <phoneticPr fontId="19"/>
  </si>
  <si>
    <t>総務課</t>
  </si>
  <si>
    <t>企画課</t>
  </si>
  <si>
    <t>財政課</t>
  </si>
  <si>
    <t>建設管理課</t>
    <rPh sb="0" eb="2">
      <t>ケンセツ</t>
    </rPh>
    <rPh sb="2" eb="4">
      <t>カンリ</t>
    </rPh>
    <rPh sb="4" eb="5">
      <t>カ</t>
    </rPh>
    <phoneticPr fontId="19"/>
  </si>
  <si>
    <t>都市計画課</t>
  </si>
  <si>
    <t>下水道管理課</t>
    <rPh sb="3" eb="5">
      <t>カンリ</t>
    </rPh>
    <rPh sb="5" eb="6">
      <t>カ</t>
    </rPh>
    <phoneticPr fontId="19"/>
  </si>
  <si>
    <t>業務課</t>
  </si>
  <si>
    <t>生涯学習課</t>
  </si>
  <si>
    <t>議事調査係</t>
    <rPh sb="0" eb="2">
      <t>ギジ</t>
    </rPh>
    <rPh sb="2" eb="4">
      <t>チョウサ</t>
    </rPh>
    <rPh sb="4" eb="5">
      <t>カカリ</t>
    </rPh>
    <phoneticPr fontId="19"/>
  </si>
  <si>
    <t>行政経営係</t>
    <rPh sb="2" eb="4">
      <t>ケイエイ</t>
    </rPh>
    <phoneticPr fontId="19"/>
  </si>
  <si>
    <t>福祉総務係</t>
    <rPh sb="0" eb="2">
      <t>フクシ</t>
    </rPh>
    <rPh sb="2" eb="4">
      <t>ソウム</t>
    </rPh>
    <rPh sb="4" eb="5">
      <t>カカリ</t>
    </rPh>
    <phoneticPr fontId="19"/>
  </si>
  <si>
    <t>農政係</t>
  </si>
  <si>
    <t>管理調整係</t>
    <rPh sb="0" eb="2">
      <t>カンリ</t>
    </rPh>
    <rPh sb="2" eb="4">
      <t>チョウセイ</t>
    </rPh>
    <rPh sb="4" eb="5">
      <t>カカリ</t>
    </rPh>
    <phoneticPr fontId="19"/>
  </si>
  <si>
    <t>都市計画係</t>
  </si>
  <si>
    <t>総務計画係</t>
    <rPh sb="0" eb="2">
      <t>ソウム</t>
    </rPh>
    <rPh sb="2" eb="4">
      <t>ケイカク</t>
    </rPh>
    <rPh sb="4" eb="5">
      <t>カカリ</t>
    </rPh>
    <phoneticPr fontId="19"/>
  </si>
  <si>
    <t>総務係</t>
    <rPh sb="0" eb="2">
      <t>ソウム</t>
    </rPh>
    <rPh sb="2" eb="3">
      <t>カカリ</t>
    </rPh>
    <phoneticPr fontId="19"/>
  </si>
  <si>
    <t>教育総務係</t>
    <rPh sb="0" eb="2">
      <t>キョウイク</t>
    </rPh>
    <rPh sb="2" eb="4">
      <t>ソウム</t>
    </rPh>
    <rPh sb="4" eb="5">
      <t>カカリ</t>
    </rPh>
    <phoneticPr fontId="19"/>
  </si>
  <si>
    <t>保護第1係</t>
    <rPh sb="0" eb="2">
      <t>ホゴ</t>
    </rPh>
    <rPh sb="2" eb="3">
      <t>ダイ</t>
    </rPh>
    <rPh sb="4" eb="5">
      <t>カカリ</t>
    </rPh>
    <phoneticPr fontId="19"/>
  </si>
  <si>
    <t>農水産振興係</t>
    <rPh sb="0" eb="1">
      <t>ノウ</t>
    </rPh>
    <rPh sb="1" eb="3">
      <t>スイサン</t>
    </rPh>
    <rPh sb="3" eb="5">
      <t>シンコウ</t>
    </rPh>
    <rPh sb="5" eb="6">
      <t>カカリ</t>
    </rPh>
    <phoneticPr fontId="19"/>
  </si>
  <si>
    <t>審査指導係</t>
    <rPh sb="0" eb="2">
      <t>シンサ</t>
    </rPh>
    <rPh sb="2" eb="4">
      <t>シドウ</t>
    </rPh>
    <rPh sb="4" eb="5">
      <t>カカリ</t>
    </rPh>
    <phoneticPr fontId="19"/>
  </si>
  <si>
    <t>徴収係</t>
    <rPh sb="0" eb="2">
      <t>チョウシュウ</t>
    </rPh>
    <rPh sb="2" eb="3">
      <t>カカリ</t>
    </rPh>
    <phoneticPr fontId="19"/>
  </si>
  <si>
    <t>消防団係</t>
    <rPh sb="0" eb="3">
      <t>ショウボウダン</t>
    </rPh>
    <rPh sb="3" eb="4">
      <t>カカリ</t>
    </rPh>
    <phoneticPr fontId="19"/>
  </si>
  <si>
    <t>経理係</t>
    <rPh sb="0" eb="2">
      <t>ケイリ</t>
    </rPh>
    <rPh sb="2" eb="3">
      <t>カカリ</t>
    </rPh>
    <phoneticPr fontId="19"/>
  </si>
  <si>
    <t>学校財務係</t>
    <rPh sb="0" eb="2">
      <t>ガッコウ</t>
    </rPh>
    <rPh sb="2" eb="4">
      <t>ザイム</t>
    </rPh>
    <rPh sb="4" eb="5">
      <t>カカリ</t>
    </rPh>
    <phoneticPr fontId="19"/>
  </si>
  <si>
    <t>交通政策係</t>
    <rPh sb="0" eb="2">
      <t>コウツウ</t>
    </rPh>
    <rPh sb="2" eb="4">
      <t>セイサク</t>
    </rPh>
    <rPh sb="4" eb="5">
      <t>カカリ</t>
    </rPh>
    <phoneticPr fontId="19"/>
  </si>
  <si>
    <t>保護第2係</t>
    <rPh sb="0" eb="2">
      <t>ホゴ</t>
    </rPh>
    <rPh sb="2" eb="3">
      <t>ダイ</t>
    </rPh>
    <rPh sb="4" eb="5">
      <t>カカリ</t>
    </rPh>
    <phoneticPr fontId="19"/>
  </si>
  <si>
    <t>農林保全係</t>
    <rPh sb="0" eb="2">
      <t>ノウリン</t>
    </rPh>
    <rPh sb="2" eb="4">
      <t>ホゼン</t>
    </rPh>
    <rPh sb="4" eb="5">
      <t>カカリ</t>
    </rPh>
    <phoneticPr fontId="19"/>
  </si>
  <si>
    <t>道路企画係</t>
    <rPh sb="0" eb="2">
      <t>ドウロ</t>
    </rPh>
    <rPh sb="2" eb="4">
      <t>キカク</t>
    </rPh>
    <rPh sb="4" eb="5">
      <t>ガカリ</t>
    </rPh>
    <phoneticPr fontId="19"/>
  </si>
  <si>
    <t>料金係</t>
    <rPh sb="0" eb="2">
      <t>リョウキン</t>
    </rPh>
    <rPh sb="2" eb="3">
      <t>カカリ</t>
    </rPh>
    <phoneticPr fontId="19"/>
  </si>
  <si>
    <t>施設安全係</t>
    <rPh sb="0" eb="2">
      <t>シセツ</t>
    </rPh>
    <rPh sb="2" eb="4">
      <t>アンゼン</t>
    </rPh>
    <rPh sb="4" eb="5">
      <t>カカリ</t>
    </rPh>
    <phoneticPr fontId="19"/>
  </si>
  <si>
    <t>人権教育担当</t>
    <rPh sb="0" eb="2">
      <t>ジンケン</t>
    </rPh>
    <rPh sb="2" eb="4">
      <t>キョウイク</t>
    </rPh>
    <rPh sb="4" eb="6">
      <t>タントウ</t>
    </rPh>
    <phoneticPr fontId="19"/>
  </si>
  <si>
    <t>(1)</t>
  </si>
  <si>
    <t>管財課</t>
  </si>
  <si>
    <t>広域事業推進室</t>
  </si>
  <si>
    <t>下水道建設課</t>
  </si>
  <si>
    <t>1係</t>
    <rPh sb="1" eb="2">
      <t>カカリ</t>
    </rPh>
    <phoneticPr fontId="19"/>
  </si>
  <si>
    <t>秘書係</t>
  </si>
  <si>
    <t>市政情報課</t>
  </si>
  <si>
    <t>住宅課</t>
    <rPh sb="0" eb="2">
      <t>ジュウタク</t>
    </rPh>
    <phoneticPr fontId="19"/>
  </si>
  <si>
    <t>調整係</t>
    <rPh sb="0" eb="2">
      <t>チョウセイ</t>
    </rPh>
    <rPh sb="2" eb="3">
      <t>カカリ</t>
    </rPh>
    <phoneticPr fontId="19"/>
  </si>
  <si>
    <t>工務第1係</t>
    <rPh sb="0" eb="2">
      <t>コウム</t>
    </rPh>
    <rPh sb="2" eb="3">
      <t>ダイ</t>
    </rPh>
    <phoneticPr fontId="19"/>
  </si>
  <si>
    <t>警防係</t>
    <rPh sb="0" eb="2">
      <t>ケイボウ</t>
    </rPh>
    <rPh sb="2" eb="3">
      <t>カカリ</t>
    </rPh>
    <phoneticPr fontId="19"/>
  </si>
  <si>
    <t>学事課</t>
  </si>
  <si>
    <t>市民課</t>
  </si>
  <si>
    <t>シティプロモーション推進係</t>
    <rPh sb="10" eb="12">
      <t>スイシン</t>
    </rPh>
    <rPh sb="12" eb="13">
      <t>ガカリ</t>
    </rPh>
    <phoneticPr fontId="19"/>
  </si>
  <si>
    <t>財産管理係</t>
    <rPh sb="0" eb="2">
      <t>ザイサン</t>
    </rPh>
    <rPh sb="2" eb="4">
      <t>カンリ</t>
    </rPh>
    <rPh sb="4" eb="5">
      <t>カカリ</t>
    </rPh>
    <phoneticPr fontId="19"/>
  </si>
  <si>
    <t>障害福祉係</t>
    <rPh sb="0" eb="2">
      <t>ショウガイ</t>
    </rPh>
    <rPh sb="2" eb="4">
      <t>フクシ</t>
    </rPh>
    <rPh sb="4" eb="5">
      <t>カカリ</t>
    </rPh>
    <phoneticPr fontId="19"/>
  </si>
  <si>
    <t>計画調整係</t>
    <rPh sb="0" eb="2">
      <t>ケイカク</t>
    </rPh>
    <rPh sb="2" eb="4">
      <t>チョウセイ</t>
    </rPh>
    <rPh sb="4" eb="5">
      <t>カカリ</t>
    </rPh>
    <phoneticPr fontId="19"/>
  </si>
  <si>
    <t>工務第2係</t>
    <rPh sb="0" eb="2">
      <t>コウム</t>
    </rPh>
    <rPh sb="2" eb="3">
      <t>ダイ</t>
    </rPh>
    <phoneticPr fontId="19"/>
  </si>
  <si>
    <t>救急救助係</t>
    <rPh sb="0" eb="2">
      <t>キュウキュウ</t>
    </rPh>
    <rPh sb="2" eb="4">
      <t>キュウジョ</t>
    </rPh>
    <rPh sb="4" eb="5">
      <t>カカリ</t>
    </rPh>
    <phoneticPr fontId="19"/>
  </si>
  <si>
    <t>計画係</t>
    <rPh sb="0" eb="2">
      <t>ケイカク</t>
    </rPh>
    <rPh sb="2" eb="3">
      <t>ガカリ</t>
    </rPh>
    <phoneticPr fontId="19"/>
  </si>
  <si>
    <t>学務職員係</t>
    <rPh sb="0" eb="2">
      <t>ガクム</t>
    </rPh>
    <rPh sb="2" eb="4">
      <t>ショクイン</t>
    </rPh>
    <rPh sb="4" eb="5">
      <t>カカリ</t>
    </rPh>
    <phoneticPr fontId="19"/>
  </si>
  <si>
    <t>選挙係</t>
    <rPh sb="0" eb="2">
      <t>センキョ</t>
    </rPh>
    <rPh sb="2" eb="3">
      <t>カカリ</t>
    </rPh>
    <phoneticPr fontId="19"/>
  </si>
  <si>
    <t>戸籍係</t>
    <rPh sb="0" eb="2">
      <t>コセキ</t>
    </rPh>
    <rPh sb="2" eb="3">
      <t>カカリ</t>
    </rPh>
    <phoneticPr fontId="19"/>
  </si>
  <si>
    <t>職員課</t>
  </si>
  <si>
    <t>障害支援係</t>
    <rPh sb="0" eb="2">
      <t>ショウガイ</t>
    </rPh>
    <rPh sb="2" eb="4">
      <t>シエン</t>
    </rPh>
    <rPh sb="4" eb="5">
      <t>カカリ</t>
    </rPh>
    <phoneticPr fontId="19"/>
  </si>
  <si>
    <t>住宅係</t>
  </si>
  <si>
    <t>都市整備課</t>
  </si>
  <si>
    <t>工務第3係</t>
    <rPh sb="0" eb="2">
      <t>コウム</t>
    </rPh>
    <rPh sb="2" eb="3">
      <t>ダイ</t>
    </rPh>
    <phoneticPr fontId="19"/>
  </si>
  <si>
    <t>工務係</t>
    <rPh sb="0" eb="2">
      <t>コウム</t>
    </rPh>
    <rPh sb="2" eb="3">
      <t>ガカリ</t>
    </rPh>
    <phoneticPr fontId="19"/>
  </si>
  <si>
    <t>保健給食係</t>
    <rPh sb="0" eb="2">
      <t>ホケン</t>
    </rPh>
    <rPh sb="2" eb="4">
      <t>キュウショク</t>
    </rPh>
    <rPh sb="4" eb="5">
      <t>カカリ</t>
    </rPh>
    <phoneticPr fontId="19"/>
  </si>
  <si>
    <t>情報政策係</t>
    <rPh sb="0" eb="2">
      <t>ジョウホウ</t>
    </rPh>
    <rPh sb="2" eb="4">
      <t>セイサク</t>
    </rPh>
    <rPh sb="4" eb="5">
      <t>カカリ</t>
    </rPh>
    <phoneticPr fontId="19"/>
  </si>
  <si>
    <t>住民係</t>
    <rPh sb="0" eb="2">
      <t>ジュウミン</t>
    </rPh>
    <rPh sb="2" eb="3">
      <t>カカリ</t>
    </rPh>
    <phoneticPr fontId="19"/>
  </si>
  <si>
    <t>園芸センター</t>
  </si>
  <si>
    <t>人事係</t>
  </si>
  <si>
    <t>－</t>
  </si>
  <si>
    <t>情報管理係</t>
  </si>
  <si>
    <t>園芸振興係</t>
  </si>
  <si>
    <t>給与厚生係</t>
  </si>
  <si>
    <t>用地課</t>
  </si>
  <si>
    <t>市街地整備係</t>
    <rPh sb="0" eb="3">
      <t>シガイチ</t>
    </rPh>
    <rPh sb="3" eb="5">
      <t>セイビ</t>
    </rPh>
    <rPh sb="5" eb="6">
      <t>ガカリ</t>
    </rPh>
    <phoneticPr fontId="19"/>
  </si>
  <si>
    <t>第1指令係</t>
    <rPh sb="0" eb="1">
      <t>ダイ</t>
    </rPh>
    <rPh sb="2" eb="4">
      <t>シレイ</t>
    </rPh>
    <rPh sb="4" eb="5">
      <t>カカリ</t>
    </rPh>
    <phoneticPr fontId="19"/>
  </si>
  <si>
    <t>指導課</t>
  </si>
  <si>
    <t>市民税課</t>
  </si>
  <si>
    <t>子育て支援係</t>
    <rPh sb="0" eb="2">
      <t>コソダ</t>
    </rPh>
    <rPh sb="3" eb="5">
      <t>シエン</t>
    </rPh>
    <rPh sb="5" eb="6">
      <t>カカリ</t>
    </rPh>
    <phoneticPr fontId="19"/>
  </si>
  <si>
    <t>庶務係</t>
  </si>
  <si>
    <t>公園係</t>
    <rPh sb="0" eb="2">
      <t>コウエン</t>
    </rPh>
    <rPh sb="2" eb="3">
      <t>カカリ</t>
    </rPh>
    <phoneticPr fontId="19"/>
  </si>
  <si>
    <t>普及係</t>
    <rPh sb="0" eb="2">
      <t>フキュウ</t>
    </rPh>
    <rPh sb="2" eb="3">
      <t>カカリ</t>
    </rPh>
    <phoneticPr fontId="19"/>
  </si>
  <si>
    <t>第2指令係</t>
    <rPh sb="0" eb="1">
      <t>ダイ</t>
    </rPh>
    <rPh sb="2" eb="4">
      <t>シレイ</t>
    </rPh>
    <rPh sb="4" eb="5">
      <t>カカリ</t>
    </rPh>
    <phoneticPr fontId="19"/>
  </si>
  <si>
    <t>給水係</t>
    <rPh sb="0" eb="2">
      <t>キュウスイ</t>
    </rPh>
    <rPh sb="2" eb="3">
      <t>カカリ</t>
    </rPh>
    <phoneticPr fontId="19"/>
  </si>
  <si>
    <t>廃棄物対策課</t>
    <rPh sb="0" eb="3">
      <t>ハイキブツ</t>
    </rPh>
    <rPh sb="3" eb="5">
      <t>タイサク</t>
    </rPh>
    <rPh sb="5" eb="6">
      <t>カ</t>
    </rPh>
    <phoneticPr fontId="19"/>
  </si>
  <si>
    <t>地籍調査課</t>
    <rPh sb="0" eb="2">
      <t>チセキ</t>
    </rPh>
    <rPh sb="2" eb="4">
      <t>チョウサ</t>
    </rPh>
    <rPh sb="4" eb="5">
      <t>カ</t>
    </rPh>
    <phoneticPr fontId="19"/>
  </si>
  <si>
    <t>税務調整係</t>
    <rPh sb="0" eb="2">
      <t>ゼイム</t>
    </rPh>
    <rPh sb="2" eb="4">
      <t>チョウセイ</t>
    </rPh>
    <rPh sb="4" eb="5">
      <t>カカリ</t>
    </rPh>
    <phoneticPr fontId="19"/>
  </si>
  <si>
    <t>母子保健係</t>
  </si>
  <si>
    <t>用地係</t>
    <rPh sb="0" eb="2">
      <t>ヨウチ</t>
    </rPh>
    <rPh sb="2" eb="3">
      <t>ガカリ</t>
    </rPh>
    <phoneticPr fontId="19"/>
  </si>
  <si>
    <t>維持係</t>
    <rPh sb="0" eb="2">
      <t>イジ</t>
    </rPh>
    <rPh sb="2" eb="3">
      <t>カカリ</t>
    </rPh>
    <phoneticPr fontId="19"/>
  </si>
  <si>
    <t>浄水係</t>
    <rPh sb="0" eb="2">
      <t>ジョウスイ</t>
    </rPh>
    <rPh sb="2" eb="3">
      <t>カカリ</t>
    </rPh>
    <phoneticPr fontId="19"/>
  </si>
  <si>
    <t>青少年育成課</t>
    <rPh sb="0" eb="3">
      <t>セイショウネン</t>
    </rPh>
    <rPh sb="3" eb="6">
      <t>イクセイカ</t>
    </rPh>
    <phoneticPr fontId="19"/>
  </si>
  <si>
    <t>地籍調査1係</t>
    <rPh sb="0" eb="2">
      <t>チセキ</t>
    </rPh>
    <rPh sb="2" eb="4">
      <t>チョウサ</t>
    </rPh>
    <rPh sb="5" eb="6">
      <t>カカリ</t>
    </rPh>
    <phoneticPr fontId="19"/>
  </si>
  <si>
    <t>防災対策係</t>
    <rPh sb="0" eb="2">
      <t>ボウサイ</t>
    </rPh>
    <rPh sb="2" eb="4">
      <t>タイサク</t>
    </rPh>
    <rPh sb="4" eb="5">
      <t>カカリ</t>
    </rPh>
    <phoneticPr fontId="19"/>
  </si>
  <si>
    <t>市民税係</t>
    <rPh sb="0" eb="3">
      <t>シミンゼイ</t>
    </rPh>
    <rPh sb="3" eb="4">
      <t>カカリ</t>
    </rPh>
    <phoneticPr fontId="19"/>
  </si>
  <si>
    <t>予防課</t>
    <rPh sb="0" eb="2">
      <t>ヨボウ</t>
    </rPh>
    <rPh sb="2" eb="3">
      <t>カ</t>
    </rPh>
    <phoneticPr fontId="19"/>
  </si>
  <si>
    <t>青少年係</t>
    <rPh sb="0" eb="3">
      <t>セイショウネン</t>
    </rPh>
    <rPh sb="3" eb="4">
      <t>カカリ</t>
    </rPh>
    <phoneticPr fontId="19"/>
  </si>
  <si>
    <t>監査係</t>
    <rPh sb="0" eb="2">
      <t>カンサ</t>
    </rPh>
    <rPh sb="2" eb="3">
      <t>カカリ</t>
    </rPh>
    <phoneticPr fontId="19"/>
  </si>
  <si>
    <t>地籍調査2係</t>
    <rPh sb="0" eb="2">
      <t>チセキ</t>
    </rPh>
    <rPh sb="2" eb="4">
      <t>チョウサ</t>
    </rPh>
    <rPh sb="5" eb="6">
      <t>カカリ</t>
    </rPh>
    <phoneticPr fontId="19"/>
  </si>
  <si>
    <t>生活安全係</t>
    <rPh sb="0" eb="2">
      <t>セイカツ</t>
    </rPh>
    <rPh sb="2" eb="4">
      <t>アンゼン</t>
    </rPh>
    <rPh sb="4" eb="5">
      <t>カカリ</t>
    </rPh>
    <phoneticPr fontId="19"/>
  </si>
  <si>
    <t>道路建設課</t>
    <rPh sb="0" eb="2">
      <t>ドウロ</t>
    </rPh>
    <phoneticPr fontId="19"/>
  </si>
  <si>
    <t>計画係</t>
    <rPh sb="0" eb="2">
      <t>ケイカク</t>
    </rPh>
    <rPh sb="2" eb="3">
      <t>カカリ</t>
    </rPh>
    <phoneticPr fontId="19"/>
  </si>
  <si>
    <t>予防係</t>
    <rPh sb="0" eb="2">
      <t>ヨボウ</t>
    </rPh>
    <rPh sb="2" eb="3">
      <t>カカリ</t>
    </rPh>
    <phoneticPr fontId="19"/>
  </si>
  <si>
    <t>資産税課</t>
  </si>
  <si>
    <t>保育所係</t>
    <rPh sb="0" eb="2">
      <t>ホイク</t>
    </rPh>
    <rPh sb="2" eb="3">
      <t>ショ</t>
    </rPh>
    <rPh sb="3" eb="4">
      <t>カカリ</t>
    </rPh>
    <phoneticPr fontId="19"/>
  </si>
  <si>
    <t>市道第1係</t>
    <rPh sb="0" eb="2">
      <t>シドウ</t>
    </rPh>
    <rPh sb="2" eb="3">
      <t>ダイ</t>
    </rPh>
    <rPh sb="4" eb="5">
      <t>ガカリ</t>
    </rPh>
    <phoneticPr fontId="19"/>
  </si>
  <si>
    <t>事業第1係</t>
    <rPh sb="2" eb="3">
      <t>ダイ</t>
    </rPh>
    <phoneticPr fontId="19"/>
  </si>
  <si>
    <t>施設係</t>
    <rPh sb="0" eb="2">
      <t>シセツ</t>
    </rPh>
    <rPh sb="2" eb="3">
      <t>カカリ</t>
    </rPh>
    <phoneticPr fontId="19"/>
  </si>
  <si>
    <t>指導係</t>
    <rPh sb="0" eb="2">
      <t>シドウ</t>
    </rPh>
    <rPh sb="2" eb="3">
      <t>カカリ</t>
    </rPh>
    <phoneticPr fontId="19"/>
  </si>
  <si>
    <t>東広島学校給食センター</t>
    <rPh sb="0" eb="3">
      <t>ヒガシヒロシマ</t>
    </rPh>
    <rPh sb="3" eb="5">
      <t>ガッコウ</t>
    </rPh>
    <phoneticPr fontId="19"/>
  </si>
  <si>
    <t>市民協働センター</t>
    <rPh sb="0" eb="2">
      <t>シミン</t>
    </rPh>
    <rPh sb="2" eb="4">
      <t>キョウドウ</t>
    </rPh>
    <phoneticPr fontId="19"/>
  </si>
  <si>
    <t>土地係</t>
  </si>
  <si>
    <t>児童育成係</t>
    <rPh sb="0" eb="2">
      <t>ジドウ</t>
    </rPh>
    <rPh sb="2" eb="4">
      <t>イクセイ</t>
    </rPh>
    <rPh sb="4" eb="5">
      <t>カカ</t>
    </rPh>
    <phoneticPr fontId="19"/>
  </si>
  <si>
    <t>市道第2係</t>
    <rPh sb="0" eb="2">
      <t>シドウ</t>
    </rPh>
    <rPh sb="2" eb="3">
      <t>ダイ</t>
    </rPh>
    <rPh sb="4" eb="5">
      <t>ガカリ</t>
    </rPh>
    <phoneticPr fontId="19"/>
  </si>
  <si>
    <t>事業第2係</t>
    <rPh sb="2" eb="3">
      <t>ダイ</t>
    </rPh>
    <rPh sb="4" eb="5">
      <t>ガカリ</t>
    </rPh>
    <phoneticPr fontId="19"/>
  </si>
  <si>
    <t>業務係</t>
    <rPh sb="0" eb="2">
      <t>ギョウム</t>
    </rPh>
    <rPh sb="2" eb="3">
      <t>カカリ</t>
    </rPh>
    <phoneticPr fontId="19"/>
  </si>
  <si>
    <t>環境管理係</t>
    <rPh sb="0" eb="2">
      <t>カンキョウ</t>
    </rPh>
    <rPh sb="2" eb="4">
      <t>カンリ</t>
    </rPh>
    <rPh sb="4" eb="5">
      <t>カカリ</t>
    </rPh>
    <phoneticPr fontId="19"/>
  </si>
  <si>
    <t>労政係</t>
    <rPh sb="0" eb="2">
      <t>ロウセイ</t>
    </rPh>
    <rPh sb="2" eb="3">
      <t>カカリ</t>
    </rPh>
    <phoneticPr fontId="19"/>
  </si>
  <si>
    <t>啓発班</t>
    <rPh sb="0" eb="2">
      <t>ケイハツ</t>
    </rPh>
    <rPh sb="2" eb="3">
      <t>ハン</t>
    </rPh>
    <phoneticPr fontId="19"/>
  </si>
  <si>
    <t>家屋係</t>
  </si>
  <si>
    <t>農林道係</t>
    <rPh sb="0" eb="2">
      <t>ノウリン</t>
    </rPh>
    <rPh sb="2" eb="3">
      <t>ドウ</t>
    </rPh>
    <rPh sb="3" eb="4">
      <t>ガカリ</t>
    </rPh>
    <phoneticPr fontId="19"/>
  </si>
  <si>
    <t>東広島消防署</t>
    <rPh sb="0" eb="3">
      <t>ヒガシヒロシマ</t>
    </rPh>
    <rPh sb="3" eb="6">
      <t>ショウボウショ</t>
    </rPh>
    <phoneticPr fontId="19"/>
  </si>
  <si>
    <t>生活衛生係</t>
    <rPh sb="0" eb="2">
      <t>セイカツ</t>
    </rPh>
    <rPh sb="2" eb="4">
      <t>エイセイ</t>
    </rPh>
    <rPh sb="4" eb="5">
      <t>カカリ</t>
    </rPh>
    <phoneticPr fontId="19"/>
  </si>
  <si>
    <t>調整班</t>
    <rPh sb="0" eb="2">
      <t>チョウセイ</t>
    </rPh>
    <rPh sb="2" eb="3">
      <t>ハン</t>
    </rPh>
    <phoneticPr fontId="19"/>
  </si>
  <si>
    <t>保育所</t>
  </si>
  <si>
    <t>西条学校給食センター</t>
    <rPh sb="0" eb="2">
      <t>サイジョウ</t>
    </rPh>
    <rPh sb="2" eb="4">
      <t>ガッコウ</t>
    </rPh>
    <phoneticPr fontId="19"/>
  </si>
  <si>
    <t>収納課</t>
  </si>
  <si>
    <t>建築指導係</t>
    <rPh sb="0" eb="2">
      <t>ケンチク</t>
    </rPh>
    <rPh sb="2" eb="4">
      <t>シドウ</t>
    </rPh>
    <rPh sb="4" eb="5">
      <t>カカリ</t>
    </rPh>
    <phoneticPr fontId="19"/>
  </si>
  <si>
    <t>農地保全係</t>
    <rPh sb="0" eb="2">
      <t>ノウチ</t>
    </rPh>
    <rPh sb="2" eb="4">
      <t>ホゼン</t>
    </rPh>
    <rPh sb="4" eb="5">
      <t>カカリ</t>
    </rPh>
    <phoneticPr fontId="19"/>
  </si>
  <si>
    <t>企業振興係</t>
    <rPh sb="0" eb="2">
      <t>キギョウ</t>
    </rPh>
    <rPh sb="2" eb="4">
      <t>シンコウ</t>
    </rPh>
    <rPh sb="4" eb="5">
      <t>カカリ</t>
    </rPh>
    <phoneticPr fontId="19"/>
  </si>
  <si>
    <t>河川港湾係</t>
    <rPh sb="0" eb="2">
      <t>カセン</t>
    </rPh>
    <rPh sb="2" eb="4">
      <t>コウワン</t>
    </rPh>
    <rPh sb="4" eb="5">
      <t>ガカリ</t>
    </rPh>
    <phoneticPr fontId="19"/>
  </si>
  <si>
    <t>建築審査係</t>
    <rPh sb="0" eb="2">
      <t>ケンチク</t>
    </rPh>
    <rPh sb="2" eb="4">
      <t>シンサ</t>
    </rPh>
    <rPh sb="4" eb="5">
      <t>カカリ</t>
    </rPh>
    <phoneticPr fontId="19"/>
  </si>
  <si>
    <t>農地係</t>
    <rPh sb="0" eb="2">
      <t>ノウチ</t>
    </rPh>
    <rPh sb="2" eb="3">
      <t>カカリ</t>
    </rPh>
    <phoneticPr fontId="19"/>
  </si>
  <si>
    <t>検査係</t>
    <rPh sb="2" eb="3">
      <t>カカリ</t>
    </rPh>
    <phoneticPr fontId="19"/>
  </si>
  <si>
    <t>調査係</t>
    <rPh sb="0" eb="2">
      <t>チョウサ</t>
    </rPh>
    <rPh sb="2" eb="3">
      <t>カカリ</t>
    </rPh>
    <phoneticPr fontId="19"/>
  </si>
  <si>
    <t>農業水利係</t>
    <rPh sb="0" eb="2">
      <t>ノウギョウ</t>
    </rPh>
    <rPh sb="2" eb="4">
      <t>スイリ</t>
    </rPh>
    <rPh sb="4" eb="5">
      <t>ガカリ</t>
    </rPh>
    <phoneticPr fontId="19"/>
  </si>
  <si>
    <t>第1警防係</t>
    <rPh sb="0" eb="1">
      <t>ダイ</t>
    </rPh>
    <rPh sb="2" eb="4">
      <t>ケイボウ</t>
    </rPh>
    <rPh sb="4" eb="5">
      <t>カカリ</t>
    </rPh>
    <phoneticPr fontId="19"/>
  </si>
  <si>
    <t>八本松学校給食センター</t>
    <rPh sb="0" eb="3">
      <t>ハチホンマツ</t>
    </rPh>
    <rPh sb="3" eb="5">
      <t>ガッコウ</t>
    </rPh>
    <phoneticPr fontId="19"/>
  </si>
  <si>
    <t>第1救急係</t>
    <rPh sb="0" eb="1">
      <t>ダイ</t>
    </rPh>
    <rPh sb="2" eb="4">
      <t>キュウキュウ</t>
    </rPh>
    <rPh sb="4" eb="5">
      <t>カカリ</t>
    </rPh>
    <phoneticPr fontId="19"/>
  </si>
  <si>
    <t>保健総務係</t>
    <rPh sb="0" eb="2">
      <t>ホケン</t>
    </rPh>
    <rPh sb="2" eb="4">
      <t>ソウム</t>
    </rPh>
    <rPh sb="4" eb="5">
      <t>カカリ</t>
    </rPh>
    <phoneticPr fontId="19"/>
  </si>
  <si>
    <t>開発指導係</t>
    <rPh sb="0" eb="2">
      <t>カイハツ</t>
    </rPh>
    <rPh sb="2" eb="4">
      <t>シドウ</t>
    </rPh>
    <rPh sb="4" eb="5">
      <t>カカリ</t>
    </rPh>
    <phoneticPr fontId="19"/>
  </si>
  <si>
    <t>第1救助係</t>
    <rPh sb="0" eb="1">
      <t>ダイ</t>
    </rPh>
    <rPh sb="2" eb="4">
      <t>キュウジョ</t>
    </rPh>
    <rPh sb="4" eb="5">
      <t>カカリ</t>
    </rPh>
    <phoneticPr fontId="19"/>
  </si>
  <si>
    <t>新産業創出係</t>
    <rPh sb="0" eb="3">
      <t>シンサンギョウ</t>
    </rPh>
    <rPh sb="3" eb="5">
      <t>ソウシュツ</t>
    </rPh>
    <rPh sb="5" eb="6">
      <t>カカリ</t>
    </rPh>
    <phoneticPr fontId="19"/>
  </si>
  <si>
    <t>工事契約係</t>
    <rPh sb="0" eb="2">
      <t>コウジ</t>
    </rPh>
    <rPh sb="2" eb="4">
      <t>ケイヤク</t>
    </rPh>
    <rPh sb="4" eb="5">
      <t>カカリ</t>
    </rPh>
    <phoneticPr fontId="19"/>
  </si>
  <si>
    <t>健康支援係</t>
    <rPh sb="0" eb="2">
      <t>ケンコウ</t>
    </rPh>
    <rPh sb="2" eb="4">
      <t>シエン</t>
    </rPh>
    <rPh sb="4" eb="5">
      <t>カカリ</t>
    </rPh>
    <phoneticPr fontId="19"/>
  </si>
  <si>
    <t>維持第1係</t>
    <rPh sb="0" eb="2">
      <t>イジ</t>
    </rPh>
    <phoneticPr fontId="19"/>
  </si>
  <si>
    <t>開発検査係</t>
    <rPh sb="0" eb="2">
      <t>カイハツ</t>
    </rPh>
    <rPh sb="2" eb="4">
      <t>ケンサ</t>
    </rPh>
    <rPh sb="4" eb="5">
      <t>カカリ</t>
    </rPh>
    <phoneticPr fontId="19"/>
  </si>
  <si>
    <t>第2警防係</t>
    <rPh sb="0" eb="1">
      <t>ダイ</t>
    </rPh>
    <rPh sb="2" eb="4">
      <t>ケイボウ</t>
    </rPh>
    <rPh sb="4" eb="5">
      <t>カカリ</t>
    </rPh>
    <phoneticPr fontId="19"/>
  </si>
  <si>
    <t>福富学校給食センター</t>
    <rPh sb="0" eb="2">
      <t>フクトミ</t>
    </rPh>
    <rPh sb="2" eb="4">
      <t>ガッコウ</t>
    </rPh>
    <rPh sb="4" eb="6">
      <t>キュウショク</t>
    </rPh>
    <phoneticPr fontId="19"/>
  </si>
  <si>
    <t>物品役務係</t>
    <rPh sb="0" eb="2">
      <t>ブッピン</t>
    </rPh>
    <rPh sb="2" eb="4">
      <t>エキム</t>
    </rPh>
    <rPh sb="4" eb="5">
      <t>カカリ</t>
    </rPh>
    <phoneticPr fontId="19"/>
  </si>
  <si>
    <t>維持第2係</t>
    <rPh sb="0" eb="2">
      <t>イジ</t>
    </rPh>
    <phoneticPr fontId="19"/>
  </si>
  <si>
    <t>第2救急係</t>
    <rPh sb="0" eb="1">
      <t>ダイ</t>
    </rPh>
    <rPh sb="2" eb="4">
      <t>キュウキュウ</t>
    </rPh>
    <rPh sb="4" eb="5">
      <t>カカリ</t>
    </rPh>
    <phoneticPr fontId="19"/>
  </si>
  <si>
    <t>事務職員</t>
  </si>
  <si>
    <t>営繕課</t>
    <rPh sb="0" eb="2">
      <t>エイゼン</t>
    </rPh>
    <phoneticPr fontId="19"/>
  </si>
  <si>
    <t>第2救助係</t>
    <rPh sb="0" eb="1">
      <t>ダイ</t>
    </rPh>
    <rPh sb="2" eb="4">
      <t>キュウジョ</t>
    </rPh>
    <rPh sb="4" eb="5">
      <t>カカリ</t>
    </rPh>
    <phoneticPr fontId="19"/>
  </si>
  <si>
    <t>営繕第1係</t>
    <rPh sb="0" eb="2">
      <t>エイゼン</t>
    </rPh>
    <phoneticPr fontId="19"/>
  </si>
  <si>
    <t>豊栄学校給食センター</t>
    <rPh sb="0" eb="2">
      <t>トヨサカ</t>
    </rPh>
    <rPh sb="2" eb="4">
      <t>ガッコウ</t>
    </rPh>
    <rPh sb="4" eb="6">
      <t>キュウショク</t>
    </rPh>
    <phoneticPr fontId="19"/>
  </si>
  <si>
    <t>東広島市人権センター</t>
    <rPh sb="0" eb="4">
      <t>ヒガシヒロシマシ</t>
    </rPh>
    <rPh sb="4" eb="6">
      <t>ジンケン</t>
    </rPh>
    <phoneticPr fontId="19"/>
  </si>
  <si>
    <t>高齢福祉係</t>
    <rPh sb="0" eb="2">
      <t>コウレイ</t>
    </rPh>
    <rPh sb="2" eb="4">
      <t>フクシ</t>
    </rPh>
    <phoneticPr fontId="19"/>
  </si>
  <si>
    <t>営繕第2係</t>
    <rPh sb="0" eb="2">
      <t>エイゼン</t>
    </rPh>
    <phoneticPr fontId="19"/>
  </si>
  <si>
    <t>商業振興係</t>
    <rPh sb="0" eb="2">
      <t>ショウギョウ</t>
    </rPh>
    <rPh sb="2" eb="4">
      <t>シンコウ</t>
    </rPh>
    <rPh sb="4" eb="5">
      <t>カカリ</t>
    </rPh>
    <phoneticPr fontId="19"/>
  </si>
  <si>
    <t>営繕第3係</t>
    <rPh sb="0" eb="2">
      <t>エイゼン</t>
    </rPh>
    <phoneticPr fontId="19"/>
  </si>
  <si>
    <t>黒瀬文化会館</t>
    <rPh sb="0" eb="2">
      <t>クロセ</t>
    </rPh>
    <rPh sb="2" eb="4">
      <t>ブンカ</t>
    </rPh>
    <rPh sb="4" eb="6">
      <t>カイカン</t>
    </rPh>
    <phoneticPr fontId="19"/>
  </si>
  <si>
    <t>観光振興係</t>
    <rPh sb="0" eb="2">
      <t>カンコウ</t>
    </rPh>
    <rPh sb="2" eb="4">
      <t>シンコウ</t>
    </rPh>
    <rPh sb="4" eb="5">
      <t>カカリ</t>
    </rPh>
    <phoneticPr fontId="19"/>
  </si>
  <si>
    <t>河内学校給食センター</t>
    <rPh sb="0" eb="2">
      <t>コウチ</t>
    </rPh>
    <rPh sb="2" eb="4">
      <t>ガッコウ</t>
    </rPh>
    <rPh sb="4" eb="6">
      <t>キュウショク</t>
    </rPh>
    <phoneticPr fontId="19"/>
  </si>
  <si>
    <t>介護保険係</t>
    <rPh sb="0" eb="2">
      <t>カイゴ</t>
    </rPh>
    <phoneticPr fontId="19"/>
  </si>
  <si>
    <t>河内人権センター</t>
    <rPh sb="0" eb="2">
      <t>カワウチ</t>
    </rPh>
    <rPh sb="2" eb="4">
      <t>ジンケン</t>
    </rPh>
    <phoneticPr fontId="19"/>
  </si>
  <si>
    <t>介護認定係</t>
    <rPh sb="0" eb="2">
      <t>カイゴ</t>
    </rPh>
    <rPh sb="2" eb="4">
      <t>ニンテイ</t>
    </rPh>
    <rPh sb="4" eb="5">
      <t>カカリ</t>
    </rPh>
    <phoneticPr fontId="19"/>
  </si>
  <si>
    <t>スポーツ振興課</t>
    <rPh sb="4" eb="7">
      <t>シンコウカ</t>
    </rPh>
    <phoneticPr fontId="19"/>
  </si>
  <si>
    <t>介護給付係</t>
    <rPh sb="0" eb="2">
      <t>カイゴ</t>
    </rPh>
    <rPh sb="2" eb="4">
      <t>キュウフ</t>
    </rPh>
    <rPh sb="4" eb="5">
      <t>カカリ</t>
    </rPh>
    <phoneticPr fontId="19"/>
  </si>
  <si>
    <t>安芸津学校給食センター</t>
    <rPh sb="0" eb="3">
      <t>アキツ</t>
    </rPh>
    <rPh sb="3" eb="5">
      <t>ガッコウ</t>
    </rPh>
    <rPh sb="5" eb="7">
      <t>キュウショク</t>
    </rPh>
    <phoneticPr fontId="19"/>
  </si>
  <si>
    <t>生涯スポーツ係</t>
    <rPh sb="0" eb="2">
      <t>ショウガイ</t>
    </rPh>
    <rPh sb="6" eb="7">
      <t>カカリ</t>
    </rPh>
    <phoneticPr fontId="19"/>
  </si>
  <si>
    <t>安芸津人権センター</t>
    <rPh sb="0" eb="3">
      <t>アキツ</t>
    </rPh>
    <rPh sb="3" eb="5">
      <t>ジンケン</t>
    </rPh>
    <phoneticPr fontId="19"/>
  </si>
  <si>
    <t>スポーツ施設係</t>
    <rPh sb="4" eb="6">
      <t>シセツ</t>
    </rPh>
    <rPh sb="6" eb="7">
      <t>カカリ</t>
    </rPh>
    <phoneticPr fontId="19"/>
  </si>
  <si>
    <t>国保年金課</t>
  </si>
  <si>
    <t>エスポワール</t>
  </si>
  <si>
    <t>国保係</t>
  </si>
  <si>
    <t>小学校</t>
    <rPh sb="0" eb="3">
      <t>ショウガッコウ</t>
    </rPh>
    <phoneticPr fontId="19"/>
  </si>
  <si>
    <t>医療給付係</t>
    <rPh sb="0" eb="2">
      <t>イリョウ</t>
    </rPh>
    <phoneticPr fontId="19"/>
  </si>
  <si>
    <t>会計管理者</t>
    <rPh sb="0" eb="2">
      <t>カイケイ</t>
    </rPh>
    <rPh sb="2" eb="4">
      <t>カンリ</t>
    </rPh>
    <rPh sb="4" eb="5">
      <t>モノ</t>
    </rPh>
    <phoneticPr fontId="19"/>
  </si>
  <si>
    <t>八本松出張所</t>
  </si>
  <si>
    <t>年金係</t>
  </si>
  <si>
    <t>中学校</t>
    <rPh sb="0" eb="3">
      <t>チュウガッコウ</t>
    </rPh>
    <phoneticPr fontId="19"/>
  </si>
  <si>
    <t>市民係</t>
  </si>
  <si>
    <t>会計管理室</t>
    <rPh sb="0" eb="2">
      <t>カイケイ</t>
    </rPh>
    <rPh sb="2" eb="4">
      <t>カンリ</t>
    </rPh>
    <rPh sb="4" eb="5">
      <t>シツ</t>
    </rPh>
    <phoneticPr fontId="19"/>
  </si>
  <si>
    <t>国民健康保険診療所</t>
    <rPh sb="0" eb="2">
      <t>コクミン</t>
    </rPh>
    <rPh sb="2" eb="6">
      <t>ケンコウホケン</t>
    </rPh>
    <rPh sb="6" eb="9">
      <t>シンリョウショ</t>
    </rPh>
    <phoneticPr fontId="19"/>
  </si>
  <si>
    <t>志和出張所</t>
    <rPh sb="0" eb="2">
      <t>シワ</t>
    </rPh>
    <phoneticPr fontId="19"/>
  </si>
  <si>
    <t>会計課</t>
  </si>
  <si>
    <t>審査係</t>
    <rPh sb="0" eb="2">
      <t>シンサ</t>
    </rPh>
    <rPh sb="2" eb="3">
      <t>カカリ</t>
    </rPh>
    <phoneticPr fontId="19"/>
  </si>
  <si>
    <t>高屋出張所</t>
    <rPh sb="0" eb="2">
      <t>タカヤ</t>
    </rPh>
    <rPh sb="2" eb="4">
      <t>シュッチョウ</t>
    </rPh>
    <phoneticPr fontId="19"/>
  </si>
  <si>
    <t>地域振興課</t>
    <rPh sb="0" eb="2">
      <t>チイキ</t>
    </rPh>
    <rPh sb="2" eb="5">
      <t>シンコウカ</t>
    </rPh>
    <phoneticPr fontId="19"/>
  </si>
  <si>
    <t>地域振興係</t>
    <rPh sb="0" eb="2">
      <t>チイキ</t>
    </rPh>
    <rPh sb="2" eb="4">
      <t>シンコウ</t>
    </rPh>
    <rPh sb="4" eb="5">
      <t>カカリ</t>
    </rPh>
    <phoneticPr fontId="19"/>
  </si>
  <si>
    <t>社会福祉係</t>
    <rPh sb="0" eb="2">
      <t>シャカイ</t>
    </rPh>
    <rPh sb="2" eb="4">
      <t>フクシ</t>
    </rPh>
    <rPh sb="4" eb="5">
      <t>カカリ</t>
    </rPh>
    <phoneticPr fontId="19"/>
  </si>
  <si>
    <t>福祉保健課</t>
    <rPh sb="0" eb="2">
      <t>フクシ</t>
    </rPh>
    <rPh sb="2" eb="4">
      <t>ホケン</t>
    </rPh>
    <rPh sb="4" eb="5">
      <t>カ</t>
    </rPh>
    <phoneticPr fontId="19"/>
  </si>
  <si>
    <t>産業振興係</t>
    <rPh sb="0" eb="2">
      <t>サンギョウ</t>
    </rPh>
    <rPh sb="2" eb="4">
      <t>シンコウ</t>
    </rPh>
    <rPh sb="4" eb="5">
      <t>カカリ</t>
    </rPh>
    <phoneticPr fontId="19"/>
  </si>
  <si>
    <t>大崎上島消防署</t>
    <rPh sb="0" eb="1">
      <t>ダイ</t>
    </rPh>
    <rPh sb="1" eb="2">
      <t>サキ</t>
    </rPh>
    <rPh sb="2" eb="4">
      <t>カミシマ</t>
    </rPh>
    <rPh sb="4" eb="7">
      <t>ショウボウショ</t>
    </rPh>
    <phoneticPr fontId="19"/>
  </si>
  <si>
    <t>は、幹事課</t>
    <rPh sb="2" eb="4">
      <t>カンジ</t>
    </rPh>
    <rPh sb="4" eb="5">
      <t>カ</t>
    </rPh>
    <phoneticPr fontId="19"/>
  </si>
  <si>
    <t>所属</t>
    <phoneticPr fontId="19"/>
  </si>
  <si>
    <t>芸術文化ホール推進室</t>
    <rPh sb="0" eb="2">
      <t>ゲイジュツ</t>
    </rPh>
    <rPh sb="2" eb="4">
      <t>ブンカ</t>
    </rPh>
    <rPh sb="7" eb="9">
      <t>スイシン</t>
    </rPh>
    <rPh sb="9" eb="10">
      <t>シツ</t>
    </rPh>
    <phoneticPr fontId="19"/>
  </si>
  <si>
    <t>福富生涯学習支援センター</t>
    <rPh sb="0" eb="2">
      <t>フクトミ</t>
    </rPh>
    <rPh sb="2" eb="4">
      <t>ショウガイ</t>
    </rPh>
    <rPh sb="4" eb="6">
      <t>ガクシュウ</t>
    </rPh>
    <rPh sb="6" eb="8">
      <t>シエン</t>
    </rPh>
    <phoneticPr fontId="19"/>
  </si>
  <si>
    <t>河内生涯学習支援センター</t>
    <rPh sb="0" eb="2">
      <t>コウチ</t>
    </rPh>
    <rPh sb="2" eb="4">
      <t>ショウガイ</t>
    </rPh>
    <rPh sb="4" eb="6">
      <t>ガクシュウ</t>
    </rPh>
    <rPh sb="6" eb="8">
      <t>シエン</t>
    </rPh>
    <phoneticPr fontId="19"/>
  </si>
  <si>
    <t>2(1)</t>
    <phoneticPr fontId="19"/>
  </si>
  <si>
    <t>1(1)</t>
    <phoneticPr fontId="19"/>
  </si>
  <si>
    <t>3(1)</t>
    <phoneticPr fontId="19"/>
  </si>
  <si>
    <t>観光案内所</t>
    <rPh sb="0" eb="2">
      <t>カンコウ</t>
    </rPh>
    <rPh sb="2" eb="4">
      <t>アンナイ</t>
    </rPh>
    <rPh sb="4" eb="5">
      <t>ショ</t>
    </rPh>
    <phoneticPr fontId="19"/>
  </si>
  <si>
    <t>黒瀬維持分室</t>
    <rPh sb="0" eb="2">
      <t>クロセ</t>
    </rPh>
    <rPh sb="2" eb="4">
      <t>イジ</t>
    </rPh>
    <rPh sb="4" eb="6">
      <t>ブンシツ</t>
    </rPh>
    <phoneticPr fontId="19"/>
  </si>
  <si>
    <t>福富維持分室</t>
    <rPh sb="0" eb="2">
      <t>フクトミ</t>
    </rPh>
    <rPh sb="2" eb="4">
      <t>イジ</t>
    </rPh>
    <rPh sb="4" eb="6">
      <t>ブンシツ</t>
    </rPh>
    <phoneticPr fontId="19"/>
  </si>
  <si>
    <t>豊栄維持分室</t>
    <rPh sb="0" eb="2">
      <t>トヨサカ</t>
    </rPh>
    <rPh sb="2" eb="4">
      <t>イジ</t>
    </rPh>
    <rPh sb="4" eb="6">
      <t>ブンシツ</t>
    </rPh>
    <phoneticPr fontId="19"/>
  </si>
  <si>
    <t>-</t>
    <phoneticPr fontId="19"/>
  </si>
  <si>
    <t>河内維持分室</t>
    <rPh sb="0" eb="2">
      <t>コウチ</t>
    </rPh>
    <rPh sb="2" eb="4">
      <t>イジ</t>
    </rPh>
    <rPh sb="4" eb="6">
      <t>ブンシツ</t>
    </rPh>
    <phoneticPr fontId="19"/>
  </si>
  <si>
    <t>安芸津維持分室</t>
    <rPh sb="0" eb="3">
      <t>アキツ</t>
    </rPh>
    <rPh sb="3" eb="5">
      <t>イジ</t>
    </rPh>
    <rPh sb="5" eb="7">
      <t>ブンシツ</t>
    </rPh>
    <phoneticPr fontId="19"/>
  </si>
  <si>
    <t>エスポワール</t>
    <phoneticPr fontId="19"/>
  </si>
  <si>
    <t>消防総務係</t>
    <rPh sb="0" eb="2">
      <t>ショウボウ</t>
    </rPh>
    <rPh sb="2" eb="4">
      <t>ソウム</t>
    </rPh>
    <rPh sb="4" eb="5">
      <t>カカリ</t>
    </rPh>
    <phoneticPr fontId="19"/>
  </si>
  <si>
    <t>美術館</t>
    <rPh sb="0" eb="3">
      <t>ビジュツカン</t>
    </rPh>
    <phoneticPr fontId="19"/>
  </si>
  <si>
    <t>2015(平成27)年 4月 1日現在　職員課</t>
    <phoneticPr fontId="19"/>
  </si>
  <si>
    <t>2008（平20）</t>
  </si>
  <si>
    <t>2009（平21）</t>
  </si>
  <si>
    <t>2010（平22）</t>
  </si>
  <si>
    <t>2011（平23）</t>
  </si>
  <si>
    <t>2012（平24）</t>
  </si>
  <si>
    <t>2013（平25）</t>
  </si>
  <si>
    <t>2009(平21).08.30</t>
  </si>
  <si>
    <t>2012(平24).12.16</t>
  </si>
  <si>
    <t>2009(平21).11.08</t>
  </si>
  <si>
    <t>2013(平25).11.10</t>
  </si>
  <si>
    <t>2007(平19).04.08</t>
  </si>
  <si>
    <t>2014(平26).04.20</t>
  </si>
  <si>
    <t>環境先進都市推進室</t>
    <rPh sb="0" eb="2">
      <t>カンキョウ</t>
    </rPh>
    <rPh sb="2" eb="4">
      <t>センシン</t>
    </rPh>
    <rPh sb="4" eb="6">
      <t>トシ</t>
    </rPh>
    <rPh sb="6" eb="9">
      <t>スイシンシツ</t>
    </rPh>
    <phoneticPr fontId="19"/>
  </si>
  <si>
    <t>4(1)</t>
    <phoneticPr fontId="19"/>
  </si>
  <si>
    <t>企画調整係</t>
    <rPh sb="0" eb="2">
      <t>キカク</t>
    </rPh>
    <rPh sb="2" eb="4">
      <t>チョウセイ</t>
    </rPh>
    <rPh sb="4" eb="5">
      <t>カカリ</t>
    </rPh>
    <phoneticPr fontId="19"/>
  </si>
  <si>
    <t>自立支援係</t>
    <rPh sb="0" eb="2">
      <t>ジリツ</t>
    </rPh>
    <rPh sb="2" eb="4">
      <t>シエン</t>
    </rPh>
    <rPh sb="4" eb="5">
      <t>カカリ</t>
    </rPh>
    <phoneticPr fontId="19"/>
  </si>
  <si>
    <t>農村環境改善
センター</t>
    <rPh sb="0" eb="2">
      <t>ノウソン</t>
    </rPh>
    <rPh sb="2" eb="4">
      <t>カンキョウ</t>
    </rPh>
    <rPh sb="4" eb="6">
      <t>カイゼン</t>
    </rPh>
    <phoneticPr fontId="19"/>
  </si>
  <si>
    <t>志和生涯学習
センター</t>
    <rPh sb="0" eb="2">
      <t>シワ</t>
    </rPh>
    <rPh sb="2" eb="4">
      <t>ショウガイ</t>
    </rPh>
    <rPh sb="4" eb="6">
      <t>ガクシュウ</t>
    </rPh>
    <phoneticPr fontId="19"/>
  </si>
  <si>
    <t>黒瀬生涯学習
センター</t>
    <rPh sb="0" eb="2">
      <t>クロセ</t>
    </rPh>
    <rPh sb="2" eb="4">
      <t>ショウガイ</t>
    </rPh>
    <rPh sb="4" eb="6">
      <t>ガクシュウ</t>
    </rPh>
    <phoneticPr fontId="19"/>
  </si>
  <si>
    <t>福富生涯学習
支援センター</t>
    <rPh sb="0" eb="2">
      <t>フクトミ</t>
    </rPh>
    <rPh sb="2" eb="4">
      <t>ショウガイ</t>
    </rPh>
    <rPh sb="4" eb="6">
      <t>ガクシュウ</t>
    </rPh>
    <rPh sb="7" eb="9">
      <t>シエン</t>
    </rPh>
    <phoneticPr fontId="19"/>
  </si>
  <si>
    <t>豊栄生涯学習
センター</t>
    <rPh sb="0" eb="2">
      <t>トヨサカ</t>
    </rPh>
    <rPh sb="2" eb="4">
      <t>ショウガイ</t>
    </rPh>
    <rPh sb="4" eb="6">
      <t>ガクシュウ</t>
    </rPh>
    <phoneticPr fontId="19"/>
  </si>
  <si>
    <t>環境先進都市推進室</t>
    <rPh sb="0" eb="2">
      <t>カンキョウ</t>
    </rPh>
    <rPh sb="2" eb="4">
      <t>センシン</t>
    </rPh>
    <rPh sb="4" eb="6">
      <t>トシ</t>
    </rPh>
    <rPh sb="6" eb="8">
      <t>スイシン</t>
    </rPh>
    <rPh sb="8" eb="9">
      <t>シツ</t>
    </rPh>
    <phoneticPr fontId="19"/>
  </si>
  <si>
    <t>企画推進係</t>
    <rPh sb="0" eb="2">
      <t>キカク</t>
    </rPh>
    <rPh sb="2" eb="4">
      <t>スイシン</t>
    </rPh>
    <rPh sb="4" eb="5">
      <t>カカリ</t>
    </rPh>
    <phoneticPr fontId="19"/>
  </si>
  <si>
    <t>河内生涯学習
支援センター</t>
    <rPh sb="0" eb="2">
      <t>コウチ</t>
    </rPh>
    <rPh sb="2" eb="4">
      <t>ショウガイ</t>
    </rPh>
    <rPh sb="4" eb="6">
      <t>ガクシュウ</t>
    </rPh>
    <rPh sb="7" eb="9">
      <t>シエン</t>
    </rPh>
    <phoneticPr fontId="19"/>
  </si>
  <si>
    <t>安芸津生涯学習
センター</t>
    <rPh sb="0" eb="3">
      <t>アキツ</t>
    </rPh>
    <rPh sb="3" eb="5">
      <t>ショウガイ</t>
    </rPh>
    <rPh sb="5" eb="7">
      <t>ガクシュウ</t>
    </rPh>
    <phoneticPr fontId="19"/>
  </si>
  <si>
    <t>新産業創造
センター</t>
    <rPh sb="0" eb="3">
      <t>シンサンギョウ</t>
    </rPh>
    <rPh sb="3" eb="5">
      <t>ソウゾウ</t>
    </rPh>
    <phoneticPr fontId="19"/>
  </si>
  <si>
    <t>出土文化財管理
センター</t>
    <rPh sb="0" eb="2">
      <t>シュツド</t>
    </rPh>
    <rPh sb="2" eb="5">
      <t>ブンカザイ</t>
    </rPh>
    <rPh sb="5" eb="7">
      <t>カンリ</t>
    </rPh>
    <phoneticPr fontId="19"/>
  </si>
  <si>
    <t>定数内職員数1,565人（派遣職員27人を含む。）</t>
    <phoneticPr fontId="19"/>
  </si>
  <si>
    <t>衆議院議員</t>
    <rPh sb="0" eb="2">
      <t>シュウギ</t>
    </rPh>
    <rPh sb="2" eb="3">
      <t>イン</t>
    </rPh>
    <rPh sb="3" eb="5">
      <t>ギイン</t>
    </rPh>
    <phoneticPr fontId="18"/>
  </si>
  <si>
    <t>能良地域センター</t>
    <rPh sb="0" eb="1">
      <t>ノウ</t>
    </rPh>
    <rPh sb="1" eb="2">
      <t>リョウ</t>
    </rPh>
    <rPh sb="2" eb="4">
      <t>チイキ</t>
    </rPh>
    <phoneticPr fontId="5"/>
  </si>
  <si>
    <t>灘集会所</t>
    <rPh sb="0" eb="1">
      <t>ナダ</t>
    </rPh>
    <rPh sb="1" eb="3">
      <t>シュウカイ</t>
    </rPh>
    <rPh sb="3" eb="4">
      <t>ショ</t>
    </rPh>
    <phoneticPr fontId="5"/>
  </si>
  <si>
    <t>つばきの里大田</t>
    <rPh sb="4" eb="5">
      <t>サト</t>
    </rPh>
    <rPh sb="5" eb="7">
      <t>オオタ</t>
    </rPh>
    <phoneticPr fontId="5"/>
  </si>
  <si>
    <t>教育委員会事務局</t>
    <rPh sb="0" eb="2">
      <t>キョウイク</t>
    </rPh>
    <rPh sb="2" eb="5">
      <t>イインカイ</t>
    </rPh>
    <rPh sb="5" eb="8">
      <t>ジムキョク</t>
    </rPh>
    <phoneticPr fontId="18"/>
  </si>
  <si>
    <t>市長部局</t>
    <rPh sb="0" eb="2">
      <t>シチョウ</t>
    </rPh>
    <rPh sb="2" eb="4">
      <t>ブキョク</t>
    </rPh>
    <phoneticPr fontId="18"/>
  </si>
  <si>
    <t>2014（平26）</t>
  </si>
  <si>
    <t>2015（平27）</t>
  </si>
  <si>
    <t>発　　行</t>
    <rPh sb="0" eb="1">
      <t>パツ</t>
    </rPh>
    <rPh sb="3" eb="4">
      <t>ギョウ</t>
    </rPh>
    <phoneticPr fontId="19"/>
  </si>
  <si>
    <t>東広島市</t>
    <rPh sb="0" eb="1">
      <t>ヒガシ</t>
    </rPh>
    <rPh sb="1" eb="2">
      <t>ヒロ</t>
    </rPh>
    <rPh sb="2" eb="3">
      <t>シマ</t>
    </rPh>
    <rPh sb="3" eb="4">
      <t>シ</t>
    </rPh>
    <phoneticPr fontId="19"/>
  </si>
  <si>
    <t>編　　集</t>
    <rPh sb="0" eb="1">
      <t>ヘン</t>
    </rPh>
    <rPh sb="3" eb="4">
      <t>シュウ</t>
    </rPh>
    <phoneticPr fontId="19"/>
  </si>
  <si>
    <t>〒739-8601</t>
    <phoneticPr fontId="19"/>
  </si>
  <si>
    <t>東広島市西条栄町8番29号</t>
    <rPh sb="0" eb="4">
      <t>ヒガシヒロシマシ</t>
    </rPh>
    <rPh sb="4" eb="6">
      <t>サイジョウ</t>
    </rPh>
    <rPh sb="6" eb="8">
      <t>エイマチ</t>
    </rPh>
    <rPh sb="9" eb="10">
      <t>バン</t>
    </rPh>
    <rPh sb="12" eb="13">
      <t>ゴウ</t>
    </rPh>
    <phoneticPr fontId="19"/>
  </si>
  <si>
    <t>電話（082） 420 - 0919</t>
    <rPh sb="0" eb="2">
      <t>デンワ</t>
    </rPh>
    <phoneticPr fontId="19"/>
  </si>
  <si>
    <t>FAX（082） 422 - 1395</t>
    <phoneticPr fontId="19"/>
  </si>
  <si>
    <t>東広島市政策企画部市政情報課</t>
    <rPh sb="0" eb="4">
      <t>ヒガシヒロシマシ</t>
    </rPh>
    <rPh sb="4" eb="6">
      <t>セイサク</t>
    </rPh>
    <rPh sb="6" eb="8">
      <t>キカク</t>
    </rPh>
    <rPh sb="8" eb="9">
      <t>ブ</t>
    </rPh>
    <rPh sb="9" eb="11">
      <t>シセイ</t>
    </rPh>
    <rPh sb="11" eb="13">
      <t>ジョウホウ</t>
    </rPh>
    <rPh sb="13" eb="14">
      <t>カ</t>
    </rPh>
    <phoneticPr fontId="19"/>
  </si>
  <si>
    <t>政策企画部</t>
    <rPh sb="0" eb="2">
      <t>セイサク</t>
    </rPh>
    <rPh sb="2" eb="4">
      <t>キカク</t>
    </rPh>
    <rPh sb="4" eb="5">
      <t>ブ</t>
    </rPh>
    <phoneticPr fontId="19"/>
  </si>
  <si>
    <t>健康福祉部</t>
    <rPh sb="0" eb="2">
      <t>ケンコウ</t>
    </rPh>
    <rPh sb="2" eb="4">
      <t>フクシ</t>
    </rPh>
    <rPh sb="4" eb="5">
      <t>ブ</t>
    </rPh>
    <phoneticPr fontId="19"/>
  </si>
  <si>
    <t>こども未来部</t>
    <rPh sb="3" eb="5">
      <t>ミライ</t>
    </rPh>
    <rPh sb="5" eb="6">
      <t>ブ</t>
    </rPh>
    <phoneticPr fontId="19"/>
  </si>
  <si>
    <t>地域づくり推進課</t>
    <rPh sb="0" eb="2">
      <t>チイキ</t>
    </rPh>
    <rPh sb="5" eb="8">
      <t>スイシンカ</t>
    </rPh>
    <phoneticPr fontId="19"/>
  </si>
  <si>
    <t>市民生活係</t>
    <rPh sb="2" eb="4">
      <t>セイカツ</t>
    </rPh>
    <phoneticPr fontId="19"/>
  </si>
  <si>
    <t>子育て総務係</t>
    <rPh sb="0" eb="2">
      <t>コソダ</t>
    </rPh>
    <rPh sb="3" eb="5">
      <t>ソウム</t>
    </rPh>
    <rPh sb="5" eb="6">
      <t>カカリ</t>
    </rPh>
    <phoneticPr fontId="19"/>
  </si>
  <si>
    <t>文書審査係</t>
    <rPh sb="2" eb="4">
      <t>シンサ</t>
    </rPh>
    <phoneticPr fontId="19"/>
  </si>
  <si>
    <t>国際学術都市推進係</t>
    <rPh sb="2" eb="4">
      <t>ガクジュツ</t>
    </rPh>
    <rPh sb="4" eb="6">
      <t>トシ</t>
    </rPh>
    <rPh sb="6" eb="8">
      <t>スイシン</t>
    </rPh>
    <phoneticPr fontId="19"/>
  </si>
  <si>
    <t>市民協働推進係</t>
    <rPh sb="0" eb="2">
      <t>シミン</t>
    </rPh>
    <rPh sb="2" eb="4">
      <t>キョウドウ</t>
    </rPh>
    <rPh sb="4" eb="6">
      <t>スイシン</t>
    </rPh>
    <rPh sb="6" eb="7">
      <t>カカリ</t>
    </rPh>
    <phoneticPr fontId="19"/>
  </si>
  <si>
    <t>法制管理係</t>
    <rPh sb="0" eb="2">
      <t>ホウセイ</t>
    </rPh>
    <rPh sb="2" eb="4">
      <t>カンリ</t>
    </rPh>
    <phoneticPr fontId="19"/>
  </si>
  <si>
    <t>＜市民協働センター＞</t>
    <rPh sb="1" eb="3">
      <t>シミン</t>
    </rPh>
    <rPh sb="3" eb="5">
      <t>キョウドウ</t>
    </rPh>
    <phoneticPr fontId="19"/>
  </si>
  <si>
    <t>政策推進課</t>
    <rPh sb="0" eb="2">
      <t>セイサク</t>
    </rPh>
    <rPh sb="2" eb="4">
      <t>スイシン</t>
    </rPh>
    <rPh sb="4" eb="5">
      <t>カ</t>
    </rPh>
    <phoneticPr fontId="19"/>
  </si>
  <si>
    <t>地域活動支援係</t>
    <rPh sb="0" eb="2">
      <t>チイキ</t>
    </rPh>
    <rPh sb="2" eb="4">
      <t>カツドウ</t>
    </rPh>
    <rPh sb="4" eb="6">
      <t>シエン</t>
    </rPh>
    <rPh sb="6" eb="7">
      <t>カカリ</t>
    </rPh>
    <phoneticPr fontId="19"/>
  </si>
  <si>
    <t>秘書課</t>
    <rPh sb="0" eb="2">
      <t>ヒショ</t>
    </rPh>
    <rPh sb="2" eb="3">
      <t>カ</t>
    </rPh>
    <phoneticPr fontId="19"/>
  </si>
  <si>
    <t>プロジェクト推進係</t>
    <rPh sb="6" eb="8">
      <t>スイシン</t>
    </rPh>
    <rPh sb="8" eb="9">
      <t>カカリ</t>
    </rPh>
    <phoneticPr fontId="19"/>
  </si>
  <si>
    <t>庁舎管理係</t>
    <rPh sb="0" eb="2">
      <t>チョウシャ</t>
    </rPh>
    <phoneticPr fontId="19"/>
  </si>
  <si>
    <t>資産経営係</t>
    <rPh sb="0" eb="2">
      <t>シサン</t>
    </rPh>
    <rPh sb="2" eb="4">
      <t>ケイエイ</t>
    </rPh>
    <rPh sb="4" eb="5">
      <t>カカリ</t>
    </rPh>
    <phoneticPr fontId="19"/>
  </si>
  <si>
    <t>認定こども園</t>
    <rPh sb="0" eb="2">
      <t>ニンテイ</t>
    </rPh>
    <rPh sb="5" eb="6">
      <t>エン</t>
    </rPh>
    <phoneticPr fontId="19"/>
  </si>
  <si>
    <t>環境活動推進係</t>
    <rPh sb="0" eb="2">
      <t>カンキョウ</t>
    </rPh>
    <rPh sb="2" eb="4">
      <t>カツドウ</t>
    </rPh>
    <rPh sb="4" eb="6">
      <t>スイシン</t>
    </rPh>
    <rPh sb="6" eb="7">
      <t>カカリ</t>
    </rPh>
    <phoneticPr fontId="19"/>
  </si>
  <si>
    <t>廃棄物係</t>
    <rPh sb="0" eb="3">
      <t>ハイキブツ</t>
    </rPh>
    <rPh sb="3" eb="4">
      <t>カカリ</t>
    </rPh>
    <phoneticPr fontId="19"/>
  </si>
  <si>
    <t>査察係</t>
    <rPh sb="0" eb="2">
      <t>ササツ</t>
    </rPh>
    <rPh sb="2" eb="3">
      <t>カカリ</t>
    </rPh>
    <phoneticPr fontId="19"/>
  </si>
  <si>
    <t>庶務予防係</t>
    <rPh sb="0" eb="2">
      <t>ショム</t>
    </rPh>
    <rPh sb="2" eb="4">
      <t>ヨボウ</t>
    </rPh>
    <rPh sb="4" eb="5">
      <t>ガカリ</t>
    </rPh>
    <phoneticPr fontId="19"/>
  </si>
  <si>
    <t>人権男女共同参画課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</t>
    </rPh>
    <phoneticPr fontId="19"/>
  </si>
  <si>
    <t>人権男女共同参画係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カカリ</t>
    </rPh>
    <phoneticPr fontId="19"/>
  </si>
  <si>
    <t>芸術振興係</t>
    <rPh sb="0" eb="2">
      <t>ゲイジュツ</t>
    </rPh>
    <rPh sb="2" eb="4">
      <t>シンコウ</t>
    </rPh>
    <rPh sb="4" eb="5">
      <t>カカリ</t>
    </rPh>
    <phoneticPr fontId="19"/>
  </si>
  <si>
    <t>文化財係</t>
    <rPh sb="0" eb="3">
      <t>ブンカザイ</t>
    </rPh>
    <rPh sb="3" eb="4">
      <t>カカリ</t>
    </rPh>
    <phoneticPr fontId="19"/>
  </si>
  <si>
    <t>【保育所】
寺西・西条東・板城・郷田・円城寺・吉川・原・川上西部・川上東部・川上中部・高屋東・小谷・造賀・高屋中央・志和堀・暁・中黒瀬・乃美尾・上黒瀬・板城西・河内西・三津・風早・木谷
【認定こども園】
たけに・くば・とよさか
【児童館】
黒瀬児童館・安芸津児童館子どもの家</t>
    <rPh sb="1" eb="3">
      <t>ホイク</t>
    </rPh>
    <rPh sb="3" eb="4">
      <t>ショ</t>
    </rPh>
    <rPh sb="6" eb="8">
      <t>テラニシ</t>
    </rPh>
    <rPh sb="9" eb="12">
      <t>サイジョウヒガシ</t>
    </rPh>
    <rPh sb="13" eb="14">
      <t>イタ</t>
    </rPh>
    <rPh sb="14" eb="15">
      <t>シロ</t>
    </rPh>
    <rPh sb="16" eb="17">
      <t>ゴウ</t>
    </rPh>
    <rPh sb="17" eb="18">
      <t>タ</t>
    </rPh>
    <rPh sb="19" eb="22">
      <t>エンジョウジ</t>
    </rPh>
    <rPh sb="23" eb="25">
      <t>ヨシカワ</t>
    </rPh>
    <rPh sb="117" eb="120">
      <t>ジドウカン</t>
    </rPh>
    <rPh sb="122" eb="124">
      <t>クロセ</t>
    </rPh>
    <rPh sb="124" eb="127">
      <t>ジドウカン</t>
    </rPh>
    <rPh sb="128" eb="131">
      <t>アキツ</t>
    </rPh>
    <rPh sb="131" eb="134">
      <t>ジドウカン</t>
    </rPh>
    <rPh sb="134" eb="135">
      <t>コ</t>
    </rPh>
    <rPh sb="138" eb="139">
      <t>イエ</t>
    </rPh>
    <phoneticPr fontId="19"/>
  </si>
  <si>
    <t>職員定数</t>
  </si>
  <si>
    <t>上記の職員数合計 ①</t>
  </si>
  <si>
    <t>派遣等職員数</t>
    <rPh sb="0" eb="2">
      <t>ハケン</t>
    </rPh>
    <phoneticPr fontId="19"/>
  </si>
  <si>
    <t>派遣職員</t>
    <rPh sb="2" eb="4">
      <t>ショクイン</t>
    </rPh>
    <phoneticPr fontId="19"/>
  </si>
  <si>
    <t>受</t>
    <rPh sb="0" eb="1">
      <t>ウ</t>
    </rPh>
    <phoneticPr fontId="19"/>
  </si>
  <si>
    <t>出 ②</t>
    <rPh sb="0" eb="1">
      <t>デ</t>
    </rPh>
    <phoneticPr fontId="19"/>
  </si>
  <si>
    <t>上図の職員数
合計</t>
    <rPh sb="7" eb="9">
      <t>ゴウケイ</t>
    </rPh>
    <phoneticPr fontId="19"/>
  </si>
  <si>
    <t>市長部局</t>
  </si>
  <si>
    <t>水道事業</t>
  </si>
  <si>
    <t>議会事務局</t>
  </si>
  <si>
    <t>教育委員会</t>
  </si>
  <si>
    <t>選挙管理委員会</t>
  </si>
  <si>
    <t>監査委員事務局</t>
  </si>
  <si>
    <t>農業委員会</t>
  </si>
  <si>
    <t>公平委員会事務局</t>
  </si>
  <si>
    <t>（2人）</t>
    <rPh sb="2" eb="3">
      <t>ニン</t>
    </rPh>
    <phoneticPr fontId="19"/>
  </si>
  <si>
    <t>所属</t>
  </si>
  <si>
    <t>秘書課</t>
    <rPh sb="0" eb="3">
      <t>ヒショカ</t>
    </rPh>
    <phoneticPr fontId="19"/>
  </si>
  <si>
    <t>政策推進課</t>
    <rPh sb="0" eb="2">
      <t>セイサク</t>
    </rPh>
    <rPh sb="2" eb="5">
      <t>スイシンカ</t>
    </rPh>
    <phoneticPr fontId="19"/>
  </si>
  <si>
    <t>地域づくり推進課</t>
    <rPh sb="0" eb="2">
      <t>チイキ</t>
    </rPh>
    <rPh sb="5" eb="7">
      <t>スイシン</t>
    </rPh>
    <rPh sb="7" eb="8">
      <t>カ</t>
    </rPh>
    <phoneticPr fontId="19"/>
  </si>
  <si>
    <t>東 広 島 市 合 計</t>
    <phoneticPr fontId="6"/>
  </si>
  <si>
    <t>2016（平28）</t>
    <phoneticPr fontId="6"/>
  </si>
  <si>
    <r>
      <rPr>
        <sz val="10"/>
        <rFont val="ＭＳ Ｐ明朝"/>
        <family val="1"/>
        <charset val="128"/>
      </rPr>
      <t>男</t>
    </r>
  </si>
  <si>
    <r>
      <rPr>
        <sz val="10"/>
        <rFont val="ＭＳ Ｐ明朝"/>
        <family val="1"/>
        <charset val="128"/>
      </rPr>
      <t>女</t>
    </r>
  </si>
  <si>
    <r>
      <rPr>
        <sz val="10"/>
        <rFont val="ＭＳ Ｐ明朝"/>
        <family val="1"/>
        <charset val="128"/>
      </rPr>
      <t>計</t>
    </r>
    <phoneticPr fontId="6"/>
  </si>
  <si>
    <t>　 　（　）の人数は、兼職又は併任の職員数を示します。</t>
    <rPh sb="13" eb="14">
      <t>マタ</t>
    </rPh>
    <rPh sb="15" eb="17">
      <t>ヘイニン</t>
    </rPh>
    <phoneticPr fontId="19"/>
  </si>
  <si>
    <t>統計でみる東広島&lt; 2017 &gt;</t>
    <rPh sb="0" eb="2">
      <t>トウケイ</t>
    </rPh>
    <rPh sb="5" eb="8">
      <t>ヒガシヒロシマ</t>
    </rPh>
    <phoneticPr fontId="19"/>
  </si>
  <si>
    <t>平成29年 12月　　発行</t>
    <rPh sb="0" eb="2">
      <t>ヘイセイ</t>
    </rPh>
    <rPh sb="4" eb="5">
      <t>ネン</t>
    </rPh>
    <rPh sb="8" eb="9">
      <t>ガツ</t>
    </rPh>
    <rPh sb="11" eb="13">
      <t>ハッコウ</t>
    </rPh>
    <phoneticPr fontId="19"/>
  </si>
  <si>
    <t>東広島市組織機構図（平成29年4月1日現在）</t>
    <rPh sb="0" eb="4">
      <t>ヒガシヒロシマシ</t>
    </rPh>
    <rPh sb="4" eb="6">
      <t>ソシキ</t>
    </rPh>
    <rPh sb="6" eb="8">
      <t>キコウ</t>
    </rPh>
    <rPh sb="8" eb="9">
      <t>ズ</t>
    </rPh>
    <rPh sb="10" eb="12">
      <t>ヘイセイ</t>
    </rPh>
    <rPh sb="14" eb="15">
      <t>ネン</t>
    </rPh>
    <rPh sb="16" eb="17">
      <t>ガツ</t>
    </rPh>
    <rPh sb="18" eb="21">
      <t>ニチゲンザイ</t>
    </rPh>
    <phoneticPr fontId="19"/>
  </si>
  <si>
    <t>10部5支所
57課11室136係</t>
    <rPh sb="2" eb="3">
      <t>ブ</t>
    </rPh>
    <rPh sb="4" eb="6">
      <t>シショ</t>
    </rPh>
    <rPh sb="9" eb="10">
      <t>カ</t>
    </rPh>
    <rPh sb="12" eb="13">
      <t>シツ</t>
    </rPh>
    <rPh sb="16" eb="17">
      <t>カカリ</t>
    </rPh>
    <phoneticPr fontId="19"/>
  </si>
  <si>
    <t>2部14課1室22係</t>
    <rPh sb="6" eb="7">
      <t>シツ</t>
    </rPh>
    <phoneticPr fontId="19"/>
  </si>
  <si>
    <t>水道局長</t>
    <rPh sb="0" eb="2">
      <t>スイドウ</t>
    </rPh>
    <rPh sb="2" eb="4">
      <t>キョクチョウ</t>
    </rPh>
    <phoneticPr fontId="19"/>
  </si>
  <si>
    <t>6課1室11係</t>
    <phoneticPr fontId="19"/>
  </si>
  <si>
    <t>3課2室8係</t>
    <rPh sb="3" eb="4">
      <t>シツ</t>
    </rPh>
    <phoneticPr fontId="19"/>
  </si>
  <si>
    <t>5課13係</t>
    <phoneticPr fontId="19"/>
  </si>
  <si>
    <t>5支所15課1室29係</t>
    <rPh sb="1" eb="3">
      <t>シショ</t>
    </rPh>
    <rPh sb="5" eb="6">
      <t>カ</t>
    </rPh>
    <phoneticPr fontId="19"/>
  </si>
  <si>
    <t>6課16係</t>
    <phoneticPr fontId="19"/>
  </si>
  <si>
    <t>2課5係</t>
    <phoneticPr fontId="19"/>
  </si>
  <si>
    <t>5課1室11係</t>
    <rPh sb="1" eb="2">
      <t>カ</t>
    </rPh>
    <rPh sb="3" eb="4">
      <t>シツ</t>
    </rPh>
    <rPh sb="6" eb="7">
      <t>カカリ</t>
    </rPh>
    <phoneticPr fontId="19"/>
  </si>
  <si>
    <t>6課5室19係</t>
    <rPh sb="3" eb="4">
      <t>シツ</t>
    </rPh>
    <phoneticPr fontId="19"/>
  </si>
  <si>
    <t>6課1室15係</t>
    <rPh sb="1" eb="2">
      <t>カ</t>
    </rPh>
    <rPh sb="3" eb="4">
      <t>シツ</t>
    </rPh>
    <rPh sb="6" eb="7">
      <t>カカリ</t>
    </rPh>
    <phoneticPr fontId="19"/>
  </si>
  <si>
    <t>3課9係</t>
    <rPh sb="1" eb="2">
      <t>カ</t>
    </rPh>
    <rPh sb="3" eb="4">
      <t>カカリ</t>
    </rPh>
    <phoneticPr fontId="19"/>
  </si>
  <si>
    <t>3課7係</t>
    <phoneticPr fontId="19"/>
  </si>
  <si>
    <t>4課3署6分署47係</t>
    <phoneticPr fontId="19"/>
  </si>
  <si>
    <t>11課14係</t>
    <phoneticPr fontId="19"/>
  </si>
  <si>
    <t>3課1室8係</t>
    <rPh sb="3" eb="4">
      <t>シツ</t>
    </rPh>
    <phoneticPr fontId="19"/>
  </si>
  <si>
    <t>　</t>
    <phoneticPr fontId="19"/>
  </si>
  <si>
    <t>財政第1係</t>
    <phoneticPr fontId="19"/>
  </si>
  <si>
    <t>学習総務係</t>
    <rPh sb="0" eb="2">
      <t>ガクシュウ</t>
    </rPh>
    <rPh sb="2" eb="4">
      <t>ソウム</t>
    </rPh>
    <rPh sb="4" eb="5">
      <t>カカリ</t>
    </rPh>
    <phoneticPr fontId="19"/>
  </si>
  <si>
    <t>財政第2係</t>
    <phoneticPr fontId="19"/>
  </si>
  <si>
    <t>施設運営係</t>
    <rPh sb="0" eb="2">
      <t>シセツ</t>
    </rPh>
    <rPh sb="2" eb="4">
      <t>ウンエイ</t>
    </rPh>
    <rPh sb="4" eb="5">
      <t>カカリ</t>
    </rPh>
    <phoneticPr fontId="19"/>
  </si>
  <si>
    <t>学習支援係</t>
    <rPh sb="0" eb="2">
      <t>ガクシュウ</t>
    </rPh>
    <rPh sb="2" eb="4">
      <t>シエン</t>
    </rPh>
    <rPh sb="4" eb="5">
      <t>ガカリ</t>
    </rPh>
    <phoneticPr fontId="19"/>
  </si>
  <si>
    <t>(1)</t>
    <phoneticPr fontId="19"/>
  </si>
  <si>
    <t>（1）</t>
    <phoneticPr fontId="19"/>
  </si>
  <si>
    <t>-</t>
    <phoneticPr fontId="19"/>
  </si>
  <si>
    <t>街路係</t>
    <phoneticPr fontId="19"/>
  </si>
  <si>
    <t>北部学校給食センター準備係</t>
    <rPh sb="0" eb="2">
      <t>ホクブ</t>
    </rPh>
    <rPh sb="2" eb="4">
      <t>ガッコウ</t>
    </rPh>
    <rPh sb="4" eb="6">
      <t>キュウショク</t>
    </rPh>
    <rPh sb="10" eb="12">
      <t>ジュンビ</t>
    </rPh>
    <rPh sb="12" eb="13">
      <t>カカリ</t>
    </rPh>
    <phoneticPr fontId="19"/>
  </si>
  <si>
    <t>(1)</t>
    <phoneticPr fontId="19"/>
  </si>
  <si>
    <t>定住促進係</t>
    <rPh sb="0" eb="2">
      <t>テイジュウ</t>
    </rPh>
    <rPh sb="2" eb="4">
      <t>ソクシン</t>
    </rPh>
    <rPh sb="4" eb="5">
      <t>カカリ</t>
    </rPh>
    <phoneticPr fontId="19"/>
  </si>
  <si>
    <t>定住サポートセンター</t>
    <phoneticPr fontId="19"/>
  </si>
  <si>
    <t>4（1）</t>
    <phoneticPr fontId="19"/>
  </si>
  <si>
    <t>情報戦略室</t>
    <rPh sb="0" eb="2">
      <t>ジョウホウ</t>
    </rPh>
    <rPh sb="2" eb="4">
      <t>センリャク</t>
    </rPh>
    <rPh sb="4" eb="5">
      <t>ヤスムロ</t>
    </rPh>
    <phoneticPr fontId="19"/>
  </si>
  <si>
    <t>地域支援係</t>
    <phoneticPr fontId="19"/>
  </si>
  <si>
    <t>建築指導課</t>
    <phoneticPr fontId="19"/>
  </si>
  <si>
    <t>収納第1係</t>
    <phoneticPr fontId="19"/>
  </si>
  <si>
    <t>4（1）</t>
    <phoneticPr fontId="19"/>
  </si>
  <si>
    <t>収納第2係</t>
    <phoneticPr fontId="19"/>
  </si>
  <si>
    <t>維持課</t>
    <phoneticPr fontId="19"/>
  </si>
  <si>
    <t>（1）</t>
    <phoneticPr fontId="19"/>
  </si>
  <si>
    <t>（2）</t>
    <phoneticPr fontId="19"/>
  </si>
  <si>
    <t>2（1）</t>
    <phoneticPr fontId="19"/>
  </si>
  <si>
    <t>-</t>
    <phoneticPr fontId="19"/>
  </si>
  <si>
    <t>-</t>
    <phoneticPr fontId="19"/>
  </si>
  <si>
    <t>3（1）</t>
    <phoneticPr fontId="19"/>
  </si>
  <si>
    <t>（1）</t>
    <phoneticPr fontId="19"/>
  </si>
  <si>
    <t>3（1）</t>
    <phoneticPr fontId="19"/>
  </si>
  <si>
    <t>-</t>
    <phoneticPr fontId="19"/>
  </si>
  <si>
    <t>1（1）</t>
    <phoneticPr fontId="19"/>
  </si>
  <si>
    <t>-</t>
    <phoneticPr fontId="19"/>
  </si>
  <si>
    <t>-</t>
    <phoneticPr fontId="19"/>
  </si>
  <si>
    <t>1課2係</t>
    <rPh sb="1" eb="2">
      <t>カ</t>
    </rPh>
    <rPh sb="3" eb="4">
      <t>カカリ</t>
    </rPh>
    <phoneticPr fontId="19"/>
  </si>
  <si>
    <t>幼稚園</t>
    <phoneticPr fontId="19"/>
  </si>
  <si>
    <t>出納係</t>
    <phoneticPr fontId="19"/>
  </si>
  <si>
    <r>
      <t>【支所】</t>
    </r>
    <r>
      <rPr>
        <sz val="8"/>
        <rFont val="ＭＳ Ｐゴシック"/>
        <family val="3"/>
        <charset val="128"/>
      </rPr>
      <t>　5支所7課15係</t>
    </r>
    <rPh sb="1" eb="3">
      <t>シショ</t>
    </rPh>
    <phoneticPr fontId="19"/>
  </si>
  <si>
    <t>2課4係</t>
    <rPh sb="1" eb="2">
      <t>カ</t>
    </rPh>
    <rPh sb="3" eb="4">
      <t>カカリ</t>
    </rPh>
    <phoneticPr fontId="19"/>
  </si>
  <si>
    <t>1課3係</t>
    <rPh sb="1" eb="2">
      <t>カ</t>
    </rPh>
    <rPh sb="3" eb="4">
      <t>カカリ</t>
    </rPh>
    <phoneticPr fontId="19"/>
  </si>
  <si>
    <t>市民生活係</t>
    <phoneticPr fontId="19"/>
  </si>
  <si>
    <t>市民生活係</t>
    <phoneticPr fontId="19"/>
  </si>
  <si>
    <t>福祉保健係</t>
    <phoneticPr fontId="19"/>
  </si>
  <si>
    <t>福祉保健係</t>
    <phoneticPr fontId="19"/>
  </si>
  <si>
    <t>■　職員数の状況</t>
    <phoneticPr fontId="19"/>
  </si>
  <si>
    <t>職員総数（①＋②＋③）</t>
    <phoneticPr fontId="19"/>
  </si>
  <si>
    <t>注　(　）内の数字は、兼務又は併任の職員数を示す。</t>
    <phoneticPr fontId="19"/>
  </si>
  <si>
    <t>在籍専従 ③</t>
    <phoneticPr fontId="19"/>
  </si>
  <si>
    <t>区　　分</t>
    <phoneticPr fontId="19"/>
  </si>
  <si>
    <t>合　　計</t>
    <phoneticPr fontId="19"/>
  </si>
  <si>
    <t>(49)</t>
  </si>
  <si>
    <t>(2)</t>
  </si>
  <si>
    <t>-</t>
  </si>
  <si>
    <t>2(1)</t>
  </si>
  <si>
    <t>3(1)</t>
  </si>
  <si>
    <t>1(1)</t>
  </si>
  <si>
    <t>注　定数内職員数1,540人（派遣職員32人を含みます。）</t>
    <rPh sb="0" eb="1">
      <t>チュウ</t>
    </rPh>
    <phoneticPr fontId="18"/>
  </si>
  <si>
    <t>2017（平29）</t>
    <phoneticPr fontId="6"/>
  </si>
  <si>
    <t>2017(平29）.10.22</t>
    <rPh sb="5" eb="6">
      <t>ヒラ</t>
    </rPh>
    <phoneticPr fontId="18"/>
  </si>
  <si>
    <t>2010(平22).07.11</t>
  </si>
  <si>
    <t>2013(平25).07.21</t>
  </si>
  <si>
    <t>2016(平28).07.10</t>
  </si>
  <si>
    <t>2017(平29）.11.12</t>
    <rPh sb="5" eb="6">
      <t>ヒラ</t>
    </rPh>
    <phoneticPr fontId="18"/>
  </si>
  <si>
    <t>2003(平15).04.13</t>
    <rPh sb="5" eb="6">
      <t>ヒラ</t>
    </rPh>
    <phoneticPr fontId="19"/>
  </si>
  <si>
    <t>2015(平27).04.12</t>
    <rPh sb="5" eb="6">
      <t>ヒラ</t>
    </rPh>
    <phoneticPr fontId="19"/>
  </si>
  <si>
    <t>1998(平10).04.26</t>
    <rPh sb="5" eb="6">
      <t>ヒラ</t>
    </rPh>
    <phoneticPr fontId="19"/>
  </si>
  <si>
    <t>2006(平18).04.23</t>
    <rPh sb="5" eb="6">
      <t>ヒラ</t>
    </rPh>
    <phoneticPr fontId="19"/>
  </si>
  <si>
    <t>2011(平23)04.24</t>
    <rPh sb="5" eb="6">
      <t>ヒラ</t>
    </rPh>
    <phoneticPr fontId="19"/>
  </si>
  <si>
    <t>2014(平26).04.20</t>
    <rPh sb="5" eb="6">
      <t>ヒラ</t>
    </rPh>
    <phoneticPr fontId="19"/>
  </si>
  <si>
    <t>2015(平27).04.26</t>
    <rPh sb="5" eb="6">
      <t>ヒラ</t>
    </rPh>
    <phoneticPr fontId="19"/>
  </si>
  <si>
    <t>1978(昭53).05.28</t>
    <rPh sb="5" eb="6">
      <t>アキラ</t>
    </rPh>
    <phoneticPr fontId="19"/>
  </si>
  <si>
    <t>2011(平23).05.22</t>
    <rPh sb="5" eb="6">
      <t>ヒラ</t>
    </rPh>
    <phoneticPr fontId="19"/>
  </si>
  <si>
    <t>1998(平10).03.22</t>
    <rPh sb="5" eb="6">
      <t>ヒラ</t>
    </rPh>
    <phoneticPr fontId="19"/>
  </si>
  <si>
    <t>2000(平12).11.26</t>
    <rPh sb="5" eb="6">
      <t>ヒラ</t>
    </rPh>
    <phoneticPr fontId="19"/>
  </si>
  <si>
    <t>2008(平20).11.30</t>
    <rPh sb="5" eb="6">
      <t>ヒラ</t>
    </rPh>
    <phoneticPr fontId="19"/>
  </si>
  <si>
    <t>2008(平20).07.31</t>
    <rPh sb="5" eb="6">
      <t>ヒラ</t>
    </rPh>
    <phoneticPr fontId="19"/>
  </si>
  <si>
    <t>平成29年 9月 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6"/>
  </si>
  <si>
    <t>選挙管理委員会</t>
    <phoneticPr fontId="5"/>
  </si>
  <si>
    <t>定住サポートセンター</t>
    <rPh sb="0" eb="2">
      <t>テイジュウ</t>
    </rPh>
    <phoneticPr fontId="18"/>
  </si>
  <si>
    <t>(31)</t>
    <phoneticPr fontId="18"/>
  </si>
  <si>
    <t>情報戦略室</t>
    <rPh sb="0" eb="2">
      <t>ジョウホウ</t>
    </rPh>
    <rPh sb="2" eb="4">
      <t>センリャク</t>
    </rPh>
    <rPh sb="4" eb="5">
      <t>シツ</t>
    </rPh>
    <phoneticPr fontId="18"/>
  </si>
  <si>
    <t>4(1)</t>
    <phoneticPr fontId="18"/>
  </si>
  <si>
    <t>4(1)</t>
    <phoneticPr fontId="18"/>
  </si>
  <si>
    <t>1．選挙人名簿登録者数（定時登録）</t>
    <phoneticPr fontId="6"/>
  </si>
  <si>
    <t>4．所属別職員数</t>
    <rPh sb="2" eb="4">
      <t>ショゾク</t>
    </rPh>
    <rPh sb="4" eb="5">
      <t>ベツ</t>
    </rPh>
    <rPh sb="5" eb="8">
      <t>ショクインスウ</t>
    </rPh>
    <phoneticPr fontId="19"/>
  </si>
  <si>
    <t>2017(平成29)年4月1日現在　職員課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</si>
</sst>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yyyy\(gggee\)\.mm\.dd"/>
    <numFmt numFmtId="177" formatCode="[$-411]yyyy\(\ \ e\)"/>
    <numFmt numFmtId="178" formatCode="\(##\)"/>
    <numFmt numFmtId="179" formatCode="\(#\)"/>
    <numFmt numFmtId="180" formatCode="#,##0_ "/>
    <numFmt numFmtId="181" formatCode="#,##0&quot;人&quot;;[Red]\-#,##0&quot;人&quot;"/>
    <numFmt numFmtId="182" formatCode="0_ "/>
    <numFmt numFmtId="183" formatCode="0_ ;[Red]\-0\ "/>
    <numFmt numFmtId="184" formatCode="0_);[Red]\(0\)"/>
  </numFmts>
  <fonts count="62" x14ac:knownFonts="1">
    <font>
      <sz val="12"/>
      <name val="標準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標準明朝"/>
      <family val="1"/>
      <charset val="128"/>
    </font>
    <font>
      <sz val="6"/>
      <name val="ＭＳ Ｐ明朝"/>
      <family val="1"/>
      <charset val="128"/>
    </font>
    <font>
      <sz val="10"/>
      <name val="標準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標準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標準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name val="HG創英角ｺﾞｼｯｸUB"/>
      <family val="3"/>
      <charset val="128"/>
    </font>
    <font>
      <b/>
      <sz val="12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  <font>
      <b/>
      <sz val="15"/>
      <name val="ＭＳ Ｐ明朝"/>
      <family val="1"/>
      <charset val="128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ＭＳ Ｐゴシック"/>
      <family val="3"/>
      <charset val="128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37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double">
        <color indexed="8"/>
      </right>
      <top style="hair">
        <color theme="1"/>
      </top>
      <bottom style="thin">
        <color indexed="8"/>
      </bottom>
      <diagonal/>
    </border>
    <border>
      <left style="medium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hair">
        <color theme="1"/>
      </bottom>
      <diagonal/>
    </border>
    <border>
      <left style="medium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indexed="8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thin">
        <color indexed="8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double">
        <color indexed="8"/>
      </right>
      <top/>
      <bottom style="hair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8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8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medium">
        <color indexed="8"/>
      </left>
      <right style="hair">
        <color theme="1"/>
      </right>
      <top style="hair">
        <color theme="1"/>
      </top>
      <bottom style="medium">
        <color indexed="8"/>
      </bottom>
      <diagonal/>
    </border>
    <border>
      <left style="hair">
        <color theme="1"/>
      </left>
      <right/>
      <top style="hair">
        <color theme="1"/>
      </top>
      <bottom style="medium">
        <color indexed="8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 style="medium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thin">
        <color indexed="8"/>
      </bottom>
      <diagonal/>
    </border>
    <border>
      <left style="double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thin">
        <color theme="1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medium">
        <color indexed="8"/>
      </right>
      <top/>
      <bottom style="hair">
        <color theme="1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/>
      <diagonal/>
    </border>
    <border>
      <left style="thin">
        <color indexed="8"/>
      </left>
      <right style="hair">
        <color theme="1"/>
      </right>
      <top style="thin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/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medium">
        <color indexed="8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medium">
        <color indexed="8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indexed="8"/>
      </left>
      <right/>
      <top style="hair">
        <color theme="1"/>
      </top>
      <bottom style="hair">
        <color theme="1"/>
      </bottom>
      <diagonal/>
    </border>
    <border>
      <left/>
      <right style="thin">
        <color indexed="8"/>
      </right>
      <top style="hair">
        <color theme="1"/>
      </top>
      <bottom style="hair">
        <color theme="1"/>
      </bottom>
      <diagonal/>
    </border>
    <border>
      <left style="thin">
        <color indexed="8"/>
      </left>
      <right style="hair">
        <color theme="1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medium">
        <color indexed="8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medium">
        <color indexed="8"/>
      </top>
      <bottom/>
      <diagonal/>
    </border>
    <border>
      <left style="double">
        <color indexed="8"/>
      </left>
      <right style="hair">
        <color theme="1"/>
      </right>
      <top/>
      <bottom style="thin">
        <color indexed="8"/>
      </bottom>
      <diagonal/>
    </border>
    <border>
      <left style="hair">
        <color theme="1"/>
      </left>
      <right style="thin">
        <color indexed="8"/>
      </right>
      <top style="medium">
        <color indexed="8"/>
      </top>
      <bottom/>
      <diagonal/>
    </border>
    <border>
      <left style="hair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theme="1"/>
      </right>
      <top/>
      <bottom style="medium">
        <color indexed="8"/>
      </bottom>
      <diagonal/>
    </border>
    <border>
      <left style="hair">
        <color theme="1"/>
      </left>
      <right style="hair">
        <color theme="1"/>
      </right>
      <top/>
      <bottom style="medium">
        <color indexed="8"/>
      </bottom>
      <diagonal/>
    </border>
    <border>
      <left style="hair">
        <color theme="1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hair">
        <color theme="1"/>
      </top>
      <bottom style="hair">
        <color indexed="8"/>
      </bottom>
      <diagonal/>
    </border>
    <border>
      <left/>
      <right style="thin">
        <color indexed="8"/>
      </right>
      <top style="hair">
        <color theme="1"/>
      </top>
      <bottom style="hair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hair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8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7" borderId="127" applyNumberFormat="0" applyAlignment="0" applyProtection="0">
      <alignment vertical="center"/>
    </xf>
    <xf numFmtId="0" fontId="32" fillId="27" borderId="127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29" borderId="128" applyNumberFormat="0" applyFont="0" applyAlignment="0" applyProtection="0">
      <alignment vertical="center"/>
    </xf>
    <xf numFmtId="0" fontId="29" fillId="29" borderId="128" applyNumberFormat="0" applyFont="0" applyAlignment="0" applyProtection="0">
      <alignment vertical="center"/>
    </xf>
    <xf numFmtId="0" fontId="34" fillId="0" borderId="129" applyNumberFormat="0" applyFill="0" applyAlignment="0" applyProtection="0">
      <alignment vertical="center"/>
    </xf>
    <xf numFmtId="0" fontId="34" fillId="0" borderId="129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130" applyNumberFormat="0" applyAlignment="0" applyProtection="0">
      <alignment vertical="center"/>
    </xf>
    <xf numFmtId="0" fontId="36" fillId="31" borderId="13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8" fillId="0" borderId="131" applyNumberFormat="0" applyFill="0" applyAlignment="0" applyProtection="0">
      <alignment vertical="center"/>
    </xf>
    <xf numFmtId="0" fontId="38" fillId="0" borderId="131" applyNumberFormat="0" applyFill="0" applyAlignment="0" applyProtection="0">
      <alignment vertical="center"/>
    </xf>
    <xf numFmtId="0" fontId="39" fillId="0" borderId="132" applyNumberFormat="0" applyFill="0" applyAlignment="0" applyProtection="0">
      <alignment vertical="center"/>
    </xf>
    <xf numFmtId="0" fontId="39" fillId="0" borderId="132" applyNumberFormat="0" applyFill="0" applyAlignment="0" applyProtection="0">
      <alignment vertical="center"/>
    </xf>
    <xf numFmtId="0" fontId="40" fillId="0" borderId="133" applyNumberFormat="0" applyFill="0" applyAlignment="0" applyProtection="0">
      <alignment vertical="center"/>
    </xf>
    <xf numFmtId="0" fontId="40" fillId="0" borderId="13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4" applyNumberFormat="0" applyFill="0" applyAlignment="0" applyProtection="0">
      <alignment vertical="center"/>
    </xf>
    <xf numFmtId="0" fontId="41" fillId="0" borderId="134" applyNumberFormat="0" applyFill="0" applyAlignment="0" applyProtection="0">
      <alignment vertical="center"/>
    </xf>
    <xf numFmtId="0" fontId="42" fillId="31" borderId="135" applyNumberFormat="0" applyAlignment="0" applyProtection="0">
      <alignment vertical="center"/>
    </xf>
    <xf numFmtId="0" fontId="42" fillId="31" borderId="13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2" borderId="130" applyNumberFormat="0" applyAlignment="0" applyProtection="0">
      <alignment vertical="center"/>
    </xf>
    <xf numFmtId="0" fontId="44" fillId="32" borderId="130" applyNumberFormat="0" applyAlignment="0" applyProtection="0">
      <alignment vertical="center"/>
    </xf>
    <xf numFmtId="0" fontId="3" fillId="0" borderId="0"/>
    <xf numFmtId="0" fontId="29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15" fillId="0" borderId="0"/>
    <xf numFmtId="0" fontId="29" fillId="0" borderId="0">
      <alignment vertical="center"/>
    </xf>
    <xf numFmtId="0" fontId="7" fillId="0" borderId="0"/>
    <xf numFmtId="0" fontId="4" fillId="0" borderId="0"/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075">
    <xf numFmtId="0" fontId="0" fillId="0" borderId="0" xfId="0"/>
    <xf numFmtId="0" fontId="9" fillId="0" borderId="0" xfId="91" applyFont="1" applyAlignment="1">
      <alignment vertical="center"/>
    </xf>
    <xf numFmtId="0" fontId="10" fillId="0" borderId="0" xfId="91" applyFont="1" applyAlignment="1">
      <alignment vertical="center"/>
    </xf>
    <xf numFmtId="0" fontId="10" fillId="0" borderId="0" xfId="91" applyFont="1" applyBorder="1" applyAlignment="1">
      <alignment vertical="center"/>
    </xf>
    <xf numFmtId="0" fontId="9" fillId="0" borderId="0" xfId="91" applyFont="1" applyBorder="1" applyAlignment="1">
      <alignment vertical="center"/>
    </xf>
    <xf numFmtId="0" fontId="10" fillId="0" borderId="0" xfId="0" applyFont="1" applyFill="1"/>
    <xf numFmtId="0" fontId="16" fillId="0" borderId="0" xfId="0" applyFont="1" applyFill="1" applyBorder="1"/>
    <xf numFmtId="0" fontId="16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9" fillId="0" borderId="0" xfId="91" applyFont="1" applyAlignment="1">
      <alignment horizontal="center" vertical="center"/>
    </xf>
    <xf numFmtId="0" fontId="20" fillId="0" borderId="0" xfId="85" applyFont="1" applyFill="1" applyAlignment="1">
      <alignment vertical="center"/>
    </xf>
    <xf numFmtId="0" fontId="20" fillId="0" borderId="0" xfId="85" applyFont="1" applyFill="1" applyAlignment="1">
      <alignment horizontal="right" vertical="center"/>
    </xf>
    <xf numFmtId="0" fontId="20" fillId="0" borderId="0" xfId="85" applyFont="1" applyFill="1" applyBorder="1" applyAlignment="1">
      <alignment vertical="center"/>
    </xf>
    <xf numFmtId="0" fontId="21" fillId="0" borderId="0" xfId="85" applyFont="1" applyFill="1" applyAlignment="1">
      <alignment vertical="center"/>
    </xf>
    <xf numFmtId="0" fontId="21" fillId="0" borderId="0" xfId="85" applyFont="1" applyFill="1" applyAlignment="1">
      <alignment horizontal="left" vertical="center"/>
    </xf>
    <xf numFmtId="0" fontId="21" fillId="0" borderId="0" xfId="85" applyFont="1" applyFill="1" applyAlignment="1">
      <alignment horizontal="right" vertical="center"/>
    </xf>
    <xf numFmtId="0" fontId="21" fillId="0" borderId="0" xfId="85" applyFont="1" applyFill="1" applyBorder="1" applyAlignment="1">
      <alignment vertical="center"/>
    </xf>
    <xf numFmtId="0" fontId="22" fillId="0" borderId="0" xfId="85" applyFont="1" applyFill="1" applyAlignment="1">
      <alignment horizontal="center" vertical="center"/>
    </xf>
    <xf numFmtId="0" fontId="22" fillId="0" borderId="0" xfId="85" applyFont="1" applyFill="1" applyBorder="1" applyAlignment="1">
      <alignment horizontal="center" vertical="center"/>
    </xf>
    <xf numFmtId="0" fontId="23" fillId="0" borderId="0" xfId="85" applyFont="1" applyFill="1" applyAlignment="1">
      <alignment vertical="center"/>
    </xf>
    <xf numFmtId="0" fontId="23" fillId="0" borderId="0" xfId="85" applyFont="1" applyFill="1" applyAlignment="1">
      <alignment horizontal="right" vertical="center"/>
    </xf>
    <xf numFmtId="0" fontId="23" fillId="0" borderId="0" xfId="85" applyFont="1" applyFill="1" applyBorder="1" applyAlignment="1">
      <alignment vertical="center"/>
    </xf>
    <xf numFmtId="0" fontId="22" fillId="0" borderId="0" xfId="85" applyFont="1" applyFill="1" applyAlignment="1">
      <alignment vertical="center"/>
    </xf>
    <xf numFmtId="0" fontId="22" fillId="0" borderId="0" xfId="85" applyFont="1" applyFill="1" applyAlignment="1">
      <alignment horizontal="right" vertical="center"/>
    </xf>
    <xf numFmtId="0" fontId="22" fillId="0" borderId="0" xfId="85" applyFont="1" applyFill="1" applyBorder="1" applyAlignment="1">
      <alignment vertical="center"/>
    </xf>
    <xf numFmtId="0" fontId="10" fillId="0" borderId="0" xfId="85" applyFont="1" applyFill="1" applyAlignment="1">
      <alignment vertical="center"/>
    </xf>
    <xf numFmtId="0" fontId="16" fillId="0" borderId="0" xfId="85" applyFont="1" applyFill="1" applyAlignment="1">
      <alignment vertical="center"/>
    </xf>
    <xf numFmtId="0" fontId="22" fillId="0" borderId="0" xfId="85" applyFont="1" applyFill="1" applyAlignment="1">
      <alignment horizontal="left" vertical="center"/>
    </xf>
    <xf numFmtId="0" fontId="24" fillId="0" borderId="25" xfId="85" applyFont="1" applyBorder="1" applyAlignment="1">
      <alignment vertical="center"/>
    </xf>
    <xf numFmtId="0" fontId="24" fillId="0" borderId="27" xfId="85" applyFont="1" applyBorder="1" applyAlignment="1">
      <alignment vertical="center"/>
    </xf>
    <xf numFmtId="0" fontId="24" fillId="0" borderId="0" xfId="85" applyFont="1" applyFill="1" applyAlignment="1">
      <alignment vertical="center"/>
    </xf>
    <xf numFmtId="0" fontId="24" fillId="0" borderId="0" xfId="85" applyFont="1" applyBorder="1" applyAlignment="1"/>
    <xf numFmtId="0" fontId="24" fillId="0" borderId="28" xfId="85" applyFont="1" applyBorder="1" applyAlignment="1">
      <alignment vertical="center"/>
    </xf>
    <xf numFmtId="0" fontId="24" fillId="0" borderId="28" xfId="85" applyFont="1" applyBorder="1" applyAlignment="1">
      <alignment vertical="top"/>
    </xf>
    <xf numFmtId="0" fontId="24" fillId="0" borderId="31" xfId="85" applyFont="1" applyBorder="1" applyAlignment="1">
      <alignment vertical="center"/>
    </xf>
    <xf numFmtId="0" fontId="24" fillId="0" borderId="32" xfId="85" applyFont="1" applyBorder="1" applyAlignment="1">
      <alignment vertical="center"/>
    </xf>
    <xf numFmtId="0" fontId="24" fillId="0" borderId="33" xfId="85" applyFont="1" applyBorder="1" applyAlignment="1">
      <alignment vertical="center"/>
    </xf>
    <xf numFmtId="0" fontId="24" fillId="0" borderId="26" xfId="85" applyFont="1" applyFill="1" applyBorder="1" applyAlignment="1">
      <alignment vertical="center"/>
    </xf>
    <xf numFmtId="0" fontId="24" fillId="0" borderId="29" xfId="85" applyFont="1" applyBorder="1" applyAlignment="1">
      <alignment vertical="center"/>
    </xf>
    <xf numFmtId="0" fontId="24" fillId="0" borderId="30" xfId="85" applyFont="1" applyBorder="1" applyAlignment="1">
      <alignment vertical="center"/>
    </xf>
    <xf numFmtId="0" fontId="24" fillId="0" borderId="33" xfId="85" applyFont="1" applyFill="1" applyBorder="1" applyAlignment="1">
      <alignment vertical="center"/>
    </xf>
    <xf numFmtId="0" fontId="24" fillId="0" borderId="26" xfId="85" applyFont="1" applyBorder="1" applyAlignment="1">
      <alignment vertical="center"/>
    </xf>
    <xf numFmtId="0" fontId="24" fillId="0" borderId="34" xfId="85" applyFont="1" applyBorder="1" applyAlignment="1">
      <alignment vertical="center"/>
    </xf>
    <xf numFmtId="0" fontId="24" fillId="0" borderId="35" xfId="85" applyFont="1" applyBorder="1" applyAlignment="1">
      <alignment vertical="center"/>
    </xf>
    <xf numFmtId="0" fontId="24" fillId="0" borderId="27" xfId="85" applyFont="1" applyFill="1" applyBorder="1" applyAlignment="1">
      <alignment vertical="center"/>
    </xf>
    <xf numFmtId="0" fontId="24" fillId="0" borderId="25" xfId="85" applyFont="1" applyFill="1" applyBorder="1" applyAlignment="1">
      <alignment vertical="center"/>
    </xf>
    <xf numFmtId="0" fontId="24" fillId="0" borderId="35" xfId="85" applyFont="1" applyFill="1" applyBorder="1" applyAlignment="1">
      <alignment vertical="center"/>
    </xf>
    <xf numFmtId="0" fontId="24" fillId="0" borderId="36" xfId="85" applyFont="1" applyFill="1" applyBorder="1" applyAlignment="1">
      <alignment vertical="center"/>
    </xf>
    <xf numFmtId="0" fontId="24" fillId="0" borderId="37" xfId="85" applyFont="1" applyFill="1" applyBorder="1" applyAlignment="1">
      <alignment vertical="center"/>
    </xf>
    <xf numFmtId="0" fontId="24" fillId="0" borderId="38" xfId="85" applyFont="1" applyBorder="1" applyAlignment="1">
      <alignment vertical="center"/>
    </xf>
    <xf numFmtId="0" fontId="24" fillId="0" borderId="38" xfId="85" applyFont="1" applyFill="1" applyBorder="1" applyAlignment="1">
      <alignment vertical="center"/>
    </xf>
    <xf numFmtId="0" fontId="24" fillId="0" borderId="39" xfId="85" applyFont="1" applyFill="1" applyBorder="1" applyAlignment="1">
      <alignment vertical="center"/>
    </xf>
    <xf numFmtId="0" fontId="24" fillId="0" borderId="40" xfId="85" applyFont="1" applyFill="1" applyBorder="1" applyAlignment="1">
      <alignment vertical="center"/>
    </xf>
    <xf numFmtId="0" fontId="24" fillId="0" borderId="27" xfId="85" applyFont="1" applyFill="1" applyBorder="1" applyAlignment="1">
      <alignment vertical="center" shrinkToFit="1"/>
    </xf>
    <xf numFmtId="0" fontId="24" fillId="0" borderId="43" xfId="85" applyFont="1" applyFill="1" applyBorder="1" applyAlignment="1">
      <alignment vertical="center"/>
    </xf>
    <xf numFmtId="0" fontId="24" fillId="0" borderId="39" xfId="85" applyFont="1" applyBorder="1" applyAlignment="1">
      <alignment vertical="center"/>
    </xf>
    <xf numFmtId="0" fontId="24" fillId="0" borderId="44" xfId="85" applyFont="1" applyFill="1" applyBorder="1" applyAlignment="1">
      <alignment vertical="center"/>
    </xf>
    <xf numFmtId="0" fontId="24" fillId="0" borderId="42" xfId="85" applyFont="1" applyBorder="1" applyAlignment="1">
      <alignment vertical="center"/>
    </xf>
    <xf numFmtId="0" fontId="24" fillId="0" borderId="40" xfId="85" applyFont="1" applyBorder="1" applyAlignment="1">
      <alignment vertical="center"/>
    </xf>
    <xf numFmtId="0" fontId="24" fillId="0" borderId="41" xfId="85" applyFont="1" applyBorder="1" applyAlignment="1">
      <alignment vertical="center"/>
    </xf>
    <xf numFmtId="0" fontId="25" fillId="0" borderId="0" xfId="85" applyFont="1" applyAlignment="1">
      <alignment vertical="center"/>
    </xf>
    <xf numFmtId="0" fontId="27" fillId="0" borderId="0" xfId="85" applyFont="1" applyAlignment="1">
      <alignment vertical="center"/>
    </xf>
    <xf numFmtId="0" fontId="10" fillId="0" borderId="0" xfId="85" applyFont="1" applyAlignment="1">
      <alignment vertical="center"/>
    </xf>
    <xf numFmtId="0" fontId="27" fillId="0" borderId="0" xfId="85" applyFont="1" applyFill="1" applyAlignment="1">
      <alignment vertical="center" shrinkToFit="1"/>
    </xf>
    <xf numFmtId="0" fontId="24" fillId="0" borderId="0" xfId="85" applyFont="1" applyFill="1" applyBorder="1" applyAlignment="1"/>
    <xf numFmtId="0" fontId="28" fillId="0" borderId="0" xfId="85" applyFont="1" applyFill="1" applyBorder="1" applyAlignment="1">
      <alignment vertical="center"/>
    </xf>
    <xf numFmtId="0" fontId="24" fillId="0" borderId="0" xfId="85" applyFont="1" applyAlignment="1">
      <alignment horizontal="right" vertical="center"/>
    </xf>
    <xf numFmtId="0" fontId="24" fillId="0" borderId="37" xfId="85" applyFont="1" applyBorder="1" applyAlignment="1">
      <alignment vertical="center"/>
    </xf>
    <xf numFmtId="0" fontId="46" fillId="0" borderId="0" xfId="85" applyFont="1" applyFill="1" applyAlignment="1">
      <alignment vertical="center"/>
    </xf>
    <xf numFmtId="0" fontId="46" fillId="0" borderId="0" xfId="85" applyFont="1" applyFill="1" applyAlignment="1">
      <alignment horizontal="left" vertical="center"/>
    </xf>
    <xf numFmtId="0" fontId="47" fillId="0" borderId="45" xfId="85" applyFont="1" applyFill="1" applyBorder="1" applyAlignment="1">
      <alignment horizontal="center" vertical="center" shrinkToFit="1"/>
    </xf>
    <xf numFmtId="0" fontId="47" fillId="0" borderId="46" xfId="85" applyFont="1" applyFill="1" applyBorder="1" applyAlignment="1">
      <alignment horizontal="center" vertical="center" shrinkToFit="1"/>
    </xf>
    <xf numFmtId="0" fontId="47" fillId="0" borderId="47" xfId="85" applyFont="1" applyFill="1" applyBorder="1" applyAlignment="1">
      <alignment horizontal="center" vertical="center" shrinkToFit="1"/>
    </xf>
    <xf numFmtId="0" fontId="48" fillId="2" borderId="48" xfId="85" applyFont="1" applyFill="1" applyBorder="1" applyAlignment="1">
      <alignment vertical="center" shrinkToFit="1"/>
    </xf>
    <xf numFmtId="0" fontId="48" fillId="2" borderId="49" xfId="85" applyFont="1" applyFill="1" applyBorder="1" applyAlignment="1">
      <alignment vertical="center" shrinkToFit="1"/>
    </xf>
    <xf numFmtId="0" fontId="48" fillId="2" borderId="50" xfId="85" applyFont="1" applyFill="1" applyBorder="1" applyAlignment="1">
      <alignment vertical="center" shrinkToFit="1"/>
    </xf>
    <xf numFmtId="0" fontId="48" fillId="2" borderId="51" xfId="85" applyFont="1" applyFill="1" applyBorder="1" applyAlignment="1">
      <alignment vertical="center" shrinkToFit="1"/>
    </xf>
    <xf numFmtId="0" fontId="47" fillId="0" borderId="52" xfId="85" applyFont="1" applyFill="1" applyBorder="1" applyAlignment="1">
      <alignment vertical="center" shrinkToFit="1"/>
    </xf>
    <xf numFmtId="0" fontId="47" fillId="0" borderId="49" xfId="85" applyFont="1" applyFill="1" applyBorder="1" applyAlignment="1">
      <alignment vertical="center" shrinkToFit="1"/>
    </xf>
    <xf numFmtId="0" fontId="47" fillId="0" borderId="51" xfId="85" applyFont="1" applyFill="1" applyBorder="1" applyAlignment="1">
      <alignment vertical="center" shrinkToFit="1"/>
    </xf>
    <xf numFmtId="0" fontId="47" fillId="0" borderId="53" xfId="85" applyFont="1" applyFill="1" applyBorder="1" applyAlignment="1">
      <alignment vertical="center" shrinkToFit="1"/>
    </xf>
    <xf numFmtId="0" fontId="47" fillId="0" borderId="54" xfId="85" applyFont="1" applyFill="1" applyBorder="1" applyAlignment="1">
      <alignment vertical="center" shrinkToFit="1"/>
    </xf>
    <xf numFmtId="0" fontId="47" fillId="0" borderId="52" xfId="85" applyFont="1" applyFill="1" applyBorder="1" applyAlignment="1">
      <alignment horizontal="right" vertical="center" shrinkToFit="1"/>
    </xf>
    <xf numFmtId="0" fontId="47" fillId="0" borderId="0" xfId="85" applyFont="1" applyFill="1" applyBorder="1" applyAlignment="1">
      <alignment horizontal="left" vertical="center" shrinkToFit="1"/>
    </xf>
    <xf numFmtId="0" fontId="47" fillId="0" borderId="54" xfId="85" applyFont="1" applyFill="1" applyBorder="1" applyAlignment="1">
      <alignment horizontal="left" vertical="center" shrinkToFit="1"/>
    </xf>
    <xf numFmtId="178" fontId="47" fillId="0" borderId="51" xfId="85" applyNumberFormat="1" applyFont="1" applyFill="1" applyBorder="1" applyAlignment="1">
      <alignment horizontal="right" vertical="center" shrinkToFit="1"/>
    </xf>
    <xf numFmtId="0" fontId="47" fillId="0" borderId="55" xfId="85" applyFont="1" applyFill="1" applyBorder="1" applyAlignment="1">
      <alignment horizontal="left" vertical="center" shrinkToFit="1"/>
    </xf>
    <xf numFmtId="178" fontId="47" fillId="0" borderId="52" xfId="85" applyNumberFormat="1" applyFont="1" applyFill="1" applyBorder="1" applyAlignment="1">
      <alignment vertical="center" shrinkToFit="1"/>
    </xf>
    <xf numFmtId="0" fontId="47" fillId="0" borderId="56" xfId="85" applyFont="1" applyFill="1" applyBorder="1" applyAlignment="1">
      <alignment vertical="center" shrinkToFit="1"/>
    </xf>
    <xf numFmtId="0" fontId="48" fillId="0" borderId="49" xfId="85" applyFont="1" applyFill="1" applyBorder="1" applyAlignment="1">
      <alignment vertical="center" shrinkToFit="1"/>
    </xf>
    <xf numFmtId="0" fontId="47" fillId="0" borderId="57" xfId="85" applyFont="1" applyFill="1" applyBorder="1" applyAlignment="1">
      <alignment horizontal="left" vertical="center" shrinkToFit="1"/>
    </xf>
    <xf numFmtId="0" fontId="47" fillId="0" borderId="56" xfId="85" applyFont="1" applyFill="1" applyBorder="1" applyAlignment="1">
      <alignment horizontal="left" vertical="center" shrinkToFit="1"/>
    </xf>
    <xf numFmtId="179" fontId="47" fillId="0" borderId="49" xfId="85" applyNumberFormat="1" applyFont="1" applyFill="1" applyBorder="1" applyAlignment="1">
      <alignment vertical="center" shrinkToFit="1"/>
    </xf>
    <xf numFmtId="0" fontId="48" fillId="2" borderId="52" xfId="85" applyFont="1" applyFill="1" applyBorder="1" applyAlignment="1">
      <alignment vertical="center" shrinkToFit="1"/>
    </xf>
    <xf numFmtId="0" fontId="47" fillId="0" borderId="58" xfId="85" applyFont="1" applyFill="1" applyBorder="1" applyAlignment="1">
      <alignment horizontal="left" vertical="center" shrinkToFit="1"/>
    </xf>
    <xf numFmtId="0" fontId="47" fillId="0" borderId="51" xfId="85" applyNumberFormat="1" applyFont="1" applyFill="1" applyBorder="1" applyAlignment="1">
      <alignment horizontal="right" vertical="center" shrinkToFit="1"/>
    </xf>
    <xf numFmtId="0" fontId="47" fillId="0" borderId="59" xfId="85" applyFont="1" applyFill="1" applyBorder="1" applyAlignment="1">
      <alignment vertical="center" shrinkToFit="1"/>
    </xf>
    <xf numFmtId="0" fontId="48" fillId="0" borderId="52" xfId="85" applyFont="1" applyFill="1" applyBorder="1" applyAlignment="1">
      <alignment vertical="center" shrinkToFit="1"/>
    </xf>
    <xf numFmtId="0" fontId="47" fillId="0" borderId="60" xfId="85" applyFont="1" applyFill="1" applyBorder="1" applyAlignment="1">
      <alignment vertical="center" shrinkToFit="1"/>
    </xf>
    <xf numFmtId="0" fontId="47" fillId="0" borderId="61" xfId="85" applyFont="1" applyFill="1" applyBorder="1" applyAlignment="1">
      <alignment vertical="center" shrinkToFit="1"/>
    </xf>
    <xf numFmtId="0" fontId="47" fillId="0" borderId="62" xfId="85" applyFont="1" applyFill="1" applyBorder="1" applyAlignment="1">
      <alignment horizontal="center" vertical="center" shrinkToFit="1"/>
    </xf>
    <xf numFmtId="0" fontId="48" fillId="0" borderId="57" xfId="85" applyFont="1" applyFill="1" applyBorder="1" applyAlignment="1">
      <alignment horizontal="left" vertical="center" shrinkToFit="1"/>
    </xf>
    <xf numFmtId="0" fontId="47" fillId="0" borderId="63" xfId="85" applyFont="1" applyFill="1" applyBorder="1" applyAlignment="1">
      <alignment horizontal="left" vertical="center" shrinkToFit="1"/>
    </xf>
    <xf numFmtId="178" fontId="47" fillId="0" borderId="51" xfId="85" applyNumberFormat="1" applyFont="1" applyFill="1" applyBorder="1" applyAlignment="1">
      <alignment vertical="center" shrinkToFit="1"/>
    </xf>
    <xf numFmtId="0" fontId="48" fillId="0" borderId="58" xfId="85" applyFont="1" applyFill="1" applyBorder="1" applyAlignment="1">
      <alignment horizontal="left" vertical="center" shrinkToFit="1"/>
    </xf>
    <xf numFmtId="178" fontId="47" fillId="0" borderId="64" xfId="85" applyNumberFormat="1" applyFont="1" applyFill="1" applyBorder="1" applyAlignment="1">
      <alignment horizontal="right" vertical="center" shrinkToFit="1"/>
    </xf>
    <xf numFmtId="0" fontId="47" fillId="0" borderId="65" xfId="85" applyFont="1" applyFill="1" applyBorder="1" applyAlignment="1">
      <alignment horizontal="right" vertical="center" shrinkToFit="1"/>
    </xf>
    <xf numFmtId="178" fontId="47" fillId="0" borderId="52" xfId="85" applyNumberFormat="1" applyFont="1" applyFill="1" applyBorder="1" applyAlignment="1">
      <alignment horizontal="right" vertical="center" shrinkToFit="1"/>
    </xf>
    <xf numFmtId="0" fontId="47" fillId="0" borderId="55" xfId="85" applyFont="1" applyFill="1" applyBorder="1" applyAlignment="1">
      <alignment horizontal="center" vertical="center" shrinkToFit="1"/>
    </xf>
    <xf numFmtId="0" fontId="48" fillId="2" borderId="51" xfId="85" applyFont="1" applyFill="1" applyBorder="1" applyAlignment="1">
      <alignment horizontal="right" vertical="center" shrinkToFit="1"/>
    </xf>
    <xf numFmtId="178" fontId="47" fillId="0" borderId="49" xfId="85" applyNumberFormat="1" applyFont="1" applyFill="1" applyBorder="1" applyAlignment="1">
      <alignment horizontal="right" vertical="center" shrinkToFit="1"/>
    </xf>
    <xf numFmtId="0" fontId="47" fillId="0" borderId="51" xfId="85" applyFont="1" applyFill="1" applyBorder="1" applyAlignment="1">
      <alignment horizontal="right" vertical="center" shrinkToFit="1"/>
    </xf>
    <xf numFmtId="0" fontId="47" fillId="0" borderId="65" xfId="85" applyFont="1" applyFill="1" applyBorder="1" applyAlignment="1">
      <alignment vertical="center" shrinkToFit="1"/>
    </xf>
    <xf numFmtId="0" fontId="47" fillId="0" borderId="66" xfId="85" applyFont="1" applyFill="1" applyBorder="1" applyAlignment="1">
      <alignment vertical="center" shrinkToFit="1"/>
    </xf>
    <xf numFmtId="0" fontId="47" fillId="0" borderId="0" xfId="85" applyFont="1" applyFill="1" applyBorder="1" applyAlignment="1">
      <alignment vertical="center" shrinkToFit="1"/>
    </xf>
    <xf numFmtId="178" fontId="47" fillId="0" borderId="49" xfId="85" applyNumberFormat="1" applyFont="1" applyFill="1" applyBorder="1" applyAlignment="1">
      <alignment vertical="center" shrinkToFit="1"/>
    </xf>
    <xf numFmtId="0" fontId="48" fillId="0" borderId="67" xfId="85" applyFont="1" applyFill="1" applyBorder="1" applyAlignment="1">
      <alignment horizontal="left" vertical="center" shrinkToFit="1"/>
    </xf>
    <xf numFmtId="0" fontId="48" fillId="0" borderId="63" xfId="85" applyFont="1" applyFill="1" applyBorder="1" applyAlignment="1">
      <alignment horizontal="left" vertical="center" shrinkToFit="1"/>
    </xf>
    <xf numFmtId="178" fontId="48" fillId="0" borderId="49" xfId="85" applyNumberFormat="1" applyFont="1" applyFill="1" applyBorder="1" applyAlignment="1">
      <alignment horizontal="right" vertical="center" shrinkToFit="1"/>
    </xf>
    <xf numFmtId="0" fontId="48" fillId="2" borderId="68" xfId="85" applyFont="1" applyFill="1" applyBorder="1" applyAlignment="1">
      <alignment vertical="center" shrinkToFit="1"/>
    </xf>
    <xf numFmtId="0" fontId="47" fillId="0" borderId="69" xfId="85" applyFont="1" applyFill="1" applyBorder="1" applyAlignment="1">
      <alignment horizontal="left" vertical="center" shrinkToFit="1"/>
    </xf>
    <xf numFmtId="178" fontId="48" fillId="2" borderId="51" xfId="85" applyNumberFormat="1" applyFont="1" applyFill="1" applyBorder="1" applyAlignment="1">
      <alignment horizontal="right" vertical="center" shrinkToFit="1"/>
    </xf>
    <xf numFmtId="0" fontId="48" fillId="0" borderId="65" xfId="85" applyFont="1" applyFill="1" applyBorder="1" applyAlignment="1">
      <alignment horizontal="right" vertical="center" shrinkToFit="1"/>
    </xf>
    <xf numFmtId="0" fontId="47" fillId="0" borderId="70" xfId="85" applyFont="1" applyFill="1" applyBorder="1" applyAlignment="1">
      <alignment vertical="center" shrinkToFit="1"/>
    </xf>
    <xf numFmtId="0" fontId="49" fillId="0" borderId="71" xfId="85" applyFont="1" applyFill="1" applyBorder="1" applyAlignment="1">
      <alignment horizontal="right" vertical="center"/>
    </xf>
    <xf numFmtId="0" fontId="47" fillId="0" borderId="58" xfId="85" applyFont="1" applyFill="1" applyBorder="1" applyAlignment="1">
      <alignment vertical="center" shrinkToFit="1"/>
    </xf>
    <xf numFmtId="0" fontId="50" fillId="0" borderId="0" xfId="85" applyFont="1" applyFill="1" applyBorder="1" applyAlignment="1">
      <alignment horizontal="left" vertical="center"/>
    </xf>
    <xf numFmtId="0" fontId="47" fillId="0" borderId="52" xfId="85" applyNumberFormat="1" applyFont="1" applyFill="1" applyBorder="1" applyAlignment="1">
      <alignment horizontal="right" vertical="center" shrinkToFit="1"/>
    </xf>
    <xf numFmtId="0" fontId="49" fillId="0" borderId="0" xfId="85" applyFont="1" applyFill="1" applyBorder="1" applyAlignment="1">
      <alignment horizontal="left" vertical="center"/>
    </xf>
    <xf numFmtId="0" fontId="47" fillId="0" borderId="0" xfId="85" applyFont="1" applyFill="1" applyBorder="1" applyAlignment="1">
      <alignment horizontal="left" vertical="center"/>
    </xf>
    <xf numFmtId="0" fontId="46" fillId="0" borderId="0" xfId="85" applyFont="1" applyFill="1" applyBorder="1" applyAlignment="1">
      <alignment horizontal="left" vertical="center"/>
    </xf>
    <xf numFmtId="0" fontId="46" fillId="0" borderId="71" xfId="85" applyFont="1" applyFill="1" applyBorder="1" applyAlignment="1">
      <alignment vertical="center"/>
    </xf>
    <xf numFmtId="178" fontId="47" fillId="0" borderId="53" xfId="85" applyNumberFormat="1" applyFont="1" applyFill="1" applyBorder="1" applyAlignment="1">
      <alignment vertical="center" shrinkToFit="1"/>
    </xf>
    <xf numFmtId="0" fontId="47" fillId="0" borderId="55" xfId="85" applyNumberFormat="1" applyFont="1" applyFill="1" applyBorder="1" applyAlignment="1">
      <alignment horizontal="left" vertical="center" shrinkToFit="1"/>
    </xf>
    <xf numFmtId="0" fontId="47" fillId="0" borderId="66" xfId="85" applyFont="1" applyFill="1" applyBorder="1" applyAlignment="1">
      <alignment horizontal="left" vertical="center" shrinkToFit="1"/>
    </xf>
    <xf numFmtId="0" fontId="47" fillId="0" borderId="72" xfId="85" applyFont="1" applyFill="1" applyBorder="1" applyAlignment="1">
      <alignment vertical="center" shrinkToFit="1"/>
    </xf>
    <xf numFmtId="0" fontId="47" fillId="0" borderId="73" xfId="85" applyFont="1" applyFill="1" applyBorder="1" applyAlignment="1">
      <alignment vertical="center" shrinkToFit="1"/>
    </xf>
    <xf numFmtId="0" fontId="50" fillId="0" borderId="74" xfId="85" applyFont="1" applyFill="1" applyBorder="1" applyAlignment="1">
      <alignment horizontal="left" vertical="center"/>
    </xf>
    <xf numFmtId="0" fontId="47" fillId="0" borderId="73" xfId="85" applyFont="1" applyFill="1" applyBorder="1" applyAlignment="1">
      <alignment horizontal="left" vertical="center"/>
    </xf>
    <xf numFmtId="0" fontId="47" fillId="0" borderId="75" xfId="85" applyFont="1" applyFill="1" applyBorder="1" applyAlignment="1">
      <alignment vertical="center"/>
    </xf>
    <xf numFmtId="0" fontId="46" fillId="0" borderId="73" xfId="85" applyFont="1" applyFill="1" applyBorder="1" applyAlignment="1">
      <alignment horizontal="left" vertical="center"/>
    </xf>
    <xf numFmtId="0" fontId="46" fillId="0" borderId="76" xfId="85" applyFont="1" applyFill="1" applyBorder="1" applyAlignment="1">
      <alignment vertical="center"/>
    </xf>
    <xf numFmtId="0" fontId="51" fillId="0" borderId="0" xfId="85" applyFont="1" applyFill="1" applyBorder="1" applyAlignment="1">
      <alignment vertical="center"/>
    </xf>
    <xf numFmtId="0" fontId="47" fillId="0" borderId="0" xfId="85" applyFont="1" applyFill="1" applyAlignment="1">
      <alignment vertical="center"/>
    </xf>
    <xf numFmtId="0" fontId="51" fillId="0" borderId="0" xfId="85" applyFont="1" applyFill="1" applyAlignment="1">
      <alignment vertical="center"/>
    </xf>
    <xf numFmtId="0" fontId="24" fillId="0" borderId="0" xfId="85" applyFont="1" applyFill="1" applyAlignment="1">
      <alignment horizontal="right" vertical="center"/>
    </xf>
    <xf numFmtId="0" fontId="16" fillId="0" borderId="0" xfId="85" applyFont="1" applyFill="1" applyBorder="1" applyAlignment="1">
      <alignment vertical="center"/>
    </xf>
    <xf numFmtId="0" fontId="16" fillId="0" borderId="0" xfId="85" applyFont="1" applyBorder="1" applyAlignment="1">
      <alignment vertical="center"/>
    </xf>
    <xf numFmtId="181" fontId="16" fillId="0" borderId="0" xfId="65" applyNumberFormat="1" applyFont="1" applyFill="1" applyBorder="1" applyAlignment="1">
      <alignment vertical="center"/>
    </xf>
    <xf numFmtId="0" fontId="24" fillId="0" borderId="29" xfId="85" applyFont="1" applyFill="1" applyBorder="1" applyAlignment="1">
      <alignment horizontal="right" vertical="top"/>
    </xf>
    <xf numFmtId="0" fontId="16" fillId="0" borderId="0" xfId="85" applyNumberFormat="1" applyFont="1" applyFill="1" applyBorder="1" applyAlignment="1">
      <alignment vertical="center" shrinkToFit="1"/>
    </xf>
    <xf numFmtId="0" fontId="24" fillId="0" borderId="28" xfId="85" applyFont="1" applyFill="1" applyBorder="1" applyAlignment="1">
      <alignment horizontal="right" vertical="top"/>
    </xf>
    <xf numFmtId="0" fontId="16" fillId="0" borderId="0" xfId="85" applyFont="1" applyFill="1" applyBorder="1" applyAlignment="1">
      <alignment vertical="center" shrinkToFit="1"/>
    </xf>
    <xf numFmtId="181" fontId="16" fillId="0" borderId="0" xfId="85" applyNumberFormat="1" applyFont="1" applyFill="1" applyBorder="1" applyAlignment="1">
      <alignment vertical="center"/>
    </xf>
    <xf numFmtId="0" fontId="16" fillId="0" borderId="0" xfId="85" applyFont="1" applyFill="1" applyBorder="1" applyAlignment="1">
      <alignment vertical="center" wrapText="1"/>
    </xf>
    <xf numFmtId="0" fontId="24" fillId="0" borderId="0" xfId="85" applyFont="1" applyFill="1" applyBorder="1" applyAlignment="1">
      <alignment horizontal="right" vertical="center"/>
    </xf>
    <xf numFmtId="0" fontId="47" fillId="0" borderId="56" xfId="85" applyFont="1" applyFill="1" applyBorder="1" applyAlignment="1">
      <alignment horizontal="left" vertical="center" shrinkToFit="1"/>
    </xf>
    <xf numFmtId="0" fontId="47" fillId="0" borderId="56" xfId="85" applyFont="1" applyFill="1" applyBorder="1" applyAlignment="1">
      <alignment vertical="center" shrinkToFit="1"/>
    </xf>
    <xf numFmtId="0" fontId="47" fillId="0" borderId="67" xfId="85" applyFont="1" applyFill="1" applyBorder="1" applyAlignment="1">
      <alignment vertical="center" shrinkToFit="1"/>
    </xf>
    <xf numFmtId="0" fontId="47" fillId="0" borderId="62" xfId="85" applyFont="1" applyFill="1" applyBorder="1" applyAlignment="1">
      <alignment vertical="center" shrinkToFit="1"/>
    </xf>
    <xf numFmtId="0" fontId="47" fillId="0" borderId="55" xfId="85" applyFont="1" applyFill="1" applyBorder="1" applyAlignment="1">
      <alignment vertical="center" shrinkToFit="1"/>
    </xf>
    <xf numFmtId="0" fontId="47" fillId="0" borderId="63" xfId="85" applyFont="1" applyFill="1" applyBorder="1" applyAlignment="1">
      <alignment vertical="center" shrinkToFit="1"/>
    </xf>
    <xf numFmtId="178" fontId="47" fillId="0" borderId="75" xfId="85" applyNumberFormat="1" applyFont="1" applyFill="1" applyBorder="1" applyAlignment="1">
      <alignment vertical="center" shrinkToFit="1"/>
    </xf>
    <xf numFmtId="0" fontId="47" fillId="0" borderId="78" xfId="85" applyFont="1" applyFill="1" applyBorder="1" applyAlignment="1">
      <alignment vertical="center" shrinkToFit="1"/>
    </xf>
    <xf numFmtId="0" fontId="8" fillId="0" borderId="136" xfId="0" applyFont="1" applyFill="1" applyBorder="1"/>
    <xf numFmtId="0" fontId="9" fillId="0" borderId="137" xfId="0" applyFont="1" applyFill="1" applyBorder="1" applyAlignment="1" applyProtection="1">
      <alignment horizontal="center" vertical="center"/>
    </xf>
    <xf numFmtId="0" fontId="9" fillId="0" borderId="138" xfId="0" applyFont="1" applyFill="1" applyBorder="1" applyAlignment="1" applyProtection="1">
      <alignment horizontal="center" vertical="center"/>
    </xf>
    <xf numFmtId="0" fontId="9" fillId="0" borderId="139" xfId="0" applyFont="1" applyFill="1" applyBorder="1" applyAlignment="1" applyProtection="1">
      <alignment horizontal="center" vertical="center"/>
    </xf>
    <xf numFmtId="0" fontId="9" fillId="0" borderId="140" xfId="0" applyFont="1" applyFill="1" applyBorder="1" applyAlignment="1" applyProtection="1">
      <alignment horizontal="center" vertical="center"/>
    </xf>
    <xf numFmtId="0" fontId="9" fillId="0" borderId="141" xfId="0" applyFont="1" applyFill="1" applyBorder="1" applyAlignment="1" applyProtection="1">
      <alignment horizontal="distributed" vertical="center"/>
    </xf>
    <xf numFmtId="0" fontId="9" fillId="0" borderId="142" xfId="0" applyFont="1" applyFill="1" applyBorder="1" applyAlignment="1" applyProtection="1">
      <alignment horizontal="center" vertical="center"/>
    </xf>
    <xf numFmtId="0" fontId="9" fillId="0" borderId="143" xfId="0" applyFont="1" applyFill="1" applyBorder="1" applyAlignment="1" applyProtection="1">
      <alignment horizontal="distributed" vertical="center"/>
    </xf>
    <xf numFmtId="0" fontId="11" fillId="0" borderId="143" xfId="0" applyFont="1" applyFill="1" applyBorder="1" applyAlignment="1" applyProtection="1">
      <alignment horizontal="distributed" vertical="center"/>
    </xf>
    <xf numFmtId="0" fontId="12" fillId="0" borderId="143" xfId="0" applyFont="1" applyFill="1" applyBorder="1" applyAlignment="1" applyProtection="1">
      <alignment horizontal="distributed" vertical="center"/>
    </xf>
    <xf numFmtId="0" fontId="9" fillId="0" borderId="144" xfId="0" applyFont="1" applyFill="1" applyBorder="1" applyAlignment="1" applyProtection="1">
      <alignment horizontal="center" vertical="center"/>
    </xf>
    <xf numFmtId="0" fontId="9" fillId="0" borderId="145" xfId="0" applyFont="1" applyFill="1" applyBorder="1" applyAlignment="1" applyProtection="1">
      <alignment horizontal="distributed" vertical="center"/>
    </xf>
    <xf numFmtId="0" fontId="9" fillId="0" borderId="140" xfId="0" applyFont="1" applyFill="1" applyBorder="1" applyAlignment="1" applyProtection="1">
      <alignment horizontal="center" vertical="center" shrinkToFit="1"/>
    </xf>
    <xf numFmtId="0" fontId="9" fillId="0" borderId="142" xfId="0" applyFont="1" applyFill="1" applyBorder="1" applyAlignment="1" applyProtection="1">
      <alignment horizontal="center" vertical="center" shrinkToFit="1"/>
    </xf>
    <xf numFmtId="0" fontId="9" fillId="0" borderId="144" xfId="0" applyFont="1" applyFill="1" applyBorder="1" applyAlignment="1" applyProtection="1">
      <alignment horizontal="center" vertical="center" shrinkToFit="1"/>
    </xf>
    <xf numFmtId="0" fontId="11" fillId="0" borderId="141" xfId="0" applyFont="1" applyFill="1" applyBorder="1" applyAlignment="1" applyProtection="1">
      <alignment horizontal="distributed" vertical="center"/>
    </xf>
    <xf numFmtId="0" fontId="9" fillId="0" borderId="161" xfId="0" applyFont="1" applyFill="1" applyBorder="1" applyAlignment="1" applyProtection="1">
      <alignment horizontal="distributed" vertical="center"/>
    </xf>
    <xf numFmtId="0" fontId="9" fillId="0" borderId="162" xfId="0" applyFont="1" applyFill="1" applyBorder="1" applyAlignment="1" applyProtection="1">
      <alignment horizontal="distributed" vertical="center"/>
    </xf>
    <xf numFmtId="0" fontId="11" fillId="0" borderId="163" xfId="0" applyFont="1" applyFill="1" applyBorder="1" applyAlignment="1" applyProtection="1">
      <alignment horizontal="distributed" vertical="center"/>
    </xf>
    <xf numFmtId="0" fontId="12" fillId="0" borderId="162" xfId="0" applyFont="1" applyFill="1" applyBorder="1" applyAlignment="1" applyProtection="1">
      <alignment horizontal="distributed" vertical="center"/>
    </xf>
    <xf numFmtId="0" fontId="9" fillId="0" borderId="168" xfId="0" applyFont="1" applyFill="1" applyBorder="1" applyAlignment="1" applyProtection="1">
      <alignment horizontal="center" vertical="center"/>
    </xf>
    <xf numFmtId="0" fontId="9" fillId="0" borderId="169" xfId="0" applyFont="1" applyFill="1" applyBorder="1" applyAlignment="1" applyProtection="1">
      <alignment horizontal="distributed" vertical="center"/>
    </xf>
    <xf numFmtId="0" fontId="9" fillId="0" borderId="172" xfId="0" applyFont="1" applyFill="1" applyBorder="1" applyAlignment="1" applyProtection="1">
      <alignment horizontal="center" vertical="center"/>
    </xf>
    <xf numFmtId="0" fontId="9" fillId="0" borderId="173" xfId="0" applyFont="1" applyFill="1" applyBorder="1" applyAlignment="1" applyProtection="1">
      <alignment horizontal="center" vertical="center"/>
    </xf>
    <xf numFmtId="0" fontId="9" fillId="0" borderId="174" xfId="0" applyFont="1" applyFill="1" applyBorder="1" applyAlignment="1" applyProtection="1">
      <alignment horizontal="center" vertical="center"/>
    </xf>
    <xf numFmtId="0" fontId="9" fillId="0" borderId="175" xfId="0" applyFont="1" applyFill="1" applyBorder="1" applyAlignment="1" applyProtection="1">
      <alignment horizontal="center" vertical="center"/>
    </xf>
    <xf numFmtId="0" fontId="9" fillId="0" borderId="176" xfId="0" applyFont="1" applyFill="1" applyBorder="1" applyAlignment="1" applyProtection="1">
      <alignment horizontal="center" vertical="center"/>
    </xf>
    <xf numFmtId="0" fontId="9" fillId="0" borderId="177" xfId="0" applyFont="1" applyFill="1" applyBorder="1" applyAlignment="1" applyProtection="1">
      <alignment horizontal="center" vertical="center"/>
    </xf>
    <xf numFmtId="0" fontId="12" fillId="0" borderId="161" xfId="0" applyFont="1" applyFill="1" applyBorder="1" applyAlignment="1" applyProtection="1">
      <alignment horizontal="distributed" vertical="center"/>
    </xf>
    <xf numFmtId="0" fontId="9" fillId="0" borderId="163" xfId="0" applyFont="1" applyFill="1" applyBorder="1" applyAlignment="1" applyProtection="1">
      <alignment horizontal="distributed" vertical="center"/>
    </xf>
    <xf numFmtId="0" fontId="13" fillId="0" borderId="141" xfId="0" applyFont="1" applyFill="1" applyBorder="1" applyAlignment="1" applyProtection="1">
      <alignment horizontal="distributed" vertical="center"/>
    </xf>
    <xf numFmtId="0" fontId="13" fillId="0" borderId="145" xfId="0" applyFont="1" applyFill="1" applyBorder="1" applyAlignment="1" applyProtection="1">
      <alignment horizontal="distributed" vertical="center"/>
    </xf>
    <xf numFmtId="0" fontId="11" fillId="0" borderId="161" xfId="0" applyFont="1" applyFill="1" applyBorder="1" applyAlignment="1" applyProtection="1">
      <alignment horizontal="distributed" vertical="center"/>
    </xf>
    <xf numFmtId="0" fontId="9" fillId="0" borderId="175" xfId="0" applyFont="1" applyFill="1" applyBorder="1" applyAlignment="1" applyProtection="1">
      <alignment horizontal="center" vertical="center" shrinkToFit="1"/>
    </xf>
    <xf numFmtId="0" fontId="9" fillId="0" borderId="176" xfId="0" applyFont="1" applyFill="1" applyBorder="1" applyAlignment="1" applyProtection="1">
      <alignment horizontal="center" vertical="center" shrinkToFit="1"/>
    </xf>
    <xf numFmtId="0" fontId="6" fillId="0" borderId="162" xfId="0" applyFont="1" applyFill="1" applyBorder="1" applyAlignment="1" applyProtection="1">
      <alignment horizontal="distributed" vertical="center"/>
    </xf>
    <xf numFmtId="0" fontId="13" fillId="0" borderId="162" xfId="0" applyFont="1" applyFill="1" applyBorder="1" applyAlignment="1" applyProtection="1">
      <alignment horizontal="distributed" vertical="center"/>
    </xf>
    <xf numFmtId="0" fontId="9" fillId="0" borderId="177" xfId="0" applyFont="1" applyFill="1" applyBorder="1" applyAlignment="1" applyProtection="1">
      <alignment horizontal="center" vertical="center" shrinkToFit="1"/>
    </xf>
    <xf numFmtId="0" fontId="12" fillId="0" borderId="141" xfId="0" applyFont="1" applyFill="1" applyBorder="1" applyAlignment="1" applyProtection="1">
      <alignment horizontal="distributed" vertical="center"/>
    </xf>
    <xf numFmtId="0" fontId="11" fillId="0" borderId="143" xfId="0" applyFont="1" applyFill="1" applyBorder="1" applyAlignment="1" applyProtection="1">
      <alignment horizontal="center" vertical="center"/>
    </xf>
    <xf numFmtId="0" fontId="11" fillId="0" borderId="162" xfId="0" applyFont="1" applyFill="1" applyBorder="1" applyAlignment="1" applyProtection="1">
      <alignment horizontal="center" vertical="center"/>
    </xf>
    <xf numFmtId="0" fontId="54" fillId="0" borderId="0" xfId="85" applyFont="1"/>
    <xf numFmtId="0" fontId="55" fillId="0" borderId="0" xfId="85" applyFont="1"/>
    <xf numFmtId="0" fontId="56" fillId="0" borderId="0" xfId="85" applyFont="1" applyAlignment="1">
      <alignment horizontal="center"/>
    </xf>
    <xf numFmtId="0" fontId="55" fillId="0" borderId="0" xfId="85" applyFont="1" applyAlignment="1">
      <alignment horizontal="center"/>
    </xf>
    <xf numFmtId="0" fontId="55" fillId="0" borderId="0" xfId="85" applyFont="1" applyAlignment="1"/>
    <xf numFmtId="49" fontId="24" fillId="0" borderId="0" xfId="85" applyNumberFormat="1" applyFont="1" applyFill="1" applyBorder="1" applyAlignment="1">
      <alignment horizontal="right" vertical="center" shrinkToFit="1"/>
    </xf>
    <xf numFmtId="180" fontId="24" fillId="0" borderId="0" xfId="85" applyNumberFormat="1" applyFont="1" applyBorder="1" applyAlignment="1">
      <alignment vertical="center"/>
    </xf>
    <xf numFmtId="0" fontId="24" fillId="0" borderId="28" xfId="85" applyFont="1" applyFill="1" applyBorder="1" applyAlignment="1">
      <alignment vertical="center" wrapText="1"/>
    </xf>
    <xf numFmtId="180" fontId="24" fillId="0" borderId="35" xfId="85" applyNumberFormat="1" applyFont="1" applyFill="1" applyBorder="1" applyAlignment="1">
      <alignment vertical="center"/>
    </xf>
    <xf numFmtId="0" fontId="24" fillId="0" borderId="0" xfId="85" applyFont="1" applyBorder="1" applyAlignment="1">
      <alignment horizontal="center" vertical="center" shrinkToFit="1"/>
    </xf>
    <xf numFmtId="180" fontId="24" fillId="0" borderId="28" xfId="85" applyNumberFormat="1" applyFont="1" applyFill="1" applyBorder="1" applyAlignment="1">
      <alignment vertical="center"/>
    </xf>
    <xf numFmtId="183" fontId="24" fillId="0" borderId="0" xfId="85" applyNumberFormat="1" applyFont="1" applyBorder="1" applyAlignment="1">
      <alignment vertical="center"/>
    </xf>
    <xf numFmtId="0" fontId="24" fillId="0" borderId="35" xfId="85" applyFont="1" applyFill="1" applyBorder="1" applyAlignment="1">
      <alignment horizontal="left" vertical="center"/>
    </xf>
    <xf numFmtId="0" fontId="24" fillId="0" borderId="35" xfId="85" applyNumberFormat="1" applyFont="1" applyFill="1" applyBorder="1" applyAlignment="1">
      <alignment horizontal="distributed" vertical="distributed"/>
    </xf>
    <xf numFmtId="0" fontId="24" fillId="0" borderId="35" xfId="85" applyFont="1" applyFill="1" applyBorder="1" applyAlignment="1">
      <alignment horizontal="left" vertical="center" shrinkToFit="1"/>
    </xf>
    <xf numFmtId="0" fontId="24" fillId="0" borderId="0" xfId="85" applyFont="1" applyFill="1" applyBorder="1" applyAlignment="1">
      <alignment horizontal="distributed" vertical="center" shrinkToFit="1"/>
    </xf>
    <xf numFmtId="49" fontId="3" fillId="0" borderId="0" xfId="85" applyNumberFormat="1" applyFont="1" applyBorder="1"/>
    <xf numFmtId="180" fontId="24" fillId="0" borderId="40" xfId="85" applyNumberFormat="1" applyFont="1" applyBorder="1" applyAlignment="1">
      <alignment vertical="center"/>
    </xf>
    <xf numFmtId="0" fontId="24" fillId="0" borderId="0" xfId="85" applyFont="1" applyFill="1" applyBorder="1" applyAlignment="1">
      <alignment horizontal="distributed" vertical="distributed"/>
    </xf>
    <xf numFmtId="183" fontId="24" fillId="0" borderId="0" xfId="85" applyNumberFormat="1" applyFont="1" applyBorder="1" applyAlignment="1">
      <alignment horizontal="right" vertical="center"/>
    </xf>
    <xf numFmtId="0" fontId="16" fillId="0" borderId="30" xfId="85" applyFont="1" applyFill="1" applyBorder="1" applyAlignment="1">
      <alignment vertical="center"/>
    </xf>
    <xf numFmtId="0" fontId="16" fillId="0" borderId="32" xfId="85" applyFont="1" applyFill="1" applyBorder="1" applyAlignment="1">
      <alignment vertical="center"/>
    </xf>
    <xf numFmtId="181" fontId="16" fillId="0" borderId="30" xfId="85" applyNumberFormat="1" applyFont="1" applyFill="1" applyBorder="1" applyAlignment="1">
      <alignment vertical="center"/>
    </xf>
    <xf numFmtId="181" fontId="16" fillId="0" borderId="29" xfId="85" applyNumberFormat="1" applyFont="1" applyFill="1" applyBorder="1" applyAlignment="1">
      <alignment vertical="center"/>
    </xf>
    <xf numFmtId="0" fontId="16" fillId="0" borderId="31" xfId="85" applyFont="1" applyFill="1" applyBorder="1" applyAlignment="1">
      <alignment vertical="center"/>
    </xf>
    <xf numFmtId="181" fontId="16" fillId="0" borderId="31" xfId="85" applyNumberFormat="1" applyFont="1" applyFill="1" applyBorder="1" applyAlignment="1">
      <alignment vertical="center"/>
    </xf>
    <xf numFmtId="181" fontId="16" fillId="0" borderId="28" xfId="85" applyNumberFormat="1" applyFont="1" applyFill="1" applyBorder="1" applyAlignment="1">
      <alignment vertical="center"/>
    </xf>
    <xf numFmtId="0" fontId="19" fillId="0" borderId="0" xfId="85" applyFont="1" applyFill="1" applyBorder="1" applyAlignment="1">
      <alignment horizontal="center" vertical="center" shrinkToFit="1"/>
    </xf>
    <xf numFmtId="180" fontId="24" fillId="0" borderId="0" xfId="85" applyNumberFormat="1" applyFont="1" applyFill="1" applyBorder="1" applyAlignment="1">
      <alignment horizontal="center" vertical="center"/>
    </xf>
    <xf numFmtId="0" fontId="0" fillId="0" borderId="0" xfId="0"/>
    <xf numFmtId="0" fontId="20" fillId="0" borderId="0" xfId="85" applyFont="1" applyFill="1" applyAlignment="1">
      <alignment vertical="center"/>
    </xf>
    <xf numFmtId="0" fontId="22" fillId="0" borderId="0" xfId="85" applyFont="1" applyFill="1" applyAlignment="1">
      <alignment vertical="center"/>
    </xf>
    <xf numFmtId="0" fontId="10" fillId="0" borderId="0" xfId="85" applyFont="1" applyFill="1" applyAlignment="1">
      <alignment vertical="center"/>
    </xf>
    <xf numFmtId="0" fontId="16" fillId="0" borderId="0" xfId="85" applyFont="1" applyFill="1" applyAlignment="1">
      <alignment vertical="center"/>
    </xf>
    <xf numFmtId="0" fontId="22" fillId="0" borderId="0" xfId="85" applyFont="1" applyFill="1" applyAlignment="1">
      <alignment horizontal="left" vertical="center"/>
    </xf>
    <xf numFmtId="0" fontId="16" fillId="0" borderId="11" xfId="0" applyFont="1" applyFill="1" applyBorder="1" applyAlignment="1">
      <alignment horizontal="right"/>
    </xf>
    <xf numFmtId="37" fontId="57" fillId="0" borderId="148" xfId="0" applyNumberFormat="1" applyFont="1" applyFill="1" applyBorder="1" applyAlignment="1" applyProtection="1">
      <alignment vertical="center"/>
    </xf>
    <xf numFmtId="37" fontId="57" fillId="0" borderId="151" xfId="0" applyNumberFormat="1" applyFont="1" applyFill="1" applyBorder="1" applyAlignment="1" applyProtection="1">
      <alignment vertical="center"/>
    </xf>
    <xf numFmtId="37" fontId="57" fillId="0" borderId="139" xfId="0" applyNumberFormat="1" applyFont="1" applyFill="1" applyBorder="1" applyAlignment="1" applyProtection="1">
      <alignment vertical="center"/>
    </xf>
    <xf numFmtId="37" fontId="57" fillId="34" borderId="154" xfId="0" applyNumberFormat="1" applyFont="1" applyFill="1" applyBorder="1" applyAlignment="1" applyProtection="1">
      <alignment vertical="center"/>
    </xf>
    <xf numFmtId="37" fontId="57" fillId="34" borderId="155" xfId="0" applyNumberFormat="1" applyFont="1" applyFill="1" applyBorder="1" applyAlignment="1" applyProtection="1">
      <alignment vertical="center"/>
    </xf>
    <xf numFmtId="37" fontId="57" fillId="34" borderId="156" xfId="0" applyNumberFormat="1" applyFont="1" applyFill="1" applyBorder="1" applyAlignment="1" applyProtection="1">
      <alignment vertical="center"/>
    </xf>
    <xf numFmtId="37" fontId="57" fillId="0" borderId="157" xfId="0" applyNumberFormat="1" applyFont="1" applyFill="1" applyBorder="1" applyAlignment="1" applyProtection="1">
      <alignment vertical="center"/>
    </xf>
    <xf numFmtId="37" fontId="57" fillId="0" borderId="158" xfId="0" applyNumberFormat="1" applyFont="1" applyFill="1" applyBorder="1" applyAlignment="1" applyProtection="1">
      <alignment vertical="center"/>
    </xf>
    <xf numFmtId="37" fontId="57" fillId="34" borderId="159" xfId="0" applyNumberFormat="1" applyFont="1" applyFill="1" applyBorder="1" applyAlignment="1" applyProtection="1">
      <alignment vertical="center"/>
    </xf>
    <xf numFmtId="37" fontId="57" fillId="34" borderId="166" xfId="0" applyNumberFormat="1" applyFont="1" applyFill="1" applyBorder="1" applyAlignment="1" applyProtection="1">
      <alignment vertical="center"/>
    </xf>
    <xf numFmtId="37" fontId="57" fillId="34" borderId="167" xfId="0" applyNumberFormat="1" applyFont="1" applyFill="1" applyBorder="1" applyAlignment="1" applyProtection="1">
      <alignment vertical="center"/>
    </xf>
    <xf numFmtId="37" fontId="57" fillId="0" borderId="171" xfId="0" applyNumberFormat="1" applyFont="1" applyFill="1" applyBorder="1" applyAlignment="1" applyProtection="1">
      <alignment vertical="center"/>
    </xf>
    <xf numFmtId="37" fontId="57" fillId="0" borderId="179" xfId="0" applyNumberFormat="1" applyFont="1" applyFill="1" applyBorder="1" applyAlignment="1" applyProtection="1">
      <alignment vertical="center"/>
    </xf>
    <xf numFmtId="37" fontId="57" fillId="0" borderId="180" xfId="0" applyNumberFormat="1" applyFont="1" applyFill="1" applyBorder="1" applyAlignment="1" applyProtection="1">
      <alignment vertical="center"/>
    </xf>
    <xf numFmtId="37" fontId="57" fillId="0" borderId="174" xfId="0" applyNumberFormat="1" applyFont="1" applyFill="1" applyBorder="1" applyAlignment="1" applyProtection="1">
      <alignment vertical="center"/>
    </xf>
    <xf numFmtId="37" fontId="57" fillId="34" borderId="181" xfId="0" applyNumberFormat="1" applyFont="1" applyFill="1" applyBorder="1" applyAlignment="1" applyProtection="1">
      <alignment vertical="center"/>
    </xf>
    <xf numFmtId="37" fontId="57" fillId="0" borderId="182" xfId="0" applyNumberFormat="1" applyFont="1" applyFill="1" applyBorder="1" applyAlignment="1" applyProtection="1">
      <alignment vertical="center"/>
    </xf>
    <xf numFmtId="37" fontId="57" fillId="34" borderId="183" xfId="0" applyNumberFormat="1" applyFont="1" applyFill="1" applyBorder="1" applyAlignment="1" applyProtection="1">
      <alignment vertical="center"/>
    </xf>
    <xf numFmtId="37" fontId="57" fillId="34" borderId="184" xfId="0" applyNumberFormat="1" applyFont="1" applyFill="1" applyBorder="1" applyAlignment="1" applyProtection="1">
      <alignment vertical="center"/>
    </xf>
    <xf numFmtId="37" fontId="57" fillId="0" borderId="187" xfId="0" applyNumberFormat="1" applyFont="1" applyFill="1" applyBorder="1" applyAlignment="1" applyProtection="1">
      <alignment vertical="center"/>
    </xf>
    <xf numFmtId="37" fontId="57" fillId="34" borderId="188" xfId="0" applyNumberFormat="1" applyFont="1" applyFill="1" applyBorder="1" applyAlignment="1" applyProtection="1">
      <alignment vertical="center"/>
    </xf>
    <xf numFmtId="37" fontId="57" fillId="34" borderId="189" xfId="0" applyNumberFormat="1" applyFont="1" applyFill="1" applyBorder="1" applyAlignment="1" applyProtection="1">
      <alignment vertical="center"/>
    </xf>
    <xf numFmtId="37" fontId="57" fillId="34" borderId="190" xfId="0" applyNumberFormat="1" applyFont="1" applyFill="1" applyBorder="1" applyAlignment="1" applyProtection="1">
      <alignment vertical="center"/>
    </xf>
    <xf numFmtId="37" fontId="57" fillId="34" borderId="191" xfId="0" applyNumberFormat="1" applyFont="1" applyFill="1" applyBorder="1" applyAlignment="1" applyProtection="1">
      <alignment vertical="center"/>
    </xf>
    <xf numFmtId="37" fontId="57" fillId="34" borderId="192" xfId="0" applyNumberFormat="1" applyFont="1" applyFill="1" applyBorder="1" applyAlignment="1" applyProtection="1">
      <alignment vertical="center"/>
    </xf>
    <xf numFmtId="0" fontId="57" fillId="0" borderId="15" xfId="0" applyFont="1" applyFill="1" applyBorder="1" applyAlignment="1" applyProtection="1">
      <alignment horizontal="center" vertical="center"/>
    </xf>
    <xf numFmtId="0" fontId="57" fillId="0" borderId="16" xfId="0" applyFont="1" applyFill="1" applyBorder="1" applyAlignment="1" applyProtection="1">
      <alignment horizontal="center" vertical="center"/>
    </xf>
    <xf numFmtId="0" fontId="57" fillId="0" borderId="17" xfId="0" applyFont="1" applyFill="1" applyBorder="1" applyAlignment="1" applyProtection="1">
      <alignment horizontal="center" vertical="center"/>
    </xf>
    <xf numFmtId="37" fontId="57" fillId="0" borderId="193" xfId="0" applyNumberFormat="1" applyFont="1" applyFill="1" applyBorder="1" applyAlignment="1" applyProtection="1">
      <alignment vertical="center"/>
    </xf>
    <xf numFmtId="37" fontId="57" fillId="0" borderId="150" xfId="0" applyNumberFormat="1" applyFont="1" applyFill="1" applyBorder="1" applyAlignment="1" applyProtection="1">
      <alignment vertical="center"/>
    </xf>
    <xf numFmtId="0" fontId="50" fillId="0" borderId="0" xfId="85" applyFont="1" applyFill="1" applyAlignment="1">
      <alignment vertical="center"/>
    </xf>
    <xf numFmtId="0" fontId="24" fillId="0" borderId="26" xfId="85" applyFont="1" applyFill="1" applyBorder="1" applyAlignment="1">
      <alignment horizontal="center" vertical="center"/>
    </xf>
    <xf numFmtId="0" fontId="24" fillId="0" borderId="0" xfId="85" applyFont="1" applyBorder="1" applyAlignment="1">
      <alignment horizontal="distributed" vertical="center"/>
    </xf>
    <xf numFmtId="0" fontId="24" fillId="0" borderId="27" xfId="85" applyFont="1" applyFill="1" applyBorder="1" applyAlignment="1">
      <alignment horizontal="center" vertical="center"/>
    </xf>
    <xf numFmtId="0" fontId="24" fillId="0" borderId="0" xfId="85" applyFont="1" applyFill="1" applyBorder="1" applyAlignment="1">
      <alignment horizontal="center" vertical="center"/>
    </xf>
    <xf numFmtId="0" fontId="24" fillId="0" borderId="28" xfId="85" applyFont="1" applyFill="1" applyBorder="1" applyAlignment="1">
      <alignment horizontal="distributed" vertical="center"/>
    </xf>
    <xf numFmtId="0" fontId="24" fillId="0" borderId="0" xfId="85" applyFont="1" applyBorder="1" applyAlignment="1">
      <alignment horizontal="left"/>
    </xf>
    <xf numFmtId="0" fontId="24" fillId="0" borderId="0" xfId="85" applyFont="1" applyFill="1" applyBorder="1" applyAlignment="1">
      <alignment horizontal="distributed" vertical="center"/>
    </xf>
    <xf numFmtId="0" fontId="24" fillId="0" borderId="0" xfId="85" applyFont="1" applyBorder="1" applyAlignment="1">
      <alignment vertical="top"/>
    </xf>
    <xf numFmtId="0" fontId="24" fillId="0" borderId="0" xfId="85" applyFont="1" applyBorder="1" applyAlignment="1">
      <alignment horizontal="left" vertical="top"/>
    </xf>
    <xf numFmtId="180" fontId="24" fillId="0" borderId="29" xfId="85" applyNumberFormat="1" applyFont="1" applyFill="1" applyBorder="1" applyAlignment="1">
      <alignment vertical="center"/>
    </xf>
    <xf numFmtId="0" fontId="24" fillId="0" borderId="29" xfId="85" applyFont="1" applyFill="1" applyBorder="1" applyAlignment="1">
      <alignment vertical="center"/>
    </xf>
    <xf numFmtId="0" fontId="24" fillId="0" borderId="30" xfId="85" applyFont="1" applyFill="1" applyBorder="1" applyAlignment="1">
      <alignment vertical="center"/>
    </xf>
    <xf numFmtId="0" fontId="24" fillId="0" borderId="28" xfId="85" applyFont="1" applyFill="1" applyBorder="1" applyAlignment="1">
      <alignment vertical="center"/>
    </xf>
    <xf numFmtId="0" fontId="24" fillId="0" borderId="31" xfId="85" applyFont="1" applyFill="1" applyBorder="1" applyAlignment="1">
      <alignment vertical="center"/>
    </xf>
    <xf numFmtId="0" fontId="24" fillId="0" borderId="0" xfId="85" applyFont="1" applyFill="1" applyBorder="1" applyAlignment="1">
      <alignment vertical="center"/>
    </xf>
    <xf numFmtId="0" fontId="24" fillId="0" borderId="32" xfId="85" applyFont="1" applyFill="1" applyBorder="1" applyAlignment="1">
      <alignment vertical="center"/>
    </xf>
    <xf numFmtId="180" fontId="24" fillId="0" borderId="0" xfId="85" applyNumberFormat="1" applyFont="1" applyFill="1" applyAlignment="1">
      <alignment vertical="center"/>
    </xf>
    <xf numFmtId="0" fontId="24" fillId="0" borderId="77" xfId="85" applyFont="1" applyFill="1" applyBorder="1" applyAlignment="1">
      <alignment vertical="center"/>
    </xf>
    <xf numFmtId="180" fontId="24" fillId="0" borderId="0" xfId="85" applyNumberFormat="1" applyFont="1" applyFill="1" applyBorder="1" applyAlignment="1">
      <alignment vertical="center"/>
    </xf>
    <xf numFmtId="182" fontId="24" fillId="0" borderId="0" xfId="85" applyNumberFormat="1" applyFont="1" applyFill="1" applyBorder="1" applyAlignment="1">
      <alignment horizontal="right" vertical="center"/>
    </xf>
    <xf numFmtId="183" fontId="24" fillId="0" borderId="0" xfId="85" applyNumberFormat="1" applyFont="1" applyFill="1" applyBorder="1" applyAlignment="1">
      <alignment vertical="center"/>
    </xf>
    <xf numFmtId="0" fontId="24" fillId="0" borderId="0" xfId="85" applyFont="1" applyFill="1" applyBorder="1" applyAlignment="1">
      <alignment horizontal="center" vertical="center" shrinkToFit="1"/>
    </xf>
    <xf numFmtId="0" fontId="24" fillId="0" borderId="0" xfId="85" applyFont="1" applyFill="1" applyBorder="1" applyAlignment="1">
      <alignment horizontal="left" vertical="center"/>
    </xf>
    <xf numFmtId="180" fontId="24" fillId="0" borderId="0" xfId="85" applyNumberFormat="1" applyFont="1" applyFill="1" applyAlignment="1">
      <alignment horizontal="right" vertical="center"/>
    </xf>
    <xf numFmtId="0" fontId="24" fillId="0" borderId="0" xfId="85" applyFont="1" applyFill="1" applyBorder="1" applyAlignment="1">
      <alignment horizontal="left" vertical="center" wrapText="1"/>
    </xf>
    <xf numFmtId="0" fontId="24" fillId="0" borderId="0" xfId="85" applyFont="1" applyFill="1" applyBorder="1" applyAlignment="1">
      <alignment vertical="center" shrinkToFit="1"/>
    </xf>
    <xf numFmtId="0" fontId="19" fillId="0" borderId="0" xfId="85" applyFont="1" applyFill="1" applyBorder="1" applyAlignment="1">
      <alignment horizontal="left" vertical="center" wrapText="1"/>
    </xf>
    <xf numFmtId="0" fontId="24" fillId="0" borderId="29" xfId="85" applyFont="1" applyFill="1" applyBorder="1" applyAlignment="1">
      <alignment vertical="center" shrinkToFit="1"/>
    </xf>
    <xf numFmtId="0" fontId="24" fillId="0" borderId="28" xfId="85" applyFont="1" applyFill="1" applyBorder="1" applyAlignment="1">
      <alignment vertical="center" shrinkToFit="1"/>
    </xf>
    <xf numFmtId="0" fontId="19" fillId="0" borderId="0" xfId="85" applyFont="1" applyFill="1" applyBorder="1" applyAlignment="1">
      <alignment vertical="center" wrapText="1"/>
    </xf>
    <xf numFmtId="0" fontId="24" fillId="0" borderId="0" xfId="85" applyFont="1" applyAlignment="1">
      <alignment vertical="center"/>
    </xf>
    <xf numFmtId="180" fontId="24" fillId="0" borderId="29" xfId="85" applyNumberFormat="1" applyFont="1" applyFill="1" applyBorder="1" applyAlignment="1">
      <alignment horizontal="right" vertical="center"/>
    </xf>
    <xf numFmtId="180" fontId="24" fillId="0" borderId="0" xfId="85" applyNumberFormat="1" applyFont="1" applyFill="1" applyBorder="1" applyAlignment="1">
      <alignment horizontal="right" vertical="center"/>
    </xf>
    <xf numFmtId="0" fontId="24" fillId="0" borderId="0" xfId="85" applyFont="1" applyFill="1" applyBorder="1" applyAlignment="1">
      <alignment horizontal="left" vertical="center" shrinkToFit="1"/>
    </xf>
    <xf numFmtId="0" fontId="19" fillId="0" borderId="0" xfId="85" applyFont="1" applyFill="1" applyBorder="1" applyAlignment="1">
      <alignment vertical="center" wrapText="1" shrinkToFit="1"/>
    </xf>
    <xf numFmtId="0" fontId="24" fillId="0" borderId="0" xfId="85" applyNumberFormat="1" applyFont="1" applyFill="1" applyBorder="1" applyAlignment="1">
      <alignment horizontal="distributed" vertical="distributed"/>
    </xf>
    <xf numFmtId="49" fontId="24" fillId="0" borderId="0" xfId="85" applyNumberFormat="1" applyFont="1" applyFill="1" applyBorder="1" applyAlignment="1">
      <alignment horizontal="right" vertical="center"/>
    </xf>
    <xf numFmtId="0" fontId="20" fillId="0" borderId="26" xfId="85" applyFont="1" applyFill="1" applyBorder="1" applyAlignment="1">
      <alignment vertical="center" wrapText="1"/>
    </xf>
    <xf numFmtId="0" fontId="20" fillId="0" borderId="29" xfId="85" applyFont="1" applyFill="1" applyBorder="1" applyAlignment="1">
      <alignment vertical="center" wrapText="1"/>
    </xf>
    <xf numFmtId="0" fontId="20" fillId="0" borderId="27" xfId="85" applyFont="1" applyFill="1" applyBorder="1" applyAlignment="1">
      <alignment vertical="center" wrapText="1"/>
    </xf>
    <xf numFmtId="0" fontId="20" fillId="0" borderId="0" xfId="85" applyFont="1" applyFill="1" applyBorder="1" applyAlignment="1">
      <alignment vertical="center" wrapText="1"/>
    </xf>
    <xf numFmtId="180" fontId="24" fillId="0" borderId="29" xfId="85" applyNumberFormat="1" applyFont="1" applyBorder="1" applyAlignment="1">
      <alignment horizontal="right" vertical="center"/>
    </xf>
    <xf numFmtId="180" fontId="24" fillId="0" borderId="0" xfId="85" applyNumberFormat="1" applyFont="1" applyBorder="1" applyAlignment="1">
      <alignment horizontal="right" vertical="center"/>
    </xf>
    <xf numFmtId="0" fontId="20" fillId="0" borderId="0" xfId="85" applyNumberFormat="1" applyFont="1" applyFill="1" applyBorder="1" applyAlignment="1">
      <alignment horizontal="left" vertical="center" wrapText="1"/>
    </xf>
    <xf numFmtId="180" fontId="24" fillId="0" borderId="0" xfId="85" applyNumberFormat="1" applyFont="1" applyAlignment="1">
      <alignment vertical="center"/>
    </xf>
    <xf numFmtId="0" fontId="24" fillId="0" borderId="0" xfId="85" applyFont="1" applyFill="1" applyBorder="1" applyAlignment="1">
      <alignment vertical="top"/>
    </xf>
    <xf numFmtId="183" fontId="24" fillId="0" borderId="0" xfId="85" applyNumberFormat="1" applyFont="1" applyFill="1" applyBorder="1" applyAlignment="1">
      <alignment horizontal="right" vertical="center"/>
    </xf>
    <xf numFmtId="0" fontId="24" fillId="0" borderId="0" xfId="85" applyFont="1" applyBorder="1" applyAlignment="1">
      <alignment vertical="center"/>
    </xf>
    <xf numFmtId="180" fontId="24" fillId="0" borderId="28" xfId="85" applyNumberFormat="1" applyFont="1" applyFill="1" applyBorder="1" applyAlignment="1">
      <alignment horizontal="right" vertical="center"/>
    </xf>
    <xf numFmtId="0" fontId="19" fillId="0" borderId="0" xfId="85" applyFont="1" applyAlignment="1">
      <alignment vertical="center" shrinkToFit="1"/>
    </xf>
    <xf numFmtId="0" fontId="19" fillId="0" borderId="0" xfId="85" applyFont="1" applyFill="1" applyBorder="1" applyAlignment="1">
      <alignment horizontal="right" vertical="center" wrapText="1"/>
    </xf>
    <xf numFmtId="0" fontId="24" fillId="0" borderId="35" xfId="85" applyFont="1" applyFill="1" applyBorder="1" applyAlignment="1">
      <alignment horizontal="center" vertical="center"/>
    </xf>
    <xf numFmtId="0" fontId="24" fillId="0" borderId="28" xfId="85" applyFont="1" applyBorder="1" applyAlignment="1">
      <alignment vertical="center" shrinkToFit="1"/>
    </xf>
    <xf numFmtId="0" fontId="28" fillId="0" borderId="0" xfId="85" applyFont="1" applyFill="1" applyBorder="1" applyAlignment="1">
      <alignment horizontal="distributed" vertical="center"/>
    </xf>
    <xf numFmtId="49" fontId="24" fillId="0" borderId="28" xfId="85" applyNumberFormat="1" applyFont="1" applyFill="1" applyBorder="1" applyAlignment="1">
      <alignment horizontal="right" vertical="center"/>
    </xf>
    <xf numFmtId="180" fontId="24" fillId="0" borderId="28" xfId="85" applyNumberFormat="1" applyFont="1" applyBorder="1" applyAlignment="1">
      <alignment horizontal="right" vertical="center"/>
    </xf>
    <xf numFmtId="0" fontId="24" fillId="0" borderId="29" xfId="85" applyFont="1" applyFill="1" applyBorder="1" applyAlignment="1">
      <alignment horizontal="right" vertical="center"/>
    </xf>
    <xf numFmtId="0" fontId="24" fillId="0" borderId="28" xfId="85" applyFont="1" applyFill="1" applyBorder="1" applyAlignment="1">
      <alignment horizontal="right" vertical="center"/>
    </xf>
    <xf numFmtId="0" fontId="22" fillId="0" borderId="0" xfId="85" applyFont="1" applyFill="1" applyBorder="1" applyAlignment="1">
      <alignment vertical="center"/>
    </xf>
    <xf numFmtId="0" fontId="46" fillId="0" borderId="0" xfId="85" applyFont="1" applyFill="1" applyAlignment="1">
      <alignment vertical="center"/>
    </xf>
    <xf numFmtId="0" fontId="46" fillId="0" borderId="0" xfId="85" applyFont="1" applyFill="1" applyAlignment="1">
      <alignment horizontal="left" vertical="center"/>
    </xf>
    <xf numFmtId="0" fontId="47" fillId="0" borderId="45" xfId="85" applyFont="1" applyFill="1" applyBorder="1" applyAlignment="1">
      <alignment horizontal="center" vertical="center" shrinkToFit="1"/>
    </xf>
    <xf numFmtId="0" fontId="47" fillId="0" borderId="46" xfId="85" applyFont="1" applyFill="1" applyBorder="1" applyAlignment="1">
      <alignment horizontal="center" vertical="center" shrinkToFit="1"/>
    </xf>
    <xf numFmtId="0" fontId="47" fillId="0" borderId="47" xfId="85" applyFont="1" applyFill="1" applyBorder="1" applyAlignment="1">
      <alignment horizontal="center" vertical="center" shrinkToFit="1"/>
    </xf>
    <xf numFmtId="0" fontId="47" fillId="0" borderId="53" xfId="85" applyFont="1" applyFill="1" applyBorder="1" applyAlignment="1">
      <alignment vertical="center" shrinkToFit="1"/>
    </xf>
    <xf numFmtId="0" fontId="47" fillId="0" borderId="54" xfId="85" applyFont="1" applyFill="1" applyBorder="1" applyAlignment="1">
      <alignment vertical="center" shrinkToFit="1"/>
    </xf>
    <xf numFmtId="0" fontId="47" fillId="0" borderId="0" xfId="85" applyFont="1" applyFill="1" applyBorder="1" applyAlignment="1">
      <alignment horizontal="left" vertical="center" shrinkToFit="1"/>
    </xf>
    <xf numFmtId="0" fontId="47" fillId="0" borderId="54" xfId="85" applyFont="1" applyFill="1" applyBorder="1" applyAlignment="1">
      <alignment horizontal="left" vertical="center" shrinkToFit="1"/>
    </xf>
    <xf numFmtId="0" fontId="47" fillId="0" borderId="55" xfId="85" applyFont="1" applyFill="1" applyBorder="1" applyAlignment="1">
      <alignment horizontal="left" vertical="center" shrinkToFit="1"/>
    </xf>
    <xf numFmtId="0" fontId="47" fillId="0" borderId="56" xfId="85" applyFont="1" applyFill="1" applyBorder="1" applyAlignment="1">
      <alignment vertical="center" shrinkToFit="1"/>
    </xf>
    <xf numFmtId="0" fontId="47" fillId="0" borderId="57" xfId="85" applyFont="1" applyFill="1" applyBorder="1" applyAlignment="1">
      <alignment horizontal="left" vertical="center" shrinkToFit="1"/>
    </xf>
    <xf numFmtId="0" fontId="47" fillId="0" borderId="60" xfId="85" applyFont="1" applyFill="1" applyBorder="1" applyAlignment="1">
      <alignment vertical="center" shrinkToFit="1"/>
    </xf>
    <xf numFmtId="0" fontId="47" fillId="0" borderId="61" xfId="85" applyFont="1" applyFill="1" applyBorder="1" applyAlignment="1">
      <alignment vertical="center" shrinkToFit="1"/>
    </xf>
    <xf numFmtId="0" fontId="47" fillId="0" borderId="66" xfId="85" applyFont="1" applyFill="1" applyBorder="1" applyAlignment="1">
      <alignment vertical="center" shrinkToFit="1"/>
    </xf>
    <xf numFmtId="0" fontId="47" fillId="0" borderId="0" xfId="85" applyFont="1" applyFill="1" applyBorder="1" applyAlignment="1">
      <alignment vertical="center" shrinkToFit="1"/>
    </xf>
    <xf numFmtId="0" fontId="49" fillId="0" borderId="71" xfId="85" applyFont="1" applyFill="1" applyBorder="1" applyAlignment="1">
      <alignment horizontal="right" vertical="center"/>
    </xf>
    <xf numFmtId="0" fontId="47" fillId="0" borderId="58" xfId="85" applyFont="1" applyFill="1" applyBorder="1" applyAlignment="1">
      <alignment vertical="center" shrinkToFit="1"/>
    </xf>
    <xf numFmtId="0" fontId="50" fillId="0" borderId="0" xfId="85" applyFont="1" applyFill="1" applyBorder="1" applyAlignment="1">
      <alignment horizontal="left" vertical="center"/>
    </xf>
    <xf numFmtId="0" fontId="49" fillId="0" borderId="0" xfId="85" applyFont="1" applyFill="1" applyBorder="1" applyAlignment="1">
      <alignment horizontal="left" vertical="center"/>
    </xf>
    <xf numFmtId="0" fontId="47" fillId="0" borderId="0" xfId="85" applyFont="1" applyFill="1" applyBorder="1" applyAlignment="1">
      <alignment horizontal="left" vertical="center"/>
    </xf>
    <xf numFmtId="0" fontId="46" fillId="0" borderId="0" xfId="85" applyFont="1" applyFill="1" applyBorder="1" applyAlignment="1">
      <alignment horizontal="left" vertical="center"/>
    </xf>
    <xf numFmtId="0" fontId="46" fillId="0" borderId="71" xfId="85" applyFont="1" applyFill="1" applyBorder="1" applyAlignment="1">
      <alignment vertical="center"/>
    </xf>
    <xf numFmtId="178" fontId="47" fillId="0" borderId="53" xfId="85" applyNumberFormat="1" applyFont="1" applyFill="1" applyBorder="1" applyAlignment="1">
      <alignment vertical="center" shrinkToFit="1"/>
    </xf>
    <xf numFmtId="0" fontId="47" fillId="0" borderId="55" xfId="85" applyNumberFormat="1" applyFont="1" applyFill="1" applyBorder="1" applyAlignment="1">
      <alignment horizontal="left" vertical="center" shrinkToFit="1"/>
    </xf>
    <xf numFmtId="0" fontId="47" fillId="0" borderId="66" xfId="85" applyFont="1" applyFill="1" applyBorder="1" applyAlignment="1">
      <alignment horizontal="left" vertical="center" shrinkToFit="1"/>
    </xf>
    <xf numFmtId="0" fontId="47" fillId="0" borderId="205" xfId="85" applyFont="1" applyFill="1" applyBorder="1" applyAlignment="1">
      <alignment horizontal="left" vertical="center" shrinkToFit="1"/>
    </xf>
    <xf numFmtId="0" fontId="22" fillId="0" borderId="210" xfId="85" applyFont="1" applyFill="1" applyBorder="1" applyAlignment="1">
      <alignment vertical="center"/>
    </xf>
    <xf numFmtId="0" fontId="22" fillId="0" borderId="211" xfId="85" applyFont="1" applyFill="1" applyBorder="1" applyAlignment="1">
      <alignment vertical="center"/>
    </xf>
    <xf numFmtId="0" fontId="47" fillId="0" borderId="124" xfId="85" applyFont="1" applyFill="1" applyBorder="1" applyAlignment="1">
      <alignment horizontal="left" vertical="center" shrinkToFit="1"/>
    </xf>
    <xf numFmtId="0" fontId="47" fillId="0" borderId="125" xfId="85" applyFont="1" applyFill="1" applyBorder="1" applyAlignment="1">
      <alignment horizontal="left" vertical="center" shrinkToFit="1"/>
    </xf>
    <xf numFmtId="0" fontId="47" fillId="0" borderId="216" xfId="85" applyFont="1" applyFill="1" applyBorder="1" applyAlignment="1">
      <alignment horizontal="left" vertical="center" shrinkToFit="1"/>
    </xf>
    <xf numFmtId="0" fontId="47" fillId="0" borderId="121" xfId="85" applyFont="1" applyFill="1" applyBorder="1" applyAlignment="1">
      <alignment vertical="center" shrinkToFit="1"/>
    </xf>
    <xf numFmtId="0" fontId="47" fillId="0" borderId="122" xfId="85" applyFont="1" applyFill="1" applyBorder="1" applyAlignment="1">
      <alignment vertical="center" shrinkToFit="1"/>
    </xf>
    <xf numFmtId="0" fontId="22" fillId="0" borderId="217" xfId="85" applyFont="1" applyFill="1" applyBorder="1" applyAlignment="1">
      <alignment vertical="center" shrinkToFit="1"/>
    </xf>
    <xf numFmtId="0" fontId="47" fillId="0" borderId="71" xfId="85" applyFont="1" applyFill="1" applyBorder="1" applyAlignment="1">
      <alignment vertical="center" shrinkToFit="1"/>
    </xf>
    <xf numFmtId="0" fontId="48" fillId="0" borderId="66" xfId="85" applyFont="1" applyFill="1" applyBorder="1" applyAlignment="1">
      <alignment vertical="center" shrinkToFit="1"/>
    </xf>
    <xf numFmtId="0" fontId="48" fillId="0" borderId="0" xfId="85" applyFont="1" applyFill="1" applyBorder="1" applyAlignment="1">
      <alignment vertical="center" shrinkToFit="1"/>
    </xf>
    <xf numFmtId="0" fontId="48" fillId="0" borderId="71" xfId="85" applyFont="1" applyFill="1" applyBorder="1" applyAlignment="1">
      <alignment horizontal="right" vertical="center" shrinkToFit="1"/>
    </xf>
    <xf numFmtId="178" fontId="48" fillId="0" borderId="71" xfId="85" applyNumberFormat="1" applyFont="1" applyFill="1" applyBorder="1" applyAlignment="1">
      <alignment horizontal="right" vertical="center" shrinkToFit="1"/>
    </xf>
    <xf numFmtId="0" fontId="22" fillId="0" borderId="66" xfId="85" applyFont="1" applyFill="1" applyBorder="1" applyAlignment="1">
      <alignment vertical="center"/>
    </xf>
    <xf numFmtId="0" fontId="58" fillId="2" borderId="68" xfId="85" applyFont="1" applyFill="1" applyBorder="1" applyAlignment="1">
      <alignment vertical="center" shrinkToFit="1"/>
    </xf>
    <xf numFmtId="0" fontId="59" fillId="0" borderId="52" xfId="85" applyFont="1" applyFill="1" applyBorder="1" applyAlignment="1">
      <alignment vertical="center" shrinkToFit="1"/>
    </xf>
    <xf numFmtId="0" fontId="59" fillId="0" borderId="52" xfId="85" applyFont="1" applyFill="1" applyBorder="1" applyAlignment="1">
      <alignment horizontal="right" vertical="center" shrinkToFit="1"/>
    </xf>
    <xf numFmtId="0" fontId="59" fillId="0" borderId="49" xfId="85" applyFont="1" applyFill="1" applyBorder="1" applyAlignment="1">
      <alignment vertical="center" shrinkToFit="1"/>
    </xf>
    <xf numFmtId="0" fontId="58" fillId="2" borderId="49" xfId="85" applyFont="1" applyFill="1" applyBorder="1" applyAlignment="1">
      <alignment vertical="center" shrinkToFit="1"/>
    </xf>
    <xf numFmtId="0" fontId="59" fillId="0" borderId="52" xfId="85" applyNumberFormat="1" applyFont="1" applyFill="1" applyBorder="1" applyAlignment="1">
      <alignment horizontal="right" vertical="center" shrinkToFit="1"/>
    </xf>
    <xf numFmtId="0" fontId="59" fillId="0" borderId="70" xfId="85" applyFont="1" applyFill="1" applyBorder="1" applyAlignment="1">
      <alignment vertical="center" shrinkToFit="1"/>
    </xf>
    <xf numFmtId="0" fontId="58" fillId="0" borderId="49" xfId="85" applyFont="1" applyFill="1" applyBorder="1" applyAlignment="1">
      <alignment vertical="center" shrinkToFit="1"/>
    </xf>
    <xf numFmtId="0" fontId="59" fillId="0" borderId="206" xfId="85" applyFont="1" applyFill="1" applyBorder="1" applyAlignment="1">
      <alignment vertical="center" shrinkToFit="1"/>
    </xf>
    <xf numFmtId="0" fontId="58" fillId="2" borderId="52" xfId="85" applyFont="1" applyFill="1" applyBorder="1" applyAlignment="1">
      <alignment vertical="center" shrinkToFit="1"/>
    </xf>
    <xf numFmtId="0" fontId="58" fillId="2" borderId="208" xfId="85" applyFont="1" applyFill="1" applyBorder="1" applyAlignment="1">
      <alignment vertical="center" shrinkToFit="1"/>
    </xf>
    <xf numFmtId="0" fontId="58" fillId="2" borderId="48" xfId="85" applyFont="1" applyFill="1" applyBorder="1" applyAlignment="1">
      <alignment vertical="center" shrinkToFit="1"/>
    </xf>
    <xf numFmtId="0" fontId="58" fillId="0" borderId="52" xfId="85" applyFont="1" applyFill="1" applyBorder="1" applyAlignment="1">
      <alignment vertical="center" shrinkToFit="1"/>
    </xf>
    <xf numFmtId="0" fontId="58" fillId="2" borderId="212" xfId="85" applyFont="1" applyFill="1" applyBorder="1" applyAlignment="1">
      <alignment horizontal="right" vertical="center" shrinkToFit="1"/>
    </xf>
    <xf numFmtId="0" fontId="59" fillId="0" borderId="209" xfId="85" applyFont="1" applyFill="1" applyBorder="1" applyAlignment="1">
      <alignment vertical="center" shrinkToFit="1"/>
    </xf>
    <xf numFmtId="0" fontId="58" fillId="2" borderId="212" xfId="85" applyFont="1" applyFill="1" applyBorder="1" applyAlignment="1">
      <alignment vertical="center" shrinkToFit="1"/>
    </xf>
    <xf numFmtId="0" fontId="57" fillId="0" borderId="51" xfId="85" applyFont="1" applyFill="1" applyBorder="1" applyAlignment="1">
      <alignment vertical="center" shrinkToFit="1"/>
    </xf>
    <xf numFmtId="0" fontId="59" fillId="0" borderId="59" xfId="85" applyFont="1" applyFill="1" applyBorder="1" applyAlignment="1">
      <alignment vertical="center" shrinkToFit="1"/>
    </xf>
    <xf numFmtId="0" fontId="58" fillId="0" borderId="209" xfId="85" applyFont="1" applyFill="1" applyBorder="1" applyAlignment="1">
      <alignment horizontal="right" vertical="center" shrinkToFit="1"/>
    </xf>
    <xf numFmtId="0" fontId="58" fillId="2" borderId="64" xfId="85" applyFont="1" applyFill="1" applyBorder="1" applyAlignment="1">
      <alignment horizontal="right" vertical="center" shrinkToFit="1"/>
    </xf>
    <xf numFmtId="0" fontId="59" fillId="0" borderId="209" xfId="85" applyFont="1" applyFill="1" applyBorder="1" applyAlignment="1">
      <alignment horizontal="right" vertical="center"/>
    </xf>
    <xf numFmtId="0" fontId="61" fillId="2" borderId="68" xfId="85" applyFont="1" applyFill="1" applyBorder="1" applyAlignment="1">
      <alignment vertical="center" shrinkToFit="1"/>
    </xf>
    <xf numFmtId="49" fontId="59" fillId="0" borderId="52" xfId="85" applyNumberFormat="1" applyFont="1" applyFill="1" applyBorder="1" applyAlignment="1">
      <alignment horizontal="right" vertical="center" shrinkToFit="1"/>
    </xf>
    <xf numFmtId="49" fontId="58" fillId="2" borderId="212" xfId="85" applyNumberFormat="1" applyFont="1" applyFill="1" applyBorder="1" applyAlignment="1">
      <alignment horizontal="right" vertical="center" shrinkToFit="1"/>
    </xf>
    <xf numFmtId="49" fontId="59" fillId="0" borderId="49" xfId="85" applyNumberFormat="1" applyFont="1" applyFill="1" applyBorder="1" applyAlignment="1">
      <alignment horizontal="right" vertical="center" shrinkToFit="1"/>
    </xf>
    <xf numFmtId="0" fontId="47" fillId="0" borderId="0" xfId="85" applyFont="1" applyFill="1" applyBorder="1" applyAlignment="1">
      <alignment horizontal="left" vertical="center" shrinkToFit="1"/>
    </xf>
    <xf numFmtId="0" fontId="47" fillId="0" borderId="56" xfId="85" applyFont="1" applyFill="1" applyBorder="1" applyAlignment="1">
      <alignment horizontal="left" vertical="center" shrinkToFit="1"/>
    </xf>
    <xf numFmtId="0" fontId="47" fillId="0" borderId="62" xfId="85" applyFont="1" applyFill="1" applyBorder="1" applyAlignment="1">
      <alignment horizontal="center" vertical="center" shrinkToFit="1"/>
    </xf>
    <xf numFmtId="0" fontId="47" fillId="0" borderId="55" xfId="85" applyFont="1" applyFill="1" applyBorder="1" applyAlignment="1">
      <alignment horizontal="center" vertical="center" shrinkToFit="1"/>
    </xf>
    <xf numFmtId="37" fontId="57" fillId="0" borderId="227" xfId="0" applyNumberFormat="1" applyFont="1" applyFill="1" applyBorder="1" applyAlignment="1" applyProtection="1">
      <alignment vertical="center"/>
    </xf>
    <xf numFmtId="37" fontId="61" fillId="0" borderId="222" xfId="0" applyNumberFormat="1" applyFont="1" applyFill="1" applyBorder="1" applyAlignment="1" applyProtection="1">
      <alignment vertical="center"/>
    </xf>
    <xf numFmtId="37" fontId="61" fillId="0" borderId="223" xfId="0" applyNumberFormat="1" applyFont="1" applyFill="1" applyBorder="1" applyAlignment="1" applyProtection="1">
      <alignment vertical="center"/>
    </xf>
    <xf numFmtId="37" fontId="61" fillId="0" borderId="224" xfId="0" applyNumberFormat="1" applyFont="1" applyFill="1" applyBorder="1" applyAlignment="1" applyProtection="1">
      <alignment vertical="center"/>
    </xf>
    <xf numFmtId="37" fontId="57" fillId="0" borderId="228" xfId="0" applyNumberFormat="1" applyFont="1" applyFill="1" applyBorder="1" applyAlignment="1" applyProtection="1">
      <alignment vertical="center"/>
    </xf>
    <xf numFmtId="37" fontId="57" fillId="0" borderId="229" xfId="0" applyNumberFormat="1" applyFont="1" applyFill="1" applyBorder="1" applyAlignment="1" applyProtection="1">
      <alignment vertical="center"/>
    </xf>
    <xf numFmtId="38" fontId="57" fillId="0" borderId="146" xfId="67" applyFont="1" applyFill="1" applyBorder="1" applyAlignment="1">
      <alignment vertical="center"/>
    </xf>
    <xf numFmtId="38" fontId="57" fillId="0" borderId="147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52" xfId="67" applyFont="1" applyFill="1" applyBorder="1" applyAlignment="1">
      <alignment vertical="center"/>
    </xf>
    <xf numFmtId="38" fontId="57" fillId="0" borderId="153" xfId="67" applyFont="1" applyFill="1" applyBorder="1" applyAlignment="1">
      <alignment vertical="center"/>
    </xf>
    <xf numFmtId="38" fontId="57" fillId="0" borderId="146" xfId="67" applyFont="1" applyFill="1" applyBorder="1" applyAlignment="1">
      <alignment vertical="center"/>
    </xf>
    <xf numFmtId="38" fontId="57" fillId="0" borderId="147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52" xfId="67" applyFont="1" applyFill="1" applyBorder="1" applyAlignment="1">
      <alignment vertical="center"/>
    </xf>
    <xf numFmtId="38" fontId="57" fillId="0" borderId="138" xfId="67" applyFont="1" applyFill="1" applyBorder="1" applyAlignment="1">
      <alignment vertical="center"/>
    </xf>
    <xf numFmtId="38" fontId="57" fillId="0" borderId="146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52" xfId="67" applyFont="1" applyFill="1" applyBorder="1" applyAlignment="1">
      <alignment vertical="center"/>
    </xf>
    <xf numFmtId="38" fontId="57" fillId="0" borderId="153" xfId="67" applyFont="1" applyFill="1" applyBorder="1" applyAlignment="1">
      <alignment vertical="center"/>
    </xf>
    <xf numFmtId="38" fontId="57" fillId="0" borderId="160" xfId="67" applyFont="1" applyFill="1" applyBorder="1" applyAlignment="1">
      <alignment vertical="center"/>
    </xf>
    <xf numFmtId="38" fontId="57" fillId="0" borderId="147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38" xfId="67" applyFont="1" applyFill="1" applyBorder="1" applyAlignment="1">
      <alignment vertical="center"/>
    </xf>
    <xf numFmtId="38" fontId="57" fillId="0" borderId="164" xfId="67" applyFont="1" applyFill="1" applyBorder="1" applyAlignment="1">
      <alignment vertical="center"/>
    </xf>
    <xf numFmtId="38" fontId="57" fillId="0" borderId="165" xfId="67" applyFont="1" applyFill="1" applyBorder="1" applyAlignment="1">
      <alignment vertical="center"/>
    </xf>
    <xf numFmtId="38" fontId="57" fillId="0" borderId="147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38" xfId="67" applyFont="1" applyFill="1" applyBorder="1" applyAlignment="1">
      <alignment vertical="center"/>
    </xf>
    <xf numFmtId="38" fontId="57" fillId="0" borderId="164" xfId="67" applyFont="1" applyFill="1" applyBorder="1" applyAlignment="1">
      <alignment vertical="center"/>
    </xf>
    <xf numFmtId="38" fontId="57" fillId="0" borderId="170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52" xfId="67" applyFont="1" applyFill="1" applyBorder="1" applyAlignment="1">
      <alignment vertical="center"/>
    </xf>
    <xf numFmtId="38" fontId="57" fillId="0" borderId="153" xfId="67" applyFont="1" applyFill="1" applyBorder="1" applyAlignment="1">
      <alignment vertical="center"/>
    </xf>
    <xf numFmtId="38" fontId="57" fillId="0" borderId="160" xfId="67" applyFont="1" applyFill="1" applyBorder="1" applyAlignment="1">
      <alignment vertical="center"/>
    </xf>
    <xf numFmtId="38" fontId="57" fillId="0" borderId="178" xfId="67" applyFont="1" applyFill="1" applyBorder="1" applyAlignment="1">
      <alignment vertical="center"/>
    </xf>
    <xf numFmtId="38" fontId="57" fillId="0" borderId="147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52" xfId="67" applyFont="1" applyFill="1" applyBorder="1" applyAlignment="1">
      <alignment vertical="center"/>
    </xf>
    <xf numFmtId="38" fontId="57" fillId="0" borderId="153" xfId="67" applyFont="1" applyFill="1" applyBorder="1" applyAlignment="1">
      <alignment vertical="center"/>
    </xf>
    <xf numFmtId="38" fontId="57" fillId="0" borderId="164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52" xfId="67" applyFont="1" applyFill="1" applyBorder="1" applyAlignment="1">
      <alignment vertical="center"/>
    </xf>
    <xf numFmtId="38" fontId="57" fillId="0" borderId="153" xfId="67" applyFont="1" applyFill="1" applyBorder="1" applyAlignment="1">
      <alignment vertical="center"/>
    </xf>
    <xf numFmtId="38" fontId="57" fillId="0" borderId="160" xfId="67" applyFont="1" applyFill="1" applyBorder="1" applyAlignment="1">
      <alignment vertical="center"/>
    </xf>
    <xf numFmtId="38" fontId="57" fillId="0" borderId="185" xfId="67" applyFont="1" applyFill="1" applyBorder="1" applyAlignment="1">
      <alignment vertical="center"/>
    </xf>
    <xf numFmtId="38" fontId="57" fillId="0" borderId="147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52" xfId="67" applyFont="1" applyFill="1" applyBorder="1" applyAlignment="1">
      <alignment vertical="center"/>
    </xf>
    <xf numFmtId="38" fontId="57" fillId="0" borderId="153" xfId="67" applyFont="1" applyFill="1" applyBorder="1" applyAlignment="1">
      <alignment vertical="center"/>
    </xf>
    <xf numFmtId="38" fontId="57" fillId="0" borderId="164" xfId="67" applyFont="1" applyFill="1" applyBorder="1" applyAlignment="1">
      <alignment vertical="center"/>
    </xf>
    <xf numFmtId="38" fontId="57" fillId="0" borderId="186" xfId="67" applyFont="1" applyFill="1" applyBorder="1" applyAlignment="1">
      <alignment vertical="center"/>
    </xf>
    <xf numFmtId="38" fontId="57" fillId="0" borderId="147" xfId="67" applyFont="1" applyFill="1" applyBorder="1" applyAlignment="1">
      <alignment vertical="center"/>
    </xf>
    <xf numFmtId="38" fontId="57" fillId="0" borderId="149" xfId="67" applyFont="1" applyFill="1" applyBorder="1" applyAlignment="1">
      <alignment vertical="center"/>
    </xf>
    <xf numFmtId="38" fontId="57" fillId="0" borderId="150" xfId="67" applyFont="1" applyFill="1" applyBorder="1" applyAlignment="1">
      <alignment vertical="center"/>
    </xf>
    <xf numFmtId="38" fontId="57" fillId="0" borderId="164" xfId="67" applyFont="1" applyFill="1" applyBorder="1" applyAlignment="1">
      <alignment vertical="center"/>
    </xf>
    <xf numFmtId="38" fontId="57" fillId="0" borderId="165" xfId="67" applyFont="1" applyFill="1" applyBorder="1" applyAlignment="1">
      <alignment vertical="center"/>
    </xf>
    <xf numFmtId="38" fontId="57" fillId="0" borderId="186" xfId="67" applyFont="1" applyFill="1" applyBorder="1" applyAlignment="1">
      <alignment vertical="center"/>
    </xf>
    <xf numFmtId="38" fontId="57" fillId="0" borderId="173" xfId="67" applyFont="1" applyFill="1" applyBorder="1" applyAlignment="1">
      <alignment vertical="center"/>
    </xf>
    <xf numFmtId="0" fontId="10" fillId="0" borderId="11" xfId="91" applyFont="1" applyBorder="1" applyAlignment="1">
      <alignment horizontal="center" vertical="center"/>
    </xf>
    <xf numFmtId="0" fontId="9" fillId="0" borderId="2" xfId="91" applyFont="1" applyBorder="1" applyAlignment="1">
      <alignment horizontal="center" vertical="center"/>
    </xf>
    <xf numFmtId="0" fontId="9" fillId="0" borderId="3" xfId="91" applyFont="1" applyBorder="1" applyAlignment="1">
      <alignment horizontal="center" vertical="center"/>
    </xf>
    <xf numFmtId="0" fontId="9" fillId="0" borderId="4" xfId="91" applyFont="1" applyBorder="1" applyAlignment="1">
      <alignment horizontal="center" vertical="center"/>
    </xf>
    <xf numFmtId="0" fontId="9" fillId="0" borderId="5" xfId="91" applyFont="1" applyBorder="1" applyAlignment="1">
      <alignment horizontal="center" vertical="center"/>
    </xf>
    <xf numFmtId="0" fontId="10" fillId="0" borderId="0" xfId="91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11" xfId="9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1" xfId="91" applyFont="1" applyBorder="1" applyAlignment="1">
      <alignment horizontal="right" vertical="center"/>
    </xf>
    <xf numFmtId="0" fontId="10" fillId="0" borderId="0" xfId="91" applyFont="1" applyBorder="1" applyAlignment="1">
      <alignment horizontal="right" vertical="center"/>
    </xf>
    <xf numFmtId="0" fontId="16" fillId="0" borderId="0" xfId="91" applyFont="1" applyBorder="1" applyAlignment="1">
      <alignment horizontal="right" vertical="center"/>
    </xf>
    <xf numFmtId="0" fontId="10" fillId="0" borderId="0" xfId="91" applyFont="1" applyAlignment="1">
      <alignment horizontal="center" vertical="center"/>
    </xf>
    <xf numFmtId="176" fontId="9" fillId="0" borderId="18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0" xfId="91" applyNumberFormat="1" applyFont="1" applyAlignment="1" applyProtection="1">
      <alignment vertical="center"/>
    </xf>
    <xf numFmtId="176" fontId="9" fillId="0" borderId="219" xfId="91" applyNumberFormat="1" applyFont="1" applyBorder="1" applyAlignment="1">
      <alignment horizontal="center" vertical="center"/>
    </xf>
    <xf numFmtId="0" fontId="9" fillId="0" borderId="88" xfId="91" applyFont="1" applyBorder="1" applyAlignment="1">
      <alignment horizontal="center" vertical="center" shrinkToFit="1"/>
    </xf>
    <xf numFmtId="176" fontId="9" fillId="0" borderId="19" xfId="91" applyNumberFormat="1" applyFont="1" applyBorder="1" applyAlignment="1">
      <alignment horizontal="center" vertical="center"/>
    </xf>
    <xf numFmtId="176" fontId="9" fillId="0" borderId="0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0" fontId="9" fillId="0" borderId="22" xfId="91" applyFont="1" applyBorder="1" applyAlignment="1">
      <alignment horizontal="center" vertical="center" shrinkToFit="1"/>
    </xf>
    <xf numFmtId="0" fontId="9" fillId="0" borderId="23" xfId="91" applyFont="1" applyBorder="1" applyAlignment="1">
      <alignment horizontal="center" vertical="center" shrinkToFit="1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7" xfId="91" applyNumberFormat="1" applyFont="1" applyBorder="1" applyAlignment="1" applyProtection="1">
      <alignment vertical="center"/>
    </xf>
    <xf numFmtId="37" fontId="57" fillId="0" borderId="8" xfId="91" applyNumberFormat="1" applyFont="1" applyBorder="1" applyAlignment="1" applyProtection="1">
      <alignment vertical="center"/>
    </xf>
    <xf numFmtId="37" fontId="57" fillId="0" borderId="9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176" fontId="9" fillId="0" borderId="8" xfId="91" applyNumberFormat="1" applyFont="1" applyBorder="1" applyAlignment="1">
      <alignment horizontal="center" vertical="center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176" fontId="9" fillId="0" borderId="20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0" fontId="9" fillId="0" borderId="22" xfId="91" applyFont="1" applyBorder="1" applyAlignment="1">
      <alignment horizontal="center" vertical="center" shrinkToFit="1"/>
    </xf>
    <xf numFmtId="0" fontId="9" fillId="0" borderId="23" xfId="91" applyFont="1" applyBorder="1" applyAlignment="1">
      <alignment horizontal="center" vertical="center" shrinkToFit="1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7" xfId="91" applyNumberFormat="1" applyFont="1" applyBorder="1" applyAlignment="1" applyProtection="1">
      <alignment vertical="center"/>
    </xf>
    <xf numFmtId="37" fontId="57" fillId="0" borderId="8" xfId="91" applyNumberFormat="1" applyFont="1" applyBorder="1" applyAlignment="1" applyProtection="1">
      <alignment vertical="center"/>
    </xf>
    <xf numFmtId="37" fontId="57" fillId="0" borderId="9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0" fontId="9" fillId="0" borderId="23" xfId="91" applyFont="1" applyBorder="1" applyAlignment="1">
      <alignment horizontal="center" vertical="center" shrinkToFit="1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9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176" fontId="9" fillId="0" borderId="0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Alignment="1" applyProtection="1">
      <alignment vertical="center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176" fontId="9" fillId="0" borderId="20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0" fontId="9" fillId="0" borderId="22" xfId="91" applyFont="1" applyBorder="1" applyAlignment="1">
      <alignment horizontal="center" vertical="center" shrinkToFit="1"/>
    </xf>
    <xf numFmtId="0" fontId="9" fillId="0" borderId="23" xfId="91" applyFont="1" applyBorder="1" applyAlignment="1">
      <alignment horizontal="center" vertical="center" shrinkToFit="1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7" xfId="91" applyNumberFormat="1" applyFont="1" applyBorder="1" applyAlignment="1" applyProtection="1">
      <alignment vertical="center"/>
    </xf>
    <xf numFmtId="37" fontId="57" fillId="0" borderId="8" xfId="91" applyNumberFormat="1" applyFont="1" applyBorder="1" applyAlignment="1" applyProtection="1">
      <alignment vertical="center"/>
    </xf>
    <xf numFmtId="37" fontId="57" fillId="0" borderId="9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0" fontId="9" fillId="0" borderId="23" xfId="91" applyFont="1" applyBorder="1" applyAlignment="1">
      <alignment horizontal="center" vertical="center" shrinkToFit="1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9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9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0" fontId="9" fillId="0" borderId="21" xfId="91" applyFont="1" applyBorder="1" applyAlignment="1">
      <alignment horizontal="distributed" vertical="center" shrinkToFit="1"/>
    </xf>
    <xf numFmtId="0" fontId="9" fillId="0" borderId="23" xfId="91" applyFont="1" applyBorder="1" applyAlignment="1">
      <alignment horizontal="distributed" vertical="center" shrinkToFit="1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9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0" fontId="9" fillId="0" borderId="21" xfId="91" applyFont="1" applyBorder="1" applyAlignment="1">
      <alignment horizontal="distributed" vertical="center" shrinkToFit="1"/>
    </xf>
    <xf numFmtId="0" fontId="9" fillId="0" borderId="23" xfId="91" applyFont="1" applyBorder="1" applyAlignment="1">
      <alignment horizontal="distributed" vertical="center" shrinkToFit="1"/>
    </xf>
    <xf numFmtId="176" fontId="9" fillId="0" borderId="0" xfId="91" applyNumberFormat="1" applyFont="1" applyBorder="1" applyAlignment="1">
      <alignment horizontal="center" vertical="center"/>
    </xf>
    <xf numFmtId="37" fontId="57" fillId="0" borderId="6" xfId="91" applyNumberFormat="1" applyFont="1" applyBorder="1" applyAlignment="1" applyProtection="1">
      <alignment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9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0" fontId="9" fillId="0" borderId="21" xfId="91" applyFont="1" applyBorder="1" applyAlignment="1">
      <alignment horizontal="distributed" vertical="center" shrinkToFit="1"/>
    </xf>
    <xf numFmtId="176" fontId="9" fillId="0" borderId="14" xfId="91" applyNumberFormat="1" applyFont="1" applyBorder="1" applyAlignment="1">
      <alignment horizontal="center" vertical="center"/>
    </xf>
    <xf numFmtId="37" fontId="57" fillId="0" borderId="13" xfId="91" applyNumberFormat="1" applyFont="1" applyBorder="1" applyAlignment="1" applyProtection="1">
      <alignment vertical="center"/>
    </xf>
    <xf numFmtId="37" fontId="57" fillId="0" borderId="14" xfId="91" applyNumberFormat="1" applyFont="1" applyBorder="1" applyAlignment="1" applyProtection="1">
      <alignment vertical="center"/>
    </xf>
    <xf numFmtId="0" fontId="9" fillId="0" borderId="24" xfId="91" applyFont="1" applyBorder="1" applyAlignment="1">
      <alignment horizontal="distributed" vertical="center" shrinkToFit="1"/>
    </xf>
    <xf numFmtId="176" fontId="9" fillId="0" borderId="18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37" fontId="57" fillId="0" borderId="0" xfId="91" applyNumberFormat="1" applyFont="1" applyAlignment="1" applyProtection="1">
      <alignment vertical="center"/>
    </xf>
    <xf numFmtId="2" fontId="57" fillId="0" borderId="0" xfId="91" applyNumberFormat="1" applyFont="1" applyBorder="1" applyAlignment="1" applyProtection="1">
      <alignment vertical="center"/>
    </xf>
    <xf numFmtId="2" fontId="57" fillId="0" borderId="0" xfId="91" applyNumberFormat="1" applyFont="1" applyAlignment="1" applyProtection="1">
      <alignment vertical="center"/>
    </xf>
    <xf numFmtId="176" fontId="9" fillId="0" borderId="219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176" fontId="9" fillId="0" borderId="0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0" fontId="9" fillId="0" borderId="22" xfId="91" applyFont="1" applyBorder="1" applyAlignment="1">
      <alignment horizontal="center" vertical="center" shrinkToFit="1"/>
    </xf>
    <xf numFmtId="0" fontId="9" fillId="0" borderId="23" xfId="91" applyFont="1" applyBorder="1" applyAlignment="1">
      <alignment horizontal="center" vertical="center" shrinkToFit="1"/>
    </xf>
    <xf numFmtId="37" fontId="57" fillId="0" borderId="0" xfId="91" applyNumberFormat="1" applyFont="1" applyBorder="1" applyAlignment="1" applyProtection="1">
      <alignment vertical="center"/>
    </xf>
    <xf numFmtId="37" fontId="57" fillId="0" borderId="8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 applyProtection="1">
      <alignment vertical="center"/>
    </xf>
    <xf numFmtId="2" fontId="57" fillId="0" borderId="8" xfId="91" applyNumberFormat="1" applyFont="1" applyBorder="1" applyAlignment="1" applyProtection="1">
      <alignment vertical="center"/>
    </xf>
    <xf numFmtId="2" fontId="57" fillId="0" borderId="10" xfId="91" applyNumberFormat="1" applyFont="1" applyBorder="1" applyAlignment="1" applyProtection="1">
      <alignment vertical="center"/>
    </xf>
    <xf numFmtId="2" fontId="57" fillId="0" borderId="9" xfId="91" applyNumberFormat="1" applyFont="1" applyBorder="1" applyAlignment="1" applyProtection="1">
      <alignment vertical="center"/>
    </xf>
    <xf numFmtId="176" fontId="9" fillId="0" borderId="8" xfId="91" applyNumberFormat="1" applyFont="1" applyBorder="1" applyAlignment="1">
      <alignment horizontal="center" vertical="center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0" fontId="9" fillId="0" borderId="23" xfId="91" applyFont="1" applyBorder="1" applyAlignment="1">
      <alignment horizontal="center" vertical="center" shrinkToFit="1"/>
    </xf>
    <xf numFmtId="37" fontId="57" fillId="0" borderId="0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 applyProtection="1">
      <alignment vertical="center"/>
    </xf>
    <xf numFmtId="2" fontId="57" fillId="0" borderId="10" xfId="91" applyNumberFormat="1" applyFont="1" applyBorder="1" applyAlignment="1" applyProtection="1">
      <alignment vertical="center"/>
    </xf>
    <xf numFmtId="2" fontId="57" fillId="0" borderId="6" xfId="91" applyNumberFormat="1" applyFont="1" applyBorder="1" applyAlignment="1" applyProtection="1">
      <alignment vertical="center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176" fontId="9" fillId="0" borderId="0" xfId="91" applyNumberFormat="1" applyFont="1" applyBorder="1" applyAlignment="1">
      <alignment horizontal="center" vertical="center"/>
    </xf>
    <xf numFmtId="176" fontId="9" fillId="0" borderId="20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37" fontId="57" fillId="0" borderId="0" xfId="91" applyNumberFormat="1" applyFont="1" applyBorder="1" applyAlignment="1" applyProtection="1">
      <alignment vertical="center"/>
    </xf>
    <xf numFmtId="37" fontId="57" fillId="0" borderId="0" xfId="91" applyNumberFormat="1" applyFont="1" applyAlignment="1" applyProtection="1">
      <alignment vertical="center"/>
    </xf>
    <xf numFmtId="37" fontId="57" fillId="0" borderId="8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 applyProtection="1">
      <alignment vertical="center"/>
    </xf>
    <xf numFmtId="2" fontId="57" fillId="0" borderId="0" xfId="91" applyNumberFormat="1" applyFont="1" applyAlignment="1" applyProtection="1">
      <alignment vertical="center"/>
    </xf>
    <xf numFmtId="2" fontId="57" fillId="0" borderId="8" xfId="91" applyNumberFormat="1" applyFont="1" applyBorder="1" applyAlignment="1" applyProtection="1">
      <alignment vertical="center"/>
    </xf>
    <xf numFmtId="2" fontId="57" fillId="0" borderId="10" xfId="91" applyNumberFormat="1" applyFont="1" applyBorder="1" applyAlignment="1" applyProtection="1">
      <alignment vertical="center"/>
    </xf>
    <xf numFmtId="0" fontId="9" fillId="0" borderId="21" xfId="91" applyFont="1" applyBorder="1" applyAlignment="1">
      <alignment horizontal="distributed" vertical="center" shrinkToFit="1"/>
    </xf>
    <xf numFmtId="0" fontId="9" fillId="0" borderId="23" xfId="91" applyFont="1" applyBorder="1" applyAlignment="1">
      <alignment horizontal="distributed" vertical="center" shrinkToFit="1"/>
    </xf>
    <xf numFmtId="0" fontId="9" fillId="0" borderId="22" xfId="91" applyFont="1" applyBorder="1" applyAlignment="1">
      <alignment horizontal="distributed" vertical="center" shrinkToFit="1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 applyProtection="1">
      <alignment vertical="center"/>
    </xf>
    <xf numFmtId="2" fontId="57" fillId="0" borderId="10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>
      <alignment vertical="center"/>
    </xf>
    <xf numFmtId="38" fontId="57" fillId="0" borderId="0" xfId="65" applyFont="1" applyBorder="1" applyAlignment="1">
      <alignment vertical="center"/>
    </xf>
    <xf numFmtId="0" fontId="57" fillId="0" borderId="0" xfId="91" applyFont="1" applyBorder="1" applyAlignment="1">
      <alignment vertical="center"/>
    </xf>
    <xf numFmtId="2" fontId="57" fillId="0" borderId="10" xfId="91" applyNumberFormat="1" applyFont="1" applyBorder="1" applyAlignment="1">
      <alignment vertical="center"/>
    </xf>
    <xf numFmtId="38" fontId="57" fillId="0" borderId="10" xfId="65" applyFont="1" applyBorder="1" applyAlignment="1">
      <alignment vertical="center"/>
    </xf>
    <xf numFmtId="0" fontId="57" fillId="0" borderId="10" xfId="91" applyFont="1" applyBorder="1" applyAlignment="1">
      <alignment vertical="center"/>
    </xf>
    <xf numFmtId="0" fontId="9" fillId="0" borderId="21" xfId="91" applyFont="1" applyBorder="1" applyAlignment="1">
      <alignment horizontal="distributed" vertical="center" shrinkToFit="1"/>
    </xf>
    <xf numFmtId="0" fontId="9" fillId="0" borderId="23" xfId="91" applyFont="1" applyBorder="1" applyAlignment="1">
      <alignment horizontal="distributed" vertical="center" shrinkToFit="1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176" fontId="9" fillId="0" borderId="0" xfId="91" applyNumberFormat="1" applyFont="1" applyBorder="1" applyAlignment="1">
      <alignment horizontal="center" vertical="center"/>
    </xf>
    <xf numFmtId="176" fontId="9" fillId="0" borderId="14" xfId="91" applyNumberFormat="1" applyFont="1" applyBorder="1" applyAlignment="1">
      <alignment horizontal="center"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0" xfId="91" applyNumberFormat="1" applyFont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37" fontId="57" fillId="0" borderId="14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 applyProtection="1">
      <alignment vertical="center"/>
    </xf>
    <xf numFmtId="2" fontId="57" fillId="0" borderId="0" xfId="91" applyNumberFormat="1" applyFont="1" applyAlignment="1" applyProtection="1">
      <alignment vertical="center"/>
    </xf>
    <xf numFmtId="2" fontId="57" fillId="0" borderId="10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>
      <alignment vertical="center"/>
    </xf>
    <xf numFmtId="37" fontId="57" fillId="0" borderId="0" xfId="91" applyNumberFormat="1" applyFont="1" applyAlignment="1">
      <alignment vertical="center"/>
    </xf>
    <xf numFmtId="0" fontId="57" fillId="0" borderId="0" xfId="91" applyFont="1" applyAlignment="1">
      <alignment vertical="center"/>
    </xf>
    <xf numFmtId="2" fontId="57" fillId="0" borderId="14" xfId="91" applyNumberFormat="1" applyFont="1" applyBorder="1" applyAlignment="1" applyProtection="1">
      <alignment vertical="center"/>
    </xf>
    <xf numFmtId="0" fontId="9" fillId="0" borderId="21" xfId="91" applyFont="1" applyBorder="1" applyAlignment="1">
      <alignment horizontal="distributed" vertical="center" shrinkToFit="1"/>
    </xf>
    <xf numFmtId="0" fontId="9" fillId="0" borderId="23" xfId="91" applyFont="1" applyBorder="1" applyAlignment="1">
      <alignment horizontal="distributed" vertical="center" shrinkToFit="1"/>
    </xf>
    <xf numFmtId="0" fontId="9" fillId="0" borderId="24" xfId="91" applyFont="1" applyBorder="1" applyAlignment="1">
      <alignment horizontal="distributed" vertical="center" shrinkToFit="1"/>
    </xf>
    <xf numFmtId="0" fontId="50" fillId="0" borderId="0" xfId="85" applyFont="1" applyFill="1" applyBorder="1" applyAlignment="1">
      <alignment horizontal="right" vertical="center"/>
    </xf>
    <xf numFmtId="0" fontId="50" fillId="0" borderId="101" xfId="85" applyFont="1" applyFill="1" applyBorder="1" applyAlignment="1">
      <alignment horizontal="left" vertical="center"/>
    </xf>
    <xf numFmtId="0" fontId="47" fillId="0" borderId="56" xfId="85" applyFont="1" applyFill="1" applyBorder="1" applyAlignment="1">
      <alignment vertical="center" shrinkToFit="1"/>
    </xf>
    <xf numFmtId="0" fontId="47" fillId="0" borderId="56" xfId="85" applyFont="1" applyFill="1" applyBorder="1" applyAlignment="1">
      <alignment horizontal="left" vertical="center" shrinkToFit="1"/>
    </xf>
    <xf numFmtId="0" fontId="47" fillId="0" borderId="106" xfId="85" applyFont="1" applyFill="1" applyBorder="1" applyAlignment="1">
      <alignment vertical="center" shrinkToFit="1"/>
    </xf>
    <xf numFmtId="0" fontId="47" fillId="0" borderId="62" xfId="85" applyFont="1" applyFill="1" applyBorder="1" applyAlignment="1">
      <alignment vertical="center" shrinkToFit="1"/>
    </xf>
    <xf numFmtId="0" fontId="47" fillId="0" borderId="55" xfId="85" applyFont="1" applyFill="1" applyBorder="1" applyAlignment="1">
      <alignment vertical="center" shrinkToFit="1"/>
    </xf>
    <xf numFmtId="49" fontId="59" fillId="0" borderId="233" xfId="85" applyNumberFormat="1" applyFont="1" applyFill="1" applyBorder="1" applyAlignment="1">
      <alignment horizontal="right" vertical="center" shrinkToFit="1"/>
    </xf>
    <xf numFmtId="0" fontId="59" fillId="0" borderId="208" xfId="85" applyFont="1" applyFill="1" applyBorder="1" applyAlignment="1">
      <alignment vertical="center" shrinkToFit="1"/>
    </xf>
    <xf numFmtId="0" fontId="46" fillId="0" borderId="74" xfId="85" applyFont="1" applyFill="1" applyBorder="1" applyAlignment="1">
      <alignment horizontal="left" vertical="center"/>
    </xf>
    <xf numFmtId="0" fontId="59" fillId="0" borderId="49" xfId="85" applyFont="1" applyFill="1" applyBorder="1" applyAlignment="1">
      <alignment horizontal="right" vertical="center" shrinkToFit="1"/>
    </xf>
    <xf numFmtId="0" fontId="47" fillId="0" borderId="211" xfId="85" applyFont="1" applyFill="1" applyBorder="1" applyAlignment="1">
      <alignment horizontal="center" vertical="center" shrinkToFit="1"/>
    </xf>
    <xf numFmtId="0" fontId="47" fillId="0" borderId="234" xfId="85" applyFont="1" applyFill="1" applyBorder="1" applyAlignment="1">
      <alignment horizontal="center" vertical="center" shrinkToFit="1"/>
    </xf>
    <xf numFmtId="0" fontId="47" fillId="0" borderId="235" xfId="85" applyFont="1" applyFill="1" applyBorder="1" applyAlignment="1">
      <alignment horizontal="center" vertical="center" shrinkToFit="1"/>
    </xf>
    <xf numFmtId="0" fontId="59" fillId="0" borderId="59" xfId="85" applyFont="1" applyFill="1" applyBorder="1" applyAlignment="1">
      <alignment horizontal="right" vertical="center" shrinkToFit="1"/>
    </xf>
    <xf numFmtId="0" fontId="59" fillId="0" borderId="236" xfId="85" applyFont="1" applyFill="1" applyBorder="1" applyAlignment="1">
      <alignment vertical="center" shrinkToFit="1"/>
    </xf>
    <xf numFmtId="38" fontId="61" fillId="2" borderId="48" xfId="100" applyFont="1" applyFill="1" applyBorder="1" applyAlignment="1">
      <alignment vertical="center" shrinkToFit="1"/>
    </xf>
    <xf numFmtId="177" fontId="9" fillId="0" borderId="194" xfId="0" applyNumberFormat="1" applyFont="1" applyFill="1" applyBorder="1" applyAlignment="1" applyProtection="1">
      <alignment horizontal="distributed" vertical="center" indent="1"/>
    </xf>
    <xf numFmtId="177" fontId="9" fillId="0" borderId="195" xfId="0" applyNumberFormat="1" applyFont="1" applyFill="1" applyBorder="1" applyAlignment="1" applyProtection="1">
      <alignment horizontal="distributed" vertical="center" indent="1"/>
    </xf>
    <xf numFmtId="177" fontId="60" fillId="0" borderId="220" xfId="0" applyNumberFormat="1" applyFont="1" applyFill="1" applyBorder="1" applyAlignment="1" applyProtection="1">
      <alignment horizontal="distributed" vertical="center" indent="1"/>
    </xf>
    <xf numFmtId="177" fontId="60" fillId="0" borderId="221" xfId="0" applyNumberFormat="1" applyFont="1" applyFill="1" applyBorder="1" applyAlignment="1" applyProtection="1">
      <alignment horizontal="distributed" vertical="center" indent="1"/>
    </xf>
    <xf numFmtId="0" fontId="16" fillId="0" borderId="79" xfId="0" applyFont="1" applyFill="1" applyBorder="1" applyAlignment="1">
      <alignment horizontal="right" vertical="center"/>
    </xf>
    <xf numFmtId="177" fontId="9" fillId="0" borderId="225" xfId="0" applyNumberFormat="1" applyFont="1" applyFill="1" applyBorder="1" applyAlignment="1" applyProtection="1">
      <alignment horizontal="distributed" vertical="center" indent="1"/>
    </xf>
    <xf numFmtId="177" fontId="9" fillId="0" borderId="226" xfId="0" applyNumberFormat="1" applyFont="1" applyFill="1" applyBorder="1" applyAlignment="1" applyProtection="1">
      <alignment horizontal="distributed" vertical="center" indent="1"/>
    </xf>
    <xf numFmtId="0" fontId="10" fillId="34" borderId="84" xfId="0" applyFont="1" applyFill="1" applyBorder="1" applyAlignment="1" applyProtection="1">
      <alignment horizontal="distributed" vertical="center"/>
    </xf>
    <xf numFmtId="0" fontId="10" fillId="34" borderId="83" xfId="0" applyFont="1" applyFill="1" applyBorder="1" applyAlignment="1" applyProtection="1">
      <alignment horizontal="distributed" vertical="center"/>
    </xf>
    <xf numFmtId="0" fontId="10" fillId="34" borderId="82" xfId="0" applyFont="1" applyFill="1" applyBorder="1" applyAlignment="1" applyProtection="1">
      <alignment horizontal="distributed" vertical="center"/>
    </xf>
    <xf numFmtId="0" fontId="10" fillId="34" borderId="87" xfId="0" applyFont="1" applyFill="1" applyBorder="1" applyAlignment="1" applyProtection="1">
      <alignment horizontal="distributed" vertical="center"/>
    </xf>
    <xf numFmtId="0" fontId="10" fillId="34" borderId="88" xfId="0" applyFont="1" applyFill="1" applyBorder="1" applyAlignment="1" applyProtection="1">
      <alignment horizontal="distributed" vertical="center"/>
    </xf>
    <xf numFmtId="0" fontId="9" fillId="0" borderId="85" xfId="0" applyFont="1" applyFill="1" applyBorder="1" applyAlignment="1" applyProtection="1">
      <alignment horizontal="center" vertical="center"/>
    </xf>
    <xf numFmtId="0" fontId="9" fillId="0" borderId="86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/>
    </xf>
    <xf numFmtId="0" fontId="16" fillId="0" borderId="11" xfId="0" applyFont="1" applyFill="1" applyBorder="1" applyAlignment="1">
      <alignment horizontal="right"/>
    </xf>
    <xf numFmtId="0" fontId="9" fillId="0" borderId="89" xfId="0" applyFont="1" applyFill="1" applyBorder="1" applyAlignment="1" applyProtection="1">
      <alignment horizontal="center" vertical="center"/>
    </xf>
    <xf numFmtId="0" fontId="9" fillId="0" borderId="90" xfId="0" applyFont="1" applyFill="1" applyBorder="1" applyAlignment="1" applyProtection="1">
      <alignment horizontal="center" vertical="center"/>
    </xf>
    <xf numFmtId="0" fontId="9" fillId="0" borderId="91" xfId="0" applyFont="1" applyFill="1" applyBorder="1" applyAlignment="1" applyProtection="1">
      <alignment horizontal="center" vertical="center"/>
    </xf>
    <xf numFmtId="0" fontId="9" fillId="0" borderId="92" xfId="0" applyFont="1" applyFill="1" applyBorder="1" applyAlignment="1" applyProtection="1">
      <alignment horizontal="center" vertical="center"/>
    </xf>
    <xf numFmtId="0" fontId="9" fillId="0" borderId="196" xfId="0" applyFont="1" applyFill="1" applyBorder="1" applyAlignment="1" applyProtection="1">
      <alignment horizontal="center" vertical="center"/>
    </xf>
    <xf numFmtId="0" fontId="9" fillId="0" borderId="197" xfId="0" applyFont="1" applyFill="1" applyBorder="1" applyAlignment="1" applyProtection="1">
      <alignment horizontal="center" vertical="center"/>
    </xf>
    <xf numFmtId="0" fontId="9" fillId="0" borderId="198" xfId="0" applyFont="1" applyFill="1" applyBorder="1" applyAlignment="1" applyProtection="1">
      <alignment horizontal="center" vertical="center"/>
    </xf>
    <xf numFmtId="0" fontId="9" fillId="0" borderId="200" xfId="0" applyFont="1" applyFill="1" applyBorder="1" applyAlignment="1" applyProtection="1">
      <alignment horizontal="center" vertical="center"/>
    </xf>
    <xf numFmtId="0" fontId="9" fillId="0" borderId="201" xfId="0" applyFont="1" applyFill="1" applyBorder="1" applyAlignment="1" applyProtection="1">
      <alignment horizontal="center" vertical="center"/>
    </xf>
    <xf numFmtId="0" fontId="9" fillId="0" borderId="202" xfId="0" applyFont="1" applyFill="1" applyBorder="1" applyAlignment="1" applyProtection="1">
      <alignment horizontal="center" vertical="center"/>
    </xf>
    <xf numFmtId="0" fontId="9" fillId="0" borderId="203" xfId="0" applyFont="1" applyFill="1" applyBorder="1" applyAlignment="1" applyProtection="1">
      <alignment horizontal="center" vertical="center"/>
    </xf>
    <xf numFmtId="0" fontId="9" fillId="0" borderId="199" xfId="0" applyFont="1" applyFill="1" applyBorder="1" applyAlignment="1" applyProtection="1">
      <alignment horizontal="center" vertical="center"/>
    </xf>
    <xf numFmtId="0" fontId="11" fillId="0" borderId="14" xfId="91" applyFont="1" applyBorder="1" applyAlignment="1">
      <alignment horizontal="center" vertical="top" textRotation="255" wrapText="1"/>
    </xf>
    <xf numFmtId="0" fontId="11" fillId="0" borderId="100" xfId="91" applyFont="1" applyBorder="1" applyAlignment="1">
      <alignment horizontal="center" vertical="top" textRotation="255" wrapText="1"/>
    </xf>
    <xf numFmtId="0" fontId="9" fillId="0" borderId="8" xfId="91" applyFont="1" applyBorder="1" applyAlignment="1">
      <alignment horizontal="center" vertical="center" textRotation="255"/>
    </xf>
    <xf numFmtId="0" fontId="9" fillId="0" borderId="97" xfId="91" applyFont="1" applyBorder="1" applyAlignment="1">
      <alignment horizontal="center" vertical="center" textRotation="255"/>
    </xf>
    <xf numFmtId="0" fontId="9" fillId="0" borderId="0" xfId="91" applyFont="1" applyBorder="1" applyAlignment="1">
      <alignment horizontal="center" vertical="center" textRotation="255"/>
    </xf>
    <xf numFmtId="0" fontId="9" fillId="0" borderId="98" xfId="91" applyFont="1" applyBorder="1" applyAlignment="1">
      <alignment horizontal="center" vertical="center" textRotation="255"/>
    </xf>
    <xf numFmtId="0" fontId="9" fillId="0" borderId="10" xfId="91" applyFont="1" applyBorder="1" applyAlignment="1">
      <alignment horizontal="center" vertical="center" textRotation="255"/>
    </xf>
    <xf numFmtId="0" fontId="9" fillId="0" borderId="99" xfId="91" applyFont="1" applyBorder="1" applyAlignment="1">
      <alignment horizontal="center" vertical="center" textRotation="255"/>
    </xf>
    <xf numFmtId="0" fontId="12" fillId="0" borderId="8" xfId="91" applyFont="1" applyBorder="1" applyAlignment="1">
      <alignment horizontal="center" vertical="center" textRotation="255"/>
    </xf>
    <xf numFmtId="0" fontId="12" fillId="0" borderId="97" xfId="91" applyFont="1" applyBorder="1" applyAlignment="1">
      <alignment horizontal="center" vertical="center" textRotation="255"/>
    </xf>
    <xf numFmtId="0" fontId="12" fillId="0" borderId="10" xfId="91" applyFont="1" applyBorder="1" applyAlignment="1">
      <alignment horizontal="center" vertical="center" textRotation="255"/>
    </xf>
    <xf numFmtId="0" fontId="12" fillId="0" borderId="99" xfId="91" applyFont="1" applyBorder="1" applyAlignment="1">
      <alignment horizontal="center" vertical="center" textRotation="255"/>
    </xf>
    <xf numFmtId="0" fontId="9" fillId="0" borderId="80" xfId="91" applyFont="1" applyBorder="1" applyAlignment="1">
      <alignment horizontal="center" vertical="center" textRotation="255"/>
    </xf>
    <xf numFmtId="0" fontId="9" fillId="0" borderId="93" xfId="91" applyFont="1" applyBorder="1" applyAlignment="1">
      <alignment horizontal="center" vertical="center" textRotation="255"/>
    </xf>
    <xf numFmtId="0" fontId="9" fillId="0" borderId="81" xfId="91" applyFont="1" applyBorder="1" applyAlignment="1">
      <alignment horizontal="center" vertical="center" textRotation="255"/>
    </xf>
    <xf numFmtId="0" fontId="17" fillId="0" borderId="0" xfId="91" applyFont="1" applyAlignment="1">
      <alignment horizontal="left" vertical="center"/>
    </xf>
    <xf numFmtId="0" fontId="9" fillId="0" borderId="79" xfId="91" applyFont="1" applyBorder="1" applyAlignment="1">
      <alignment horizontal="distributed" vertical="center" indent="1"/>
    </xf>
    <xf numFmtId="0" fontId="9" fillId="0" borderId="94" xfId="91" applyFont="1" applyBorder="1" applyAlignment="1">
      <alignment horizontal="distributed" vertical="center" indent="1"/>
    </xf>
    <xf numFmtId="0" fontId="9" fillId="0" borderId="95" xfId="91" applyFont="1" applyBorder="1" applyAlignment="1">
      <alignment horizontal="distributed" vertical="center" indent="1"/>
    </xf>
    <xf numFmtId="0" fontId="9" fillId="0" borderId="96" xfId="91" applyFont="1" applyBorder="1" applyAlignment="1">
      <alignment horizontal="distributed" vertical="center" indent="1"/>
    </xf>
    <xf numFmtId="0" fontId="9" fillId="0" borderId="218" xfId="91" applyFont="1" applyBorder="1" applyAlignment="1">
      <alignment horizontal="center" vertical="center" textRotation="255"/>
    </xf>
    <xf numFmtId="0" fontId="9" fillId="0" borderId="230" xfId="91" applyFont="1" applyBorder="1" applyAlignment="1">
      <alignment horizontal="center" vertical="center" textRotation="255"/>
    </xf>
    <xf numFmtId="0" fontId="9" fillId="0" borderId="1" xfId="91" applyFont="1" applyBorder="1" applyAlignment="1">
      <alignment horizontal="center" vertical="center"/>
    </xf>
    <xf numFmtId="0" fontId="9" fillId="0" borderId="231" xfId="91" applyFont="1" applyBorder="1" applyAlignment="1">
      <alignment horizontal="center" vertical="center"/>
    </xf>
    <xf numFmtId="0" fontId="9" fillId="0" borderId="232" xfId="91" applyFont="1" applyBorder="1" applyAlignment="1">
      <alignment horizontal="center" vertical="center"/>
    </xf>
    <xf numFmtId="0" fontId="9" fillId="0" borderId="12" xfId="91" applyFont="1" applyBorder="1" applyAlignment="1">
      <alignment horizontal="center" vertical="center"/>
    </xf>
    <xf numFmtId="0" fontId="48" fillId="2" borderId="113" xfId="85" applyFont="1" applyFill="1" applyBorder="1" applyAlignment="1">
      <alignment horizontal="left" vertical="center" shrinkToFit="1"/>
    </xf>
    <xf numFmtId="0" fontId="48" fillId="2" borderId="112" xfId="85" applyFont="1" applyFill="1" applyBorder="1" applyAlignment="1">
      <alignment horizontal="left" vertical="center" shrinkToFit="1"/>
    </xf>
    <xf numFmtId="0" fontId="47" fillId="0" borderId="104" xfId="85" applyFont="1" applyFill="1" applyBorder="1" applyAlignment="1">
      <alignment horizontal="left" vertical="center" shrinkToFit="1"/>
    </xf>
    <xf numFmtId="0" fontId="47" fillId="0" borderId="107" xfId="85" applyFont="1" applyFill="1" applyBorder="1" applyAlignment="1">
      <alignment horizontal="left" vertical="center" shrinkToFit="1"/>
    </xf>
    <xf numFmtId="0" fontId="48" fillId="2" borderId="67" xfId="85" applyFont="1" applyFill="1" applyBorder="1" applyAlignment="1">
      <alignment horizontal="left" vertical="center" shrinkToFit="1"/>
    </xf>
    <xf numFmtId="0" fontId="48" fillId="2" borderId="56" xfId="85" applyFont="1" applyFill="1" applyBorder="1" applyAlignment="1">
      <alignment horizontal="left" vertical="center" shrinkToFit="1"/>
    </xf>
    <xf numFmtId="0" fontId="47" fillId="0" borderId="67" xfId="85" applyFont="1" applyFill="1" applyBorder="1" applyAlignment="1">
      <alignment horizontal="left" vertical="center" shrinkToFit="1"/>
    </xf>
    <xf numFmtId="0" fontId="53" fillId="0" borderId="56" xfId="85" applyFont="1" applyBorder="1" applyAlignment="1">
      <alignment horizontal="left" vertical="center" shrinkToFit="1"/>
    </xf>
    <xf numFmtId="0" fontId="47" fillId="0" borderId="103" xfId="85" applyFont="1" applyFill="1" applyBorder="1" applyAlignment="1">
      <alignment vertical="center" shrinkToFit="1"/>
    </xf>
    <xf numFmtId="0" fontId="47" fillId="0" borderId="56" xfId="85" applyFont="1" applyFill="1" applyBorder="1" applyAlignment="1">
      <alignment vertical="center" shrinkToFit="1"/>
    </xf>
    <xf numFmtId="0" fontId="47" fillId="0" borderId="67" xfId="85" applyFont="1" applyFill="1" applyBorder="1" applyAlignment="1">
      <alignment vertical="center" shrinkToFit="1"/>
    </xf>
    <xf numFmtId="0" fontId="47" fillId="0" borderId="0" xfId="85" applyFont="1" applyFill="1" applyBorder="1" applyAlignment="1">
      <alignment horizontal="left" vertical="center" shrinkToFit="1"/>
    </xf>
    <xf numFmtId="0" fontId="47" fillId="0" borderId="56" xfId="85" applyFont="1" applyFill="1" applyBorder="1" applyAlignment="1">
      <alignment horizontal="left" vertical="center" shrinkToFit="1"/>
    </xf>
    <xf numFmtId="0" fontId="48" fillId="2" borderId="63" xfId="85" applyFont="1" applyFill="1" applyBorder="1" applyAlignment="1">
      <alignment horizontal="left" vertical="center" shrinkToFit="1"/>
    </xf>
    <xf numFmtId="0" fontId="48" fillId="2" borderId="103" xfId="85" applyFont="1" applyFill="1" applyBorder="1" applyAlignment="1">
      <alignment vertical="center" shrinkToFit="1"/>
    </xf>
    <xf numFmtId="0" fontId="48" fillId="2" borderId="56" xfId="85" applyFont="1" applyFill="1" applyBorder="1" applyAlignment="1">
      <alignment vertical="center" shrinkToFit="1"/>
    </xf>
    <xf numFmtId="0" fontId="47" fillId="0" borderId="207" xfId="85" applyFont="1" applyFill="1" applyBorder="1" applyAlignment="1">
      <alignment vertical="center" shrinkToFit="1"/>
    </xf>
    <xf numFmtId="0" fontId="47" fillId="0" borderId="204" xfId="85" applyFont="1" applyFill="1" applyBorder="1" applyAlignment="1">
      <alignment vertical="center" shrinkToFit="1"/>
    </xf>
    <xf numFmtId="0" fontId="47" fillId="0" borderId="105" xfId="85" applyFont="1" applyFill="1" applyBorder="1" applyAlignment="1">
      <alignment horizontal="left" vertical="center" shrinkToFit="1"/>
    </xf>
    <xf numFmtId="0" fontId="53" fillId="0" borderId="56" xfId="85" applyFont="1" applyFill="1" applyBorder="1" applyAlignment="1">
      <alignment horizontal="left" vertical="center" shrinkToFit="1"/>
    </xf>
    <xf numFmtId="0" fontId="48" fillId="2" borderId="61" xfId="85" applyFont="1" applyFill="1" applyBorder="1" applyAlignment="1">
      <alignment horizontal="left" vertical="center" shrinkToFit="1"/>
    </xf>
    <xf numFmtId="0" fontId="48" fillId="2" borderId="58" xfId="85" applyFont="1" applyFill="1" applyBorder="1" applyAlignment="1">
      <alignment horizontal="left" vertical="center" shrinkToFit="1"/>
    </xf>
    <xf numFmtId="0" fontId="47" fillId="0" borderId="211" xfId="85" applyFont="1" applyFill="1" applyBorder="1" applyAlignment="1">
      <alignment horizontal="left" vertical="center" shrinkToFit="1"/>
    </xf>
    <xf numFmtId="0" fontId="47" fillId="0" borderId="234" xfId="85" applyFont="1" applyFill="1" applyBorder="1" applyAlignment="1">
      <alignment horizontal="left" vertical="center" shrinkToFit="1"/>
    </xf>
    <xf numFmtId="0" fontId="48" fillId="0" borderId="106" xfId="85" applyFont="1" applyFill="1" applyBorder="1" applyAlignment="1">
      <alignment vertical="center" shrinkToFit="1"/>
    </xf>
    <xf numFmtId="0" fontId="48" fillId="0" borderId="56" xfId="85" applyFont="1" applyFill="1" applyBorder="1" applyAlignment="1">
      <alignment vertical="center" shrinkToFit="1"/>
    </xf>
    <xf numFmtId="0" fontId="48" fillId="2" borderId="108" xfId="85" applyFont="1" applyFill="1" applyBorder="1" applyAlignment="1">
      <alignment vertical="center" shrinkToFit="1"/>
    </xf>
    <xf numFmtId="0" fontId="48" fillId="2" borderId="58" xfId="85" applyFont="1" applyFill="1" applyBorder="1" applyAlignment="1">
      <alignment vertical="center" shrinkToFit="1"/>
    </xf>
    <xf numFmtId="0" fontId="47" fillId="0" borderId="106" xfId="85" applyFont="1" applyFill="1" applyBorder="1" applyAlignment="1">
      <alignment vertical="center" shrinkToFit="1"/>
    </xf>
    <xf numFmtId="0" fontId="23" fillId="2" borderId="61" xfId="85" applyFont="1" applyFill="1" applyBorder="1" applyAlignment="1">
      <alignment horizontal="left" vertical="center" shrinkToFit="1"/>
    </xf>
    <xf numFmtId="0" fontId="23" fillId="2" borderId="58" xfId="85" applyFont="1" applyFill="1" applyBorder="1" applyAlignment="1">
      <alignment horizontal="left" vertical="center" shrinkToFit="1"/>
    </xf>
    <xf numFmtId="0" fontId="47" fillId="0" borderId="104" xfId="85" applyFont="1" applyFill="1" applyBorder="1" applyAlignment="1">
      <alignment vertical="center" shrinkToFit="1"/>
    </xf>
    <xf numFmtId="0" fontId="47" fillId="0" borderId="107" xfId="85" applyFont="1" applyFill="1" applyBorder="1" applyAlignment="1">
      <alignment vertical="center" shrinkToFit="1"/>
    </xf>
    <xf numFmtId="0" fontId="47" fillId="0" borderId="108" xfId="85" applyFont="1" applyFill="1" applyBorder="1" applyAlignment="1">
      <alignment vertical="center" shrinkToFit="1"/>
    </xf>
    <xf numFmtId="0" fontId="47" fillId="0" borderId="58" xfId="85" applyFont="1" applyFill="1" applyBorder="1" applyAlignment="1">
      <alignment vertical="center" shrinkToFit="1"/>
    </xf>
    <xf numFmtId="0" fontId="48" fillId="2" borderId="67" xfId="85" applyFont="1" applyFill="1" applyBorder="1" applyAlignment="1">
      <alignment vertical="center" shrinkToFit="1"/>
    </xf>
    <xf numFmtId="0" fontId="48" fillId="0" borderId="104" xfId="85" applyFont="1" applyFill="1" applyBorder="1" applyAlignment="1">
      <alignment horizontal="left" vertical="center" shrinkToFit="1"/>
    </xf>
    <xf numFmtId="0" fontId="48" fillId="0" borderId="56" xfId="85" applyFont="1" applyFill="1" applyBorder="1" applyAlignment="1">
      <alignment horizontal="left" vertical="center" shrinkToFit="1"/>
    </xf>
    <xf numFmtId="0" fontId="48" fillId="2" borderId="69" xfId="85" applyFont="1" applyFill="1" applyBorder="1" applyAlignment="1">
      <alignment horizontal="left" vertical="center" shrinkToFit="1"/>
    </xf>
    <xf numFmtId="0" fontId="48" fillId="0" borderId="67" xfId="85" applyFont="1" applyFill="1" applyBorder="1" applyAlignment="1">
      <alignment horizontal="left" vertical="center" shrinkToFit="1"/>
    </xf>
    <xf numFmtId="0" fontId="47" fillId="0" borderId="62" xfId="85" applyFont="1" applyFill="1" applyBorder="1" applyAlignment="1">
      <alignment horizontal="center" vertical="center" shrinkToFit="1"/>
    </xf>
    <xf numFmtId="0" fontId="47" fillId="0" borderId="55" xfId="85" applyFont="1" applyFill="1" applyBorder="1" applyAlignment="1">
      <alignment horizontal="center" vertical="center" shrinkToFit="1"/>
    </xf>
    <xf numFmtId="0" fontId="48" fillId="0" borderId="211" xfId="85" applyFont="1" applyFill="1" applyBorder="1" applyAlignment="1">
      <alignment horizontal="left" vertical="center" shrinkToFit="1"/>
    </xf>
    <xf numFmtId="0" fontId="48" fillId="0" borderId="210" xfId="85" applyFont="1" applyFill="1" applyBorder="1" applyAlignment="1">
      <alignment horizontal="left" vertical="center" shrinkToFit="1"/>
    </xf>
    <xf numFmtId="0" fontId="47" fillId="0" borderId="210" xfId="85" applyFont="1" applyFill="1" applyBorder="1" applyAlignment="1">
      <alignment horizontal="left" vertical="center" shrinkToFit="1"/>
    </xf>
    <xf numFmtId="0" fontId="17" fillId="0" borderId="0" xfId="85" applyFont="1" applyFill="1" applyAlignment="1">
      <alignment horizontal="left" vertical="center"/>
    </xf>
    <xf numFmtId="0" fontId="47" fillId="0" borderId="114" xfId="85" applyFont="1" applyFill="1" applyBorder="1" applyAlignment="1">
      <alignment horizontal="center" vertical="center" shrinkToFit="1"/>
    </xf>
    <xf numFmtId="0" fontId="47" fillId="0" borderId="110" xfId="85" applyFont="1" applyFill="1" applyBorder="1" applyAlignment="1">
      <alignment horizontal="center" vertical="center" shrinkToFit="1"/>
    </xf>
    <xf numFmtId="0" fontId="47" fillId="0" borderId="109" xfId="85" applyFont="1" applyFill="1" applyBorder="1" applyAlignment="1">
      <alignment horizontal="center" vertical="center" shrinkToFit="1"/>
    </xf>
    <xf numFmtId="0" fontId="23" fillId="2" borderId="111" xfId="85" applyFont="1" applyFill="1" applyBorder="1" applyAlignment="1">
      <alignment vertical="center" shrinkToFit="1"/>
    </xf>
    <xf numFmtId="0" fontId="23" fillId="2" borderId="112" xfId="85" applyFont="1" applyFill="1" applyBorder="1" applyAlignment="1">
      <alignment vertical="center" shrinkToFit="1"/>
    </xf>
    <xf numFmtId="0" fontId="47" fillId="0" borderId="61" xfId="85" applyFont="1" applyFill="1" applyBorder="1" applyAlignment="1">
      <alignment vertical="center" shrinkToFit="1"/>
    </xf>
    <xf numFmtId="0" fontId="47" fillId="0" borderId="63" xfId="85" applyFont="1" applyFill="1" applyBorder="1" applyAlignment="1">
      <alignment horizontal="left" vertical="center" shrinkToFit="1"/>
    </xf>
    <xf numFmtId="0" fontId="50" fillId="0" borderId="0" xfId="85" applyFont="1" applyFill="1" applyAlignment="1">
      <alignment horizontal="left" vertical="center"/>
    </xf>
    <xf numFmtId="0" fontId="50" fillId="0" borderId="101" xfId="85" applyFont="1" applyFill="1" applyBorder="1" applyAlignment="1">
      <alignment horizontal="left" vertical="center"/>
    </xf>
    <xf numFmtId="0" fontId="48" fillId="2" borderId="111" xfId="85" applyFont="1" applyFill="1" applyBorder="1" applyAlignment="1">
      <alignment vertical="center" shrinkToFit="1"/>
    </xf>
    <xf numFmtId="0" fontId="48" fillId="2" borderId="112" xfId="85" applyFont="1" applyFill="1" applyBorder="1" applyAlignment="1">
      <alignment vertical="center" shrinkToFit="1"/>
    </xf>
    <xf numFmtId="0" fontId="47" fillId="0" borderId="62" xfId="85" applyFont="1" applyFill="1" applyBorder="1" applyAlignment="1">
      <alignment vertical="center" shrinkToFit="1"/>
    </xf>
    <xf numFmtId="0" fontId="47" fillId="0" borderId="55" xfId="85" applyFont="1" applyFill="1" applyBorder="1" applyAlignment="1">
      <alignment vertical="center" shrinkToFit="1"/>
    </xf>
    <xf numFmtId="0" fontId="48" fillId="0" borderId="63" xfId="85" applyFont="1" applyFill="1" applyBorder="1" applyAlignment="1">
      <alignment horizontal="left" vertical="center" shrinkToFit="1"/>
    </xf>
    <xf numFmtId="0" fontId="47" fillId="0" borderId="63" xfId="85" applyFont="1" applyFill="1" applyBorder="1" applyAlignment="1">
      <alignment vertical="center" shrinkToFit="1"/>
    </xf>
    <xf numFmtId="0" fontId="48" fillId="0" borderId="103" xfId="85" applyFont="1" applyFill="1" applyBorder="1" applyAlignment="1">
      <alignment horizontal="left" vertical="center" shrinkToFit="1"/>
    </xf>
    <xf numFmtId="0" fontId="47" fillId="0" borderId="69" xfId="85" applyFont="1" applyFill="1" applyBorder="1" applyAlignment="1">
      <alignment horizontal="left" vertical="center" shrinkToFit="1"/>
    </xf>
    <xf numFmtId="0" fontId="53" fillId="0" borderId="58" xfId="85" applyFont="1" applyBorder="1" applyAlignment="1">
      <alignment horizontal="left" vertical="center" shrinkToFit="1"/>
    </xf>
    <xf numFmtId="0" fontId="52" fillId="0" borderId="101" xfId="85" applyFont="1" applyFill="1" applyBorder="1" applyAlignment="1">
      <alignment horizontal="right" vertical="center"/>
    </xf>
    <xf numFmtId="0" fontId="47" fillId="0" borderId="102" xfId="85" applyFont="1" applyFill="1" applyBorder="1" applyAlignment="1">
      <alignment horizontal="center" vertical="center" shrinkToFit="1"/>
    </xf>
    <xf numFmtId="0" fontId="47" fillId="0" borderId="73" xfId="85" applyFont="1" applyFill="1" applyBorder="1" applyAlignment="1">
      <alignment horizontal="center" vertical="center" shrinkToFit="1"/>
    </xf>
    <xf numFmtId="0" fontId="47" fillId="0" borderId="74" xfId="85" applyFont="1" applyFill="1" applyBorder="1" applyAlignment="1">
      <alignment vertical="center" shrinkToFit="1"/>
    </xf>
    <xf numFmtId="0" fontId="47" fillId="0" borderId="73" xfId="85" applyFont="1" applyFill="1" applyBorder="1" applyAlignment="1">
      <alignment vertical="center" shrinkToFit="1"/>
    </xf>
    <xf numFmtId="0" fontId="16" fillId="0" borderId="26" xfId="85" applyFont="1" applyFill="1" applyBorder="1" applyAlignment="1">
      <alignment horizontal="center" vertical="center" shrinkToFit="1"/>
    </xf>
    <xf numFmtId="0" fontId="3" fillId="0" borderId="29" xfId="85" applyFont="1" applyBorder="1" applyAlignment="1">
      <alignment vertical="center"/>
    </xf>
    <xf numFmtId="0" fontId="3" fillId="0" borderId="33" xfId="85" applyFont="1" applyBorder="1" applyAlignment="1">
      <alignment vertical="center"/>
    </xf>
    <xf numFmtId="0" fontId="3" fillId="0" borderId="28" xfId="85" applyFont="1" applyBorder="1" applyAlignment="1">
      <alignment vertical="center"/>
    </xf>
    <xf numFmtId="181" fontId="16" fillId="0" borderId="214" xfId="85" applyNumberFormat="1" applyFont="1" applyFill="1" applyBorder="1" applyAlignment="1">
      <alignment horizontal="right" vertical="center"/>
    </xf>
    <xf numFmtId="181" fontId="16" fillId="0" borderId="34" xfId="85" applyNumberFormat="1" applyFont="1" applyFill="1" applyBorder="1" applyAlignment="1">
      <alignment horizontal="right" vertical="center"/>
    </xf>
    <xf numFmtId="181" fontId="16" fillId="0" borderId="26" xfId="85" applyNumberFormat="1" applyFont="1" applyFill="1" applyBorder="1" applyAlignment="1">
      <alignment horizontal="right" vertical="center"/>
    </xf>
    <xf numFmtId="181" fontId="16" fillId="0" borderId="29" xfId="85" applyNumberFormat="1" applyFont="1" applyFill="1" applyBorder="1" applyAlignment="1">
      <alignment horizontal="right" vertical="center"/>
    </xf>
    <xf numFmtId="181" fontId="16" fillId="0" borderId="33" xfId="85" applyNumberFormat="1" applyFont="1" applyFill="1" applyBorder="1" applyAlignment="1">
      <alignment horizontal="right" vertical="center"/>
    </xf>
    <xf numFmtId="181" fontId="16" fillId="0" borderId="28" xfId="85" applyNumberFormat="1" applyFont="1" applyFill="1" applyBorder="1" applyAlignment="1">
      <alignment horizontal="right" vertical="center"/>
    </xf>
    <xf numFmtId="0" fontId="16" fillId="0" borderId="27" xfId="85" applyFont="1" applyFill="1" applyBorder="1" applyAlignment="1">
      <alignment horizontal="center" vertical="center"/>
    </xf>
    <xf numFmtId="0" fontId="16" fillId="0" borderId="0" xfId="85" applyFont="1" applyFill="1" applyBorder="1" applyAlignment="1">
      <alignment horizontal="center" vertical="center"/>
    </xf>
    <xf numFmtId="0" fontId="16" fillId="0" borderId="33" xfId="85" applyFont="1" applyFill="1" applyBorder="1" applyAlignment="1">
      <alignment horizontal="center" vertical="center"/>
    </xf>
    <xf numFmtId="0" fontId="16" fillId="0" borderId="28" xfId="85" applyFont="1" applyFill="1" applyBorder="1" applyAlignment="1">
      <alignment horizontal="center" vertical="center"/>
    </xf>
    <xf numFmtId="181" fontId="16" fillId="0" borderId="27" xfId="85" applyNumberFormat="1" applyFont="1" applyFill="1" applyBorder="1" applyAlignment="1">
      <alignment horizontal="right" vertical="center"/>
    </xf>
    <xf numFmtId="181" fontId="16" fillId="0" borderId="0" xfId="85" applyNumberFormat="1" applyFont="1" applyFill="1" applyBorder="1" applyAlignment="1">
      <alignment horizontal="right" vertical="center"/>
    </xf>
    <xf numFmtId="0" fontId="16" fillId="0" borderId="26" xfId="85" applyFont="1" applyFill="1" applyBorder="1" applyAlignment="1">
      <alignment horizontal="distributed" vertical="center"/>
    </xf>
    <xf numFmtId="0" fontId="16" fillId="0" borderId="29" xfId="85" applyFont="1" applyFill="1" applyBorder="1" applyAlignment="1">
      <alignment horizontal="distributed" vertical="center"/>
    </xf>
    <xf numFmtId="0" fontId="16" fillId="0" borderId="33" xfId="85" applyFont="1" applyFill="1" applyBorder="1" applyAlignment="1">
      <alignment horizontal="distributed" vertical="center"/>
    </xf>
    <xf numFmtId="0" fontId="16" fillId="0" borderId="28" xfId="85" applyFont="1" applyFill="1" applyBorder="1" applyAlignment="1">
      <alignment horizontal="distributed" vertical="center"/>
    </xf>
    <xf numFmtId="0" fontId="16" fillId="0" borderId="27" xfId="85" applyFont="1" applyFill="1" applyBorder="1" applyAlignment="1">
      <alignment horizontal="distributed" vertical="center"/>
    </xf>
    <xf numFmtId="0" fontId="16" fillId="0" borderId="0" xfId="85" applyFont="1" applyFill="1" applyBorder="1" applyAlignment="1">
      <alignment horizontal="distributed" vertical="center"/>
    </xf>
    <xf numFmtId="180" fontId="24" fillId="0" borderId="0" xfId="85" applyNumberFormat="1" applyFont="1" applyAlignment="1">
      <alignment vertical="center"/>
    </xf>
    <xf numFmtId="0" fontId="24" fillId="0" borderId="0" xfId="85" applyFont="1" applyFill="1" applyBorder="1" applyAlignment="1">
      <alignment vertical="center"/>
    </xf>
    <xf numFmtId="0" fontId="16" fillId="0" borderId="26" xfId="85" applyFont="1" applyFill="1" applyBorder="1" applyAlignment="1">
      <alignment horizontal="center" vertical="center"/>
    </xf>
    <xf numFmtId="0" fontId="16" fillId="0" borderId="29" xfId="85" applyFont="1" applyFill="1" applyBorder="1" applyAlignment="1">
      <alignment horizontal="center" vertical="center"/>
    </xf>
    <xf numFmtId="0" fontId="16" fillId="0" borderId="214" xfId="85" applyFont="1" applyFill="1" applyBorder="1" applyAlignment="1">
      <alignment horizontal="center" vertical="center"/>
    </xf>
    <xf numFmtId="0" fontId="16" fillId="0" borderId="34" xfId="85" applyFont="1" applyFill="1" applyBorder="1" applyAlignment="1">
      <alignment horizontal="center" vertical="center"/>
    </xf>
    <xf numFmtId="0" fontId="16" fillId="0" borderId="215" xfId="85" applyFont="1" applyFill="1" applyBorder="1" applyAlignment="1">
      <alignment horizontal="center" vertical="center"/>
    </xf>
    <xf numFmtId="0" fontId="16" fillId="0" borderId="26" xfId="85" applyNumberFormat="1" applyFont="1" applyFill="1" applyBorder="1" applyAlignment="1">
      <alignment horizontal="center" vertical="center" shrinkToFit="1"/>
    </xf>
    <xf numFmtId="0" fontId="16" fillId="0" borderId="29" xfId="85" applyNumberFormat="1" applyFont="1" applyFill="1" applyBorder="1" applyAlignment="1">
      <alignment horizontal="center" vertical="center" shrinkToFit="1"/>
    </xf>
    <xf numFmtId="0" fontId="16" fillId="0" borderId="30" xfId="85" applyNumberFormat="1" applyFont="1" applyFill="1" applyBorder="1" applyAlignment="1">
      <alignment horizontal="center" vertical="center" shrinkToFit="1"/>
    </xf>
    <xf numFmtId="0" fontId="16" fillId="0" borderId="27" xfId="85" applyNumberFormat="1" applyFont="1" applyFill="1" applyBorder="1" applyAlignment="1">
      <alignment horizontal="center" vertical="center" shrinkToFit="1"/>
    </xf>
    <xf numFmtId="0" fontId="16" fillId="0" borderId="0" xfId="85" applyNumberFormat="1" applyFont="1" applyFill="1" applyBorder="1" applyAlignment="1">
      <alignment horizontal="center" vertical="center" shrinkToFit="1"/>
    </xf>
    <xf numFmtId="0" fontId="16" fillId="0" borderId="32" xfId="85" applyNumberFormat="1" applyFont="1" applyFill="1" applyBorder="1" applyAlignment="1">
      <alignment horizontal="center" vertical="center" shrinkToFit="1"/>
    </xf>
    <xf numFmtId="0" fontId="24" fillId="0" borderId="115" xfId="85" applyFont="1" applyFill="1" applyBorder="1" applyAlignment="1">
      <alignment horizontal="distributed" vertical="center"/>
    </xf>
    <xf numFmtId="0" fontId="24" fillId="0" borderId="77" xfId="85" applyFont="1" applyFill="1" applyBorder="1" applyAlignment="1">
      <alignment horizontal="distributed" vertical="center"/>
    </xf>
    <xf numFmtId="0" fontId="24" fillId="0" borderId="118" xfId="85" applyFont="1" applyFill="1" applyBorder="1" applyAlignment="1">
      <alignment horizontal="distributed" vertical="center"/>
    </xf>
    <xf numFmtId="0" fontId="24" fillId="0" borderId="116" xfId="85" applyFont="1" applyFill="1" applyBorder="1" applyAlignment="1">
      <alignment horizontal="distributed" vertical="center"/>
    </xf>
    <xf numFmtId="0" fontId="24" fillId="0" borderId="117" xfId="85" applyFont="1" applyFill="1" applyBorder="1" applyAlignment="1">
      <alignment horizontal="distributed" vertical="center"/>
    </xf>
    <xf numFmtId="0" fontId="24" fillId="0" borderId="119" xfId="85" applyFont="1" applyFill="1" applyBorder="1" applyAlignment="1">
      <alignment horizontal="distributed" vertical="center"/>
    </xf>
    <xf numFmtId="0" fontId="24" fillId="0" borderId="120" xfId="85" applyFont="1" applyBorder="1" applyAlignment="1">
      <alignment horizontal="left" vertical="center"/>
    </xf>
    <xf numFmtId="0" fontId="24" fillId="0" borderId="0" xfId="85" applyFont="1" applyBorder="1" applyAlignment="1">
      <alignment horizontal="left" vertical="center"/>
    </xf>
    <xf numFmtId="0" fontId="24" fillId="0" borderId="72" xfId="85" applyFont="1" applyBorder="1" applyAlignment="1">
      <alignment horizontal="left" vertical="center"/>
    </xf>
    <xf numFmtId="0" fontId="24" fillId="0" borderId="121" xfId="85" applyFont="1" applyBorder="1" applyAlignment="1">
      <alignment horizontal="center" vertical="center"/>
    </xf>
    <xf numFmtId="0" fontId="24" fillId="0" borderId="122" xfId="85" applyFont="1" applyBorder="1" applyAlignment="1">
      <alignment horizontal="center" vertical="center"/>
    </xf>
    <xf numFmtId="0" fontId="24" fillId="0" borderId="123" xfId="85" applyFont="1" applyBorder="1" applyAlignment="1">
      <alignment horizontal="center" vertical="center"/>
    </xf>
    <xf numFmtId="0" fontId="24" fillId="0" borderId="124" xfId="85" applyFont="1" applyBorder="1" applyAlignment="1">
      <alignment horizontal="center" vertical="center"/>
    </xf>
    <xf numFmtId="0" fontId="24" fillId="0" borderId="125" xfId="85" applyFont="1" applyBorder="1" applyAlignment="1">
      <alignment horizontal="center" vertical="center"/>
    </xf>
    <xf numFmtId="0" fontId="24" fillId="0" borderId="126" xfId="85" applyFont="1" applyBorder="1" applyAlignment="1">
      <alignment horizontal="center" vertical="center"/>
    </xf>
    <xf numFmtId="0" fontId="16" fillId="0" borderId="213" xfId="85" applyFont="1" applyFill="1" applyBorder="1" applyAlignment="1">
      <alignment horizontal="center" vertical="center"/>
    </xf>
    <xf numFmtId="181" fontId="16" fillId="0" borderId="26" xfId="65" applyNumberFormat="1" applyFont="1" applyFill="1" applyBorder="1" applyAlignment="1">
      <alignment horizontal="right" vertical="center"/>
    </xf>
    <xf numFmtId="181" fontId="16" fillId="0" borderId="29" xfId="65" applyNumberFormat="1" applyFont="1" applyFill="1" applyBorder="1" applyAlignment="1">
      <alignment horizontal="right" vertical="center"/>
    </xf>
    <xf numFmtId="181" fontId="16" fillId="0" borderId="33" xfId="65" applyNumberFormat="1" applyFont="1" applyFill="1" applyBorder="1" applyAlignment="1">
      <alignment horizontal="right" vertical="center"/>
    </xf>
    <xf numFmtId="181" fontId="16" fillId="0" borderId="28" xfId="65" applyNumberFormat="1" applyFont="1" applyFill="1" applyBorder="1" applyAlignment="1">
      <alignment horizontal="right" vertical="center"/>
    </xf>
    <xf numFmtId="0" fontId="24" fillId="0" borderId="26" xfId="85" applyFont="1" applyFill="1" applyBorder="1" applyAlignment="1">
      <alignment horizontal="distributed" vertical="center"/>
    </xf>
    <xf numFmtId="0" fontId="24" fillId="0" borderId="29" xfId="85" applyFont="1" applyFill="1" applyBorder="1" applyAlignment="1">
      <alignment horizontal="distributed" vertical="center"/>
    </xf>
    <xf numFmtId="0" fontId="24" fillId="0" borderId="33" xfId="85" applyFont="1" applyFill="1" applyBorder="1" applyAlignment="1">
      <alignment horizontal="distributed" vertical="center"/>
    </xf>
    <xf numFmtId="0" fontId="24" fillId="0" borderId="28" xfId="85" applyFont="1" applyFill="1" applyBorder="1" applyAlignment="1">
      <alignment horizontal="distributed" vertical="center"/>
    </xf>
    <xf numFmtId="180" fontId="24" fillId="0" borderId="30" xfId="85" applyNumberFormat="1" applyFont="1" applyBorder="1" applyAlignment="1">
      <alignment vertical="center"/>
    </xf>
    <xf numFmtId="180" fontId="24" fillId="0" borderId="31" xfId="85" applyNumberFormat="1" applyFont="1" applyBorder="1" applyAlignment="1">
      <alignment vertical="center"/>
    </xf>
    <xf numFmtId="181" fontId="16" fillId="0" borderId="27" xfId="65" applyNumberFormat="1" applyFont="1" applyFill="1" applyBorder="1" applyAlignment="1">
      <alignment horizontal="right" vertical="center"/>
    </xf>
    <xf numFmtId="181" fontId="16" fillId="0" borderId="0" xfId="65" applyNumberFormat="1" applyFont="1" applyFill="1" applyBorder="1" applyAlignment="1">
      <alignment horizontal="right" vertical="center"/>
    </xf>
    <xf numFmtId="0" fontId="24" fillId="0" borderId="29" xfId="85" applyFont="1" applyFill="1" applyBorder="1" applyAlignment="1">
      <alignment vertical="center"/>
    </xf>
    <xf numFmtId="0" fontId="16" fillId="0" borderId="213" xfId="85" applyFont="1" applyFill="1" applyBorder="1" applyAlignment="1">
      <alignment horizontal="center" vertical="center" wrapText="1"/>
    </xf>
    <xf numFmtId="0" fontId="16" fillId="0" borderId="213" xfId="85" applyFont="1" applyFill="1" applyBorder="1" applyAlignment="1">
      <alignment horizontal="center" vertical="center" shrinkToFit="1"/>
    </xf>
    <xf numFmtId="183" fontId="24" fillId="0" borderId="29" xfId="85" applyNumberFormat="1" applyFont="1" applyFill="1" applyBorder="1" applyAlignment="1">
      <alignment vertical="center"/>
    </xf>
    <xf numFmtId="183" fontId="24" fillId="0" borderId="0" xfId="85" applyNumberFormat="1" applyFont="1" applyFill="1" applyBorder="1" applyAlignment="1">
      <alignment vertical="center"/>
    </xf>
    <xf numFmtId="0" fontId="24" fillId="0" borderId="29" xfId="85" applyFont="1" applyFill="1" applyBorder="1" applyAlignment="1">
      <alignment horizontal="left" vertical="center"/>
    </xf>
    <xf numFmtId="0" fontId="24" fillId="0" borderId="0" xfId="85" applyFont="1" applyFill="1" applyBorder="1" applyAlignment="1">
      <alignment horizontal="left" vertical="center"/>
    </xf>
    <xf numFmtId="183" fontId="24" fillId="0" borderId="29" xfId="85" applyNumberFormat="1" applyFont="1" applyFill="1" applyBorder="1" applyAlignment="1">
      <alignment horizontal="right" vertical="center"/>
    </xf>
    <xf numFmtId="183" fontId="24" fillId="0" borderId="0" xfId="85" applyNumberFormat="1" applyFont="1" applyFill="1" applyBorder="1" applyAlignment="1">
      <alignment horizontal="right" vertical="center"/>
    </xf>
    <xf numFmtId="0" fontId="16" fillId="0" borderId="0" xfId="85" applyFont="1" applyFill="1" applyAlignment="1">
      <alignment vertical="center"/>
    </xf>
    <xf numFmtId="183" fontId="24" fillId="0" borderId="30" xfId="85" applyNumberFormat="1" applyFont="1" applyBorder="1" applyAlignment="1">
      <alignment vertical="center"/>
    </xf>
    <xf numFmtId="183" fontId="24" fillId="0" borderId="31" xfId="85" applyNumberFormat="1" applyFont="1" applyBorder="1" applyAlignment="1">
      <alignment vertical="center"/>
    </xf>
    <xf numFmtId="0" fontId="24" fillId="0" borderId="26" xfId="85" applyFont="1" applyFill="1" applyBorder="1" applyAlignment="1">
      <alignment horizontal="distributed" vertical="distributed"/>
    </xf>
    <xf numFmtId="0" fontId="24" fillId="0" borderId="29" xfId="85" applyFont="1" applyFill="1" applyBorder="1" applyAlignment="1">
      <alignment horizontal="distributed" vertical="distributed"/>
    </xf>
    <xf numFmtId="0" fontId="24" fillId="0" borderId="33" xfId="85" applyFont="1" applyFill="1" applyBorder="1" applyAlignment="1">
      <alignment horizontal="distributed" vertical="distributed"/>
    </xf>
    <xf numFmtId="0" fontId="24" fillId="0" borderId="28" xfId="85" applyFont="1" applyFill="1" applyBorder="1" applyAlignment="1">
      <alignment horizontal="distributed" vertical="distributed"/>
    </xf>
    <xf numFmtId="183" fontId="24" fillId="0" borderId="30" xfId="85" applyNumberFormat="1" applyFont="1" applyBorder="1" applyAlignment="1">
      <alignment horizontal="right" vertical="center"/>
    </xf>
    <xf numFmtId="183" fontId="24" fillId="0" borderId="31" xfId="85" applyNumberFormat="1" applyFont="1" applyBorder="1" applyAlignment="1">
      <alignment horizontal="right" vertical="center"/>
    </xf>
    <xf numFmtId="182" fontId="24" fillId="0" borderId="0" xfId="85" applyNumberFormat="1" applyFont="1" applyFill="1" applyBorder="1" applyAlignment="1">
      <alignment vertical="center"/>
    </xf>
    <xf numFmtId="183" fontId="24" fillId="0" borderId="30" xfId="85" applyNumberFormat="1" applyFont="1" applyFill="1" applyBorder="1" applyAlignment="1">
      <alignment vertical="center"/>
    </xf>
    <xf numFmtId="183" fontId="24" fillId="0" borderId="31" xfId="85" applyNumberFormat="1" applyFont="1" applyFill="1" applyBorder="1" applyAlignment="1">
      <alignment vertical="center"/>
    </xf>
    <xf numFmtId="0" fontId="24" fillId="0" borderId="29" xfId="85" applyFont="1" applyFill="1" applyBorder="1" applyAlignment="1">
      <alignment vertical="top"/>
    </xf>
    <xf numFmtId="0" fontId="24" fillId="0" borderId="0" xfId="85" applyFont="1" applyFill="1" applyBorder="1" applyAlignment="1">
      <alignment vertical="top"/>
    </xf>
    <xf numFmtId="0" fontId="24" fillId="0" borderId="29" xfId="85" applyFont="1" applyFill="1" applyBorder="1" applyAlignment="1">
      <alignment horizontal="left" vertical="top"/>
    </xf>
    <xf numFmtId="0" fontId="24" fillId="0" borderId="28" xfId="85" applyFont="1" applyFill="1" applyBorder="1" applyAlignment="1">
      <alignment horizontal="left" vertical="top"/>
    </xf>
    <xf numFmtId="0" fontId="24" fillId="0" borderId="28" xfId="85" applyFont="1" applyFill="1" applyBorder="1" applyAlignment="1">
      <alignment horizontal="left" vertical="center"/>
    </xf>
    <xf numFmtId="183" fontId="24" fillId="0" borderId="30" xfId="85" applyNumberFormat="1" applyFont="1" applyFill="1" applyBorder="1" applyAlignment="1">
      <alignment horizontal="right" vertical="center"/>
    </xf>
    <xf numFmtId="183" fontId="24" fillId="0" borderId="31" xfId="85" applyNumberFormat="1" applyFont="1" applyFill="1" applyBorder="1" applyAlignment="1">
      <alignment horizontal="right" vertical="center"/>
    </xf>
    <xf numFmtId="180" fontId="24" fillId="0" borderId="30" xfId="85" applyNumberFormat="1" applyFont="1" applyFill="1" applyBorder="1" applyAlignment="1">
      <alignment vertical="center"/>
    </xf>
    <xf numFmtId="180" fontId="24" fillId="0" borderId="31" xfId="85" applyNumberFormat="1" applyFont="1" applyFill="1" applyBorder="1" applyAlignment="1">
      <alignment vertical="center"/>
    </xf>
    <xf numFmtId="0" fontId="10" fillId="0" borderId="0" xfId="85" applyFont="1" applyFill="1" applyBorder="1" applyAlignment="1">
      <alignment vertical="center"/>
    </xf>
    <xf numFmtId="0" fontId="24" fillId="0" borderId="28" xfId="85" applyFont="1" applyFill="1" applyBorder="1" applyAlignment="1">
      <alignment vertical="center"/>
    </xf>
    <xf numFmtId="180" fontId="24" fillId="0" borderId="30" xfId="85" applyNumberFormat="1" applyFont="1" applyFill="1" applyBorder="1" applyAlignment="1">
      <alignment horizontal="right" vertical="center"/>
    </xf>
    <xf numFmtId="180" fontId="24" fillId="0" borderId="31" xfId="85" applyNumberFormat="1" applyFont="1" applyFill="1" applyBorder="1" applyAlignment="1">
      <alignment horizontal="right" vertical="center"/>
    </xf>
    <xf numFmtId="180" fontId="24" fillId="0" borderId="29" xfId="85" applyNumberFormat="1" applyFont="1" applyBorder="1" applyAlignment="1">
      <alignment vertical="center"/>
    </xf>
    <xf numFmtId="180" fontId="24" fillId="0" borderId="0" xfId="85" applyNumberFormat="1" applyFont="1" applyFill="1" applyAlignment="1">
      <alignment vertical="center"/>
    </xf>
    <xf numFmtId="182" fontId="24" fillId="0" borderId="29" xfId="85" applyNumberFormat="1" applyFont="1" applyFill="1" applyBorder="1" applyAlignment="1">
      <alignment vertical="center"/>
    </xf>
    <xf numFmtId="184" fontId="24" fillId="0" borderId="30" xfId="85" applyNumberFormat="1" applyFont="1" applyFill="1" applyBorder="1" applyAlignment="1">
      <alignment vertical="center"/>
    </xf>
    <xf numFmtId="184" fontId="24" fillId="0" borderId="31" xfId="85" applyNumberFormat="1" applyFont="1" applyFill="1" applyBorder="1" applyAlignment="1">
      <alignment vertical="center"/>
    </xf>
    <xf numFmtId="180" fontId="24" fillId="0" borderId="30" xfId="85" applyNumberFormat="1" applyFont="1" applyBorder="1" applyAlignment="1">
      <alignment horizontal="right" vertical="center"/>
    </xf>
    <xf numFmtId="180" fontId="24" fillId="0" borderId="31" xfId="85" applyNumberFormat="1" applyFont="1" applyBorder="1" applyAlignment="1">
      <alignment horizontal="right" vertical="center"/>
    </xf>
    <xf numFmtId="184" fontId="24" fillId="0" borderId="29" xfId="85" applyNumberFormat="1" applyFont="1" applyFill="1" applyBorder="1" applyAlignment="1">
      <alignment vertical="center"/>
    </xf>
    <xf numFmtId="184" fontId="24" fillId="0" borderId="0" xfId="85" applyNumberFormat="1" applyFont="1" applyFill="1" applyBorder="1" applyAlignment="1">
      <alignment vertical="center"/>
    </xf>
    <xf numFmtId="182" fontId="24" fillId="0" borderId="30" xfId="85" applyNumberFormat="1" applyFont="1" applyFill="1" applyBorder="1" applyAlignment="1">
      <alignment horizontal="right" vertical="center"/>
    </xf>
    <xf numFmtId="182" fontId="24" fillId="0" borderId="31" xfId="85" applyNumberFormat="1" applyFont="1" applyFill="1" applyBorder="1" applyAlignment="1">
      <alignment horizontal="right" vertical="center"/>
    </xf>
    <xf numFmtId="0" fontId="24" fillId="0" borderId="26" xfId="85" applyFont="1" applyFill="1" applyBorder="1" applyAlignment="1">
      <alignment horizontal="center" vertical="center" shrinkToFit="1"/>
    </xf>
    <xf numFmtId="0" fontId="24" fillId="0" borderId="29" xfId="85" applyFont="1" applyFill="1" applyBorder="1" applyAlignment="1">
      <alignment horizontal="center" vertical="center" shrinkToFit="1"/>
    </xf>
    <xf numFmtId="0" fontId="24" fillId="0" borderId="33" xfId="85" applyFont="1" applyFill="1" applyBorder="1" applyAlignment="1">
      <alignment horizontal="center" vertical="center" shrinkToFit="1"/>
    </xf>
    <xf numFmtId="0" fontId="24" fillId="0" borderId="28" xfId="85" applyFont="1" applyFill="1" applyBorder="1" applyAlignment="1">
      <alignment horizontal="center" vertical="center" shrinkToFit="1"/>
    </xf>
    <xf numFmtId="183" fontId="24" fillId="0" borderId="30" xfId="85" applyNumberFormat="1" applyFont="1" applyFill="1" applyBorder="1" applyAlignment="1">
      <alignment vertical="center" shrinkToFit="1"/>
    </xf>
    <xf numFmtId="183" fontId="24" fillId="0" borderId="31" xfId="85" applyNumberFormat="1" applyFont="1" applyFill="1" applyBorder="1" applyAlignment="1">
      <alignment vertical="center" shrinkToFit="1"/>
    </xf>
    <xf numFmtId="49" fontId="24" fillId="0" borderId="30" xfId="85" applyNumberFormat="1" applyFont="1" applyFill="1" applyBorder="1" applyAlignment="1">
      <alignment horizontal="right" vertical="center"/>
    </xf>
    <xf numFmtId="49" fontId="24" fillId="0" borderId="31" xfId="85" applyNumberFormat="1" applyFont="1" applyFill="1" applyBorder="1" applyAlignment="1">
      <alignment horizontal="right" vertical="center"/>
    </xf>
    <xf numFmtId="49" fontId="24" fillId="0" borderId="30" xfId="85" applyNumberFormat="1" applyFont="1" applyFill="1" applyBorder="1" applyAlignment="1">
      <alignment horizontal="right" vertical="center" shrinkToFit="1"/>
    </xf>
    <xf numFmtId="49" fontId="3" fillId="0" borderId="31" xfId="85" applyNumberFormat="1" applyFont="1" applyBorder="1"/>
    <xf numFmtId="0" fontId="24" fillId="0" borderId="43" xfId="85" applyFont="1" applyBorder="1" applyAlignment="1">
      <alignment vertical="center" wrapText="1"/>
    </xf>
    <xf numFmtId="0" fontId="24" fillId="0" borderId="39" xfId="85" applyFont="1" applyBorder="1" applyAlignment="1">
      <alignment vertical="center" wrapText="1"/>
    </xf>
    <xf numFmtId="0" fontId="24" fillId="0" borderId="44" xfId="85" applyFont="1" applyBorder="1" applyAlignment="1">
      <alignment vertical="center" wrapText="1"/>
    </xf>
    <xf numFmtId="0" fontId="24" fillId="0" borderId="25" xfId="85" applyFont="1" applyBorder="1" applyAlignment="1">
      <alignment vertical="center" wrapText="1"/>
    </xf>
    <xf numFmtId="0" fontId="24" fillId="0" borderId="0" xfId="85" applyFont="1" applyBorder="1" applyAlignment="1">
      <alignment vertical="center" wrapText="1"/>
    </xf>
    <xf numFmtId="0" fontId="24" fillId="0" borderId="35" xfId="85" applyFont="1" applyBorder="1" applyAlignment="1">
      <alignment vertical="center" wrapText="1"/>
    </xf>
    <xf numFmtId="0" fontId="24" fillId="0" borderId="42" xfId="85" applyFont="1" applyBorder="1" applyAlignment="1">
      <alignment vertical="center" wrapText="1"/>
    </xf>
    <xf numFmtId="0" fontId="24" fillId="0" borderId="40" xfId="85" applyFont="1" applyBorder="1" applyAlignment="1">
      <alignment vertical="center" wrapText="1"/>
    </xf>
    <xf numFmtId="0" fontId="24" fillId="0" borderId="41" xfId="85" applyFont="1" applyBorder="1" applyAlignment="1">
      <alignment vertical="center" wrapText="1"/>
    </xf>
    <xf numFmtId="0" fontId="24" fillId="0" borderId="29" xfId="85" applyFont="1" applyBorder="1" applyAlignment="1">
      <alignment vertical="top"/>
    </xf>
    <xf numFmtId="0" fontId="24" fillId="0" borderId="0" xfId="85" applyFont="1" applyBorder="1" applyAlignment="1">
      <alignment vertical="top"/>
    </xf>
    <xf numFmtId="180" fontId="24" fillId="0" borderId="30" xfId="85" applyNumberFormat="1" applyFont="1" applyBorder="1" applyAlignment="1">
      <alignment horizontal="center" vertical="center"/>
    </xf>
    <xf numFmtId="180" fontId="24" fillId="0" borderId="31" xfId="85" applyNumberFormat="1" applyFont="1" applyBorder="1" applyAlignment="1">
      <alignment horizontal="center" vertical="center"/>
    </xf>
    <xf numFmtId="180" fontId="24" fillId="0" borderId="29" xfId="85" applyNumberFormat="1" applyFont="1" applyFill="1" applyBorder="1" applyAlignment="1">
      <alignment horizontal="right" vertical="center"/>
    </xf>
    <xf numFmtId="180" fontId="24" fillId="0" borderId="0" xfId="85" applyNumberFormat="1" applyFont="1" applyFill="1" applyBorder="1" applyAlignment="1">
      <alignment horizontal="right" vertical="center"/>
    </xf>
    <xf numFmtId="180" fontId="24" fillId="0" borderId="32" xfId="85" applyNumberFormat="1" applyFont="1" applyFill="1" applyBorder="1" applyAlignment="1">
      <alignment vertical="center"/>
    </xf>
    <xf numFmtId="0" fontId="24" fillId="0" borderId="29" xfId="85" applyFont="1" applyFill="1" applyBorder="1" applyAlignment="1">
      <alignment vertical="center" shrinkToFit="1"/>
    </xf>
    <xf numFmtId="0" fontId="24" fillId="0" borderId="0" xfId="85" applyFont="1" applyFill="1" applyBorder="1" applyAlignment="1">
      <alignment vertical="center" shrinkToFit="1"/>
    </xf>
    <xf numFmtId="180" fontId="24" fillId="0" borderId="0" xfId="85" applyNumberFormat="1" applyFont="1" applyFill="1" applyBorder="1" applyAlignment="1">
      <alignment vertical="center"/>
    </xf>
    <xf numFmtId="0" fontId="24" fillId="0" borderId="26" xfId="85" applyFont="1" applyFill="1" applyBorder="1" applyAlignment="1">
      <alignment horizontal="distributed" vertical="center" shrinkToFit="1"/>
    </xf>
    <xf numFmtId="0" fontId="24" fillId="0" borderId="29" xfId="85" applyFont="1" applyFill="1" applyBorder="1" applyAlignment="1">
      <alignment horizontal="distributed" vertical="center" shrinkToFit="1"/>
    </xf>
    <xf numFmtId="0" fontId="24" fillId="0" borderId="33" xfId="85" applyFont="1" applyFill="1" applyBorder="1" applyAlignment="1">
      <alignment horizontal="distributed" vertical="center" shrinkToFit="1"/>
    </xf>
    <xf numFmtId="0" fontId="24" fillId="0" borderId="28" xfId="85" applyFont="1" applyFill="1" applyBorder="1" applyAlignment="1">
      <alignment horizontal="distributed" vertical="center" shrinkToFit="1"/>
    </xf>
    <xf numFmtId="49" fontId="3" fillId="0" borderId="31" xfId="85" applyNumberFormat="1" applyFont="1" applyBorder="1" applyAlignment="1">
      <alignment horizontal="right"/>
    </xf>
    <xf numFmtId="180" fontId="24" fillId="0" borderId="30" xfId="85" applyNumberFormat="1" applyFont="1" applyFill="1" applyBorder="1" applyAlignment="1">
      <alignment horizontal="center" vertical="center"/>
    </xf>
    <xf numFmtId="180" fontId="24" fillId="0" borderId="31" xfId="85" applyNumberFormat="1" applyFont="1" applyFill="1" applyBorder="1" applyAlignment="1">
      <alignment horizontal="center" vertical="center"/>
    </xf>
    <xf numFmtId="0" fontId="19" fillId="0" borderId="26" xfId="85" applyFont="1" applyFill="1" applyBorder="1" applyAlignment="1">
      <alignment vertical="center" wrapText="1"/>
    </xf>
    <xf numFmtId="0" fontId="19" fillId="0" borderId="29" xfId="85" applyFont="1" applyFill="1" applyBorder="1" applyAlignment="1">
      <alignment vertical="center" wrapText="1"/>
    </xf>
    <xf numFmtId="0" fontId="19" fillId="0" borderId="27" xfId="85" applyFont="1" applyFill="1" applyBorder="1" applyAlignment="1">
      <alignment vertical="center" wrapText="1"/>
    </xf>
    <xf numFmtId="0" fontId="19" fillId="0" borderId="0" xfId="85" applyFont="1" applyFill="1" applyBorder="1" applyAlignment="1">
      <alignment vertical="center" wrapText="1"/>
    </xf>
    <xf numFmtId="0" fontId="19" fillId="0" borderId="33" xfId="85" applyFont="1" applyFill="1" applyBorder="1" applyAlignment="1">
      <alignment vertical="center" wrapText="1"/>
    </xf>
    <xf numFmtId="0" fontId="19" fillId="0" borderId="28" xfId="85" applyFont="1" applyFill="1" applyBorder="1" applyAlignment="1">
      <alignment vertical="center" wrapText="1"/>
    </xf>
    <xf numFmtId="0" fontId="24" fillId="0" borderId="0" xfId="85" applyFont="1" applyFill="1" applyBorder="1" applyAlignment="1">
      <alignment horizontal="distributed" vertical="center" shrinkToFit="1"/>
    </xf>
    <xf numFmtId="49" fontId="24" fillId="0" borderId="29" xfId="85" applyNumberFormat="1" applyFont="1" applyFill="1" applyBorder="1" applyAlignment="1">
      <alignment horizontal="right" vertical="center" shrinkToFit="1"/>
    </xf>
    <xf numFmtId="49" fontId="3" fillId="0" borderId="0" xfId="85" applyNumberFormat="1" applyFont="1" applyBorder="1"/>
    <xf numFmtId="0" fontId="24" fillId="0" borderId="30" xfId="85" applyFont="1" applyFill="1" applyBorder="1" applyAlignment="1">
      <alignment horizontal="center" vertical="center" shrinkToFit="1"/>
    </xf>
    <xf numFmtId="0" fontId="24" fillId="0" borderId="31" xfId="85" applyFont="1" applyFill="1" applyBorder="1" applyAlignment="1">
      <alignment horizontal="center" vertical="center" shrinkToFit="1"/>
    </xf>
    <xf numFmtId="180" fontId="24" fillId="0" borderId="0" xfId="85" applyNumberFormat="1" applyFont="1" applyFill="1" applyAlignment="1">
      <alignment horizontal="right" vertical="center"/>
    </xf>
    <xf numFmtId="0" fontId="20" fillId="0" borderId="26" xfId="85" applyNumberFormat="1" applyFont="1" applyFill="1" applyBorder="1" applyAlignment="1">
      <alignment horizontal="left" vertical="center" wrapText="1"/>
    </xf>
    <xf numFmtId="0" fontId="20" fillId="0" borderId="29" xfId="85" applyNumberFormat="1" applyFont="1" applyFill="1" applyBorder="1" applyAlignment="1">
      <alignment horizontal="left" vertical="center" wrapText="1"/>
    </xf>
    <xf numFmtId="0" fontId="20" fillId="0" borderId="27" xfId="85" applyNumberFormat="1" applyFont="1" applyFill="1" applyBorder="1" applyAlignment="1">
      <alignment horizontal="left" vertical="center" wrapText="1"/>
    </xf>
    <xf numFmtId="0" fontId="20" fillId="0" borderId="0" xfId="85" applyNumberFormat="1" applyFont="1" applyFill="1" applyBorder="1" applyAlignment="1">
      <alignment horizontal="left" vertical="center" wrapText="1"/>
    </xf>
    <xf numFmtId="0" fontId="20" fillId="0" borderId="33" xfId="85" applyNumberFormat="1" applyFont="1" applyFill="1" applyBorder="1" applyAlignment="1">
      <alignment horizontal="left" vertical="center" wrapText="1"/>
    </xf>
    <xf numFmtId="0" fontId="20" fillId="0" borderId="28" xfId="85" applyNumberFormat="1" applyFont="1" applyFill="1" applyBorder="1" applyAlignment="1">
      <alignment horizontal="left" vertical="center" wrapText="1"/>
    </xf>
    <xf numFmtId="49" fontId="24" fillId="0" borderId="30" xfId="85" applyNumberFormat="1" applyFont="1" applyFill="1" applyBorder="1" applyAlignment="1">
      <alignment horizontal="center" vertical="center" shrinkToFit="1"/>
    </xf>
    <xf numFmtId="49" fontId="24" fillId="0" borderId="32" xfId="85" applyNumberFormat="1" applyFont="1" applyFill="1" applyBorder="1" applyAlignment="1">
      <alignment horizontal="center" vertical="center" shrinkToFit="1"/>
    </xf>
    <xf numFmtId="49" fontId="24" fillId="0" borderId="31" xfId="85" applyNumberFormat="1" applyFont="1" applyFill="1" applyBorder="1" applyAlignment="1">
      <alignment horizontal="center" vertical="center" shrinkToFit="1"/>
    </xf>
    <xf numFmtId="0" fontId="24" fillId="0" borderId="0" xfId="85" applyFont="1" applyFill="1" applyBorder="1" applyAlignment="1">
      <alignment horizontal="center" vertical="center"/>
    </xf>
    <xf numFmtId="0" fontId="24" fillId="0" borderId="26" xfId="85" applyFont="1" applyFill="1" applyBorder="1" applyAlignment="1">
      <alignment horizontal="center" vertical="center"/>
    </xf>
    <xf numFmtId="0" fontId="24" fillId="0" borderId="29" xfId="85" applyFont="1" applyFill="1" applyBorder="1" applyAlignment="1">
      <alignment horizontal="center" vertical="center"/>
    </xf>
    <xf numFmtId="0" fontId="24" fillId="0" borderId="30" xfId="85" applyFont="1" applyFill="1" applyBorder="1" applyAlignment="1">
      <alignment horizontal="center" vertical="center"/>
    </xf>
    <xf numFmtId="0" fontId="24" fillId="0" borderId="33" xfId="85" applyFont="1" applyFill="1" applyBorder="1" applyAlignment="1">
      <alignment horizontal="center" vertical="center"/>
    </xf>
    <xf numFmtId="0" fontId="24" fillId="0" borderId="28" xfId="85" applyFont="1" applyFill="1" applyBorder="1" applyAlignment="1">
      <alignment horizontal="center" vertical="center"/>
    </xf>
    <xf numFmtId="0" fontId="24" fillId="0" borderId="31" xfId="85" applyFont="1" applyFill="1" applyBorder="1" applyAlignment="1">
      <alignment horizontal="center" vertical="center"/>
    </xf>
    <xf numFmtId="180" fontId="24" fillId="0" borderId="29" xfId="85" applyNumberFormat="1" applyFont="1" applyFill="1" applyBorder="1" applyAlignment="1">
      <alignment vertical="center"/>
    </xf>
    <xf numFmtId="180" fontId="24" fillId="0" borderId="29" xfId="85" applyNumberFormat="1" applyFont="1" applyBorder="1" applyAlignment="1">
      <alignment horizontal="right" vertical="center"/>
    </xf>
    <xf numFmtId="180" fontId="24" fillId="0" borderId="0" xfId="85" applyNumberFormat="1" applyFont="1" applyBorder="1" applyAlignment="1">
      <alignment horizontal="right" vertical="center"/>
    </xf>
    <xf numFmtId="49" fontId="24" fillId="0" borderId="31" xfId="85" applyNumberFormat="1" applyFont="1" applyFill="1" applyBorder="1" applyAlignment="1">
      <alignment horizontal="right" vertical="center" shrinkToFit="1"/>
    </xf>
    <xf numFmtId="180" fontId="24" fillId="0" borderId="0" xfId="85" applyNumberFormat="1" applyFont="1" applyAlignment="1">
      <alignment horizontal="right" vertical="center"/>
    </xf>
    <xf numFmtId="0" fontId="19" fillId="0" borderId="26" xfId="85" applyFont="1" applyFill="1" applyBorder="1" applyAlignment="1">
      <alignment horizontal="distributed" vertical="center"/>
    </xf>
    <xf numFmtId="0" fontId="19" fillId="0" borderId="29" xfId="85" applyFont="1" applyFill="1" applyBorder="1" applyAlignment="1">
      <alignment horizontal="distributed" vertical="center"/>
    </xf>
    <xf numFmtId="0" fontId="19" fillId="0" borderId="33" xfId="85" applyFont="1" applyFill="1" applyBorder="1" applyAlignment="1">
      <alignment horizontal="distributed" vertical="center"/>
    </xf>
    <xf numFmtId="0" fontId="19" fillId="0" borderId="28" xfId="85" applyFont="1" applyFill="1" applyBorder="1" applyAlignment="1">
      <alignment horizontal="distributed" vertical="center"/>
    </xf>
    <xf numFmtId="0" fontId="24" fillId="0" borderId="26" xfId="85" applyNumberFormat="1" applyFont="1" applyFill="1" applyBorder="1" applyAlignment="1">
      <alignment horizontal="distributed" vertical="distributed"/>
    </xf>
    <xf numFmtId="0" fontId="24" fillId="0" borderId="29" xfId="85" applyNumberFormat="1" applyFont="1" applyFill="1" applyBorder="1" applyAlignment="1">
      <alignment horizontal="distributed" vertical="distributed"/>
    </xf>
    <xf numFmtId="0" fontId="24" fillId="0" borderId="33" xfId="85" applyNumberFormat="1" applyFont="1" applyFill="1" applyBorder="1" applyAlignment="1">
      <alignment horizontal="distributed" vertical="distributed"/>
    </xf>
    <xf numFmtId="0" fontId="24" fillId="0" borderId="28" xfId="85" applyNumberFormat="1" applyFont="1" applyFill="1" applyBorder="1" applyAlignment="1">
      <alignment horizontal="distributed" vertical="distributed"/>
    </xf>
    <xf numFmtId="0" fontId="24" fillId="0" borderId="0" xfId="85" applyFont="1" applyFill="1" applyBorder="1" applyAlignment="1">
      <alignment horizontal="center" vertical="center" shrinkToFit="1"/>
    </xf>
    <xf numFmtId="183" fontId="24" fillId="0" borderId="29" xfId="85" applyNumberFormat="1" applyFont="1" applyFill="1" applyBorder="1" applyAlignment="1">
      <alignment horizontal="right" vertical="center" shrinkToFit="1"/>
    </xf>
    <xf numFmtId="183" fontId="24" fillId="0" borderId="0" xfId="85" applyNumberFormat="1" applyFont="1" applyFill="1" applyBorder="1" applyAlignment="1">
      <alignment horizontal="right" vertical="center" shrinkToFit="1"/>
    </xf>
    <xf numFmtId="0" fontId="24" fillId="0" borderId="30" xfId="85" applyFont="1" applyFill="1" applyBorder="1" applyAlignment="1">
      <alignment horizontal="distributed" vertical="center"/>
    </xf>
    <xf numFmtId="0" fontId="24" fillId="0" borderId="31" xfId="85" applyFont="1" applyFill="1" applyBorder="1" applyAlignment="1">
      <alignment horizontal="distributed" vertical="center"/>
    </xf>
    <xf numFmtId="0" fontId="20" fillId="0" borderId="26" xfId="85" applyFont="1" applyFill="1" applyBorder="1" applyAlignment="1">
      <alignment horizontal="left" vertical="center" wrapText="1"/>
    </xf>
    <xf numFmtId="0" fontId="20" fillId="0" borderId="29" xfId="85" applyFont="1" applyFill="1" applyBorder="1" applyAlignment="1">
      <alignment horizontal="left" vertical="center" wrapText="1"/>
    </xf>
    <xf numFmtId="0" fontId="20" fillId="0" borderId="27" xfId="85" applyFont="1" applyFill="1" applyBorder="1" applyAlignment="1">
      <alignment horizontal="left" vertical="center" wrapText="1"/>
    </xf>
    <xf numFmtId="0" fontId="20" fillId="0" borderId="0" xfId="85" applyFont="1" applyFill="1" applyBorder="1" applyAlignment="1">
      <alignment horizontal="left" vertical="center" wrapText="1"/>
    </xf>
    <xf numFmtId="0" fontId="20" fillId="0" borderId="33" xfId="85" applyFont="1" applyFill="1" applyBorder="1" applyAlignment="1">
      <alignment horizontal="left" vertical="center" wrapText="1"/>
    </xf>
    <xf numFmtId="0" fontId="20" fillId="0" borderId="28" xfId="85" applyFont="1" applyFill="1" applyBorder="1" applyAlignment="1">
      <alignment horizontal="left" vertical="center" wrapText="1"/>
    </xf>
    <xf numFmtId="49" fontId="24" fillId="0" borderId="32" xfId="85" applyNumberFormat="1" applyFont="1" applyFill="1" applyBorder="1" applyAlignment="1">
      <alignment horizontal="right" vertical="center" shrinkToFit="1"/>
    </xf>
    <xf numFmtId="0" fontId="19" fillId="0" borderId="26" xfId="85" applyFont="1" applyFill="1" applyBorder="1" applyAlignment="1">
      <alignment vertical="center" wrapText="1" shrinkToFit="1"/>
    </xf>
    <xf numFmtId="0" fontId="19" fillId="0" borderId="29" xfId="85" applyFont="1" applyFill="1" applyBorder="1" applyAlignment="1">
      <alignment vertical="center" wrapText="1" shrinkToFit="1"/>
    </xf>
    <xf numFmtId="0" fontId="19" fillId="0" borderId="27" xfId="85" applyFont="1" applyFill="1" applyBorder="1" applyAlignment="1">
      <alignment vertical="center" wrapText="1" shrinkToFit="1"/>
    </xf>
    <xf numFmtId="0" fontId="19" fillId="0" borderId="0" xfId="85" applyFont="1" applyFill="1" applyBorder="1" applyAlignment="1">
      <alignment vertical="center" wrapText="1" shrinkToFit="1"/>
    </xf>
    <xf numFmtId="0" fontId="19" fillId="0" borderId="33" xfId="85" applyFont="1" applyFill="1" applyBorder="1" applyAlignment="1">
      <alignment vertical="center" wrapText="1" shrinkToFit="1"/>
    </xf>
    <xf numFmtId="0" fontId="19" fillId="0" borderId="28" xfId="85" applyFont="1" applyFill="1" applyBorder="1" applyAlignment="1">
      <alignment vertical="center" wrapText="1" shrinkToFit="1"/>
    </xf>
    <xf numFmtId="49" fontId="24" fillId="0" borderId="0" xfId="85" applyNumberFormat="1" applyFont="1" applyFill="1" applyBorder="1" applyAlignment="1">
      <alignment horizontal="right" vertical="center"/>
    </xf>
    <xf numFmtId="0" fontId="24" fillId="0" borderId="31" xfId="85" applyFont="1" applyFill="1" applyBorder="1" applyAlignment="1">
      <alignment vertical="center"/>
    </xf>
    <xf numFmtId="49" fontId="24" fillId="0" borderId="29" xfId="85" applyNumberFormat="1" applyFont="1" applyFill="1" applyBorder="1" applyAlignment="1">
      <alignment horizontal="right" vertical="center"/>
    </xf>
    <xf numFmtId="0" fontId="24" fillId="0" borderId="0" xfId="85" applyFont="1" applyAlignment="1">
      <alignment vertical="center"/>
    </xf>
    <xf numFmtId="184" fontId="24" fillId="0" borderId="0" xfId="85" applyNumberFormat="1" applyFont="1" applyAlignment="1">
      <alignment vertical="center"/>
    </xf>
    <xf numFmtId="0" fontId="19" fillId="0" borderId="26" xfId="85" applyFont="1" applyBorder="1" applyAlignment="1">
      <alignment horizontal="center" vertical="center" shrinkToFit="1"/>
    </xf>
    <xf numFmtId="0" fontId="19" fillId="0" borderId="29" xfId="85" applyFont="1" applyBorder="1" applyAlignment="1">
      <alignment horizontal="center" vertical="center" shrinkToFit="1"/>
    </xf>
    <xf numFmtId="0" fontId="19" fillId="0" borderId="33" xfId="85" applyFont="1" applyBorder="1" applyAlignment="1">
      <alignment horizontal="center" vertical="center" shrinkToFit="1"/>
    </xf>
    <xf numFmtId="0" fontId="19" fillId="0" borderId="28" xfId="85" applyFont="1" applyBorder="1" applyAlignment="1">
      <alignment horizontal="center" vertical="center" shrinkToFit="1"/>
    </xf>
    <xf numFmtId="0" fontId="24" fillId="0" borderId="26" xfId="85" applyFont="1" applyBorder="1" applyAlignment="1">
      <alignment horizontal="distributed" vertical="center" shrinkToFit="1"/>
    </xf>
    <xf numFmtId="0" fontId="24" fillId="0" borderId="29" xfId="85" applyFont="1" applyBorder="1" applyAlignment="1">
      <alignment horizontal="distributed" vertical="center" shrinkToFit="1"/>
    </xf>
    <xf numFmtId="0" fontId="24" fillId="0" borderId="33" xfId="85" applyFont="1" applyBorder="1" applyAlignment="1">
      <alignment horizontal="distributed" vertical="center" shrinkToFit="1"/>
    </xf>
    <xf numFmtId="0" fontId="24" fillId="0" borderId="28" xfId="85" applyFont="1" applyBorder="1" applyAlignment="1">
      <alignment horizontal="distributed" vertical="center" shrinkToFit="1"/>
    </xf>
    <xf numFmtId="0" fontId="24" fillId="0" borderId="0" xfId="85" applyFont="1" applyFill="1" applyBorder="1" applyAlignment="1">
      <alignment horizontal="left" vertical="center" shrinkToFit="1"/>
    </xf>
    <xf numFmtId="0" fontId="24" fillId="0" borderId="29" xfId="85" applyFont="1" applyFill="1" applyBorder="1" applyAlignment="1">
      <alignment horizontal="left" vertical="center" shrinkToFit="1"/>
    </xf>
    <xf numFmtId="0" fontId="19" fillId="0" borderId="29" xfId="85" applyFont="1" applyFill="1" applyBorder="1" applyAlignment="1">
      <alignment vertical="center"/>
    </xf>
    <xf numFmtId="0" fontId="19" fillId="0" borderId="0" xfId="85" applyFont="1" applyFill="1" applyBorder="1" applyAlignment="1">
      <alignment vertical="center"/>
    </xf>
    <xf numFmtId="0" fontId="24" fillId="0" borderId="27" xfId="85" applyNumberFormat="1" applyFont="1" applyFill="1" applyBorder="1" applyAlignment="1">
      <alignment horizontal="distributed" vertical="distributed"/>
    </xf>
    <xf numFmtId="0" fontId="24" fillId="0" borderId="0" xfId="85" applyNumberFormat="1" applyFont="1" applyFill="1" applyBorder="1" applyAlignment="1">
      <alignment horizontal="distributed" vertical="distributed"/>
    </xf>
    <xf numFmtId="184" fontId="24" fillId="0" borderId="32" xfId="85" applyNumberFormat="1" applyFont="1" applyFill="1" applyBorder="1" applyAlignment="1">
      <alignment horizontal="right" vertical="center"/>
    </xf>
    <xf numFmtId="184" fontId="24" fillId="0" borderId="31" xfId="85" applyNumberFormat="1" applyFont="1" applyFill="1" applyBorder="1" applyAlignment="1">
      <alignment horizontal="right" vertical="center"/>
    </xf>
    <xf numFmtId="184" fontId="24" fillId="0" borderId="32" xfId="85" applyNumberFormat="1" applyFont="1" applyFill="1" applyBorder="1" applyAlignment="1">
      <alignment vertical="center"/>
    </xf>
    <xf numFmtId="0" fontId="19" fillId="0" borderId="29" xfId="85" applyFont="1" applyFill="1" applyBorder="1" applyAlignment="1">
      <alignment horizontal="left" vertical="center" wrapText="1"/>
    </xf>
    <xf numFmtId="0" fontId="19" fillId="0" borderId="0" xfId="85" applyFont="1" applyFill="1" applyBorder="1" applyAlignment="1">
      <alignment horizontal="left" vertical="center" wrapText="1"/>
    </xf>
    <xf numFmtId="180" fontId="24" fillId="0" borderId="32" xfId="85" applyNumberFormat="1" applyFont="1" applyFill="1" applyBorder="1" applyAlignment="1">
      <alignment horizontal="right" vertical="center"/>
    </xf>
    <xf numFmtId="184" fontId="24" fillId="0" borderId="0" xfId="85" applyNumberFormat="1" applyFont="1" applyAlignment="1">
      <alignment horizontal="right" vertical="center"/>
    </xf>
    <xf numFmtId="0" fontId="24" fillId="0" borderId="26" xfId="85" applyFont="1" applyBorder="1" applyAlignment="1">
      <alignment horizontal="center" vertical="center" shrinkToFit="1"/>
    </xf>
    <xf numFmtId="0" fontId="24" fillId="0" borderId="29" xfId="85" applyFont="1" applyBorder="1" applyAlignment="1">
      <alignment horizontal="center" vertical="center" shrinkToFit="1"/>
    </xf>
    <xf numFmtId="0" fontId="24" fillId="0" borderId="33" xfId="85" applyFont="1" applyBorder="1" applyAlignment="1">
      <alignment horizontal="center" vertical="center" shrinkToFit="1"/>
    </xf>
    <xf numFmtId="0" fontId="24" fillId="0" borderId="28" xfId="85" applyFont="1" applyBorder="1" applyAlignment="1">
      <alignment horizontal="center" vertical="center" shrinkToFit="1"/>
    </xf>
    <xf numFmtId="0" fontId="20" fillId="0" borderId="26" xfId="85" applyFont="1" applyBorder="1" applyAlignment="1">
      <alignment vertical="center" wrapText="1"/>
    </xf>
    <xf numFmtId="0" fontId="20" fillId="0" borderId="29" xfId="85" applyFont="1" applyBorder="1" applyAlignment="1">
      <alignment vertical="center" wrapText="1"/>
    </xf>
    <xf numFmtId="0" fontId="20" fillId="0" borderId="27" xfId="85" applyFont="1" applyBorder="1" applyAlignment="1">
      <alignment vertical="center" wrapText="1"/>
    </xf>
    <xf numFmtId="0" fontId="20" fillId="0" borderId="0" xfId="85" applyFont="1" applyBorder="1" applyAlignment="1">
      <alignment vertical="center" wrapText="1"/>
    </xf>
    <xf numFmtId="0" fontId="20" fillId="0" borderId="33" xfId="85" applyFont="1" applyBorder="1" applyAlignment="1">
      <alignment vertical="center" wrapText="1"/>
    </xf>
    <xf numFmtId="0" fontId="20" fillId="0" borderId="28" xfId="85" applyFont="1" applyBorder="1" applyAlignment="1">
      <alignment vertical="center" wrapText="1"/>
    </xf>
    <xf numFmtId="0" fontId="24" fillId="0" borderId="0" xfId="85" quotePrefix="1" applyNumberFormat="1" applyFont="1" applyFill="1" applyBorder="1" applyAlignment="1">
      <alignment horizontal="right" vertical="center"/>
    </xf>
    <xf numFmtId="0" fontId="24" fillId="0" borderId="0" xfId="85" applyNumberFormat="1" applyFont="1" applyFill="1" applyBorder="1" applyAlignment="1">
      <alignment horizontal="right" vertical="center"/>
    </xf>
    <xf numFmtId="0" fontId="24" fillId="0" borderId="27" xfId="85" applyFont="1" applyFill="1" applyBorder="1" applyAlignment="1">
      <alignment horizontal="distributed" vertical="center"/>
    </xf>
    <xf numFmtId="0" fontId="24" fillId="0" borderId="0" xfId="85" applyFont="1" applyFill="1" applyBorder="1" applyAlignment="1">
      <alignment horizontal="distributed" vertical="center"/>
    </xf>
    <xf numFmtId="0" fontId="19" fillId="0" borderId="29" xfId="85" applyFont="1" applyBorder="1" applyAlignment="1">
      <alignment horizontal="left" vertical="center" wrapText="1"/>
    </xf>
    <xf numFmtId="0" fontId="19" fillId="0" borderId="0" xfId="85" applyFont="1" applyBorder="1" applyAlignment="1">
      <alignment horizontal="left" vertical="center" wrapText="1"/>
    </xf>
    <xf numFmtId="184" fontId="24" fillId="0" borderId="29" xfId="85" applyNumberFormat="1" applyFont="1" applyFill="1" applyBorder="1" applyAlignment="1">
      <alignment horizontal="right" vertical="center"/>
    </xf>
    <xf numFmtId="184" fontId="24" fillId="0" borderId="0" xfId="85" applyNumberFormat="1" applyFont="1" applyFill="1" applyAlignment="1">
      <alignment horizontal="right" vertical="center"/>
    </xf>
    <xf numFmtId="180" fontId="24" fillId="0" borderId="28" xfId="85" applyNumberFormat="1" applyFont="1" applyFill="1" applyBorder="1" applyAlignment="1">
      <alignment horizontal="right" vertical="center"/>
    </xf>
    <xf numFmtId="0" fontId="24" fillId="0" borderId="0" xfId="85" applyFont="1" applyBorder="1" applyAlignment="1">
      <alignment horizontal="left" vertical="center" shrinkToFit="1"/>
    </xf>
    <xf numFmtId="184" fontId="24" fillId="0" borderId="0" xfId="85" applyNumberFormat="1" applyFont="1" applyFill="1" applyBorder="1" applyAlignment="1">
      <alignment horizontal="right" vertical="center"/>
    </xf>
    <xf numFmtId="0" fontId="19" fillId="0" borderId="0" xfId="85" applyFont="1" applyBorder="1" applyAlignment="1">
      <alignment vertical="center"/>
    </xf>
    <xf numFmtId="0" fontId="19" fillId="0" borderId="0" xfId="85" applyFont="1" applyFill="1" applyBorder="1" applyAlignment="1">
      <alignment horizontal="left" vertical="center"/>
    </xf>
    <xf numFmtId="0" fontId="24" fillId="0" borderId="77" xfId="85" applyFont="1" applyFill="1" applyBorder="1" applyAlignment="1">
      <alignment vertical="center"/>
    </xf>
    <xf numFmtId="0" fontId="24" fillId="0" borderId="77" xfId="85" applyFont="1" applyFill="1" applyBorder="1" applyAlignment="1">
      <alignment horizontal="center" vertical="center" shrinkToFit="1"/>
    </xf>
    <xf numFmtId="180" fontId="24" fillId="0" borderId="77" xfId="85" applyNumberFormat="1" applyFont="1" applyFill="1" applyBorder="1" applyAlignment="1">
      <alignment vertical="center"/>
    </xf>
    <xf numFmtId="0" fontId="24" fillId="0" borderId="77" xfId="85" applyFont="1" applyBorder="1" applyAlignment="1">
      <alignment horizontal="left" vertical="center"/>
    </xf>
    <xf numFmtId="0" fontId="24" fillId="0" borderId="0" xfId="85" applyFont="1" applyAlignment="1">
      <alignment horizontal="left" vertical="center"/>
    </xf>
    <xf numFmtId="182" fontId="24" fillId="0" borderId="77" xfId="85" applyNumberFormat="1" applyFont="1" applyFill="1" applyBorder="1" applyAlignment="1">
      <alignment horizontal="right" vertical="center"/>
    </xf>
    <xf numFmtId="182" fontId="24" fillId="0" borderId="0" xfId="85" applyNumberFormat="1" applyFont="1" applyFill="1" applyBorder="1" applyAlignment="1">
      <alignment horizontal="right" vertical="center"/>
    </xf>
    <xf numFmtId="183" fontId="24" fillId="0" borderId="77" xfId="85" applyNumberFormat="1" applyFont="1" applyFill="1" applyBorder="1" applyAlignment="1">
      <alignment vertical="center"/>
    </xf>
    <xf numFmtId="180" fontId="24" fillId="0" borderId="118" xfId="85" applyNumberFormat="1" applyFont="1" applyFill="1" applyBorder="1" applyAlignment="1">
      <alignment vertical="center"/>
    </xf>
    <xf numFmtId="180" fontId="24" fillId="0" borderId="119" xfId="85" applyNumberFormat="1" applyFont="1" applyFill="1" applyBorder="1" applyAlignment="1">
      <alignment vertical="center"/>
    </xf>
    <xf numFmtId="0" fontId="24" fillId="0" borderId="115" xfId="85" applyNumberFormat="1" applyFont="1" applyFill="1" applyBorder="1" applyAlignment="1">
      <alignment horizontal="distributed" vertical="center"/>
    </xf>
    <xf numFmtId="0" fontId="24" fillId="0" borderId="77" xfId="85" applyNumberFormat="1" applyFont="1" applyFill="1" applyBorder="1" applyAlignment="1">
      <alignment horizontal="distributed" vertical="center"/>
    </xf>
    <xf numFmtId="0" fontId="24" fillId="0" borderId="116" xfId="85" applyNumberFormat="1" applyFont="1" applyFill="1" applyBorder="1" applyAlignment="1">
      <alignment horizontal="distributed" vertical="center"/>
    </xf>
    <xf numFmtId="0" fontId="24" fillId="0" borderId="117" xfId="85" applyNumberFormat="1" applyFont="1" applyFill="1" applyBorder="1" applyAlignment="1">
      <alignment horizontal="distributed" vertical="center"/>
    </xf>
    <xf numFmtId="180" fontId="24" fillId="0" borderId="118" xfId="85" applyNumberFormat="1" applyFont="1" applyFill="1" applyBorder="1" applyAlignment="1">
      <alignment horizontal="right" vertical="center"/>
    </xf>
    <xf numFmtId="180" fontId="24" fillId="0" borderId="119" xfId="85" applyNumberFormat="1" applyFont="1" applyFill="1" applyBorder="1" applyAlignment="1">
      <alignment horizontal="right" vertical="center"/>
    </xf>
    <xf numFmtId="0" fontId="24" fillId="0" borderId="32" xfId="85" applyFont="1" applyFill="1" applyBorder="1" applyAlignment="1">
      <alignment vertical="center"/>
    </xf>
    <xf numFmtId="0" fontId="20" fillId="0" borderId="115" xfId="85" applyFont="1" applyFill="1" applyBorder="1" applyAlignment="1">
      <alignment horizontal="distributed" vertical="center"/>
    </xf>
    <xf numFmtId="0" fontId="20" fillId="0" borderId="77" xfId="85" applyFont="1" applyFill="1" applyBorder="1" applyAlignment="1">
      <alignment horizontal="distributed" vertical="center"/>
    </xf>
    <xf numFmtId="0" fontId="20" fillId="0" borderId="116" xfId="85" applyFont="1" applyFill="1" applyBorder="1" applyAlignment="1">
      <alignment horizontal="distributed" vertical="center"/>
    </xf>
    <xf numFmtId="0" fontId="20" fillId="0" borderId="117" xfId="85" applyFont="1" applyFill="1" applyBorder="1" applyAlignment="1">
      <alignment horizontal="distributed" vertical="center"/>
    </xf>
    <xf numFmtId="180" fontId="24" fillId="0" borderId="27" xfId="85" applyNumberFormat="1" applyFont="1" applyBorder="1" applyAlignment="1">
      <alignment horizontal="center" vertical="center"/>
    </xf>
    <xf numFmtId="180" fontId="24" fillId="0" borderId="0" xfId="85" applyNumberFormat="1" applyFont="1" applyBorder="1" applyAlignment="1">
      <alignment horizontal="center" vertical="center"/>
    </xf>
    <xf numFmtId="180" fontId="24" fillId="0" borderId="35" xfId="85" applyNumberFormat="1" applyFont="1" applyBorder="1" applyAlignment="1">
      <alignment horizontal="center" vertical="center"/>
    </xf>
    <xf numFmtId="0" fontId="26" fillId="0" borderId="0" xfId="85" applyFont="1" applyAlignment="1">
      <alignment horizontal="center" vertical="center"/>
    </xf>
    <xf numFmtId="0" fontId="24" fillId="0" borderId="0" xfId="85" applyFont="1" applyBorder="1" applyAlignment="1">
      <alignment horizontal="distributed" vertical="center"/>
    </xf>
    <xf numFmtId="180" fontId="24" fillId="0" borderId="28" xfId="85" applyNumberFormat="1" applyFont="1" applyBorder="1" applyAlignment="1">
      <alignment vertical="center"/>
    </xf>
    <xf numFmtId="0" fontId="24" fillId="0" borderId="27" xfId="85" applyFont="1" applyFill="1" applyBorder="1" applyAlignment="1">
      <alignment horizontal="center" vertical="center"/>
    </xf>
    <xf numFmtId="0" fontId="24" fillId="0" borderId="0" xfId="85" applyFont="1" applyFill="1" applyAlignment="1">
      <alignment vertical="center" wrapText="1" shrinkToFit="1"/>
    </xf>
    <xf numFmtId="0" fontId="24" fillId="0" borderId="0" xfId="85" applyFont="1" applyBorder="1" applyAlignment="1">
      <alignment wrapText="1"/>
    </xf>
    <xf numFmtId="0" fontId="24" fillId="0" borderId="0" xfId="85" applyFont="1" applyBorder="1" applyAlignment="1">
      <alignment horizontal="left"/>
    </xf>
    <xf numFmtId="0" fontId="24" fillId="0" borderId="0" xfId="85" applyFont="1" applyBorder="1" applyAlignment="1">
      <alignment horizontal="left" vertical="top"/>
    </xf>
    <xf numFmtId="0" fontId="24" fillId="0" borderId="30" xfId="85" applyFont="1" applyFill="1" applyBorder="1" applyAlignment="1">
      <alignment vertical="center"/>
    </xf>
    <xf numFmtId="0" fontId="55" fillId="0" borderId="0" xfId="85" applyFont="1" applyAlignment="1">
      <alignment horizontal="left"/>
    </xf>
    <xf numFmtId="0" fontId="56" fillId="0" borderId="0" xfId="85" applyFont="1" applyAlignment="1">
      <alignment horizontal="center"/>
    </xf>
  </cellXfs>
  <cellStyles count="101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100" builtinId="6"/>
    <cellStyle name="桁区切り 2" xfId="65"/>
    <cellStyle name="桁区切り 3" xfId="66"/>
    <cellStyle name="桁区切り 4" xfId="67"/>
    <cellStyle name="桁区切り 5" xfId="68"/>
    <cellStyle name="桁区切り 6" xfId="97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入力 2" xfId="83"/>
    <cellStyle name="入力 3" xfId="84"/>
    <cellStyle name="標準" xfId="0" builtinId="0"/>
    <cellStyle name="標準 2" xfId="85"/>
    <cellStyle name="標準 3" xfId="86"/>
    <cellStyle name="標準 4" xfId="87"/>
    <cellStyle name="標準 4 2" xfId="88"/>
    <cellStyle name="標準 5" xfId="89"/>
    <cellStyle name="標準 6" xfId="90"/>
    <cellStyle name="標準 7" xfId="96"/>
    <cellStyle name="標準 8" xfId="95"/>
    <cellStyle name="標準 8 2" xfId="98"/>
    <cellStyle name="標準 9" xfId="99"/>
    <cellStyle name="標準_98統計書19-02各種選挙投票状況" xfId="91"/>
    <cellStyle name="未定義" xfId="92"/>
    <cellStyle name="良い 2" xfId="93"/>
    <cellStyle name="良い 3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8</xdr:col>
      <xdr:colOff>285750</xdr:colOff>
      <xdr:row>29</xdr:row>
      <xdr:rowOff>152400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0600" y="4210050"/>
          <a:ext cx="5019675" cy="3124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  <xdr:twoCellAnchor>
    <xdr:from>
      <xdr:col>1</xdr:col>
      <xdr:colOff>400050</xdr:colOff>
      <xdr:row>17</xdr:row>
      <xdr:rowOff>47625</xdr:rowOff>
    </xdr:from>
    <xdr:to>
      <xdr:col>8</xdr:col>
      <xdr:colOff>228600</xdr:colOff>
      <xdr:row>29</xdr:row>
      <xdr:rowOff>95250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057275" y="4257675"/>
          <a:ext cx="4895850" cy="30194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56"/>
  <sheetViews>
    <sheetView tabSelected="1" defaultGridColor="0" view="pageBreakPreview" colorId="22" zoomScaleNormal="100" zoomScaleSheetLayoutView="100" workbookViewId="0">
      <selection activeCell="G60" sqref="G60"/>
    </sheetView>
  </sheetViews>
  <sheetFormatPr defaultColWidth="10.625" defaultRowHeight="14.25" x14ac:dyDescent="0.15"/>
  <cols>
    <col min="1" max="1" width="6.625" style="9" customWidth="1"/>
    <col min="2" max="2" width="15.625" style="8" customWidth="1"/>
    <col min="3" max="4" width="6.375" style="8" customWidth="1"/>
    <col min="5" max="5" width="7.25" style="8" customWidth="1"/>
    <col min="6" max="6" width="6.625" style="8" customWidth="1"/>
    <col min="7" max="7" width="15.625" style="8" customWidth="1"/>
    <col min="8" max="9" width="6.375" style="8" customWidth="1"/>
    <col min="10" max="10" width="7.25" style="9" customWidth="1"/>
    <col min="11" max="16384" width="10.625" style="8"/>
  </cols>
  <sheetData>
    <row r="1" spans="1:11" s="5" customFormat="1" ht="18.75" customHeight="1" x14ac:dyDescent="0.2">
      <c r="A1" s="679" t="s">
        <v>771</v>
      </c>
      <c r="B1" s="679"/>
      <c r="C1" s="679"/>
      <c r="D1" s="679"/>
      <c r="E1" s="679"/>
      <c r="F1" s="679"/>
      <c r="G1" s="679"/>
      <c r="H1" s="679"/>
      <c r="I1" s="679"/>
      <c r="J1" s="679"/>
    </row>
    <row r="2" spans="1:11" s="7" customFormat="1" ht="18" customHeight="1" thickBot="1" x14ac:dyDescent="0.2">
      <c r="A2" s="6"/>
      <c r="G2" s="241"/>
      <c r="H2" s="680" t="s">
        <v>764</v>
      </c>
      <c r="I2" s="680"/>
      <c r="J2" s="680"/>
    </row>
    <row r="3" spans="1:11" ht="15" customHeight="1" x14ac:dyDescent="0.15">
      <c r="A3" s="681" t="s">
        <v>0</v>
      </c>
      <c r="B3" s="683" t="s">
        <v>1</v>
      </c>
      <c r="C3" s="685" t="s">
        <v>204</v>
      </c>
      <c r="D3" s="686"/>
      <c r="E3" s="687"/>
      <c r="F3" s="688" t="s">
        <v>0</v>
      </c>
      <c r="G3" s="690" t="s">
        <v>1</v>
      </c>
      <c r="H3" s="685" t="s">
        <v>204</v>
      </c>
      <c r="I3" s="686"/>
      <c r="J3" s="692"/>
      <c r="K3" s="9"/>
    </row>
    <row r="4" spans="1:11" x14ac:dyDescent="0.15">
      <c r="A4" s="682"/>
      <c r="B4" s="684"/>
      <c r="C4" s="166" t="s">
        <v>2</v>
      </c>
      <c r="D4" s="167" t="s">
        <v>3</v>
      </c>
      <c r="E4" s="168" t="s">
        <v>4</v>
      </c>
      <c r="F4" s="689"/>
      <c r="G4" s="691"/>
      <c r="H4" s="187" t="s">
        <v>2</v>
      </c>
      <c r="I4" s="188" t="s">
        <v>3</v>
      </c>
      <c r="J4" s="189" t="s">
        <v>4</v>
      </c>
    </row>
    <row r="5" spans="1:11" ht="15" customHeight="1" x14ac:dyDescent="0.15">
      <c r="A5" s="169" t="s">
        <v>12</v>
      </c>
      <c r="B5" s="170" t="s">
        <v>119</v>
      </c>
      <c r="C5" s="408">
        <v>3712</v>
      </c>
      <c r="D5" s="409">
        <v>3979</v>
      </c>
      <c r="E5" s="242">
        <f t="shared" ref="E5:E55" si="0">SUM(C5:D5)</f>
        <v>7691</v>
      </c>
      <c r="F5" s="190" t="s">
        <v>59</v>
      </c>
      <c r="G5" s="170" t="s">
        <v>166</v>
      </c>
      <c r="H5" s="443">
        <v>475</v>
      </c>
      <c r="I5" s="442">
        <v>533</v>
      </c>
      <c r="J5" s="254">
        <f t="shared" ref="J5:J10" si="1">SUM(H5:I5)</f>
        <v>1008</v>
      </c>
    </row>
    <row r="6" spans="1:11" ht="15" customHeight="1" x14ac:dyDescent="0.15">
      <c r="A6" s="171" t="s">
        <v>13</v>
      </c>
      <c r="B6" s="172" t="s">
        <v>120</v>
      </c>
      <c r="C6" s="410">
        <v>1697</v>
      </c>
      <c r="D6" s="411">
        <v>1713</v>
      </c>
      <c r="E6" s="243">
        <f t="shared" si="0"/>
        <v>3410</v>
      </c>
      <c r="F6" s="191" t="s">
        <v>60</v>
      </c>
      <c r="G6" s="172" t="s">
        <v>167</v>
      </c>
      <c r="H6" s="438">
        <v>249</v>
      </c>
      <c r="I6" s="439">
        <v>280</v>
      </c>
      <c r="J6" s="255">
        <f t="shared" si="1"/>
        <v>529</v>
      </c>
    </row>
    <row r="7" spans="1:11" ht="15" customHeight="1" x14ac:dyDescent="0.15">
      <c r="A7" s="171" t="s">
        <v>14</v>
      </c>
      <c r="B7" s="172" t="s">
        <v>121</v>
      </c>
      <c r="C7" s="410">
        <v>1993</v>
      </c>
      <c r="D7" s="411">
        <v>1998</v>
      </c>
      <c r="E7" s="243">
        <f t="shared" si="0"/>
        <v>3991</v>
      </c>
      <c r="F7" s="191" t="s">
        <v>61</v>
      </c>
      <c r="G7" s="174" t="s">
        <v>168</v>
      </c>
      <c r="H7" s="438">
        <v>1110</v>
      </c>
      <c r="I7" s="439">
        <v>1129</v>
      </c>
      <c r="J7" s="255">
        <f t="shared" si="1"/>
        <v>2239</v>
      </c>
    </row>
    <row r="8" spans="1:11" ht="15" customHeight="1" x14ac:dyDescent="0.15">
      <c r="A8" s="171" t="s">
        <v>15</v>
      </c>
      <c r="B8" s="173" t="s">
        <v>122</v>
      </c>
      <c r="C8" s="410">
        <v>3195</v>
      </c>
      <c r="D8" s="411">
        <v>2726</v>
      </c>
      <c r="E8" s="243">
        <f t="shared" si="0"/>
        <v>5921</v>
      </c>
      <c r="F8" s="191" t="s">
        <v>62</v>
      </c>
      <c r="G8" s="204" t="s">
        <v>169</v>
      </c>
      <c r="H8" s="438">
        <v>1307</v>
      </c>
      <c r="I8" s="439">
        <v>1320</v>
      </c>
      <c r="J8" s="255">
        <f t="shared" si="1"/>
        <v>2627</v>
      </c>
    </row>
    <row r="9" spans="1:11" ht="15" customHeight="1" x14ac:dyDescent="0.15">
      <c r="A9" s="171" t="s">
        <v>16</v>
      </c>
      <c r="B9" s="172" t="s">
        <v>123</v>
      </c>
      <c r="C9" s="410">
        <v>2370</v>
      </c>
      <c r="D9" s="411">
        <v>2210</v>
      </c>
      <c r="E9" s="243">
        <f t="shared" si="0"/>
        <v>4580</v>
      </c>
      <c r="F9" s="191" t="s">
        <v>63</v>
      </c>
      <c r="G9" s="172" t="s">
        <v>170</v>
      </c>
      <c r="H9" s="438">
        <v>1002</v>
      </c>
      <c r="I9" s="439">
        <v>1004</v>
      </c>
      <c r="J9" s="255">
        <f t="shared" si="1"/>
        <v>2006</v>
      </c>
    </row>
    <row r="10" spans="1:11" ht="15" customHeight="1" x14ac:dyDescent="0.15">
      <c r="A10" s="171" t="s">
        <v>17</v>
      </c>
      <c r="B10" s="172" t="s">
        <v>124</v>
      </c>
      <c r="C10" s="410">
        <v>1607</v>
      </c>
      <c r="D10" s="411">
        <v>1326</v>
      </c>
      <c r="E10" s="243">
        <f t="shared" si="0"/>
        <v>2933</v>
      </c>
      <c r="F10" s="192" t="s">
        <v>64</v>
      </c>
      <c r="G10" s="176" t="s">
        <v>171</v>
      </c>
      <c r="H10" s="440">
        <v>630</v>
      </c>
      <c r="I10" s="441">
        <v>622</v>
      </c>
      <c r="J10" s="256">
        <f t="shared" si="1"/>
        <v>1252</v>
      </c>
    </row>
    <row r="11" spans="1:11" ht="15" customHeight="1" x14ac:dyDescent="0.15">
      <c r="A11" s="171" t="s">
        <v>18</v>
      </c>
      <c r="B11" s="172" t="s">
        <v>125</v>
      </c>
      <c r="C11" s="410">
        <v>1663</v>
      </c>
      <c r="D11" s="411">
        <v>1658</v>
      </c>
      <c r="E11" s="243">
        <f t="shared" si="0"/>
        <v>3321</v>
      </c>
      <c r="F11" s="674" t="s">
        <v>111</v>
      </c>
      <c r="G11" s="673"/>
      <c r="H11" s="245">
        <f>SUM(C48:C55,H5:H10)</f>
        <v>9497</v>
      </c>
      <c r="I11" s="246">
        <f>SUM(D48:D55,I5:I10)</f>
        <v>9758</v>
      </c>
      <c r="J11" s="257">
        <f>E48+E49+E50+E51+E52+E53+E54+E55+J5+J6+J7+J8+J9+J10</f>
        <v>19255</v>
      </c>
    </row>
    <row r="12" spans="1:11" ht="15" customHeight="1" x14ac:dyDescent="0.15">
      <c r="A12" s="171" t="s">
        <v>19</v>
      </c>
      <c r="B12" s="172" t="s">
        <v>126</v>
      </c>
      <c r="C12" s="410">
        <v>206</v>
      </c>
      <c r="D12" s="411">
        <v>245</v>
      </c>
      <c r="E12" s="243">
        <f t="shared" si="0"/>
        <v>451</v>
      </c>
      <c r="F12" s="190" t="s">
        <v>65</v>
      </c>
      <c r="G12" s="193" t="s">
        <v>172</v>
      </c>
      <c r="H12" s="449">
        <v>409</v>
      </c>
      <c r="I12" s="444">
        <v>493</v>
      </c>
      <c r="J12" s="258">
        <f>SUM(H12:I12)</f>
        <v>902</v>
      </c>
    </row>
    <row r="13" spans="1:11" ht="15" customHeight="1" x14ac:dyDescent="0.15">
      <c r="A13" s="171" t="s">
        <v>20</v>
      </c>
      <c r="B13" s="172" t="s">
        <v>127</v>
      </c>
      <c r="C13" s="410">
        <v>2523</v>
      </c>
      <c r="D13" s="411">
        <v>2174</v>
      </c>
      <c r="E13" s="243">
        <f t="shared" si="0"/>
        <v>4697</v>
      </c>
      <c r="F13" s="191" t="s">
        <v>66</v>
      </c>
      <c r="G13" s="182" t="s">
        <v>173</v>
      </c>
      <c r="H13" s="445">
        <v>440</v>
      </c>
      <c r="I13" s="446">
        <v>516</v>
      </c>
      <c r="J13" s="255">
        <f>SUM(H13:I13)</f>
        <v>956</v>
      </c>
    </row>
    <row r="14" spans="1:11" ht="15" customHeight="1" x14ac:dyDescent="0.15">
      <c r="A14" s="171" t="s">
        <v>21</v>
      </c>
      <c r="B14" s="172" t="s">
        <v>128</v>
      </c>
      <c r="C14" s="410">
        <v>806</v>
      </c>
      <c r="D14" s="411">
        <v>765</v>
      </c>
      <c r="E14" s="243">
        <f t="shared" si="0"/>
        <v>1571</v>
      </c>
      <c r="F14" s="192" t="s">
        <v>67</v>
      </c>
      <c r="G14" s="194" t="s">
        <v>174</v>
      </c>
      <c r="H14" s="447">
        <v>150</v>
      </c>
      <c r="I14" s="448">
        <v>161</v>
      </c>
      <c r="J14" s="256">
        <f>SUM(H14:I14)</f>
        <v>311</v>
      </c>
    </row>
    <row r="15" spans="1:11" ht="15" customHeight="1" x14ac:dyDescent="0.15">
      <c r="A15" s="171" t="s">
        <v>22</v>
      </c>
      <c r="B15" s="172" t="s">
        <v>129</v>
      </c>
      <c r="C15" s="410">
        <v>236</v>
      </c>
      <c r="D15" s="411">
        <v>250</v>
      </c>
      <c r="E15" s="243">
        <f t="shared" si="0"/>
        <v>486</v>
      </c>
      <c r="F15" s="674" t="s">
        <v>110</v>
      </c>
      <c r="G15" s="673"/>
      <c r="H15" s="259">
        <f>SUM(H12:H14)</f>
        <v>999</v>
      </c>
      <c r="I15" s="260">
        <f>SUM(I12:I14)</f>
        <v>1170</v>
      </c>
      <c r="J15" s="257">
        <f>SUM(J12:J14)</f>
        <v>2169</v>
      </c>
    </row>
    <row r="16" spans="1:11" ht="15" customHeight="1" x14ac:dyDescent="0.15">
      <c r="A16" s="171" t="s">
        <v>23</v>
      </c>
      <c r="B16" s="172" t="s">
        <v>130</v>
      </c>
      <c r="C16" s="410">
        <v>801</v>
      </c>
      <c r="D16" s="411">
        <v>894</v>
      </c>
      <c r="E16" s="243">
        <f t="shared" si="0"/>
        <v>1695</v>
      </c>
      <c r="F16" s="190" t="s">
        <v>68</v>
      </c>
      <c r="G16" s="195" t="s">
        <v>175</v>
      </c>
      <c r="H16" s="455">
        <v>408</v>
      </c>
      <c r="I16" s="454">
        <v>449</v>
      </c>
      <c r="J16" s="258">
        <f t="shared" ref="J16:J21" si="2">SUM(H16:I16)</f>
        <v>857</v>
      </c>
    </row>
    <row r="17" spans="1:10" ht="15" customHeight="1" x14ac:dyDescent="0.15">
      <c r="A17" s="171" t="s">
        <v>24</v>
      </c>
      <c r="B17" s="172" t="s">
        <v>131</v>
      </c>
      <c r="C17" s="410">
        <v>2533</v>
      </c>
      <c r="D17" s="411">
        <v>2419</v>
      </c>
      <c r="E17" s="243">
        <f t="shared" si="0"/>
        <v>4952</v>
      </c>
      <c r="F17" s="191" t="s">
        <v>69</v>
      </c>
      <c r="G17" s="172" t="s">
        <v>600</v>
      </c>
      <c r="H17" s="450">
        <v>111</v>
      </c>
      <c r="I17" s="451">
        <v>146</v>
      </c>
      <c r="J17" s="255">
        <f t="shared" si="2"/>
        <v>257</v>
      </c>
    </row>
    <row r="18" spans="1:10" ht="15" customHeight="1" x14ac:dyDescent="0.15">
      <c r="A18" s="171" t="s">
        <v>25</v>
      </c>
      <c r="B18" s="174" t="s">
        <v>132</v>
      </c>
      <c r="C18" s="410">
        <v>4025</v>
      </c>
      <c r="D18" s="411">
        <v>3635</v>
      </c>
      <c r="E18" s="243">
        <f t="shared" si="0"/>
        <v>7660</v>
      </c>
      <c r="F18" s="191" t="s">
        <v>70</v>
      </c>
      <c r="G18" s="172" t="s">
        <v>176</v>
      </c>
      <c r="H18" s="450">
        <v>195</v>
      </c>
      <c r="I18" s="451">
        <v>215</v>
      </c>
      <c r="J18" s="255">
        <f t="shared" si="2"/>
        <v>410</v>
      </c>
    </row>
    <row r="19" spans="1:10" ht="15" customHeight="1" x14ac:dyDescent="0.15">
      <c r="A19" s="171" t="s">
        <v>26</v>
      </c>
      <c r="B19" s="172" t="s">
        <v>133</v>
      </c>
      <c r="C19" s="410">
        <v>837</v>
      </c>
      <c r="D19" s="411">
        <v>881</v>
      </c>
      <c r="E19" s="243">
        <f t="shared" si="0"/>
        <v>1718</v>
      </c>
      <c r="F19" s="191" t="s">
        <v>71</v>
      </c>
      <c r="G19" s="172" t="s">
        <v>177</v>
      </c>
      <c r="H19" s="450">
        <v>338</v>
      </c>
      <c r="I19" s="451">
        <v>436</v>
      </c>
      <c r="J19" s="255">
        <f t="shared" si="2"/>
        <v>774</v>
      </c>
    </row>
    <row r="20" spans="1:10" ht="15" customHeight="1" x14ac:dyDescent="0.15">
      <c r="A20" s="175" t="s">
        <v>27</v>
      </c>
      <c r="B20" s="176" t="s">
        <v>134</v>
      </c>
      <c r="C20" s="412">
        <v>834</v>
      </c>
      <c r="D20" s="413">
        <v>624</v>
      </c>
      <c r="E20" s="244">
        <f t="shared" si="0"/>
        <v>1458</v>
      </c>
      <c r="F20" s="191" t="s">
        <v>72</v>
      </c>
      <c r="G20" s="173" t="s">
        <v>178</v>
      </c>
      <c r="H20" s="450">
        <v>153</v>
      </c>
      <c r="I20" s="451">
        <v>174</v>
      </c>
      <c r="J20" s="255">
        <f t="shared" si="2"/>
        <v>327</v>
      </c>
    </row>
    <row r="21" spans="1:10" ht="15" customHeight="1" x14ac:dyDescent="0.15">
      <c r="A21" s="672" t="s">
        <v>103</v>
      </c>
      <c r="B21" s="673"/>
      <c r="C21" s="245">
        <f>SUM(C5:C20)</f>
        <v>29038</v>
      </c>
      <c r="D21" s="246">
        <f>SUM(D5:D20)</f>
        <v>27497</v>
      </c>
      <c r="E21" s="247">
        <f>SUM(E5:E20)</f>
        <v>56535</v>
      </c>
      <c r="F21" s="192" t="s">
        <v>73</v>
      </c>
      <c r="G21" s="196" t="s">
        <v>179</v>
      </c>
      <c r="H21" s="452">
        <v>187</v>
      </c>
      <c r="I21" s="453">
        <v>238</v>
      </c>
      <c r="J21" s="256">
        <f t="shared" si="2"/>
        <v>425</v>
      </c>
    </row>
    <row r="22" spans="1:10" ht="15" customHeight="1" x14ac:dyDescent="0.15">
      <c r="A22" s="177" t="s">
        <v>28</v>
      </c>
      <c r="B22" s="203" t="s">
        <v>135</v>
      </c>
      <c r="C22" s="414">
        <v>1204</v>
      </c>
      <c r="D22" s="415">
        <v>1297</v>
      </c>
      <c r="E22" s="248">
        <f t="shared" si="0"/>
        <v>2501</v>
      </c>
      <c r="F22" s="674" t="s">
        <v>109</v>
      </c>
      <c r="G22" s="673"/>
      <c r="H22" s="245">
        <f>SUM(H16:H21)</f>
        <v>1392</v>
      </c>
      <c r="I22" s="246">
        <f>SUM(I16:I21)</f>
        <v>1658</v>
      </c>
      <c r="J22" s="257">
        <f>SUM(J16:J21)</f>
        <v>3050</v>
      </c>
    </row>
    <row r="23" spans="1:10" ht="15" customHeight="1" x14ac:dyDescent="0.15">
      <c r="A23" s="178" t="s">
        <v>29</v>
      </c>
      <c r="B23" s="172" t="s">
        <v>136</v>
      </c>
      <c r="C23" s="416">
        <v>2474</v>
      </c>
      <c r="D23" s="417">
        <v>2339</v>
      </c>
      <c r="E23" s="243">
        <f t="shared" si="0"/>
        <v>4813</v>
      </c>
      <c r="F23" s="190" t="s">
        <v>74</v>
      </c>
      <c r="G23" s="197" t="s">
        <v>180</v>
      </c>
      <c r="H23" s="461">
        <v>781</v>
      </c>
      <c r="I23" s="456">
        <v>922</v>
      </c>
      <c r="J23" s="258">
        <f t="shared" ref="J23:J29" si="3">SUM(H23:I23)</f>
        <v>1703</v>
      </c>
    </row>
    <row r="24" spans="1:10" ht="15" customHeight="1" x14ac:dyDescent="0.15">
      <c r="A24" s="178" t="s">
        <v>30</v>
      </c>
      <c r="B24" s="172" t="s">
        <v>137</v>
      </c>
      <c r="C24" s="416">
        <v>1105</v>
      </c>
      <c r="D24" s="417">
        <v>1197</v>
      </c>
      <c r="E24" s="243">
        <f t="shared" si="0"/>
        <v>2302</v>
      </c>
      <c r="F24" s="191" t="s">
        <v>75</v>
      </c>
      <c r="G24" s="172" t="s">
        <v>181</v>
      </c>
      <c r="H24" s="462">
        <v>164</v>
      </c>
      <c r="I24" s="458">
        <v>207</v>
      </c>
      <c r="J24" s="255">
        <f t="shared" si="3"/>
        <v>371</v>
      </c>
    </row>
    <row r="25" spans="1:10" ht="15" customHeight="1" x14ac:dyDescent="0.15">
      <c r="A25" s="178" t="s">
        <v>31</v>
      </c>
      <c r="B25" s="172" t="s">
        <v>138</v>
      </c>
      <c r="C25" s="416">
        <v>2159</v>
      </c>
      <c r="D25" s="417">
        <v>2134</v>
      </c>
      <c r="E25" s="243">
        <f t="shared" si="0"/>
        <v>4293</v>
      </c>
      <c r="F25" s="191" t="s">
        <v>76</v>
      </c>
      <c r="G25" s="182" t="s">
        <v>182</v>
      </c>
      <c r="H25" s="457">
        <v>164</v>
      </c>
      <c r="I25" s="458">
        <v>168</v>
      </c>
      <c r="J25" s="255">
        <f t="shared" si="3"/>
        <v>332</v>
      </c>
    </row>
    <row r="26" spans="1:10" ht="15" customHeight="1" x14ac:dyDescent="0.15">
      <c r="A26" s="178" t="s">
        <v>32</v>
      </c>
      <c r="B26" s="172" t="s">
        <v>139</v>
      </c>
      <c r="C26" s="416">
        <v>2141</v>
      </c>
      <c r="D26" s="417">
        <v>2285</v>
      </c>
      <c r="E26" s="243">
        <f t="shared" si="0"/>
        <v>4426</v>
      </c>
      <c r="F26" s="191" t="s">
        <v>77</v>
      </c>
      <c r="G26" s="182" t="s">
        <v>183</v>
      </c>
      <c r="H26" s="457">
        <v>109</v>
      </c>
      <c r="I26" s="458">
        <v>112</v>
      </c>
      <c r="J26" s="255">
        <f t="shared" si="3"/>
        <v>221</v>
      </c>
    </row>
    <row r="27" spans="1:10" ht="15" customHeight="1" x14ac:dyDescent="0.15">
      <c r="A27" s="178" t="s">
        <v>33</v>
      </c>
      <c r="B27" s="172" t="s">
        <v>140</v>
      </c>
      <c r="C27" s="416">
        <v>638</v>
      </c>
      <c r="D27" s="417">
        <v>580</v>
      </c>
      <c r="E27" s="243">
        <f t="shared" si="0"/>
        <v>1218</v>
      </c>
      <c r="F27" s="191" t="s">
        <v>78</v>
      </c>
      <c r="G27" s="205" t="s">
        <v>184</v>
      </c>
      <c r="H27" s="457">
        <v>244</v>
      </c>
      <c r="I27" s="458">
        <v>258</v>
      </c>
      <c r="J27" s="255">
        <f t="shared" si="3"/>
        <v>502</v>
      </c>
    </row>
    <row r="28" spans="1:10" ht="15" customHeight="1" x14ac:dyDescent="0.15">
      <c r="A28" s="178" t="s">
        <v>34</v>
      </c>
      <c r="B28" s="172" t="s">
        <v>141</v>
      </c>
      <c r="C28" s="416">
        <v>735</v>
      </c>
      <c r="D28" s="417">
        <v>689</v>
      </c>
      <c r="E28" s="243">
        <f t="shared" si="0"/>
        <v>1424</v>
      </c>
      <c r="F28" s="191" t="s">
        <v>79</v>
      </c>
      <c r="G28" s="174" t="s">
        <v>185</v>
      </c>
      <c r="H28" s="462">
        <v>424</v>
      </c>
      <c r="I28" s="458">
        <v>446</v>
      </c>
      <c r="J28" s="255">
        <f t="shared" si="3"/>
        <v>870</v>
      </c>
    </row>
    <row r="29" spans="1:10" ht="15" customHeight="1" x14ac:dyDescent="0.15">
      <c r="A29" s="178" t="s">
        <v>35</v>
      </c>
      <c r="B29" s="172" t="s">
        <v>142</v>
      </c>
      <c r="C29" s="416">
        <v>264</v>
      </c>
      <c r="D29" s="417">
        <v>235</v>
      </c>
      <c r="E29" s="243">
        <f t="shared" si="0"/>
        <v>499</v>
      </c>
      <c r="F29" s="192" t="s">
        <v>80</v>
      </c>
      <c r="G29" s="194" t="s">
        <v>186</v>
      </c>
      <c r="H29" s="459">
        <v>595</v>
      </c>
      <c r="I29" s="460">
        <v>647</v>
      </c>
      <c r="J29" s="256">
        <f t="shared" si="3"/>
        <v>1242</v>
      </c>
    </row>
    <row r="30" spans="1:10" ht="15" customHeight="1" x14ac:dyDescent="0.15">
      <c r="A30" s="179" t="s">
        <v>36</v>
      </c>
      <c r="B30" s="176" t="s">
        <v>143</v>
      </c>
      <c r="C30" s="418">
        <v>396</v>
      </c>
      <c r="D30" s="419">
        <v>426</v>
      </c>
      <c r="E30" s="249">
        <f t="shared" si="0"/>
        <v>822</v>
      </c>
      <c r="F30" s="674" t="s">
        <v>108</v>
      </c>
      <c r="G30" s="673"/>
      <c r="H30" s="259">
        <f>SUM(H23:H29)</f>
        <v>2481</v>
      </c>
      <c r="I30" s="246">
        <f>SUM(I23:I29)</f>
        <v>2760</v>
      </c>
      <c r="J30" s="257">
        <f>SUM(J23:J29)</f>
        <v>5241</v>
      </c>
    </row>
    <row r="31" spans="1:10" ht="15" customHeight="1" x14ac:dyDescent="0.15">
      <c r="A31" s="672" t="s">
        <v>104</v>
      </c>
      <c r="B31" s="673"/>
      <c r="C31" s="245">
        <f>SUM(C22:C30)</f>
        <v>11116</v>
      </c>
      <c r="D31" s="250">
        <f>SUM(D22:D30)</f>
        <v>11182</v>
      </c>
      <c r="E31" s="247">
        <f>SUM(C31:D31)</f>
        <v>22298</v>
      </c>
      <c r="F31" s="198" t="s">
        <v>81</v>
      </c>
      <c r="G31" s="181" t="s">
        <v>187</v>
      </c>
      <c r="H31" s="466">
        <v>206</v>
      </c>
      <c r="I31" s="463">
        <v>240</v>
      </c>
      <c r="J31" s="258">
        <f t="shared" ref="J31:J42" si="4">SUM(H31:I31)</f>
        <v>446</v>
      </c>
    </row>
    <row r="32" spans="1:10" ht="15" customHeight="1" x14ac:dyDescent="0.15">
      <c r="A32" s="169" t="s">
        <v>37</v>
      </c>
      <c r="B32" s="180" t="s">
        <v>144</v>
      </c>
      <c r="C32" s="420">
        <v>605</v>
      </c>
      <c r="D32" s="425">
        <v>644</v>
      </c>
      <c r="E32" s="248">
        <f t="shared" si="0"/>
        <v>1249</v>
      </c>
      <c r="F32" s="199" t="s">
        <v>82</v>
      </c>
      <c r="G32" s="174" t="s">
        <v>188</v>
      </c>
      <c r="H32" s="464">
        <v>427</v>
      </c>
      <c r="I32" s="465">
        <v>540</v>
      </c>
      <c r="J32" s="255">
        <f t="shared" si="4"/>
        <v>967</v>
      </c>
    </row>
    <row r="33" spans="1:10" ht="15" customHeight="1" x14ac:dyDescent="0.15">
      <c r="A33" s="171" t="s">
        <v>38</v>
      </c>
      <c r="B33" s="173" t="s">
        <v>145</v>
      </c>
      <c r="C33" s="421">
        <v>370</v>
      </c>
      <c r="D33" s="422">
        <v>355</v>
      </c>
      <c r="E33" s="243">
        <f t="shared" si="0"/>
        <v>725</v>
      </c>
      <c r="F33" s="199" t="s">
        <v>83</v>
      </c>
      <c r="G33" s="200" t="s">
        <v>189</v>
      </c>
      <c r="H33" s="464">
        <v>491</v>
      </c>
      <c r="I33" s="465">
        <v>626</v>
      </c>
      <c r="J33" s="255">
        <f t="shared" si="4"/>
        <v>1117</v>
      </c>
    </row>
    <row r="34" spans="1:10" ht="15" customHeight="1" x14ac:dyDescent="0.15">
      <c r="A34" s="171" t="s">
        <v>39</v>
      </c>
      <c r="B34" s="172" t="s">
        <v>146</v>
      </c>
      <c r="C34" s="421">
        <v>212</v>
      </c>
      <c r="D34" s="422">
        <v>241</v>
      </c>
      <c r="E34" s="243">
        <f t="shared" si="0"/>
        <v>453</v>
      </c>
      <c r="F34" s="199" t="s">
        <v>84</v>
      </c>
      <c r="G34" s="172" t="s">
        <v>190</v>
      </c>
      <c r="H34" s="468">
        <v>231</v>
      </c>
      <c r="I34" s="465">
        <v>262</v>
      </c>
      <c r="J34" s="255">
        <f t="shared" si="4"/>
        <v>493</v>
      </c>
    </row>
    <row r="35" spans="1:10" ht="15" customHeight="1" x14ac:dyDescent="0.15">
      <c r="A35" s="171" t="s">
        <v>40</v>
      </c>
      <c r="B35" s="172" t="s">
        <v>147</v>
      </c>
      <c r="C35" s="421">
        <v>503</v>
      </c>
      <c r="D35" s="422">
        <v>525</v>
      </c>
      <c r="E35" s="243">
        <f t="shared" si="0"/>
        <v>1028</v>
      </c>
      <c r="F35" s="199" t="s">
        <v>85</v>
      </c>
      <c r="G35" s="182" t="s">
        <v>191</v>
      </c>
      <c r="H35" s="464">
        <v>324</v>
      </c>
      <c r="I35" s="465">
        <v>362</v>
      </c>
      <c r="J35" s="255">
        <f t="shared" si="4"/>
        <v>686</v>
      </c>
    </row>
    <row r="36" spans="1:10" ht="15" customHeight="1" x14ac:dyDescent="0.15">
      <c r="A36" s="171" t="s">
        <v>41</v>
      </c>
      <c r="B36" s="172" t="s">
        <v>148</v>
      </c>
      <c r="C36" s="421">
        <v>472</v>
      </c>
      <c r="D36" s="422">
        <v>507</v>
      </c>
      <c r="E36" s="243">
        <f t="shared" si="0"/>
        <v>979</v>
      </c>
      <c r="F36" s="199" t="s">
        <v>86</v>
      </c>
      <c r="G36" s="182" t="s">
        <v>192</v>
      </c>
      <c r="H36" s="464">
        <v>221</v>
      </c>
      <c r="I36" s="465">
        <v>233</v>
      </c>
      <c r="J36" s="255">
        <f t="shared" si="4"/>
        <v>454</v>
      </c>
    </row>
    <row r="37" spans="1:10" ht="15" customHeight="1" x14ac:dyDescent="0.15">
      <c r="A37" s="171" t="s">
        <v>42</v>
      </c>
      <c r="B37" s="172" t="s">
        <v>149</v>
      </c>
      <c r="C37" s="421">
        <v>537</v>
      </c>
      <c r="D37" s="422">
        <v>570</v>
      </c>
      <c r="E37" s="243">
        <f t="shared" si="0"/>
        <v>1107</v>
      </c>
      <c r="F37" s="199" t="s">
        <v>87</v>
      </c>
      <c r="G37" s="201" t="s">
        <v>193</v>
      </c>
      <c r="H37" s="464">
        <v>126</v>
      </c>
      <c r="I37" s="465">
        <v>138</v>
      </c>
      <c r="J37" s="255">
        <f t="shared" si="4"/>
        <v>264</v>
      </c>
    </row>
    <row r="38" spans="1:10" ht="15" customHeight="1" x14ac:dyDescent="0.15">
      <c r="A38" s="175" t="s">
        <v>43</v>
      </c>
      <c r="B38" s="176" t="s">
        <v>150</v>
      </c>
      <c r="C38" s="423">
        <v>130</v>
      </c>
      <c r="D38" s="424">
        <v>153</v>
      </c>
      <c r="E38" s="244">
        <f t="shared" si="0"/>
        <v>283</v>
      </c>
      <c r="F38" s="199" t="s">
        <v>88</v>
      </c>
      <c r="G38" s="174" t="s">
        <v>194</v>
      </c>
      <c r="H38" s="468">
        <v>1259</v>
      </c>
      <c r="I38" s="465">
        <v>1416</v>
      </c>
      <c r="J38" s="255">
        <f t="shared" si="4"/>
        <v>2675</v>
      </c>
    </row>
    <row r="39" spans="1:10" ht="15" customHeight="1" x14ac:dyDescent="0.15">
      <c r="A39" s="672" t="s">
        <v>105</v>
      </c>
      <c r="B39" s="673"/>
      <c r="C39" s="245">
        <f>SUM(C32:C38)</f>
        <v>2829</v>
      </c>
      <c r="D39" s="246">
        <f>SUM(D32:D38)</f>
        <v>2995</v>
      </c>
      <c r="E39" s="247">
        <f>SUM(E32:E38)</f>
        <v>5824</v>
      </c>
      <c r="F39" s="199" t="s">
        <v>89</v>
      </c>
      <c r="G39" s="182" t="s">
        <v>601</v>
      </c>
      <c r="H39" s="464">
        <v>320</v>
      </c>
      <c r="I39" s="465">
        <v>338</v>
      </c>
      <c r="J39" s="255">
        <f t="shared" si="4"/>
        <v>658</v>
      </c>
    </row>
    <row r="40" spans="1:10" ht="15" customHeight="1" x14ac:dyDescent="0.15">
      <c r="A40" s="169" t="s">
        <v>44</v>
      </c>
      <c r="B40" s="181" t="s">
        <v>151</v>
      </c>
      <c r="C40" s="430">
        <v>1732</v>
      </c>
      <c r="D40" s="426">
        <v>1799</v>
      </c>
      <c r="E40" s="248">
        <f t="shared" si="0"/>
        <v>3531</v>
      </c>
      <c r="F40" s="199" t="s">
        <v>90</v>
      </c>
      <c r="G40" s="172" t="s">
        <v>602</v>
      </c>
      <c r="H40" s="468">
        <v>106</v>
      </c>
      <c r="I40" s="465">
        <v>119</v>
      </c>
      <c r="J40" s="255">
        <f t="shared" si="4"/>
        <v>225</v>
      </c>
    </row>
    <row r="41" spans="1:10" ht="15" customHeight="1" x14ac:dyDescent="0.15">
      <c r="A41" s="171" t="s">
        <v>45</v>
      </c>
      <c r="B41" s="182" t="s">
        <v>152</v>
      </c>
      <c r="C41" s="427">
        <v>535</v>
      </c>
      <c r="D41" s="428">
        <v>515</v>
      </c>
      <c r="E41" s="243">
        <f t="shared" si="0"/>
        <v>1050</v>
      </c>
      <c r="F41" s="199" t="s">
        <v>91</v>
      </c>
      <c r="G41" s="182" t="s">
        <v>198</v>
      </c>
      <c r="H41" s="464">
        <v>62</v>
      </c>
      <c r="I41" s="465">
        <v>82</v>
      </c>
      <c r="J41" s="255">
        <f t="shared" si="4"/>
        <v>144</v>
      </c>
    </row>
    <row r="42" spans="1:10" ht="15" customHeight="1" x14ac:dyDescent="0.15">
      <c r="A42" s="171" t="s">
        <v>46</v>
      </c>
      <c r="B42" s="182" t="s">
        <v>153</v>
      </c>
      <c r="C42" s="427">
        <v>2856</v>
      </c>
      <c r="D42" s="428">
        <v>3047</v>
      </c>
      <c r="E42" s="243">
        <f t="shared" si="0"/>
        <v>5903</v>
      </c>
      <c r="F42" s="202" t="s">
        <v>92</v>
      </c>
      <c r="G42" s="194" t="s">
        <v>199</v>
      </c>
      <c r="H42" s="467">
        <v>210</v>
      </c>
      <c r="I42" s="469">
        <v>259</v>
      </c>
      <c r="J42" s="261">
        <f t="shared" si="4"/>
        <v>469</v>
      </c>
    </row>
    <row r="43" spans="1:10" ht="15" customHeight="1" x14ac:dyDescent="0.15">
      <c r="A43" s="171" t="s">
        <v>47</v>
      </c>
      <c r="B43" s="182" t="s">
        <v>154</v>
      </c>
      <c r="C43" s="427">
        <v>1483</v>
      </c>
      <c r="D43" s="428">
        <v>1486</v>
      </c>
      <c r="E43" s="243">
        <f t="shared" si="0"/>
        <v>2969</v>
      </c>
      <c r="F43" s="674" t="s">
        <v>107</v>
      </c>
      <c r="G43" s="673"/>
      <c r="H43" s="262">
        <f>SUM(H31:H42)</f>
        <v>3983</v>
      </c>
      <c r="I43" s="263">
        <f>SUM(I31:I42)</f>
        <v>4615</v>
      </c>
      <c r="J43" s="257">
        <f>SUM(J31:J42)</f>
        <v>8598</v>
      </c>
    </row>
    <row r="44" spans="1:10" ht="15" customHeight="1" thickBot="1" x14ac:dyDescent="0.2">
      <c r="A44" s="171" t="s">
        <v>48</v>
      </c>
      <c r="B44" s="182" t="s">
        <v>155</v>
      </c>
      <c r="C44" s="427">
        <v>1771</v>
      </c>
      <c r="D44" s="428">
        <v>1847</v>
      </c>
      <c r="E44" s="243">
        <f t="shared" si="0"/>
        <v>3618</v>
      </c>
      <c r="F44" s="675" t="s">
        <v>662</v>
      </c>
      <c r="G44" s="676"/>
      <c r="H44" s="264">
        <f>C21+C31+C39+C47+H11+H15+H22+H30+H43</f>
        <v>73424</v>
      </c>
      <c r="I44" s="265">
        <f>D21+D31+D39+D47+I11+I15+I22+I30+I43</f>
        <v>74279</v>
      </c>
      <c r="J44" s="266">
        <f>H44+I44</f>
        <v>147703</v>
      </c>
    </row>
    <row r="45" spans="1:10" ht="15" customHeight="1" x14ac:dyDescent="0.15">
      <c r="A45" s="171" t="s">
        <v>49</v>
      </c>
      <c r="B45" s="182" t="s">
        <v>156</v>
      </c>
      <c r="C45" s="427">
        <v>1033</v>
      </c>
      <c r="D45" s="428">
        <v>1086</v>
      </c>
      <c r="E45" s="243">
        <f t="shared" si="0"/>
        <v>2119</v>
      </c>
      <c r="F45" s="677" t="s">
        <v>112</v>
      </c>
      <c r="G45" s="678"/>
      <c r="H45" s="267" t="s">
        <v>664</v>
      </c>
      <c r="I45" s="268" t="s">
        <v>665</v>
      </c>
      <c r="J45" s="269" t="s">
        <v>666</v>
      </c>
    </row>
    <row r="46" spans="1:10" ht="15" customHeight="1" x14ac:dyDescent="0.15">
      <c r="A46" s="175" t="s">
        <v>50</v>
      </c>
      <c r="B46" s="183" t="s">
        <v>157</v>
      </c>
      <c r="C46" s="431">
        <v>2679</v>
      </c>
      <c r="D46" s="429">
        <v>2864</v>
      </c>
      <c r="E46" s="249">
        <f t="shared" si="0"/>
        <v>5543</v>
      </c>
      <c r="F46" s="665" t="s">
        <v>571</v>
      </c>
      <c r="G46" s="666"/>
      <c r="H46" s="270">
        <v>70319</v>
      </c>
      <c r="I46" s="271">
        <v>70647</v>
      </c>
      <c r="J46" s="255">
        <f t="shared" ref="J46:J55" si="5">SUM(H46:I46)</f>
        <v>140966</v>
      </c>
    </row>
    <row r="47" spans="1:10" ht="15" customHeight="1" x14ac:dyDescent="0.15">
      <c r="A47" s="672" t="s">
        <v>106</v>
      </c>
      <c r="B47" s="673"/>
      <c r="C47" s="251">
        <f>SUM(C40:C46)</f>
        <v>12089</v>
      </c>
      <c r="D47" s="252">
        <f>SUM(D40:D46)</f>
        <v>12644</v>
      </c>
      <c r="E47" s="247">
        <f>SUM(E40:E46)</f>
        <v>24733</v>
      </c>
      <c r="F47" s="665" t="s">
        <v>572</v>
      </c>
      <c r="G47" s="666"/>
      <c r="H47" s="270">
        <v>70276</v>
      </c>
      <c r="I47" s="271">
        <v>70871</v>
      </c>
      <c r="J47" s="255">
        <f t="shared" si="5"/>
        <v>141147</v>
      </c>
    </row>
    <row r="48" spans="1:10" ht="15" customHeight="1" x14ac:dyDescent="0.15">
      <c r="A48" s="169" t="s">
        <v>51</v>
      </c>
      <c r="B48" s="181" t="s">
        <v>158</v>
      </c>
      <c r="C48" s="436">
        <v>758</v>
      </c>
      <c r="D48" s="432">
        <v>764</v>
      </c>
      <c r="E48" s="248">
        <f t="shared" si="0"/>
        <v>1522</v>
      </c>
      <c r="F48" s="665" t="s">
        <v>573</v>
      </c>
      <c r="G48" s="666"/>
      <c r="H48" s="270">
        <v>70480</v>
      </c>
      <c r="I48" s="271">
        <v>71178</v>
      </c>
      <c r="J48" s="255">
        <f t="shared" si="5"/>
        <v>141658</v>
      </c>
    </row>
    <row r="49" spans="1:10" ht="15" customHeight="1" x14ac:dyDescent="0.15">
      <c r="A49" s="171" t="s">
        <v>52</v>
      </c>
      <c r="B49" s="182" t="s">
        <v>159</v>
      </c>
      <c r="C49" s="433">
        <v>682</v>
      </c>
      <c r="D49" s="434">
        <v>707</v>
      </c>
      <c r="E49" s="243">
        <f t="shared" si="0"/>
        <v>1389</v>
      </c>
      <c r="F49" s="665" t="s">
        <v>574</v>
      </c>
      <c r="G49" s="666"/>
      <c r="H49" s="270">
        <v>70684</v>
      </c>
      <c r="I49" s="271">
        <v>71585</v>
      </c>
      <c r="J49" s="255">
        <f t="shared" si="5"/>
        <v>142269</v>
      </c>
    </row>
    <row r="50" spans="1:10" ht="15" customHeight="1" x14ac:dyDescent="0.15">
      <c r="A50" s="171" t="s">
        <v>53</v>
      </c>
      <c r="B50" s="182" t="s">
        <v>160</v>
      </c>
      <c r="C50" s="433">
        <v>259</v>
      </c>
      <c r="D50" s="434">
        <v>263</v>
      </c>
      <c r="E50" s="243">
        <f t="shared" si="0"/>
        <v>522</v>
      </c>
      <c r="F50" s="665" t="s">
        <v>575</v>
      </c>
      <c r="G50" s="666"/>
      <c r="H50" s="270">
        <v>70654</v>
      </c>
      <c r="I50" s="271">
        <v>71616</v>
      </c>
      <c r="J50" s="255">
        <f t="shared" si="5"/>
        <v>142270</v>
      </c>
    </row>
    <row r="51" spans="1:10" ht="15" customHeight="1" x14ac:dyDescent="0.15">
      <c r="A51" s="171" t="s">
        <v>54</v>
      </c>
      <c r="B51" s="182" t="s">
        <v>161</v>
      </c>
      <c r="C51" s="433">
        <v>890</v>
      </c>
      <c r="D51" s="434">
        <v>926</v>
      </c>
      <c r="E51" s="243">
        <f t="shared" si="0"/>
        <v>1816</v>
      </c>
      <c r="F51" s="665" t="s">
        <v>576</v>
      </c>
      <c r="G51" s="666"/>
      <c r="H51" s="270">
        <v>70751</v>
      </c>
      <c r="I51" s="271">
        <v>71855</v>
      </c>
      <c r="J51" s="255">
        <f t="shared" si="5"/>
        <v>142606</v>
      </c>
    </row>
    <row r="52" spans="1:10" ht="15" customHeight="1" x14ac:dyDescent="0.15">
      <c r="A52" s="171" t="s">
        <v>55</v>
      </c>
      <c r="B52" s="182" t="s">
        <v>162</v>
      </c>
      <c r="C52" s="433">
        <v>500</v>
      </c>
      <c r="D52" s="434">
        <v>506</v>
      </c>
      <c r="E52" s="243">
        <f t="shared" si="0"/>
        <v>1006</v>
      </c>
      <c r="F52" s="665" t="s">
        <v>605</v>
      </c>
      <c r="G52" s="666"/>
      <c r="H52" s="270">
        <v>70917</v>
      </c>
      <c r="I52" s="271">
        <v>72127</v>
      </c>
      <c r="J52" s="255">
        <f t="shared" si="5"/>
        <v>143044</v>
      </c>
    </row>
    <row r="53" spans="1:10" ht="15" customHeight="1" x14ac:dyDescent="0.15">
      <c r="A53" s="171" t="s">
        <v>56</v>
      </c>
      <c r="B53" s="184" t="s">
        <v>163</v>
      </c>
      <c r="C53" s="433">
        <v>681</v>
      </c>
      <c r="D53" s="434">
        <v>742</v>
      </c>
      <c r="E53" s="243">
        <f t="shared" si="0"/>
        <v>1423</v>
      </c>
      <c r="F53" s="665" t="s">
        <v>606</v>
      </c>
      <c r="G53" s="666"/>
      <c r="H53" s="270">
        <v>71251</v>
      </c>
      <c r="I53" s="271">
        <v>72252</v>
      </c>
      <c r="J53" s="255">
        <f t="shared" si="5"/>
        <v>143503</v>
      </c>
    </row>
    <row r="54" spans="1:10" ht="15" customHeight="1" x14ac:dyDescent="0.15">
      <c r="A54" s="171" t="s">
        <v>57</v>
      </c>
      <c r="B54" s="182" t="s">
        <v>164</v>
      </c>
      <c r="C54" s="433">
        <v>639</v>
      </c>
      <c r="D54" s="434">
        <v>623</v>
      </c>
      <c r="E54" s="243">
        <f t="shared" si="0"/>
        <v>1262</v>
      </c>
      <c r="F54" s="670" t="s">
        <v>663</v>
      </c>
      <c r="G54" s="671"/>
      <c r="H54" s="402">
        <v>71404</v>
      </c>
      <c r="I54" s="406">
        <v>72473</v>
      </c>
      <c r="J54" s="407">
        <f>SUM(H54:I54)</f>
        <v>143877</v>
      </c>
    </row>
    <row r="55" spans="1:10" ht="15" customHeight="1" thickBot="1" x14ac:dyDescent="0.2">
      <c r="A55" s="185" t="s">
        <v>58</v>
      </c>
      <c r="B55" s="186" t="s">
        <v>165</v>
      </c>
      <c r="C55" s="437">
        <v>315</v>
      </c>
      <c r="D55" s="435">
        <v>339</v>
      </c>
      <c r="E55" s="253">
        <f t="shared" si="0"/>
        <v>654</v>
      </c>
      <c r="F55" s="667" t="s">
        <v>745</v>
      </c>
      <c r="G55" s="668"/>
      <c r="H55" s="403">
        <f>H44</f>
        <v>73424</v>
      </c>
      <c r="I55" s="404">
        <f>I44</f>
        <v>74279</v>
      </c>
      <c r="J55" s="405">
        <f t="shared" si="5"/>
        <v>147703</v>
      </c>
    </row>
    <row r="56" spans="1:10" x14ac:dyDescent="0.15">
      <c r="D56" s="165"/>
      <c r="F56" s="7"/>
      <c r="G56" s="7"/>
      <c r="H56" s="669" t="s">
        <v>200</v>
      </c>
      <c r="I56" s="669"/>
      <c r="J56" s="669"/>
    </row>
  </sheetData>
  <mergeCells count="30">
    <mergeCell ref="A1:J1"/>
    <mergeCell ref="H2:J2"/>
    <mergeCell ref="A3:A4"/>
    <mergeCell ref="B3:B4"/>
    <mergeCell ref="C3:E3"/>
    <mergeCell ref="F3:F4"/>
    <mergeCell ref="G3:G4"/>
    <mergeCell ref="H3:J3"/>
    <mergeCell ref="A47:B47"/>
    <mergeCell ref="F46:G46"/>
    <mergeCell ref="F11:G11"/>
    <mergeCell ref="F15:G15"/>
    <mergeCell ref="A21:B21"/>
    <mergeCell ref="F22:G22"/>
    <mergeCell ref="F30:G30"/>
    <mergeCell ref="A31:B31"/>
    <mergeCell ref="A39:B39"/>
    <mergeCell ref="F43:G43"/>
    <mergeCell ref="F44:G44"/>
    <mergeCell ref="F45:G45"/>
    <mergeCell ref="F53:G53"/>
    <mergeCell ref="F55:G55"/>
    <mergeCell ref="H56:J56"/>
    <mergeCell ref="F47:G47"/>
    <mergeCell ref="F48:G48"/>
    <mergeCell ref="F49:G49"/>
    <mergeCell ref="F50:G50"/>
    <mergeCell ref="F51:G51"/>
    <mergeCell ref="F52:G52"/>
    <mergeCell ref="F54:G54"/>
  </mergeCells>
  <phoneticPr fontId="18"/>
  <pageMargins left="0.59055118110236227" right="0.59055118110236227" top="0.47244094488188981" bottom="0.62992125984251968" header="0.51181102362204722" footer="0.51181102362204722"/>
  <pageSetup paperSize="9" scale="97" firstPageNumber="13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35"/>
  <sheetViews>
    <sheetView defaultGridColor="0" view="pageBreakPreview" colorId="22" zoomScaleNormal="75" zoomScaleSheetLayoutView="100" workbookViewId="0">
      <pane ySplit="4" topLeftCell="A5" activePane="bottomLeft" state="frozen"/>
      <selection activeCell="N16" sqref="N16"/>
      <selection pane="bottomLeft" activeCell="G44" sqref="G44"/>
    </sheetView>
  </sheetViews>
  <sheetFormatPr defaultColWidth="8.75" defaultRowHeight="12" x14ac:dyDescent="0.15"/>
  <cols>
    <col min="1" max="2" width="4.625" style="10" customWidth="1"/>
    <col min="3" max="3" width="15.375" style="10" customWidth="1"/>
    <col min="4" max="4" width="10.625" style="10" customWidth="1"/>
    <col min="5" max="10" width="8.125" style="1" customWidth="1"/>
    <col min="11" max="12" width="4.625" style="1" customWidth="1"/>
    <col min="13" max="13" width="15.375" style="1" customWidth="1"/>
    <col min="14" max="14" width="10.625" style="10" customWidth="1"/>
    <col min="15" max="20" width="8.125" style="1" customWidth="1"/>
    <col min="21" max="21" width="9.25" style="1" customWidth="1"/>
    <col min="22" max="16384" width="8.75" style="1"/>
  </cols>
  <sheetData>
    <row r="1" spans="1:21" s="2" customFormat="1" ht="18.75" customHeight="1" x14ac:dyDescent="0.15">
      <c r="A1" s="708" t="s">
        <v>202</v>
      </c>
      <c r="B1" s="708"/>
      <c r="C1" s="708"/>
      <c r="D1" s="708"/>
      <c r="E1" s="708"/>
      <c r="F1" s="708"/>
      <c r="G1" s="708"/>
      <c r="H1" s="708"/>
      <c r="I1" s="708"/>
      <c r="J1" s="708"/>
      <c r="K1" s="708" t="s">
        <v>113</v>
      </c>
      <c r="L1" s="708"/>
      <c r="M1" s="708"/>
      <c r="N1" s="708"/>
      <c r="O1" s="708"/>
      <c r="P1" s="708"/>
      <c r="Q1" s="708"/>
      <c r="R1" s="708"/>
      <c r="S1" s="708"/>
      <c r="T1" s="708"/>
      <c r="U1" s="476"/>
    </row>
    <row r="2" spans="1:21" s="2" customFormat="1" ht="15" thickBot="1" x14ac:dyDescent="0.2">
      <c r="A2" s="482"/>
      <c r="B2" s="482"/>
      <c r="C2" s="482"/>
      <c r="D2" s="482"/>
      <c r="E2" s="475"/>
      <c r="F2" s="475"/>
      <c r="G2" s="475"/>
      <c r="H2" s="475"/>
      <c r="I2" s="477"/>
      <c r="J2" s="479"/>
      <c r="K2" s="475"/>
      <c r="L2" s="475"/>
      <c r="M2" s="475"/>
      <c r="N2" s="482"/>
      <c r="O2" s="475"/>
      <c r="P2" s="475"/>
      <c r="Q2" s="475"/>
      <c r="R2" s="475"/>
      <c r="S2" s="470"/>
      <c r="T2" s="479"/>
      <c r="U2" s="476"/>
    </row>
    <row r="3" spans="1:21" ht="18" customHeight="1" x14ac:dyDescent="0.15">
      <c r="A3" s="709" t="s">
        <v>5</v>
      </c>
      <c r="B3" s="709"/>
      <c r="C3" s="709"/>
      <c r="D3" s="710"/>
      <c r="E3" s="717" t="s">
        <v>116</v>
      </c>
      <c r="F3" s="716"/>
      <c r="G3" s="718"/>
      <c r="H3" s="715" t="s">
        <v>117</v>
      </c>
      <c r="I3" s="716"/>
      <c r="J3" s="716"/>
      <c r="K3" s="709" t="s">
        <v>5</v>
      </c>
      <c r="L3" s="709"/>
      <c r="M3" s="709"/>
      <c r="N3" s="710"/>
      <c r="O3" s="717" t="s">
        <v>196</v>
      </c>
      <c r="P3" s="716"/>
      <c r="Q3" s="718"/>
      <c r="R3" s="715" t="s">
        <v>118</v>
      </c>
      <c r="S3" s="716"/>
      <c r="T3" s="716"/>
      <c r="U3" s="478"/>
    </row>
    <row r="4" spans="1:21" ht="18" customHeight="1" x14ac:dyDescent="0.15">
      <c r="A4" s="711"/>
      <c r="B4" s="711"/>
      <c r="C4" s="711"/>
      <c r="D4" s="712"/>
      <c r="E4" s="471" t="s">
        <v>2</v>
      </c>
      <c r="F4" s="472" t="s">
        <v>3</v>
      </c>
      <c r="G4" s="472" t="s">
        <v>4</v>
      </c>
      <c r="H4" s="472" t="s">
        <v>2</v>
      </c>
      <c r="I4" s="472" t="s">
        <v>3</v>
      </c>
      <c r="J4" s="473" t="s">
        <v>4</v>
      </c>
      <c r="K4" s="711"/>
      <c r="L4" s="711"/>
      <c r="M4" s="711"/>
      <c r="N4" s="712"/>
      <c r="O4" s="474" t="s">
        <v>2</v>
      </c>
      <c r="P4" s="472" t="s">
        <v>3</v>
      </c>
      <c r="Q4" s="472" t="s">
        <v>4</v>
      </c>
      <c r="R4" s="472" t="s">
        <v>6</v>
      </c>
      <c r="S4" s="472" t="s">
        <v>7</v>
      </c>
      <c r="T4" s="473" t="s">
        <v>4</v>
      </c>
      <c r="U4" s="478"/>
    </row>
    <row r="5" spans="1:21" s="2" customFormat="1" ht="24" customHeight="1" x14ac:dyDescent="0.15">
      <c r="A5" s="714" t="s">
        <v>599</v>
      </c>
      <c r="B5" s="713" t="s">
        <v>93</v>
      </c>
      <c r="C5" s="488" t="s">
        <v>577</v>
      </c>
      <c r="D5" s="489" t="s">
        <v>201</v>
      </c>
      <c r="E5" s="485">
        <v>69782</v>
      </c>
      <c r="F5" s="486">
        <v>70724</v>
      </c>
      <c r="G5" s="487">
        <v>140506</v>
      </c>
      <c r="H5" s="486">
        <v>49242</v>
      </c>
      <c r="I5" s="486">
        <v>50683</v>
      </c>
      <c r="J5" s="486">
        <v>99925</v>
      </c>
      <c r="K5" s="714" t="s">
        <v>599</v>
      </c>
      <c r="L5" s="713" t="s">
        <v>93</v>
      </c>
      <c r="M5" s="577" t="s">
        <v>577</v>
      </c>
      <c r="N5" s="573" t="s">
        <v>201</v>
      </c>
      <c r="O5" s="575">
        <v>70.569999999999993</v>
      </c>
      <c r="P5" s="576">
        <v>71.66</v>
      </c>
      <c r="Q5" s="576">
        <v>71.12</v>
      </c>
      <c r="R5" s="574">
        <v>97269</v>
      </c>
      <c r="S5" s="574">
        <v>2651</v>
      </c>
      <c r="T5" s="574">
        <v>99920</v>
      </c>
      <c r="U5" s="478"/>
    </row>
    <row r="6" spans="1:21" s="3" customFormat="1" ht="24" customHeight="1" x14ac:dyDescent="0.15">
      <c r="A6" s="698"/>
      <c r="B6" s="706"/>
      <c r="C6" s="483" t="s">
        <v>578</v>
      </c>
      <c r="D6" s="484" t="s">
        <v>201</v>
      </c>
      <c r="E6" s="485">
        <v>70538</v>
      </c>
      <c r="F6" s="486">
        <v>71713</v>
      </c>
      <c r="G6" s="487">
        <v>142251</v>
      </c>
      <c r="H6" s="486">
        <v>40269</v>
      </c>
      <c r="I6" s="486">
        <v>40625</v>
      </c>
      <c r="J6" s="486">
        <v>80894</v>
      </c>
      <c r="K6" s="698"/>
      <c r="L6" s="706"/>
      <c r="M6" s="572" t="s">
        <v>578</v>
      </c>
      <c r="N6" s="573" t="s">
        <v>201</v>
      </c>
      <c r="O6" s="575">
        <v>57.09</v>
      </c>
      <c r="P6" s="576">
        <v>56.65</v>
      </c>
      <c r="Q6" s="576">
        <v>56.87</v>
      </c>
      <c r="R6" s="574">
        <v>78905</v>
      </c>
      <c r="S6" s="574">
        <v>1987</v>
      </c>
      <c r="T6" s="574">
        <v>80892</v>
      </c>
      <c r="U6" s="478"/>
    </row>
    <row r="7" spans="1:21" s="3" customFormat="1" ht="24" customHeight="1" x14ac:dyDescent="0.15">
      <c r="A7" s="698"/>
      <c r="B7" s="707"/>
      <c r="C7" s="483" t="s">
        <v>746</v>
      </c>
      <c r="D7" s="484" t="s">
        <v>201</v>
      </c>
      <c r="E7" s="485">
        <v>73502</v>
      </c>
      <c r="F7" s="486">
        <v>74348</v>
      </c>
      <c r="G7" s="487">
        <v>147850</v>
      </c>
      <c r="H7" s="486">
        <v>37435</v>
      </c>
      <c r="I7" s="486">
        <v>37487</v>
      </c>
      <c r="J7" s="486">
        <v>74922</v>
      </c>
      <c r="K7" s="698"/>
      <c r="L7" s="707"/>
      <c r="M7" s="572" t="s">
        <v>746</v>
      </c>
      <c r="N7" s="573" t="s">
        <v>201</v>
      </c>
      <c r="O7" s="575">
        <v>50.93</v>
      </c>
      <c r="P7" s="576">
        <v>50.42</v>
      </c>
      <c r="Q7" s="576">
        <v>50.67</v>
      </c>
      <c r="R7" s="574">
        <v>73402</v>
      </c>
      <c r="S7" s="574">
        <v>1519</v>
      </c>
      <c r="T7" s="574">
        <v>74921</v>
      </c>
      <c r="U7" s="478"/>
    </row>
    <row r="8" spans="1:21" s="4" customFormat="1" ht="24" customHeight="1" x14ac:dyDescent="0.15">
      <c r="A8" s="698"/>
      <c r="B8" s="705" t="s">
        <v>94</v>
      </c>
      <c r="C8" s="501" t="s">
        <v>577</v>
      </c>
      <c r="D8" s="493" t="s">
        <v>201</v>
      </c>
      <c r="E8" s="497">
        <v>69782</v>
      </c>
      <c r="F8" s="498">
        <v>70724</v>
      </c>
      <c r="G8" s="498">
        <v>140506</v>
      </c>
      <c r="H8" s="498">
        <v>49260</v>
      </c>
      <c r="I8" s="498">
        <v>50700</v>
      </c>
      <c r="J8" s="498">
        <v>99960</v>
      </c>
      <c r="K8" s="698"/>
      <c r="L8" s="705" t="s">
        <v>94</v>
      </c>
      <c r="M8" s="590" t="s">
        <v>577</v>
      </c>
      <c r="N8" s="581" t="s">
        <v>201</v>
      </c>
      <c r="O8" s="587">
        <v>70.59</v>
      </c>
      <c r="P8" s="587">
        <v>71.69</v>
      </c>
      <c r="Q8" s="587">
        <v>71.14</v>
      </c>
      <c r="R8" s="584">
        <v>97972</v>
      </c>
      <c r="S8" s="584">
        <v>1986</v>
      </c>
      <c r="T8" s="584">
        <v>99958</v>
      </c>
      <c r="U8" s="478"/>
    </row>
    <row r="9" spans="1:21" s="4" customFormat="1" ht="24" customHeight="1" x14ac:dyDescent="0.15">
      <c r="A9" s="698"/>
      <c r="B9" s="706"/>
      <c r="C9" s="491" t="s">
        <v>578</v>
      </c>
      <c r="D9" s="492" t="s">
        <v>201</v>
      </c>
      <c r="E9" s="495">
        <v>70538</v>
      </c>
      <c r="F9" s="496">
        <v>71713</v>
      </c>
      <c r="G9" s="496">
        <v>142251</v>
      </c>
      <c r="H9" s="496">
        <v>40264</v>
      </c>
      <c r="I9" s="496">
        <v>40594</v>
      </c>
      <c r="J9" s="496">
        <v>80858</v>
      </c>
      <c r="K9" s="698"/>
      <c r="L9" s="706"/>
      <c r="M9" s="579" t="s">
        <v>578</v>
      </c>
      <c r="N9" s="580" t="s">
        <v>201</v>
      </c>
      <c r="O9" s="586">
        <v>57.08</v>
      </c>
      <c r="P9" s="586">
        <v>56.61</v>
      </c>
      <c r="Q9" s="586">
        <v>56.84</v>
      </c>
      <c r="R9" s="583">
        <v>76759</v>
      </c>
      <c r="S9" s="583">
        <v>4099</v>
      </c>
      <c r="T9" s="583">
        <v>80858</v>
      </c>
      <c r="U9" s="478"/>
    </row>
    <row r="10" spans="1:21" s="4" customFormat="1" ht="24" customHeight="1" x14ac:dyDescent="0.15">
      <c r="A10" s="700"/>
      <c r="B10" s="707"/>
      <c r="C10" s="490" t="s">
        <v>746</v>
      </c>
      <c r="D10" s="494" t="s">
        <v>201</v>
      </c>
      <c r="E10" s="499">
        <v>73502</v>
      </c>
      <c r="F10" s="500">
        <v>74348</v>
      </c>
      <c r="G10" s="500">
        <v>147850</v>
      </c>
      <c r="H10" s="500">
        <v>37443</v>
      </c>
      <c r="I10" s="500">
        <v>37483</v>
      </c>
      <c r="J10" s="500">
        <v>74926</v>
      </c>
      <c r="K10" s="700"/>
      <c r="L10" s="707"/>
      <c r="M10" s="578" t="s">
        <v>746</v>
      </c>
      <c r="N10" s="582" t="s">
        <v>201</v>
      </c>
      <c r="O10" s="589">
        <v>50.94</v>
      </c>
      <c r="P10" s="588">
        <v>50.42</v>
      </c>
      <c r="Q10" s="588">
        <v>50.68</v>
      </c>
      <c r="R10" s="585">
        <v>72923</v>
      </c>
      <c r="S10" s="585">
        <v>2000</v>
      </c>
      <c r="T10" s="585">
        <v>74923</v>
      </c>
      <c r="U10" s="478"/>
    </row>
    <row r="11" spans="1:21" s="4" customFormat="1" ht="24" customHeight="1" x14ac:dyDescent="0.15">
      <c r="A11" s="696" t="s">
        <v>95</v>
      </c>
      <c r="B11" s="705" t="s">
        <v>93</v>
      </c>
      <c r="C11" s="504" t="s">
        <v>747</v>
      </c>
      <c r="D11" s="506" t="s">
        <v>201</v>
      </c>
      <c r="E11" s="510">
        <v>70316</v>
      </c>
      <c r="F11" s="511">
        <v>71143</v>
      </c>
      <c r="G11" s="511">
        <v>141459</v>
      </c>
      <c r="H11" s="511">
        <v>35975</v>
      </c>
      <c r="I11" s="511">
        <v>35609</v>
      </c>
      <c r="J11" s="511">
        <v>71584</v>
      </c>
      <c r="K11" s="696" t="s">
        <v>95</v>
      </c>
      <c r="L11" s="705" t="s">
        <v>93</v>
      </c>
      <c r="M11" s="591" t="s">
        <v>747</v>
      </c>
      <c r="N11" s="593" t="s">
        <v>201</v>
      </c>
      <c r="O11" s="597">
        <v>51.16</v>
      </c>
      <c r="P11" s="597">
        <v>50.05</v>
      </c>
      <c r="Q11" s="597">
        <v>50.6</v>
      </c>
      <c r="R11" s="595">
        <v>69691</v>
      </c>
      <c r="S11" s="595">
        <v>1893</v>
      </c>
      <c r="T11" s="595">
        <v>71584</v>
      </c>
      <c r="U11" s="478"/>
    </row>
    <row r="12" spans="1:21" ht="24" customHeight="1" x14ac:dyDescent="0.15">
      <c r="A12" s="698"/>
      <c r="B12" s="706"/>
      <c r="C12" s="502" t="s">
        <v>748</v>
      </c>
      <c r="D12" s="505" t="s">
        <v>11</v>
      </c>
      <c r="E12" s="508">
        <v>70974</v>
      </c>
      <c r="F12" s="509">
        <v>72128</v>
      </c>
      <c r="G12" s="509">
        <v>143102</v>
      </c>
      <c r="H12" s="509">
        <v>35309</v>
      </c>
      <c r="I12" s="509">
        <v>34564</v>
      </c>
      <c r="J12" s="509">
        <v>69873</v>
      </c>
      <c r="K12" s="698"/>
      <c r="L12" s="706"/>
      <c r="M12" s="591" t="s">
        <v>748</v>
      </c>
      <c r="N12" s="593" t="s">
        <v>11</v>
      </c>
      <c r="O12" s="599">
        <v>48.83</v>
      </c>
      <c r="P12" s="597">
        <v>49.75</v>
      </c>
      <c r="Q12" s="597">
        <v>48.83</v>
      </c>
      <c r="R12" s="595">
        <v>68261</v>
      </c>
      <c r="S12" s="595">
        <v>1612</v>
      </c>
      <c r="T12" s="595">
        <v>69873</v>
      </c>
      <c r="U12" s="478"/>
    </row>
    <row r="13" spans="1:21" ht="24" customHeight="1" x14ac:dyDescent="0.15">
      <c r="A13" s="698"/>
      <c r="B13" s="707"/>
      <c r="C13" s="503" t="s">
        <v>749</v>
      </c>
      <c r="D13" s="507" t="s">
        <v>11</v>
      </c>
      <c r="E13" s="512">
        <v>73599</v>
      </c>
      <c r="F13" s="513">
        <v>74517</v>
      </c>
      <c r="G13" s="513">
        <v>148116</v>
      </c>
      <c r="H13" s="513">
        <v>35956</v>
      </c>
      <c r="I13" s="513">
        <v>35778</v>
      </c>
      <c r="J13" s="513">
        <v>71734</v>
      </c>
      <c r="K13" s="698"/>
      <c r="L13" s="707"/>
      <c r="M13" s="591" t="s">
        <v>749</v>
      </c>
      <c r="N13" s="593" t="s">
        <v>11</v>
      </c>
      <c r="O13" s="597">
        <v>48.85</v>
      </c>
      <c r="P13" s="597">
        <v>48.01</v>
      </c>
      <c r="Q13" s="597">
        <v>48.43</v>
      </c>
      <c r="R13" s="595">
        <v>69769</v>
      </c>
      <c r="S13" s="595">
        <v>1964</v>
      </c>
      <c r="T13" s="595">
        <v>71733</v>
      </c>
      <c r="U13" s="478"/>
    </row>
    <row r="14" spans="1:21" ht="24" customHeight="1" x14ac:dyDescent="0.15">
      <c r="A14" s="698"/>
      <c r="B14" s="705" t="s">
        <v>96</v>
      </c>
      <c r="C14" s="514" t="s">
        <v>747</v>
      </c>
      <c r="D14" s="516" t="s">
        <v>201</v>
      </c>
      <c r="E14" s="518">
        <v>70316</v>
      </c>
      <c r="F14" s="519">
        <v>71143</v>
      </c>
      <c r="G14" s="519">
        <v>141459</v>
      </c>
      <c r="H14" s="519">
        <v>35951</v>
      </c>
      <c r="I14" s="519">
        <v>35592</v>
      </c>
      <c r="J14" s="519">
        <v>71543</v>
      </c>
      <c r="K14" s="698"/>
      <c r="L14" s="705" t="s">
        <v>96</v>
      </c>
      <c r="M14" s="603" t="s">
        <v>747</v>
      </c>
      <c r="N14" s="581" t="s">
        <v>201</v>
      </c>
      <c r="O14" s="611">
        <v>51.13</v>
      </c>
      <c r="P14" s="611">
        <v>50.03</v>
      </c>
      <c r="Q14" s="611">
        <v>50.58</v>
      </c>
      <c r="R14" s="607">
        <v>69331</v>
      </c>
      <c r="S14" s="607">
        <v>2212</v>
      </c>
      <c r="T14" s="607">
        <v>71543</v>
      </c>
      <c r="U14" s="478"/>
    </row>
    <row r="15" spans="1:21" ht="24" customHeight="1" x14ac:dyDescent="0.15">
      <c r="A15" s="698"/>
      <c r="B15" s="706"/>
      <c r="C15" s="514" t="s">
        <v>748</v>
      </c>
      <c r="D15" s="516" t="s">
        <v>11</v>
      </c>
      <c r="E15" s="518">
        <v>70974</v>
      </c>
      <c r="F15" s="519">
        <v>72128</v>
      </c>
      <c r="G15" s="519">
        <v>143102</v>
      </c>
      <c r="H15" s="519">
        <v>35309</v>
      </c>
      <c r="I15" s="519">
        <v>34559</v>
      </c>
      <c r="J15" s="519">
        <v>69868</v>
      </c>
      <c r="K15" s="698"/>
      <c r="L15" s="706"/>
      <c r="M15" s="591" t="s">
        <v>748</v>
      </c>
      <c r="N15" s="593" t="s">
        <v>11</v>
      </c>
      <c r="O15" s="597">
        <v>49.75</v>
      </c>
      <c r="P15" s="597">
        <v>47.91</v>
      </c>
      <c r="Q15" s="597">
        <v>48.82</v>
      </c>
      <c r="R15" s="595">
        <v>67860</v>
      </c>
      <c r="S15" s="595">
        <v>2008</v>
      </c>
      <c r="T15" s="595">
        <v>69868</v>
      </c>
      <c r="U15" s="478"/>
    </row>
    <row r="16" spans="1:21" ht="24" customHeight="1" x14ac:dyDescent="0.15">
      <c r="A16" s="700"/>
      <c r="B16" s="707"/>
      <c r="C16" s="515" t="s">
        <v>749</v>
      </c>
      <c r="D16" s="517" t="s">
        <v>11</v>
      </c>
      <c r="E16" s="520">
        <v>73599</v>
      </c>
      <c r="F16" s="521">
        <v>74517</v>
      </c>
      <c r="G16" s="521">
        <v>148116</v>
      </c>
      <c r="H16" s="521">
        <v>35943</v>
      </c>
      <c r="I16" s="521">
        <v>35770</v>
      </c>
      <c r="J16" s="521">
        <v>71713</v>
      </c>
      <c r="K16" s="700"/>
      <c r="L16" s="707"/>
      <c r="M16" s="592" t="s">
        <v>749</v>
      </c>
      <c r="N16" s="594" t="s">
        <v>11</v>
      </c>
      <c r="O16" s="598">
        <v>48.84</v>
      </c>
      <c r="P16" s="598">
        <v>48</v>
      </c>
      <c r="Q16" s="598">
        <v>48.42</v>
      </c>
      <c r="R16" s="596">
        <v>69828</v>
      </c>
      <c r="S16" s="596">
        <v>1885</v>
      </c>
      <c r="T16" s="596">
        <v>71713</v>
      </c>
      <c r="U16" s="478"/>
    </row>
    <row r="17" spans="1:21" ht="24" customHeight="1" x14ac:dyDescent="0.15">
      <c r="A17" s="695" t="s">
        <v>97</v>
      </c>
      <c r="B17" s="696"/>
      <c r="C17" s="522" t="s">
        <v>579</v>
      </c>
      <c r="D17" s="523"/>
      <c r="E17" s="524">
        <v>69129</v>
      </c>
      <c r="F17" s="525">
        <v>70182</v>
      </c>
      <c r="G17" s="525">
        <v>139311</v>
      </c>
      <c r="H17" s="525">
        <v>21150</v>
      </c>
      <c r="I17" s="525">
        <v>20986</v>
      </c>
      <c r="J17" s="525">
        <v>42136</v>
      </c>
      <c r="K17" s="695" t="s">
        <v>97</v>
      </c>
      <c r="L17" s="696"/>
      <c r="M17" s="602" t="s">
        <v>579</v>
      </c>
      <c r="N17" s="604"/>
      <c r="O17" s="609">
        <v>30.59</v>
      </c>
      <c r="P17" s="610">
        <v>29.9</v>
      </c>
      <c r="Q17" s="610">
        <v>30.25</v>
      </c>
      <c r="R17" s="606">
        <v>41047</v>
      </c>
      <c r="S17" s="606">
        <v>1089</v>
      </c>
      <c r="T17" s="606">
        <v>42136</v>
      </c>
      <c r="U17" s="478"/>
    </row>
    <row r="18" spans="1:21" ht="24" customHeight="1" x14ac:dyDescent="0.15">
      <c r="A18" s="697"/>
      <c r="B18" s="698"/>
      <c r="C18" s="522" t="s">
        <v>580</v>
      </c>
      <c r="D18" s="523"/>
      <c r="E18" s="524">
        <v>69791</v>
      </c>
      <c r="F18" s="525">
        <v>71279</v>
      </c>
      <c r="G18" s="525">
        <v>141070</v>
      </c>
      <c r="H18" s="525">
        <v>20530</v>
      </c>
      <c r="I18" s="525">
        <v>21647</v>
      </c>
      <c r="J18" s="525">
        <v>42177</v>
      </c>
      <c r="K18" s="697"/>
      <c r="L18" s="698"/>
      <c r="M18" s="602" t="s">
        <v>580</v>
      </c>
      <c r="N18" s="604"/>
      <c r="O18" s="609">
        <v>29.42</v>
      </c>
      <c r="P18" s="610">
        <v>30.37</v>
      </c>
      <c r="Q18" s="610">
        <v>29.9</v>
      </c>
      <c r="R18" s="606">
        <v>41824</v>
      </c>
      <c r="S18" s="606">
        <v>352</v>
      </c>
      <c r="T18" s="606">
        <v>42176</v>
      </c>
      <c r="U18" s="478"/>
    </row>
    <row r="19" spans="1:21" ht="24" customHeight="1" x14ac:dyDescent="0.15">
      <c r="A19" s="699"/>
      <c r="B19" s="700"/>
      <c r="C19" s="522" t="s">
        <v>750</v>
      </c>
      <c r="D19" s="523"/>
      <c r="E19" s="524">
        <v>72708</v>
      </c>
      <c r="F19" s="525">
        <v>73707</v>
      </c>
      <c r="G19" s="525">
        <v>146415</v>
      </c>
      <c r="H19" s="525">
        <v>20553</v>
      </c>
      <c r="I19" s="525">
        <v>21827</v>
      </c>
      <c r="J19" s="525">
        <v>42380</v>
      </c>
      <c r="K19" s="699"/>
      <c r="L19" s="700"/>
      <c r="M19" s="602" t="s">
        <v>750</v>
      </c>
      <c r="N19" s="604"/>
      <c r="O19" s="609">
        <v>28.27</v>
      </c>
      <c r="P19" s="610">
        <v>29.61</v>
      </c>
      <c r="Q19" s="610">
        <v>28.95</v>
      </c>
      <c r="R19" s="606">
        <v>42033</v>
      </c>
      <c r="S19" s="606">
        <v>347</v>
      </c>
      <c r="T19" s="606">
        <v>42380</v>
      </c>
      <c r="U19" s="478"/>
    </row>
    <row r="20" spans="1:21" ht="24" customHeight="1" x14ac:dyDescent="0.15">
      <c r="A20" s="695" t="s">
        <v>98</v>
      </c>
      <c r="B20" s="696"/>
      <c r="C20" s="528" t="s">
        <v>751</v>
      </c>
      <c r="D20" s="530"/>
      <c r="E20" s="534">
        <v>44998</v>
      </c>
      <c r="F20" s="535">
        <v>44680</v>
      </c>
      <c r="G20" s="535">
        <v>89678</v>
      </c>
      <c r="H20" s="535">
        <v>21154</v>
      </c>
      <c r="I20" s="535">
        <v>22894</v>
      </c>
      <c r="J20" s="535">
        <v>44048</v>
      </c>
      <c r="K20" s="695" t="s">
        <v>98</v>
      </c>
      <c r="L20" s="696"/>
      <c r="M20" s="603" t="s">
        <v>751</v>
      </c>
      <c r="N20" s="615"/>
      <c r="O20" s="611">
        <v>47.01</v>
      </c>
      <c r="P20" s="611">
        <v>51.24</v>
      </c>
      <c r="Q20" s="611">
        <v>49.12</v>
      </c>
      <c r="R20" s="607">
        <v>43428</v>
      </c>
      <c r="S20" s="607">
        <v>620</v>
      </c>
      <c r="T20" s="607">
        <v>44048</v>
      </c>
      <c r="U20" s="478"/>
    </row>
    <row r="21" spans="1:21" ht="24" customHeight="1" x14ac:dyDescent="0.15">
      <c r="A21" s="697"/>
      <c r="B21" s="698"/>
      <c r="C21" s="526" t="s">
        <v>581</v>
      </c>
      <c r="D21" s="529"/>
      <c r="E21" s="532">
        <v>67927</v>
      </c>
      <c r="F21" s="533">
        <v>68766</v>
      </c>
      <c r="G21" s="533">
        <v>136693</v>
      </c>
      <c r="H21" s="533">
        <v>31182</v>
      </c>
      <c r="I21" s="533">
        <v>33594</v>
      </c>
      <c r="J21" s="533">
        <v>64776</v>
      </c>
      <c r="K21" s="697"/>
      <c r="L21" s="698"/>
      <c r="M21" s="600" t="s">
        <v>581</v>
      </c>
      <c r="N21" s="613"/>
      <c r="O21" s="609">
        <v>45.91</v>
      </c>
      <c r="P21" s="609">
        <v>48.85</v>
      </c>
      <c r="Q21" s="609">
        <v>47.39</v>
      </c>
      <c r="R21" s="605">
        <v>63716</v>
      </c>
      <c r="S21" s="605">
        <v>1060</v>
      </c>
      <c r="T21" s="605">
        <v>64776</v>
      </c>
      <c r="U21" s="478"/>
    </row>
    <row r="22" spans="1:21" ht="24" customHeight="1" x14ac:dyDescent="0.15">
      <c r="A22" s="699"/>
      <c r="B22" s="700"/>
      <c r="C22" s="527" t="s">
        <v>752</v>
      </c>
      <c r="D22" s="531"/>
      <c r="E22" s="536">
        <v>69531</v>
      </c>
      <c r="F22" s="537">
        <v>71141</v>
      </c>
      <c r="G22" s="537">
        <v>140672</v>
      </c>
      <c r="H22" s="537">
        <v>21496</v>
      </c>
      <c r="I22" s="537">
        <v>21469</v>
      </c>
      <c r="J22" s="537">
        <v>42965</v>
      </c>
      <c r="K22" s="699"/>
      <c r="L22" s="700"/>
      <c r="M22" s="601" t="s">
        <v>752</v>
      </c>
      <c r="N22" s="614"/>
      <c r="O22" s="612">
        <v>30.92</v>
      </c>
      <c r="P22" s="612">
        <v>30.18</v>
      </c>
      <c r="Q22" s="612">
        <v>30.54</v>
      </c>
      <c r="R22" s="608">
        <v>41892</v>
      </c>
      <c r="S22" s="608">
        <v>1073</v>
      </c>
      <c r="T22" s="608">
        <v>42965</v>
      </c>
      <c r="U22" s="478"/>
    </row>
    <row r="23" spans="1:21" ht="24" customHeight="1" x14ac:dyDescent="0.15">
      <c r="A23" s="695" t="s">
        <v>99</v>
      </c>
      <c r="B23" s="696"/>
      <c r="C23" s="538" t="s">
        <v>753</v>
      </c>
      <c r="D23" s="540"/>
      <c r="E23" s="542">
        <v>41819</v>
      </c>
      <c r="F23" s="543">
        <v>41581</v>
      </c>
      <c r="G23" s="543">
        <v>83400</v>
      </c>
      <c r="H23" s="543">
        <v>15624</v>
      </c>
      <c r="I23" s="543">
        <v>16869</v>
      </c>
      <c r="J23" s="543">
        <v>32493</v>
      </c>
      <c r="K23" s="695" t="s">
        <v>99</v>
      </c>
      <c r="L23" s="696"/>
      <c r="M23" s="616" t="s">
        <v>753</v>
      </c>
      <c r="N23" s="628"/>
      <c r="O23" s="620">
        <v>37.361008154188283</v>
      </c>
      <c r="P23" s="620">
        <v>40.569009884322163</v>
      </c>
      <c r="Q23" s="620">
        <v>38.96</v>
      </c>
      <c r="R23" s="618">
        <v>31964</v>
      </c>
      <c r="S23" s="618">
        <v>529</v>
      </c>
      <c r="T23" s="618">
        <v>32493</v>
      </c>
      <c r="U23" s="478"/>
    </row>
    <row r="24" spans="1:21" ht="24" customHeight="1" x14ac:dyDescent="0.15">
      <c r="A24" s="697"/>
      <c r="B24" s="698"/>
      <c r="C24" s="538" t="s">
        <v>754</v>
      </c>
      <c r="D24" s="540"/>
      <c r="E24" s="542">
        <v>67023</v>
      </c>
      <c r="F24" s="543">
        <v>67980</v>
      </c>
      <c r="G24" s="543">
        <v>135003</v>
      </c>
      <c r="H24" s="543">
        <v>32763</v>
      </c>
      <c r="I24" s="543">
        <v>36193</v>
      </c>
      <c r="J24" s="543">
        <v>68956</v>
      </c>
      <c r="K24" s="697"/>
      <c r="L24" s="698"/>
      <c r="M24" s="616" t="s">
        <v>754</v>
      </c>
      <c r="N24" s="628"/>
      <c r="O24" s="622">
        <v>48.88</v>
      </c>
      <c r="P24" s="622">
        <v>53.24</v>
      </c>
      <c r="Q24" s="622">
        <v>51.08</v>
      </c>
      <c r="R24" s="623">
        <v>68081</v>
      </c>
      <c r="S24" s="624">
        <v>875</v>
      </c>
      <c r="T24" s="618">
        <v>68956</v>
      </c>
      <c r="U24" s="478"/>
    </row>
    <row r="25" spans="1:21" ht="24" customHeight="1" x14ac:dyDescent="0.15">
      <c r="A25" s="699"/>
      <c r="B25" s="700"/>
      <c r="C25" s="539" t="s">
        <v>582</v>
      </c>
      <c r="D25" s="541"/>
      <c r="E25" s="544">
        <v>69218</v>
      </c>
      <c r="F25" s="545">
        <v>70895</v>
      </c>
      <c r="G25" s="545">
        <v>140113</v>
      </c>
      <c r="H25" s="545">
        <v>21147</v>
      </c>
      <c r="I25" s="545">
        <v>22120</v>
      </c>
      <c r="J25" s="545">
        <v>43267</v>
      </c>
      <c r="K25" s="699"/>
      <c r="L25" s="700"/>
      <c r="M25" s="617" t="s">
        <v>582</v>
      </c>
      <c r="N25" s="629"/>
      <c r="O25" s="625">
        <v>30.55</v>
      </c>
      <c r="P25" s="625">
        <v>31.2</v>
      </c>
      <c r="Q25" s="625">
        <v>30.88</v>
      </c>
      <c r="R25" s="626">
        <v>42785</v>
      </c>
      <c r="S25" s="627">
        <v>482</v>
      </c>
      <c r="T25" s="619">
        <v>43267</v>
      </c>
      <c r="U25" s="478"/>
    </row>
    <row r="26" spans="1:21" s="2" customFormat="1" ht="24" customHeight="1" x14ac:dyDescent="0.15">
      <c r="A26" s="695" t="s">
        <v>100</v>
      </c>
      <c r="B26" s="696"/>
      <c r="C26" s="546" t="s">
        <v>755</v>
      </c>
      <c r="D26" s="552"/>
      <c r="E26" s="548">
        <v>68748</v>
      </c>
      <c r="F26" s="549">
        <v>70181</v>
      </c>
      <c r="G26" s="549">
        <v>138929</v>
      </c>
      <c r="H26" s="549">
        <v>32293</v>
      </c>
      <c r="I26" s="549">
        <v>35688</v>
      </c>
      <c r="J26" s="549">
        <v>67981</v>
      </c>
      <c r="K26" s="695" t="s">
        <v>100</v>
      </c>
      <c r="L26" s="696"/>
      <c r="M26" s="616" t="s">
        <v>755</v>
      </c>
      <c r="N26" s="628"/>
      <c r="O26" s="620">
        <v>46.97</v>
      </c>
      <c r="P26" s="620">
        <v>50.85</v>
      </c>
      <c r="Q26" s="620">
        <v>48.93</v>
      </c>
      <c r="R26" s="618">
        <v>67228</v>
      </c>
      <c r="S26" s="618">
        <v>753</v>
      </c>
      <c r="T26" s="618">
        <v>67981</v>
      </c>
      <c r="U26" s="478"/>
    </row>
    <row r="27" spans="1:21" s="2" customFormat="1" ht="24" customHeight="1" x14ac:dyDescent="0.15">
      <c r="A27" s="697"/>
      <c r="B27" s="698"/>
      <c r="C27" s="546" t="s">
        <v>756</v>
      </c>
      <c r="D27" s="552" t="s">
        <v>203</v>
      </c>
      <c r="E27" s="548">
        <v>69218</v>
      </c>
      <c r="F27" s="549">
        <v>70895</v>
      </c>
      <c r="G27" s="549">
        <v>140113</v>
      </c>
      <c r="H27" s="549">
        <v>20996</v>
      </c>
      <c r="I27" s="549">
        <v>21963</v>
      </c>
      <c r="J27" s="549">
        <v>42959</v>
      </c>
      <c r="K27" s="697"/>
      <c r="L27" s="698"/>
      <c r="M27" s="616" t="s">
        <v>756</v>
      </c>
      <c r="N27" s="628" t="s">
        <v>203</v>
      </c>
      <c r="O27" s="620">
        <v>30.33</v>
      </c>
      <c r="P27" s="620">
        <v>30.98</v>
      </c>
      <c r="Q27" s="620">
        <v>30.66</v>
      </c>
      <c r="R27" s="618">
        <v>37750</v>
      </c>
      <c r="S27" s="618">
        <v>5208</v>
      </c>
      <c r="T27" s="618">
        <v>42958</v>
      </c>
      <c r="U27" s="478"/>
    </row>
    <row r="28" spans="1:21" s="2" customFormat="1" ht="24" customHeight="1" x14ac:dyDescent="0.15">
      <c r="A28" s="699"/>
      <c r="B28" s="700"/>
      <c r="C28" s="547" t="s">
        <v>757</v>
      </c>
      <c r="D28" s="553"/>
      <c r="E28" s="550">
        <v>69536</v>
      </c>
      <c r="F28" s="551">
        <v>71150</v>
      </c>
      <c r="G28" s="551">
        <v>140686</v>
      </c>
      <c r="H28" s="551">
        <v>31264</v>
      </c>
      <c r="I28" s="551">
        <v>34362</v>
      </c>
      <c r="J28" s="551">
        <v>65626</v>
      </c>
      <c r="K28" s="699"/>
      <c r="L28" s="700"/>
      <c r="M28" s="617" t="s">
        <v>757</v>
      </c>
      <c r="N28" s="629"/>
      <c r="O28" s="621">
        <v>44.96</v>
      </c>
      <c r="P28" s="621">
        <v>48.3</v>
      </c>
      <c r="Q28" s="621">
        <v>46.65</v>
      </c>
      <c r="R28" s="619">
        <v>64946</v>
      </c>
      <c r="S28" s="619">
        <v>680</v>
      </c>
      <c r="T28" s="619">
        <v>65626</v>
      </c>
      <c r="U28" s="478"/>
    </row>
    <row r="29" spans="1:21" ht="24" customHeight="1" x14ac:dyDescent="0.15">
      <c r="A29" s="701" t="s">
        <v>101</v>
      </c>
      <c r="B29" s="702"/>
      <c r="C29" s="554" t="s">
        <v>758</v>
      </c>
      <c r="D29" s="560" t="s">
        <v>8</v>
      </c>
      <c r="E29" s="556">
        <v>2153</v>
      </c>
      <c r="F29" s="557">
        <v>2354</v>
      </c>
      <c r="G29" s="557">
        <v>4507</v>
      </c>
      <c r="H29" s="557">
        <v>1715</v>
      </c>
      <c r="I29" s="557">
        <v>1881</v>
      </c>
      <c r="J29" s="557">
        <v>3596</v>
      </c>
      <c r="K29" s="701" t="s">
        <v>101</v>
      </c>
      <c r="L29" s="702"/>
      <c r="M29" s="630" t="s">
        <v>758</v>
      </c>
      <c r="N29" s="645" t="s">
        <v>8</v>
      </c>
      <c r="O29" s="638">
        <v>79.66</v>
      </c>
      <c r="P29" s="638">
        <v>79.91</v>
      </c>
      <c r="Q29" s="638">
        <v>79.790000000000006</v>
      </c>
      <c r="R29" s="634">
        <v>3533</v>
      </c>
      <c r="S29" s="634">
        <v>63</v>
      </c>
      <c r="T29" s="634">
        <v>3596</v>
      </c>
      <c r="U29" s="478"/>
    </row>
    <row r="30" spans="1:21" s="2" customFormat="1" ht="24" customHeight="1" x14ac:dyDescent="0.15">
      <c r="A30" s="703"/>
      <c r="B30" s="704"/>
      <c r="C30" s="555" t="s">
        <v>759</v>
      </c>
      <c r="D30" s="561" t="s">
        <v>195</v>
      </c>
      <c r="E30" s="558">
        <v>653</v>
      </c>
      <c r="F30" s="559">
        <v>601</v>
      </c>
      <c r="G30" s="559">
        <v>1254</v>
      </c>
      <c r="H30" s="559">
        <v>432</v>
      </c>
      <c r="I30" s="559">
        <v>354</v>
      </c>
      <c r="J30" s="559">
        <v>786</v>
      </c>
      <c r="K30" s="703"/>
      <c r="L30" s="704"/>
      <c r="M30" s="631" t="s">
        <v>759</v>
      </c>
      <c r="N30" s="646" t="s">
        <v>195</v>
      </c>
      <c r="O30" s="640">
        <v>66.16</v>
      </c>
      <c r="P30" s="640">
        <v>58.9</v>
      </c>
      <c r="Q30" s="640">
        <v>62.68</v>
      </c>
      <c r="R30" s="636">
        <v>785</v>
      </c>
      <c r="S30" s="636">
        <v>1</v>
      </c>
      <c r="T30" s="636">
        <v>786</v>
      </c>
      <c r="U30" s="478"/>
    </row>
    <row r="31" spans="1:21" ht="24" customHeight="1" x14ac:dyDescent="0.15">
      <c r="A31" s="695" t="s">
        <v>102</v>
      </c>
      <c r="B31" s="696"/>
      <c r="C31" s="562" t="s">
        <v>760</v>
      </c>
      <c r="D31" s="567" t="s">
        <v>10</v>
      </c>
      <c r="E31" s="563">
        <v>1146</v>
      </c>
      <c r="F31" s="564">
        <v>1274</v>
      </c>
      <c r="G31" s="564">
        <v>2420</v>
      </c>
      <c r="H31" s="564">
        <v>848</v>
      </c>
      <c r="I31" s="564">
        <v>1005</v>
      </c>
      <c r="J31" s="564">
        <v>1853</v>
      </c>
      <c r="K31" s="695" t="s">
        <v>102</v>
      </c>
      <c r="L31" s="696"/>
      <c r="M31" s="632" t="s">
        <v>760</v>
      </c>
      <c r="N31" s="645" t="s">
        <v>10</v>
      </c>
      <c r="O31" s="641">
        <v>73.996509598603836</v>
      </c>
      <c r="P31" s="641">
        <v>78.885400313971743</v>
      </c>
      <c r="Q31" s="641">
        <v>76.570247933884289</v>
      </c>
      <c r="R31" s="642">
        <v>1833</v>
      </c>
      <c r="S31" s="643">
        <v>20</v>
      </c>
      <c r="T31" s="635">
        <v>1853</v>
      </c>
      <c r="U31" s="478"/>
    </row>
    <row r="32" spans="1:21" ht="24" customHeight="1" x14ac:dyDescent="0.15">
      <c r="A32" s="697"/>
      <c r="B32" s="698"/>
      <c r="C32" s="562" t="s">
        <v>761</v>
      </c>
      <c r="D32" s="567" t="s">
        <v>9</v>
      </c>
      <c r="E32" s="563">
        <v>439</v>
      </c>
      <c r="F32" s="564">
        <v>638</v>
      </c>
      <c r="G32" s="564">
        <v>1077</v>
      </c>
      <c r="H32" s="564">
        <v>357</v>
      </c>
      <c r="I32" s="564">
        <v>430</v>
      </c>
      <c r="J32" s="564">
        <v>787</v>
      </c>
      <c r="K32" s="697"/>
      <c r="L32" s="698"/>
      <c r="M32" s="632" t="s">
        <v>761</v>
      </c>
      <c r="N32" s="645" t="s">
        <v>9</v>
      </c>
      <c r="O32" s="638">
        <v>81.319999999999993</v>
      </c>
      <c r="P32" s="639">
        <v>67.400000000000006</v>
      </c>
      <c r="Q32" s="639">
        <v>73.069999999999993</v>
      </c>
      <c r="R32" s="635">
        <v>783</v>
      </c>
      <c r="S32" s="635">
        <v>4</v>
      </c>
      <c r="T32" s="635">
        <v>787</v>
      </c>
      <c r="U32" s="478"/>
    </row>
    <row r="33" spans="1:21" s="2" customFormat="1" ht="24" customHeight="1" x14ac:dyDescent="0.15">
      <c r="A33" s="699"/>
      <c r="B33" s="700"/>
      <c r="C33" s="562" t="s">
        <v>762</v>
      </c>
      <c r="D33" s="567" t="s">
        <v>115</v>
      </c>
      <c r="E33" s="565">
        <v>923</v>
      </c>
      <c r="F33" s="566">
        <v>1056</v>
      </c>
      <c r="G33" s="566">
        <v>1979</v>
      </c>
      <c r="H33" s="566">
        <v>618</v>
      </c>
      <c r="I33" s="566">
        <v>702</v>
      </c>
      <c r="J33" s="566">
        <v>1320</v>
      </c>
      <c r="K33" s="699"/>
      <c r="L33" s="700"/>
      <c r="M33" s="632" t="s">
        <v>762</v>
      </c>
      <c r="N33" s="645" t="s">
        <v>115</v>
      </c>
      <c r="O33" s="640">
        <v>66.959999999999994</v>
      </c>
      <c r="P33" s="640">
        <v>66.48</v>
      </c>
      <c r="Q33" s="640">
        <v>66.7</v>
      </c>
      <c r="R33" s="636">
        <v>1313</v>
      </c>
      <c r="S33" s="636">
        <v>7</v>
      </c>
      <c r="T33" s="636">
        <v>1320</v>
      </c>
      <c r="U33" s="478"/>
    </row>
    <row r="34" spans="1:21" s="2" customFormat="1" ht="45" customHeight="1" thickBot="1" x14ac:dyDescent="0.2">
      <c r="A34" s="693" t="s">
        <v>114</v>
      </c>
      <c r="B34" s="694"/>
      <c r="C34" s="568" t="s">
        <v>763</v>
      </c>
      <c r="D34" s="571"/>
      <c r="E34" s="569">
        <v>65</v>
      </c>
      <c r="F34" s="570">
        <v>55</v>
      </c>
      <c r="G34" s="570">
        <v>120</v>
      </c>
      <c r="H34" s="570">
        <v>45</v>
      </c>
      <c r="I34" s="570">
        <v>37</v>
      </c>
      <c r="J34" s="570">
        <v>82</v>
      </c>
      <c r="K34" s="693" t="s">
        <v>114</v>
      </c>
      <c r="L34" s="694"/>
      <c r="M34" s="633" t="s">
        <v>763</v>
      </c>
      <c r="N34" s="647"/>
      <c r="O34" s="644">
        <v>69.23</v>
      </c>
      <c r="P34" s="644">
        <v>67.27</v>
      </c>
      <c r="Q34" s="644">
        <v>68.33</v>
      </c>
      <c r="R34" s="637">
        <v>80</v>
      </c>
      <c r="S34" s="637">
        <v>2</v>
      </c>
      <c r="T34" s="637">
        <v>82</v>
      </c>
      <c r="U34" s="478"/>
    </row>
    <row r="35" spans="1:21" s="2" customFormat="1" ht="16.5" customHeight="1" x14ac:dyDescent="0.15">
      <c r="A35" s="482"/>
      <c r="B35" s="482"/>
      <c r="C35" s="482"/>
      <c r="D35" s="482"/>
      <c r="E35" s="475"/>
      <c r="F35" s="475"/>
      <c r="G35" s="475"/>
      <c r="H35" s="480"/>
      <c r="I35" s="480"/>
      <c r="J35" s="481" t="s">
        <v>765</v>
      </c>
      <c r="K35" s="475"/>
      <c r="L35" s="475"/>
      <c r="M35" s="475"/>
      <c r="N35" s="482"/>
      <c r="O35" s="475"/>
      <c r="P35" s="475"/>
      <c r="Q35" s="475"/>
      <c r="R35" s="480"/>
      <c r="S35" s="475"/>
      <c r="T35" s="481" t="s">
        <v>197</v>
      </c>
      <c r="U35" s="476"/>
    </row>
  </sheetData>
  <mergeCells count="34">
    <mergeCell ref="K1:T1"/>
    <mergeCell ref="A1:J1"/>
    <mergeCell ref="A3:D4"/>
    <mergeCell ref="K3:N4"/>
    <mergeCell ref="B5:B7"/>
    <mergeCell ref="L5:L7"/>
    <mergeCell ref="A5:A10"/>
    <mergeCell ref="K5:K10"/>
    <mergeCell ref="B8:B10"/>
    <mergeCell ref="L8:L10"/>
    <mergeCell ref="H3:J3"/>
    <mergeCell ref="E3:G3"/>
    <mergeCell ref="R3:T3"/>
    <mergeCell ref="O3:Q3"/>
    <mergeCell ref="B11:B13"/>
    <mergeCell ref="A11:A16"/>
    <mergeCell ref="B14:B16"/>
    <mergeCell ref="L11:L13"/>
    <mergeCell ref="K11:K16"/>
    <mergeCell ref="L14:L16"/>
    <mergeCell ref="A17:B19"/>
    <mergeCell ref="K17:L19"/>
    <mergeCell ref="A20:B22"/>
    <mergeCell ref="K20:L22"/>
    <mergeCell ref="A23:B25"/>
    <mergeCell ref="K23:L25"/>
    <mergeCell ref="A34:B34"/>
    <mergeCell ref="K34:L34"/>
    <mergeCell ref="A26:B28"/>
    <mergeCell ref="K26:L28"/>
    <mergeCell ref="A29:B30"/>
    <mergeCell ref="K29:L30"/>
    <mergeCell ref="A31:B33"/>
    <mergeCell ref="K31:L33"/>
  </mergeCells>
  <phoneticPr fontId="18"/>
  <pageMargins left="0.59055118110236227" right="0.59055118110236227" top="0.59055118110236227" bottom="0.59055118110236227" header="0.59055118110236227" footer="0.31496062992125984"/>
  <pageSetup paperSize="9" scale="98" firstPageNumber="132" fitToWidth="0" orientation="portrait" useFirstPageNumber="1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view="pageBreakPreview" zoomScaleNormal="150" zoomScaleSheetLayoutView="100" workbookViewId="0">
      <selection activeCell="H61" sqref="H61"/>
    </sheetView>
  </sheetViews>
  <sheetFormatPr defaultRowHeight="4.5" customHeight="1" x14ac:dyDescent="0.15"/>
  <cols>
    <col min="1" max="1" width="2.625" style="14" customWidth="1"/>
    <col min="2" max="2" width="13.625" style="14" customWidth="1"/>
    <col min="3" max="3" width="5.875" style="14" customWidth="1"/>
    <col min="4" max="4" width="2.625" style="14" customWidth="1"/>
    <col min="5" max="5" width="13.625" style="14" customWidth="1"/>
    <col min="6" max="6" width="5.875" style="14" customWidth="1"/>
    <col min="7" max="7" width="2.625" style="15" customWidth="1"/>
    <col min="8" max="8" width="13.625" style="15" customWidth="1"/>
    <col min="9" max="9" width="5.875" style="14" customWidth="1"/>
    <col min="10" max="10" width="2.625" style="15" customWidth="1"/>
    <col min="11" max="11" width="13.625" style="15" customWidth="1"/>
    <col min="12" max="12" width="5.875" style="14" customWidth="1"/>
    <col min="13" max="13" width="1.625" style="14" customWidth="1"/>
    <col min="14" max="14" width="9" style="16"/>
    <col min="15" max="15" width="9" style="14"/>
    <col min="16" max="16" width="9" style="16"/>
    <col min="17" max="19" width="9" style="14"/>
    <col min="20" max="20" width="9" style="16"/>
    <col min="21" max="25" width="9" style="14"/>
    <col min="26" max="26" width="9" style="17"/>
    <col min="27" max="36" width="9" style="14"/>
    <col min="37" max="37" width="9" style="17"/>
    <col min="38" max="16384" width="9" style="14"/>
  </cols>
  <sheetData>
    <row r="1" spans="1:37" s="11" customFormat="1" ht="17.25" x14ac:dyDescent="0.15">
      <c r="A1" s="764" t="s">
        <v>772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N1" s="12"/>
      <c r="P1" s="12"/>
      <c r="T1" s="12"/>
      <c r="Z1" s="13"/>
      <c r="AK1" s="13"/>
    </row>
    <row r="2" spans="1:37" ht="12" customHeight="1" thickBot="1" x14ac:dyDescent="0.2">
      <c r="A2" s="332"/>
      <c r="B2" s="332"/>
      <c r="C2" s="332"/>
      <c r="D2" s="332"/>
      <c r="E2" s="332"/>
      <c r="F2" s="332"/>
      <c r="G2" s="333"/>
      <c r="H2" s="333"/>
      <c r="I2" s="332"/>
      <c r="J2" s="333"/>
      <c r="K2" s="333"/>
      <c r="L2" s="332"/>
    </row>
    <row r="3" spans="1:37" s="18" customFormat="1" ht="17.100000000000001" customHeight="1" thickBot="1" x14ac:dyDescent="0.2">
      <c r="A3" s="765" t="s">
        <v>658</v>
      </c>
      <c r="B3" s="766"/>
      <c r="C3" s="334" t="s">
        <v>206</v>
      </c>
      <c r="D3" s="767" t="s">
        <v>658</v>
      </c>
      <c r="E3" s="766"/>
      <c r="F3" s="335" t="s">
        <v>206</v>
      </c>
      <c r="G3" s="767" t="s">
        <v>658</v>
      </c>
      <c r="H3" s="766"/>
      <c r="I3" s="335" t="s">
        <v>206</v>
      </c>
      <c r="J3" s="767" t="s">
        <v>658</v>
      </c>
      <c r="K3" s="766"/>
      <c r="L3" s="336" t="s">
        <v>206</v>
      </c>
      <c r="Z3" s="19"/>
      <c r="AK3" s="19"/>
    </row>
    <row r="4" spans="1:37" s="20" customFormat="1" ht="16.5" customHeight="1" thickTop="1" x14ac:dyDescent="0.15">
      <c r="A4" s="768" t="s">
        <v>604</v>
      </c>
      <c r="B4" s="769"/>
      <c r="C4" s="664">
        <v>1000</v>
      </c>
      <c r="D4" s="727" t="s">
        <v>261</v>
      </c>
      <c r="E4" s="728"/>
      <c r="F4" s="376">
        <v>13</v>
      </c>
      <c r="G4" s="723" t="s">
        <v>262</v>
      </c>
      <c r="H4" s="724"/>
      <c r="I4" s="382">
        <v>13</v>
      </c>
      <c r="J4" s="719" t="s">
        <v>323</v>
      </c>
      <c r="K4" s="720"/>
      <c r="L4" s="386">
        <v>11</v>
      </c>
      <c r="T4" s="21"/>
      <c r="Z4" s="22"/>
      <c r="AK4" s="22"/>
    </row>
    <row r="5" spans="1:37" s="23" customFormat="1" ht="16.5" customHeight="1" thickBot="1" x14ac:dyDescent="0.2">
      <c r="A5" s="745" t="s">
        <v>207</v>
      </c>
      <c r="B5" s="746"/>
      <c r="C5" s="373">
        <v>58</v>
      </c>
      <c r="D5" s="729" t="s">
        <v>276</v>
      </c>
      <c r="E5" s="728"/>
      <c r="F5" s="376">
        <v>17</v>
      </c>
      <c r="G5" s="725" t="s">
        <v>265</v>
      </c>
      <c r="H5" s="726"/>
      <c r="I5" s="374">
        <v>11</v>
      </c>
      <c r="J5" s="721" t="s">
        <v>327</v>
      </c>
      <c r="K5" s="722"/>
      <c r="L5" s="662">
        <v>11</v>
      </c>
      <c r="T5" s="24"/>
      <c r="Z5" s="25"/>
      <c r="AK5" s="25"/>
    </row>
    <row r="6" spans="1:37" s="23" customFormat="1" ht="16.5" customHeight="1" thickTop="1" thickBot="1" x14ac:dyDescent="0.2">
      <c r="A6" s="747" t="s">
        <v>211</v>
      </c>
      <c r="B6" s="728"/>
      <c r="C6" s="374">
        <v>13</v>
      </c>
      <c r="D6" s="770" t="s">
        <v>278</v>
      </c>
      <c r="E6" s="753"/>
      <c r="F6" s="656">
        <v>19</v>
      </c>
      <c r="G6" s="719" t="s">
        <v>270</v>
      </c>
      <c r="H6" s="720"/>
      <c r="I6" s="384">
        <v>281</v>
      </c>
      <c r="J6" s="659"/>
      <c r="K6" s="660"/>
      <c r="L6" s="661"/>
      <c r="T6" s="24"/>
      <c r="Z6" s="25"/>
      <c r="AK6" s="25"/>
    </row>
    <row r="7" spans="1:37" s="23" customFormat="1" ht="16.5" customHeight="1" thickTop="1" x14ac:dyDescent="0.15">
      <c r="A7" s="747" t="s">
        <v>659</v>
      </c>
      <c r="B7" s="728"/>
      <c r="C7" s="375">
        <v>5</v>
      </c>
      <c r="D7" s="729" t="s">
        <v>280</v>
      </c>
      <c r="E7" s="728"/>
      <c r="F7" s="376">
        <v>15</v>
      </c>
      <c r="G7" s="725" t="s">
        <v>273</v>
      </c>
      <c r="H7" s="726"/>
      <c r="I7" s="374">
        <v>9</v>
      </c>
      <c r="J7" s="719" t="s">
        <v>331</v>
      </c>
      <c r="K7" s="720"/>
      <c r="L7" s="388">
        <v>4</v>
      </c>
      <c r="T7" s="24"/>
      <c r="Z7" s="25"/>
      <c r="AK7" s="25"/>
    </row>
    <row r="8" spans="1:37" s="23" customFormat="1" ht="16.5" customHeight="1" x14ac:dyDescent="0.15">
      <c r="A8" s="727" t="s">
        <v>219</v>
      </c>
      <c r="B8" s="728"/>
      <c r="C8" s="374">
        <v>12</v>
      </c>
      <c r="D8" s="729" t="s">
        <v>283</v>
      </c>
      <c r="E8" s="728"/>
      <c r="F8" s="376">
        <v>23</v>
      </c>
      <c r="G8" s="725" t="s">
        <v>277</v>
      </c>
      <c r="H8" s="726"/>
      <c r="I8" s="374">
        <v>6</v>
      </c>
      <c r="J8" s="725" t="s">
        <v>334</v>
      </c>
      <c r="K8" s="731"/>
      <c r="L8" s="389">
        <v>4</v>
      </c>
      <c r="T8" s="24"/>
      <c r="Z8" s="25"/>
      <c r="AK8" s="25"/>
    </row>
    <row r="9" spans="1:37" s="23" customFormat="1" ht="16.5" customHeight="1" thickBot="1" x14ac:dyDescent="0.2">
      <c r="A9" s="747" t="s">
        <v>223</v>
      </c>
      <c r="B9" s="728"/>
      <c r="C9" s="374">
        <v>8</v>
      </c>
      <c r="D9" s="733" t="s">
        <v>617</v>
      </c>
      <c r="E9" s="734"/>
      <c r="F9" s="377">
        <v>255</v>
      </c>
      <c r="G9" s="725" t="s">
        <v>279</v>
      </c>
      <c r="H9" s="726"/>
      <c r="I9" s="374">
        <v>17</v>
      </c>
      <c r="J9" s="741"/>
      <c r="K9" s="763"/>
      <c r="L9" s="387"/>
      <c r="T9" s="24"/>
      <c r="Z9" s="25"/>
      <c r="AK9" s="25"/>
    </row>
    <row r="10" spans="1:37" s="23" customFormat="1" ht="16.5" customHeight="1" thickTop="1" x14ac:dyDescent="0.15">
      <c r="A10" s="337"/>
      <c r="B10" s="338" t="s">
        <v>227</v>
      </c>
      <c r="C10" s="395" t="s">
        <v>738</v>
      </c>
      <c r="D10" s="729" t="s">
        <v>264</v>
      </c>
      <c r="E10" s="728"/>
      <c r="F10" s="376">
        <v>21</v>
      </c>
      <c r="G10" s="725" t="s">
        <v>281</v>
      </c>
      <c r="H10" s="726"/>
      <c r="I10" s="374">
        <v>10</v>
      </c>
      <c r="J10" s="719" t="s">
        <v>338</v>
      </c>
      <c r="K10" s="720"/>
      <c r="L10" s="388">
        <v>6</v>
      </c>
      <c r="T10" s="24"/>
      <c r="Z10" s="25"/>
      <c r="AK10" s="25"/>
    </row>
    <row r="11" spans="1:37" s="23" customFormat="1" ht="16.5" customHeight="1" x14ac:dyDescent="0.15">
      <c r="A11" s="727" t="s">
        <v>231</v>
      </c>
      <c r="B11" s="728"/>
      <c r="C11" s="376">
        <v>6</v>
      </c>
      <c r="D11" s="750" t="s">
        <v>267</v>
      </c>
      <c r="E11" s="751"/>
      <c r="F11" s="376">
        <v>14</v>
      </c>
      <c r="G11" s="755" t="s">
        <v>284</v>
      </c>
      <c r="H11" s="756"/>
      <c r="I11" s="385">
        <v>172</v>
      </c>
      <c r="J11" s="725" t="s">
        <v>340</v>
      </c>
      <c r="K11" s="731"/>
      <c r="L11" s="389">
        <v>6</v>
      </c>
      <c r="T11" s="24"/>
      <c r="Z11" s="25"/>
      <c r="AK11" s="25"/>
    </row>
    <row r="12" spans="1:37" s="23" customFormat="1" ht="16.5" customHeight="1" thickBot="1" x14ac:dyDescent="0.2">
      <c r="A12" s="727" t="s">
        <v>234</v>
      </c>
      <c r="B12" s="728"/>
      <c r="C12" s="376">
        <v>10</v>
      </c>
      <c r="D12" s="759"/>
      <c r="E12" s="342" t="s">
        <v>269</v>
      </c>
      <c r="F12" s="374">
        <v>204</v>
      </c>
      <c r="G12" s="400"/>
      <c r="H12" s="399" t="s">
        <v>285</v>
      </c>
      <c r="I12" s="374">
        <v>55</v>
      </c>
      <c r="J12" s="741"/>
      <c r="K12" s="763"/>
      <c r="L12" s="387"/>
      <c r="T12" s="24"/>
      <c r="Z12" s="25"/>
      <c r="AK12" s="25"/>
    </row>
    <row r="13" spans="1:37" s="23" customFormat="1" ht="16.5" customHeight="1" thickTop="1" x14ac:dyDescent="0.15">
      <c r="A13" s="733" t="s">
        <v>615</v>
      </c>
      <c r="B13" s="734"/>
      <c r="C13" s="377">
        <v>39</v>
      </c>
      <c r="D13" s="759"/>
      <c r="E13" s="342" t="s">
        <v>632</v>
      </c>
      <c r="F13" s="374">
        <v>14</v>
      </c>
      <c r="G13" s="400"/>
      <c r="H13" s="399" t="s">
        <v>286</v>
      </c>
      <c r="I13" s="374">
        <v>31</v>
      </c>
      <c r="J13" s="719" t="s">
        <v>341</v>
      </c>
      <c r="K13" s="720"/>
      <c r="L13" s="386">
        <v>6</v>
      </c>
      <c r="T13" s="24"/>
      <c r="Z13" s="25"/>
      <c r="AK13" s="25"/>
    </row>
    <row r="14" spans="1:37" s="23" customFormat="1" ht="16.5" customHeight="1" x14ac:dyDescent="0.15">
      <c r="A14" s="727" t="s">
        <v>243</v>
      </c>
      <c r="B14" s="728"/>
      <c r="C14" s="376">
        <v>10</v>
      </c>
      <c r="D14" s="760"/>
      <c r="E14" s="342" t="s">
        <v>272</v>
      </c>
      <c r="F14" s="397" t="s">
        <v>739</v>
      </c>
      <c r="G14" s="400"/>
      <c r="H14" s="399" t="s">
        <v>290</v>
      </c>
      <c r="I14" s="374">
        <v>21</v>
      </c>
      <c r="J14" s="725" t="s">
        <v>342</v>
      </c>
      <c r="K14" s="731"/>
      <c r="L14" s="390">
        <v>6</v>
      </c>
      <c r="T14" s="24"/>
      <c r="Z14" s="25"/>
      <c r="AK14" s="25"/>
    </row>
    <row r="15" spans="1:37" s="23" customFormat="1" ht="16.5" customHeight="1" thickBot="1" x14ac:dyDescent="0.2">
      <c r="A15" s="727" t="s">
        <v>660</v>
      </c>
      <c r="B15" s="728"/>
      <c r="C15" s="376">
        <v>7</v>
      </c>
      <c r="D15" s="754" t="s">
        <v>289</v>
      </c>
      <c r="E15" s="734"/>
      <c r="F15" s="377">
        <v>53</v>
      </c>
      <c r="G15" s="400"/>
      <c r="H15" s="399" t="s">
        <v>293</v>
      </c>
      <c r="I15" s="374">
        <v>21</v>
      </c>
      <c r="J15" s="361"/>
      <c r="K15" s="362"/>
      <c r="L15" s="387"/>
      <c r="T15" s="24"/>
      <c r="Z15" s="25"/>
      <c r="AK15" s="25"/>
    </row>
    <row r="16" spans="1:37" s="23" customFormat="1" ht="16.5" customHeight="1" thickTop="1" x14ac:dyDescent="0.15">
      <c r="A16" s="747" t="s">
        <v>247</v>
      </c>
      <c r="B16" s="728"/>
      <c r="C16" s="376">
        <v>21</v>
      </c>
      <c r="D16" s="750" t="s">
        <v>292</v>
      </c>
      <c r="E16" s="751"/>
      <c r="F16" s="376">
        <v>17</v>
      </c>
      <c r="G16" s="400"/>
      <c r="H16" s="399" t="s">
        <v>296</v>
      </c>
      <c r="I16" s="374">
        <v>21</v>
      </c>
      <c r="J16" s="719" t="s">
        <v>333</v>
      </c>
      <c r="K16" s="720"/>
      <c r="L16" s="396" t="s">
        <v>739</v>
      </c>
      <c r="T16" s="24"/>
      <c r="Z16" s="25"/>
      <c r="AK16" s="25"/>
    </row>
    <row r="17" spans="1:37" s="23" customFormat="1" ht="16.5" customHeight="1" thickBot="1" x14ac:dyDescent="0.2">
      <c r="A17" s="652"/>
      <c r="B17" s="338" t="s">
        <v>766</v>
      </c>
      <c r="C17" s="658" t="s">
        <v>767</v>
      </c>
      <c r="D17" s="345"/>
      <c r="E17" s="338" t="s">
        <v>295</v>
      </c>
      <c r="F17" s="397" t="s">
        <v>391</v>
      </c>
      <c r="G17" s="401"/>
      <c r="H17" s="399" t="s">
        <v>299</v>
      </c>
      <c r="I17" s="374">
        <v>21</v>
      </c>
      <c r="J17" s="761"/>
      <c r="K17" s="762"/>
      <c r="L17" s="391"/>
      <c r="T17" s="24"/>
      <c r="Z17" s="25"/>
      <c r="AK17" s="25"/>
    </row>
    <row r="18" spans="1:37" s="23" customFormat="1" ht="16.5" customHeight="1" thickTop="1" x14ac:dyDescent="0.15">
      <c r="A18" s="652"/>
      <c r="B18" s="338" t="s">
        <v>768</v>
      </c>
      <c r="C18" s="376">
        <v>12</v>
      </c>
      <c r="D18" s="729" t="s">
        <v>298</v>
      </c>
      <c r="E18" s="728"/>
      <c r="F18" s="376">
        <v>5</v>
      </c>
      <c r="G18" s="755" t="s">
        <v>302</v>
      </c>
      <c r="H18" s="756"/>
      <c r="I18" s="385">
        <v>43</v>
      </c>
      <c r="J18" s="757" t="s">
        <v>337</v>
      </c>
      <c r="K18" s="740"/>
      <c r="L18" s="392" t="s">
        <v>740</v>
      </c>
      <c r="T18" s="24"/>
      <c r="Z18" s="25"/>
      <c r="AK18" s="25"/>
    </row>
    <row r="19" spans="1:37" s="23" customFormat="1" ht="16.5" customHeight="1" thickBot="1" x14ac:dyDescent="0.2">
      <c r="A19" s="733" t="s">
        <v>304</v>
      </c>
      <c r="B19" s="734"/>
      <c r="C19" s="377">
        <v>85</v>
      </c>
      <c r="D19" s="729" t="s">
        <v>301</v>
      </c>
      <c r="E19" s="728"/>
      <c r="F19" s="376">
        <v>8</v>
      </c>
      <c r="G19" s="400"/>
      <c r="H19" s="399" t="s">
        <v>285</v>
      </c>
      <c r="I19" s="374">
        <v>31</v>
      </c>
      <c r="J19" s="360"/>
      <c r="K19" s="359"/>
      <c r="L19" s="393"/>
      <c r="T19" s="24"/>
      <c r="Z19" s="25"/>
      <c r="AK19" s="25"/>
    </row>
    <row r="20" spans="1:37" s="23" customFormat="1" ht="16.5" customHeight="1" thickTop="1" x14ac:dyDescent="0.15">
      <c r="A20" s="727" t="s">
        <v>307</v>
      </c>
      <c r="B20" s="728"/>
      <c r="C20" s="376">
        <v>11</v>
      </c>
      <c r="D20" s="750" t="s">
        <v>305</v>
      </c>
      <c r="E20" s="728"/>
      <c r="F20" s="376">
        <v>12</v>
      </c>
      <c r="G20" s="401"/>
      <c r="H20" s="399" t="s">
        <v>309</v>
      </c>
      <c r="I20" s="374">
        <v>11</v>
      </c>
      <c r="J20" s="364"/>
      <c r="K20" s="365"/>
      <c r="L20" s="366"/>
      <c r="T20" s="24"/>
      <c r="Z20" s="25"/>
      <c r="AK20" s="25"/>
    </row>
    <row r="21" spans="1:37" s="23" customFormat="1" ht="16.5" customHeight="1" thickBot="1" x14ac:dyDescent="0.2">
      <c r="A21" s="747" t="s">
        <v>311</v>
      </c>
      <c r="B21" s="728"/>
      <c r="C21" s="376">
        <v>10</v>
      </c>
      <c r="D21" s="653"/>
      <c r="E21" s="650" t="s">
        <v>308</v>
      </c>
      <c r="F21" s="658">
        <v>5</v>
      </c>
      <c r="G21" s="758" t="s">
        <v>313</v>
      </c>
      <c r="H21" s="756"/>
      <c r="I21" s="385">
        <v>21</v>
      </c>
      <c r="J21" s="346"/>
      <c r="K21" s="347"/>
      <c r="L21" s="367"/>
      <c r="T21" s="24"/>
      <c r="Z21" s="25"/>
      <c r="AK21" s="25"/>
    </row>
    <row r="22" spans="1:37" s="23" customFormat="1" ht="16.5" customHeight="1" thickTop="1" x14ac:dyDescent="0.15">
      <c r="A22" s="727" t="s">
        <v>317</v>
      </c>
      <c r="B22" s="728"/>
      <c r="C22" s="376">
        <v>15</v>
      </c>
      <c r="D22" s="653"/>
      <c r="E22" s="650" t="s">
        <v>312</v>
      </c>
      <c r="F22" s="378" t="s">
        <v>769</v>
      </c>
      <c r="G22" s="719" t="s">
        <v>319</v>
      </c>
      <c r="H22" s="720"/>
      <c r="I22" s="384">
        <v>42</v>
      </c>
      <c r="J22" s="368"/>
      <c r="K22" s="369"/>
      <c r="L22" s="370"/>
      <c r="T22" s="24"/>
      <c r="Z22" s="25"/>
      <c r="AK22" s="25"/>
    </row>
    <row r="23" spans="1:37" s="23" customFormat="1" ht="16.5" customHeight="1" x14ac:dyDescent="0.15">
      <c r="A23" s="727" t="s">
        <v>321</v>
      </c>
      <c r="B23" s="728"/>
      <c r="C23" s="376">
        <v>22</v>
      </c>
      <c r="D23" s="654"/>
      <c r="E23" s="338" t="s">
        <v>315</v>
      </c>
      <c r="F23" s="397" t="s">
        <v>391</v>
      </c>
      <c r="G23" s="725" t="s">
        <v>322</v>
      </c>
      <c r="H23" s="726"/>
      <c r="I23" s="374">
        <v>12</v>
      </c>
      <c r="J23" s="346"/>
      <c r="K23" s="347"/>
      <c r="L23" s="367"/>
      <c r="T23" s="24"/>
      <c r="Z23" s="25"/>
      <c r="AK23" s="25"/>
    </row>
    <row r="24" spans="1:37" s="23" customFormat="1" ht="16.5" customHeight="1" x14ac:dyDescent="0.15">
      <c r="A24" s="727" t="s">
        <v>324</v>
      </c>
      <c r="B24" s="728"/>
      <c r="C24" s="376">
        <v>25</v>
      </c>
      <c r="D24" s="750" t="s">
        <v>318</v>
      </c>
      <c r="E24" s="728"/>
      <c r="F24" s="374">
        <v>8</v>
      </c>
      <c r="G24" s="725" t="s">
        <v>326</v>
      </c>
      <c r="H24" s="726"/>
      <c r="I24" s="374">
        <v>13</v>
      </c>
      <c r="J24" s="357"/>
      <c r="K24" s="339"/>
      <c r="L24" s="367"/>
      <c r="T24" s="24"/>
      <c r="Z24" s="25"/>
      <c r="AK24" s="25"/>
    </row>
    <row r="25" spans="1:37" s="23" customFormat="1" ht="16.5" customHeight="1" thickBot="1" x14ac:dyDescent="0.2">
      <c r="A25" s="745" t="s">
        <v>208</v>
      </c>
      <c r="B25" s="746"/>
      <c r="C25" s="373">
        <v>160</v>
      </c>
      <c r="D25" s="341"/>
      <c r="E25" s="342" t="s">
        <v>560</v>
      </c>
      <c r="F25" s="397" t="s">
        <v>391</v>
      </c>
      <c r="G25" s="741" t="s">
        <v>329</v>
      </c>
      <c r="H25" s="742"/>
      <c r="I25" s="663">
        <v>15</v>
      </c>
      <c r="J25" s="368"/>
      <c r="K25" s="369"/>
      <c r="L25" s="371"/>
      <c r="T25" s="24"/>
      <c r="Z25" s="25"/>
      <c r="AK25" s="25"/>
    </row>
    <row r="26" spans="1:37" s="23" customFormat="1" ht="16.5" customHeight="1" thickTop="1" x14ac:dyDescent="0.15">
      <c r="A26" s="747" t="s">
        <v>661</v>
      </c>
      <c r="B26" s="728"/>
      <c r="C26" s="374">
        <v>16</v>
      </c>
      <c r="D26" s="754" t="s">
        <v>325</v>
      </c>
      <c r="E26" s="734"/>
      <c r="F26" s="382">
        <v>106</v>
      </c>
      <c r="G26" s="748" t="s">
        <v>603</v>
      </c>
      <c r="H26" s="749"/>
      <c r="I26" s="394">
        <v>158</v>
      </c>
      <c r="J26" s="368"/>
      <c r="K26" s="369"/>
      <c r="L26" s="370"/>
      <c r="T26" s="24"/>
      <c r="Z26" s="25"/>
      <c r="AK26" s="25"/>
    </row>
    <row r="27" spans="1:37" s="23" customFormat="1" ht="16.5" customHeight="1" x14ac:dyDescent="0.15">
      <c r="A27" s="337"/>
      <c r="B27" s="349" t="s">
        <v>216</v>
      </c>
      <c r="C27" s="395" t="s">
        <v>391</v>
      </c>
      <c r="D27" s="729" t="s">
        <v>328</v>
      </c>
      <c r="E27" s="728"/>
      <c r="F27" s="374">
        <v>15</v>
      </c>
      <c r="G27" s="723" t="s">
        <v>210</v>
      </c>
      <c r="H27" s="724"/>
      <c r="I27" s="373">
        <v>119</v>
      </c>
      <c r="J27" s="368"/>
      <c r="K27" s="369"/>
      <c r="L27" s="370"/>
      <c r="T27" s="24"/>
      <c r="Z27" s="25"/>
      <c r="AK27" s="25"/>
    </row>
    <row r="28" spans="1:37" s="23" customFormat="1" ht="16.5" customHeight="1" x14ac:dyDescent="0.15">
      <c r="A28" s="752" t="s">
        <v>220</v>
      </c>
      <c r="B28" s="753"/>
      <c r="C28" s="378">
        <v>18</v>
      </c>
      <c r="D28" s="729" t="s">
        <v>330</v>
      </c>
      <c r="E28" s="728"/>
      <c r="F28" s="374">
        <v>9</v>
      </c>
      <c r="G28" s="725" t="s">
        <v>214</v>
      </c>
      <c r="H28" s="731"/>
      <c r="I28" s="374">
        <v>16</v>
      </c>
      <c r="J28" s="372"/>
      <c r="K28" s="331"/>
      <c r="L28" s="348"/>
      <c r="T28" s="24"/>
      <c r="Z28" s="25"/>
      <c r="AK28" s="25"/>
    </row>
    <row r="29" spans="1:37" s="23" customFormat="1" ht="16.5" customHeight="1" x14ac:dyDescent="0.15">
      <c r="A29" s="727" t="s">
        <v>224</v>
      </c>
      <c r="B29" s="728"/>
      <c r="C29" s="374">
        <v>11</v>
      </c>
      <c r="D29" s="750" t="s">
        <v>332</v>
      </c>
      <c r="E29" s="751"/>
      <c r="F29" s="374">
        <v>10</v>
      </c>
      <c r="G29" s="725" t="s">
        <v>218</v>
      </c>
      <c r="H29" s="731"/>
      <c r="I29" s="374">
        <v>14</v>
      </c>
      <c r="J29" s="372"/>
      <c r="K29" s="331"/>
      <c r="L29" s="348"/>
      <c r="T29" s="24"/>
      <c r="Z29" s="25"/>
      <c r="AK29" s="25"/>
    </row>
    <row r="30" spans="1:37" s="23" customFormat="1" ht="16.5" customHeight="1" x14ac:dyDescent="0.15">
      <c r="A30" s="747" t="s">
        <v>228</v>
      </c>
      <c r="B30" s="751"/>
      <c r="C30" s="374">
        <v>14</v>
      </c>
      <c r="D30" s="729" t="s">
        <v>335</v>
      </c>
      <c r="E30" s="728"/>
      <c r="F30" s="376">
        <v>19</v>
      </c>
      <c r="G30" s="725" t="s">
        <v>222</v>
      </c>
      <c r="H30" s="731"/>
      <c r="I30" s="374">
        <v>12</v>
      </c>
      <c r="J30" s="331"/>
      <c r="K30" s="331"/>
      <c r="L30" s="348"/>
      <c r="T30" s="24"/>
      <c r="Z30" s="25"/>
      <c r="AK30" s="25"/>
    </row>
    <row r="31" spans="1:37" s="23" customFormat="1" ht="16.5" customHeight="1" x14ac:dyDescent="0.15">
      <c r="A31" s="355"/>
      <c r="B31" s="342" t="s">
        <v>583</v>
      </c>
      <c r="C31" s="375">
        <v>4</v>
      </c>
      <c r="D31" s="729" t="s">
        <v>336</v>
      </c>
      <c r="E31" s="728"/>
      <c r="F31" s="376">
        <v>14</v>
      </c>
      <c r="G31" s="725" t="s">
        <v>226</v>
      </c>
      <c r="H31" s="731"/>
      <c r="I31" s="379">
        <v>7</v>
      </c>
      <c r="J31" s="331"/>
      <c r="K31" s="331"/>
      <c r="L31" s="348"/>
      <c r="T31" s="24"/>
      <c r="Z31" s="25"/>
      <c r="AK31" s="25"/>
    </row>
    <row r="32" spans="1:37" s="23" customFormat="1" ht="16.5" customHeight="1" x14ac:dyDescent="0.15">
      <c r="A32" s="747" t="s">
        <v>637</v>
      </c>
      <c r="B32" s="751"/>
      <c r="C32" s="379">
        <v>4</v>
      </c>
      <c r="D32" s="750" t="s">
        <v>339</v>
      </c>
      <c r="E32" s="728"/>
      <c r="F32" s="376">
        <v>35</v>
      </c>
      <c r="G32" s="725" t="s">
        <v>230</v>
      </c>
      <c r="H32" s="731"/>
      <c r="I32" s="374">
        <v>31</v>
      </c>
      <c r="J32" s="331"/>
      <c r="K32" s="331"/>
      <c r="L32" s="348"/>
      <c r="T32" s="24"/>
      <c r="Z32" s="25"/>
      <c r="AK32" s="25"/>
    </row>
    <row r="33" spans="1:37" s="23" customFormat="1" ht="16.5" customHeight="1" x14ac:dyDescent="0.15">
      <c r="A33" s="337"/>
      <c r="B33" s="342" t="s">
        <v>531</v>
      </c>
      <c r="C33" s="395" t="s">
        <v>391</v>
      </c>
      <c r="D33" s="346"/>
      <c r="E33" s="338" t="s">
        <v>561</v>
      </c>
      <c r="F33" s="376">
        <v>5</v>
      </c>
      <c r="G33" s="725" t="s">
        <v>233</v>
      </c>
      <c r="H33" s="731"/>
      <c r="I33" s="374">
        <v>2</v>
      </c>
      <c r="J33" s="331"/>
      <c r="K33" s="331"/>
      <c r="L33" s="348"/>
      <c r="T33" s="24"/>
      <c r="Z33" s="25"/>
      <c r="AK33" s="25"/>
    </row>
    <row r="34" spans="1:37" s="23" customFormat="1" ht="16.5" customHeight="1" x14ac:dyDescent="0.15">
      <c r="A34" s="743" t="s">
        <v>254</v>
      </c>
      <c r="B34" s="744"/>
      <c r="C34" s="380">
        <v>26</v>
      </c>
      <c r="D34" s="346"/>
      <c r="E34" s="338" t="s">
        <v>562</v>
      </c>
      <c r="F34" s="376">
        <v>4</v>
      </c>
      <c r="G34" s="725" t="s">
        <v>237</v>
      </c>
      <c r="H34" s="731"/>
      <c r="I34" s="375">
        <v>11</v>
      </c>
      <c r="J34" s="331"/>
      <c r="K34" s="331"/>
      <c r="L34" s="348"/>
      <c r="T34" s="24"/>
      <c r="Z34" s="25"/>
      <c r="AK34" s="25"/>
    </row>
    <row r="35" spans="1:37" s="23" customFormat="1" ht="16.5" customHeight="1" x14ac:dyDescent="0.15">
      <c r="A35" s="344"/>
      <c r="B35" s="338" t="s">
        <v>257</v>
      </c>
      <c r="C35" s="376">
        <v>15</v>
      </c>
      <c r="D35" s="346"/>
      <c r="E35" s="338" t="s">
        <v>563</v>
      </c>
      <c r="F35" s="376">
        <v>3</v>
      </c>
      <c r="G35" s="725" t="s">
        <v>238</v>
      </c>
      <c r="H35" s="731"/>
      <c r="I35" s="375" t="s">
        <v>741</v>
      </c>
      <c r="J35" s="331"/>
      <c r="K35" s="331"/>
      <c r="L35" s="348"/>
      <c r="T35" s="24"/>
      <c r="Z35" s="25"/>
      <c r="AK35" s="25"/>
    </row>
    <row r="36" spans="1:37" s="23" customFormat="1" ht="16.5" customHeight="1" x14ac:dyDescent="0.15">
      <c r="A36" s="344"/>
      <c r="B36" s="338" t="s">
        <v>260</v>
      </c>
      <c r="C36" s="376">
        <v>9</v>
      </c>
      <c r="D36" s="346"/>
      <c r="E36" s="338" t="s">
        <v>565</v>
      </c>
      <c r="F36" s="376">
        <v>3</v>
      </c>
      <c r="G36" s="725" t="s">
        <v>242</v>
      </c>
      <c r="H36" s="731"/>
      <c r="I36" s="375" t="s">
        <v>742</v>
      </c>
      <c r="J36" s="331"/>
      <c r="K36" s="331"/>
      <c r="L36" s="348"/>
      <c r="T36" s="24"/>
      <c r="Z36" s="25"/>
      <c r="AK36" s="25"/>
    </row>
    <row r="37" spans="1:37" s="23" customFormat="1" ht="16.5" customHeight="1" x14ac:dyDescent="0.15">
      <c r="A37" s="743" t="s">
        <v>266</v>
      </c>
      <c r="B37" s="744"/>
      <c r="C37" s="380">
        <v>9</v>
      </c>
      <c r="D37" s="341"/>
      <c r="E37" s="338" t="s">
        <v>566</v>
      </c>
      <c r="F37" s="376">
        <v>4</v>
      </c>
      <c r="G37" s="725" t="s">
        <v>246</v>
      </c>
      <c r="H37" s="731"/>
      <c r="I37" s="375" t="s">
        <v>742</v>
      </c>
      <c r="J37" s="331"/>
      <c r="K37" s="331"/>
      <c r="L37" s="348"/>
      <c r="T37" s="24"/>
      <c r="Z37" s="25"/>
      <c r="AK37" s="25"/>
    </row>
    <row r="38" spans="1:37" s="23" customFormat="1" ht="16.5" customHeight="1" x14ac:dyDescent="0.15">
      <c r="A38" s="344"/>
      <c r="B38" s="338" t="s">
        <v>257</v>
      </c>
      <c r="C38" s="376">
        <v>7</v>
      </c>
      <c r="D38" s="739" t="s">
        <v>209</v>
      </c>
      <c r="E38" s="740"/>
      <c r="F38" s="373">
        <v>74</v>
      </c>
      <c r="G38" s="725" t="s">
        <v>250</v>
      </c>
      <c r="H38" s="731"/>
      <c r="I38" s="375" t="s">
        <v>743</v>
      </c>
      <c r="J38" s="331"/>
      <c r="K38" s="331"/>
      <c r="L38" s="348"/>
      <c r="T38" s="24"/>
      <c r="Z38" s="25"/>
      <c r="AK38" s="25"/>
    </row>
    <row r="39" spans="1:37" s="23" customFormat="1" ht="16.5" customHeight="1" x14ac:dyDescent="0.15">
      <c r="A39" s="743" t="s">
        <v>275</v>
      </c>
      <c r="B39" s="744"/>
      <c r="C39" s="380">
        <v>12</v>
      </c>
      <c r="D39" s="721" t="s">
        <v>213</v>
      </c>
      <c r="E39" s="731"/>
      <c r="F39" s="379">
        <v>8</v>
      </c>
      <c r="G39" s="725" t="s">
        <v>253</v>
      </c>
      <c r="H39" s="731"/>
      <c r="I39" s="374">
        <v>13</v>
      </c>
      <c r="J39" s="730"/>
      <c r="K39" s="730"/>
      <c r="L39" s="348"/>
      <c r="T39" s="24"/>
      <c r="Z39" s="25"/>
      <c r="AK39" s="25"/>
    </row>
    <row r="40" spans="1:37" s="23" customFormat="1" ht="16.5" customHeight="1" x14ac:dyDescent="0.15">
      <c r="A40" s="344"/>
      <c r="B40" s="338" t="s">
        <v>257</v>
      </c>
      <c r="C40" s="376">
        <v>10</v>
      </c>
      <c r="D40" s="356"/>
      <c r="E40" s="651" t="s">
        <v>217</v>
      </c>
      <c r="F40" s="374">
        <v>4</v>
      </c>
      <c r="G40" s="732" t="s">
        <v>259</v>
      </c>
      <c r="H40" s="724"/>
      <c r="I40" s="382">
        <v>39</v>
      </c>
      <c r="J40" s="350"/>
      <c r="K40" s="350"/>
      <c r="L40" s="348"/>
      <c r="T40" s="24"/>
      <c r="Z40" s="25"/>
      <c r="AK40" s="25"/>
    </row>
    <row r="41" spans="1:37" s="23" customFormat="1" ht="16.5" customHeight="1" x14ac:dyDescent="0.15">
      <c r="A41" s="743" t="s">
        <v>282</v>
      </c>
      <c r="B41" s="744"/>
      <c r="C41" s="380">
        <v>15</v>
      </c>
      <c r="D41" s="725" t="s">
        <v>221</v>
      </c>
      <c r="E41" s="731"/>
      <c r="F41" s="374">
        <v>14</v>
      </c>
      <c r="G41" s="737" t="s">
        <v>263</v>
      </c>
      <c r="H41" s="722"/>
      <c r="I41" s="374">
        <v>10</v>
      </c>
      <c r="J41" s="351"/>
      <c r="K41" s="351"/>
      <c r="L41" s="348"/>
      <c r="T41" s="24"/>
      <c r="Z41" s="25"/>
      <c r="AK41" s="25"/>
    </row>
    <row r="42" spans="1:37" s="23" customFormat="1" ht="16.5" customHeight="1" x14ac:dyDescent="0.15">
      <c r="A42" s="344"/>
      <c r="B42" s="338" t="s">
        <v>257</v>
      </c>
      <c r="C42" s="376">
        <v>13</v>
      </c>
      <c r="D42" s="725" t="s">
        <v>225</v>
      </c>
      <c r="E42" s="731"/>
      <c r="F42" s="376">
        <v>13</v>
      </c>
      <c r="G42" s="339"/>
      <c r="H42" s="340" t="s">
        <v>268</v>
      </c>
      <c r="I42" s="395" t="s">
        <v>391</v>
      </c>
      <c r="J42" s="352"/>
      <c r="K42" s="353"/>
      <c r="L42" s="354"/>
      <c r="T42" s="24"/>
      <c r="Z42" s="25"/>
      <c r="AK42" s="25"/>
    </row>
    <row r="43" spans="1:37" s="23" customFormat="1" ht="16.5" customHeight="1" x14ac:dyDescent="0.15">
      <c r="A43" s="743" t="s">
        <v>288</v>
      </c>
      <c r="B43" s="744"/>
      <c r="C43" s="380">
        <v>20</v>
      </c>
      <c r="D43" s="725" t="s">
        <v>229</v>
      </c>
      <c r="E43" s="731"/>
      <c r="F43" s="376">
        <v>11</v>
      </c>
      <c r="G43" s="339"/>
      <c r="H43" s="340" t="s">
        <v>555</v>
      </c>
      <c r="I43" s="395" t="s">
        <v>391</v>
      </c>
      <c r="J43" s="352"/>
      <c r="K43" s="353"/>
      <c r="L43" s="354"/>
      <c r="T43" s="24"/>
      <c r="Z43" s="25"/>
      <c r="AK43" s="25"/>
    </row>
    <row r="44" spans="1:37" s="23" customFormat="1" ht="16.5" customHeight="1" x14ac:dyDescent="0.15">
      <c r="A44" s="344"/>
      <c r="B44" s="338" t="s">
        <v>257</v>
      </c>
      <c r="C44" s="376">
        <v>12</v>
      </c>
      <c r="D44" s="725" t="s">
        <v>232</v>
      </c>
      <c r="E44" s="731"/>
      <c r="F44" s="376">
        <v>7</v>
      </c>
      <c r="G44" s="339"/>
      <c r="H44" s="340" t="s">
        <v>271</v>
      </c>
      <c r="I44" s="395" t="s">
        <v>391</v>
      </c>
      <c r="J44" s="352"/>
      <c r="K44" s="353"/>
      <c r="L44" s="354"/>
      <c r="T44" s="24"/>
      <c r="Z44" s="25"/>
      <c r="AK44" s="25"/>
    </row>
    <row r="45" spans="1:37" s="23" customFormat="1" ht="16.5" customHeight="1" x14ac:dyDescent="0.15">
      <c r="A45" s="344"/>
      <c r="B45" s="338" t="s">
        <v>260</v>
      </c>
      <c r="C45" s="376">
        <v>6</v>
      </c>
      <c r="D45" s="725" t="s">
        <v>236</v>
      </c>
      <c r="E45" s="731"/>
      <c r="F45" s="376">
        <v>16</v>
      </c>
      <c r="G45" s="398"/>
      <c r="H45" s="340" t="s">
        <v>556</v>
      </c>
      <c r="I45" s="395" t="s">
        <v>391</v>
      </c>
      <c r="J45" s="352"/>
      <c r="K45" s="353"/>
      <c r="L45" s="354"/>
      <c r="T45" s="24"/>
      <c r="Z45" s="25"/>
      <c r="AK45" s="25"/>
    </row>
    <row r="46" spans="1:37" s="23" customFormat="1" ht="16.5" customHeight="1" x14ac:dyDescent="0.15">
      <c r="A46" s="727" t="s">
        <v>240</v>
      </c>
      <c r="B46" s="728"/>
      <c r="C46" s="374">
        <v>5</v>
      </c>
      <c r="D46" s="739" t="s">
        <v>241</v>
      </c>
      <c r="E46" s="740"/>
      <c r="F46" s="383">
        <v>43</v>
      </c>
      <c r="G46" s="398"/>
      <c r="H46" s="340" t="s">
        <v>274</v>
      </c>
      <c r="I46" s="395" t="s">
        <v>391</v>
      </c>
      <c r="J46" s="352"/>
      <c r="K46" s="353"/>
      <c r="L46" s="354"/>
      <c r="T46" s="24"/>
      <c r="Z46" s="25"/>
      <c r="AK46" s="25"/>
    </row>
    <row r="47" spans="1:37" s="23" customFormat="1" ht="16.5" customHeight="1" x14ac:dyDescent="0.15">
      <c r="A47" s="727" t="s">
        <v>244</v>
      </c>
      <c r="B47" s="728"/>
      <c r="C47" s="374">
        <v>3</v>
      </c>
      <c r="D47" s="725" t="s">
        <v>245</v>
      </c>
      <c r="E47" s="731"/>
      <c r="F47" s="376">
        <v>12</v>
      </c>
      <c r="G47" s="771" t="s">
        <v>287</v>
      </c>
      <c r="H47" s="726"/>
      <c r="I47" s="374">
        <v>9</v>
      </c>
      <c r="J47" s="352"/>
      <c r="K47" s="353"/>
      <c r="L47" s="354"/>
      <c r="T47" s="24"/>
      <c r="Z47" s="25"/>
      <c r="AK47" s="25"/>
    </row>
    <row r="48" spans="1:37" s="23" customFormat="1" ht="16.5" customHeight="1" x14ac:dyDescent="0.15">
      <c r="A48" s="727" t="s">
        <v>248</v>
      </c>
      <c r="B48" s="728"/>
      <c r="C48" s="374">
        <v>5</v>
      </c>
      <c r="D48" s="725" t="s">
        <v>249</v>
      </c>
      <c r="E48" s="731"/>
      <c r="F48" s="376">
        <v>16</v>
      </c>
      <c r="G48" s="737" t="s">
        <v>291</v>
      </c>
      <c r="H48" s="738"/>
      <c r="I48" s="374">
        <v>17</v>
      </c>
      <c r="J48" s="352"/>
      <c r="K48" s="353"/>
      <c r="L48" s="354"/>
      <c r="Q48" s="24"/>
      <c r="W48" s="25"/>
      <c r="AH48" s="25"/>
    </row>
    <row r="49" spans="1:37" s="23" customFormat="1" ht="16.5" customHeight="1" x14ac:dyDescent="0.15">
      <c r="A49" s="733" t="s">
        <v>616</v>
      </c>
      <c r="B49" s="734"/>
      <c r="C49" s="377">
        <v>114</v>
      </c>
      <c r="D49" s="721" t="s">
        <v>252</v>
      </c>
      <c r="E49" s="731"/>
      <c r="F49" s="374">
        <v>12</v>
      </c>
      <c r="G49" s="343"/>
      <c r="H49" s="340" t="s">
        <v>294</v>
      </c>
      <c r="I49" s="378">
        <v>5</v>
      </c>
      <c r="J49" s="352"/>
      <c r="K49" s="353"/>
      <c r="L49" s="354"/>
      <c r="T49" s="24"/>
      <c r="Z49" s="25"/>
      <c r="AK49" s="25"/>
    </row>
    <row r="50" spans="1:37" s="23" customFormat="1" ht="16.5" customHeight="1" thickBot="1" x14ac:dyDescent="0.2">
      <c r="A50" s="735" t="s">
        <v>258</v>
      </c>
      <c r="B50" s="736"/>
      <c r="C50" s="381">
        <v>25</v>
      </c>
      <c r="D50" s="341"/>
      <c r="E50" s="340" t="s">
        <v>256</v>
      </c>
      <c r="F50" s="375" t="s">
        <v>770</v>
      </c>
      <c r="G50" s="363"/>
      <c r="H50" s="358" t="s">
        <v>569</v>
      </c>
      <c r="I50" s="655" t="s">
        <v>391</v>
      </c>
      <c r="J50" s="657"/>
      <c r="K50" s="141"/>
      <c r="L50" s="142"/>
      <c r="T50" s="24"/>
      <c r="Z50" s="25"/>
      <c r="AK50" s="25"/>
    </row>
    <row r="51" spans="1:37" s="11" customFormat="1" ht="16.5" customHeight="1" x14ac:dyDescent="0.15">
      <c r="A51" s="649" t="s">
        <v>744</v>
      </c>
      <c r="B51" s="649"/>
      <c r="C51" s="649"/>
      <c r="D51" s="649"/>
      <c r="E51" s="649"/>
      <c r="F51" s="649"/>
      <c r="G51" s="235"/>
      <c r="H51" s="240"/>
      <c r="I51" s="648"/>
      <c r="J51" s="235"/>
      <c r="K51" s="235"/>
      <c r="L51" s="648" t="s">
        <v>773</v>
      </c>
      <c r="N51" s="12"/>
      <c r="P51" s="12"/>
      <c r="T51" s="12"/>
      <c r="Z51" s="13"/>
      <c r="AK51" s="13"/>
    </row>
    <row r="52" spans="1:37" s="11" customFormat="1" ht="16.5" customHeight="1" x14ac:dyDescent="0.15">
      <c r="A52" s="272" t="s">
        <v>667</v>
      </c>
      <c r="B52" s="272"/>
      <c r="C52" s="272"/>
      <c r="D52" s="272"/>
      <c r="E52" s="272"/>
      <c r="F52" s="272"/>
      <c r="G52" s="235"/>
      <c r="H52" s="240"/>
      <c r="I52" s="237"/>
      <c r="J52" s="235"/>
      <c r="K52" s="235"/>
      <c r="L52" s="235"/>
      <c r="N52" s="12"/>
      <c r="P52" s="12"/>
      <c r="T52" s="12"/>
      <c r="Z52" s="13"/>
      <c r="AK52" s="13"/>
    </row>
    <row r="53" spans="1:37" ht="5.0999999999999996" customHeight="1" x14ac:dyDescent="0.15">
      <c r="A53" s="235"/>
      <c r="B53" s="237"/>
      <c r="C53" s="237"/>
      <c r="D53" s="237"/>
      <c r="E53" s="239"/>
      <c r="F53" s="239"/>
      <c r="G53" s="235"/>
      <c r="H53" s="240"/>
      <c r="I53" s="237"/>
      <c r="J53" s="235"/>
      <c r="K53" s="235"/>
      <c r="L53" s="235"/>
    </row>
    <row r="54" spans="1:37" ht="4.5" customHeight="1" x14ac:dyDescent="0.15">
      <c r="A54" s="235"/>
      <c r="B54" s="237"/>
      <c r="C54" s="237"/>
      <c r="D54" s="237"/>
      <c r="E54" s="238"/>
      <c r="F54" s="236"/>
      <c r="G54" s="235"/>
      <c r="H54" s="240"/>
      <c r="I54" s="237"/>
    </row>
    <row r="55" spans="1:37" ht="4.5" customHeight="1" x14ac:dyDescent="0.15">
      <c r="A55" s="235"/>
      <c r="B55" s="237"/>
      <c r="C55" s="237"/>
      <c r="D55" s="237"/>
      <c r="E55" s="235"/>
      <c r="F55" s="235"/>
    </row>
    <row r="56" spans="1:37" ht="4.5" customHeight="1" x14ac:dyDescent="0.15">
      <c r="A56" s="235"/>
      <c r="B56" s="235"/>
      <c r="C56" s="235"/>
      <c r="D56" s="235"/>
      <c r="E56" s="235"/>
      <c r="F56" s="235"/>
    </row>
  </sheetData>
  <mergeCells count="118">
    <mergeCell ref="A1:L1"/>
    <mergeCell ref="A3:B3"/>
    <mergeCell ref="D3:E3"/>
    <mergeCell ref="G3:H3"/>
    <mergeCell ref="J3:K3"/>
    <mergeCell ref="A4:B4"/>
    <mergeCell ref="D6:E6"/>
    <mergeCell ref="G6:H6"/>
    <mergeCell ref="D47:E47"/>
    <mergeCell ref="G47:H47"/>
    <mergeCell ref="A32:B32"/>
    <mergeCell ref="G30:H30"/>
    <mergeCell ref="G31:H31"/>
    <mergeCell ref="G33:H33"/>
    <mergeCell ref="D32:E32"/>
    <mergeCell ref="D39:E39"/>
    <mergeCell ref="D38:E38"/>
    <mergeCell ref="G38:H38"/>
    <mergeCell ref="G34:H34"/>
    <mergeCell ref="A37:B37"/>
    <mergeCell ref="A46:B46"/>
    <mergeCell ref="J7:K7"/>
    <mergeCell ref="J8:K8"/>
    <mergeCell ref="A5:B5"/>
    <mergeCell ref="A6:B6"/>
    <mergeCell ref="A8:B8"/>
    <mergeCell ref="D10:E10"/>
    <mergeCell ref="G10:H10"/>
    <mergeCell ref="J13:K13"/>
    <mergeCell ref="A7:B7"/>
    <mergeCell ref="J9:K9"/>
    <mergeCell ref="G8:H8"/>
    <mergeCell ref="G9:H9"/>
    <mergeCell ref="A9:B9"/>
    <mergeCell ref="D11:E11"/>
    <mergeCell ref="G11:H11"/>
    <mergeCell ref="A20:B20"/>
    <mergeCell ref="J10:K10"/>
    <mergeCell ref="J11:K11"/>
    <mergeCell ref="A16:B16"/>
    <mergeCell ref="D18:E18"/>
    <mergeCell ref="G18:H18"/>
    <mergeCell ref="J18:K18"/>
    <mergeCell ref="G21:H21"/>
    <mergeCell ref="D12:D14"/>
    <mergeCell ref="D16:E16"/>
    <mergeCell ref="D20:E20"/>
    <mergeCell ref="A19:B19"/>
    <mergeCell ref="A21:B21"/>
    <mergeCell ref="A15:B15"/>
    <mergeCell ref="D19:E19"/>
    <mergeCell ref="D15:E15"/>
    <mergeCell ref="J14:K14"/>
    <mergeCell ref="A14:B14"/>
    <mergeCell ref="J16:K16"/>
    <mergeCell ref="J17:K17"/>
    <mergeCell ref="A11:B11"/>
    <mergeCell ref="A12:B12"/>
    <mergeCell ref="J12:K12"/>
    <mergeCell ref="A13:B13"/>
    <mergeCell ref="A23:B23"/>
    <mergeCell ref="G22:H22"/>
    <mergeCell ref="A34:B34"/>
    <mergeCell ref="G32:H32"/>
    <mergeCell ref="G23:H23"/>
    <mergeCell ref="A25:B25"/>
    <mergeCell ref="G24:H24"/>
    <mergeCell ref="A24:B24"/>
    <mergeCell ref="A26:B26"/>
    <mergeCell ref="D28:E28"/>
    <mergeCell ref="G26:H26"/>
    <mergeCell ref="A29:B29"/>
    <mergeCell ref="D29:E29"/>
    <mergeCell ref="D24:E24"/>
    <mergeCell ref="D30:E30"/>
    <mergeCell ref="D31:E31"/>
    <mergeCell ref="D27:E27"/>
    <mergeCell ref="G27:H27"/>
    <mergeCell ref="G28:H28"/>
    <mergeCell ref="G29:H29"/>
    <mergeCell ref="A28:B28"/>
    <mergeCell ref="A30:B30"/>
    <mergeCell ref="A22:B22"/>
    <mergeCell ref="D26:E26"/>
    <mergeCell ref="A48:B48"/>
    <mergeCell ref="D48:E48"/>
    <mergeCell ref="A49:B49"/>
    <mergeCell ref="A50:B50"/>
    <mergeCell ref="G48:H48"/>
    <mergeCell ref="D46:E46"/>
    <mergeCell ref="A47:B47"/>
    <mergeCell ref="D49:E49"/>
    <mergeCell ref="G25:H25"/>
    <mergeCell ref="A43:B43"/>
    <mergeCell ref="D43:E43"/>
    <mergeCell ref="G41:H41"/>
    <mergeCell ref="D44:E44"/>
    <mergeCell ref="D45:E45"/>
    <mergeCell ref="A41:B41"/>
    <mergeCell ref="D41:E41"/>
    <mergeCell ref="G39:H39"/>
    <mergeCell ref="G35:H35"/>
    <mergeCell ref="G36:H36"/>
    <mergeCell ref="A39:B39"/>
    <mergeCell ref="G37:H37"/>
    <mergeCell ref="J4:K4"/>
    <mergeCell ref="J5:K5"/>
    <mergeCell ref="G4:H4"/>
    <mergeCell ref="G5:H5"/>
    <mergeCell ref="D4:E4"/>
    <mergeCell ref="D5:E5"/>
    <mergeCell ref="J39:K39"/>
    <mergeCell ref="D42:E42"/>
    <mergeCell ref="G40:H40"/>
    <mergeCell ref="D7:E7"/>
    <mergeCell ref="G7:H7"/>
    <mergeCell ref="D8:E8"/>
    <mergeCell ref="D9:E9"/>
  </mergeCells>
  <phoneticPr fontId="18"/>
  <printOptions horizontalCentered="1"/>
  <pageMargins left="0.47244094488188981" right="0.39370078740157483" top="0.51181102362204722" bottom="0.19685039370078741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view="pageBreakPreview" topLeftCell="A13" zoomScaleNormal="150" zoomScaleSheetLayoutView="75" workbookViewId="0">
      <selection activeCell="A2" sqref="A2:IV2"/>
    </sheetView>
  </sheetViews>
  <sheetFormatPr defaultRowHeight="4.5" customHeight="1" x14ac:dyDescent="0.15"/>
  <cols>
    <col min="1" max="1" width="2.625" style="14" customWidth="1"/>
    <col min="2" max="2" width="14.625" style="14" customWidth="1"/>
    <col min="3" max="3" width="6.625" style="14" customWidth="1"/>
    <col min="4" max="4" width="2.625" style="14" customWidth="1"/>
    <col min="5" max="5" width="14.625" style="14" customWidth="1"/>
    <col min="6" max="6" width="6.625" style="14" customWidth="1"/>
    <col min="7" max="7" width="2.625" style="15" customWidth="1"/>
    <col min="8" max="8" width="14.625" style="15" customWidth="1"/>
    <col min="9" max="9" width="6.625" style="14" customWidth="1"/>
    <col min="10" max="10" width="2.625" style="15" customWidth="1"/>
    <col min="11" max="11" width="14.625" style="15" customWidth="1"/>
    <col min="12" max="12" width="6.625" style="14" customWidth="1"/>
    <col min="13" max="13" width="9" style="14"/>
    <col min="14" max="14" width="9" style="16"/>
    <col min="15" max="15" width="9" style="14"/>
    <col min="16" max="16" width="9" style="16"/>
    <col min="17" max="19" width="9" style="14"/>
    <col min="20" max="20" width="9" style="16"/>
    <col min="21" max="25" width="9" style="14"/>
    <col min="26" max="26" width="9" style="17"/>
    <col min="27" max="36" width="9" style="14"/>
    <col min="37" max="37" width="9" style="17"/>
    <col min="38" max="16384" width="9" style="14"/>
  </cols>
  <sheetData>
    <row r="1" spans="1:37" s="11" customFormat="1" ht="17.25" x14ac:dyDescent="0.15">
      <c r="A1" s="764" t="s">
        <v>205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N1" s="12"/>
      <c r="P1" s="12"/>
      <c r="T1" s="12"/>
      <c r="Z1" s="13"/>
      <c r="AK1" s="13"/>
    </row>
    <row r="2" spans="1:37" ht="12" customHeight="1" thickBot="1" x14ac:dyDescent="0.2">
      <c r="A2" s="69"/>
      <c r="B2" s="69"/>
      <c r="C2" s="69"/>
      <c r="D2" s="69"/>
      <c r="E2" s="69"/>
      <c r="F2" s="69"/>
      <c r="G2" s="70"/>
      <c r="H2" s="70"/>
      <c r="I2" s="69"/>
      <c r="J2" s="70"/>
      <c r="K2" s="70"/>
      <c r="L2" s="69"/>
    </row>
    <row r="3" spans="1:37" s="18" customFormat="1" ht="18" customHeight="1" thickBot="1" x14ac:dyDescent="0.2">
      <c r="A3" s="765" t="s">
        <v>553</v>
      </c>
      <c r="B3" s="766"/>
      <c r="C3" s="71" t="s">
        <v>206</v>
      </c>
      <c r="D3" s="767" t="s">
        <v>553</v>
      </c>
      <c r="E3" s="766"/>
      <c r="F3" s="72" t="s">
        <v>206</v>
      </c>
      <c r="G3" s="767" t="s">
        <v>553</v>
      </c>
      <c r="H3" s="766"/>
      <c r="I3" s="72" t="s">
        <v>206</v>
      </c>
      <c r="J3" s="767" t="s">
        <v>553</v>
      </c>
      <c r="K3" s="766"/>
      <c r="L3" s="73" t="s">
        <v>206</v>
      </c>
      <c r="Z3" s="19"/>
      <c r="AK3" s="19"/>
    </row>
    <row r="4" spans="1:37" s="20" customFormat="1" ht="18" customHeight="1" thickTop="1" x14ac:dyDescent="0.15">
      <c r="A4" s="774" t="s">
        <v>207</v>
      </c>
      <c r="B4" s="775"/>
      <c r="C4" s="74">
        <v>56</v>
      </c>
      <c r="D4" s="754" t="s">
        <v>255</v>
      </c>
      <c r="E4" s="734"/>
      <c r="F4" s="75">
        <v>371</v>
      </c>
      <c r="G4" s="719" t="s">
        <v>241</v>
      </c>
      <c r="H4" s="720"/>
      <c r="I4" s="76">
        <v>41</v>
      </c>
      <c r="J4" s="732" t="s">
        <v>259</v>
      </c>
      <c r="K4" s="724"/>
      <c r="L4" s="77">
        <v>62</v>
      </c>
      <c r="N4" s="21"/>
      <c r="P4" s="21"/>
      <c r="T4" s="21"/>
      <c r="Z4" s="22"/>
      <c r="AK4" s="22"/>
    </row>
    <row r="5" spans="1:37" s="23" customFormat="1" ht="18" customHeight="1" x14ac:dyDescent="0.15">
      <c r="A5" s="747" t="s">
        <v>211</v>
      </c>
      <c r="B5" s="728"/>
      <c r="C5" s="78">
        <v>17</v>
      </c>
      <c r="D5" s="729" t="s">
        <v>258</v>
      </c>
      <c r="E5" s="728"/>
      <c r="F5" s="79">
        <v>24</v>
      </c>
      <c r="G5" s="725" t="s">
        <v>245</v>
      </c>
      <c r="H5" s="731"/>
      <c r="I5" s="79">
        <v>12</v>
      </c>
      <c r="J5" s="737" t="s">
        <v>263</v>
      </c>
      <c r="K5" s="722"/>
      <c r="L5" s="80">
        <v>13</v>
      </c>
      <c r="N5" s="24"/>
      <c r="P5" s="24"/>
      <c r="T5" s="24"/>
      <c r="Z5" s="25"/>
      <c r="AK5" s="25"/>
    </row>
    <row r="6" spans="1:37" s="23" customFormat="1" ht="18" customHeight="1" x14ac:dyDescent="0.15">
      <c r="A6" s="81"/>
      <c r="B6" s="82" t="s">
        <v>215</v>
      </c>
      <c r="C6" s="83">
        <v>4</v>
      </c>
      <c r="D6" s="729" t="s">
        <v>261</v>
      </c>
      <c r="E6" s="728"/>
      <c r="F6" s="79">
        <v>13</v>
      </c>
      <c r="G6" s="725" t="s">
        <v>249</v>
      </c>
      <c r="H6" s="731"/>
      <c r="I6" s="79">
        <v>15</v>
      </c>
      <c r="J6" s="84"/>
      <c r="K6" s="85" t="s">
        <v>554</v>
      </c>
      <c r="L6" s="80">
        <v>4</v>
      </c>
      <c r="N6" s="24"/>
      <c r="P6" s="24"/>
      <c r="T6" s="24"/>
      <c r="Z6" s="25"/>
      <c r="AK6" s="25"/>
    </row>
    <row r="7" spans="1:37" s="23" customFormat="1" ht="18" customHeight="1" x14ac:dyDescent="0.15">
      <c r="A7" s="727" t="s">
        <v>219</v>
      </c>
      <c r="B7" s="728"/>
      <c r="C7" s="78">
        <v>11</v>
      </c>
      <c r="D7" s="729" t="s">
        <v>264</v>
      </c>
      <c r="E7" s="728"/>
      <c r="F7" s="79">
        <v>21</v>
      </c>
      <c r="G7" s="721" t="s">
        <v>252</v>
      </c>
      <c r="H7" s="731"/>
      <c r="I7" s="78">
        <v>12</v>
      </c>
      <c r="J7" s="84"/>
      <c r="K7" s="85" t="s">
        <v>268</v>
      </c>
      <c r="L7" s="86">
        <v>1</v>
      </c>
      <c r="N7" s="24"/>
      <c r="P7" s="24"/>
      <c r="T7" s="24"/>
      <c r="Z7" s="25"/>
      <c r="AK7" s="25"/>
    </row>
    <row r="8" spans="1:37" s="23" customFormat="1" ht="18" customHeight="1" x14ac:dyDescent="0.15">
      <c r="A8" s="747" t="s">
        <v>223</v>
      </c>
      <c r="B8" s="728"/>
      <c r="C8" s="78">
        <v>9</v>
      </c>
      <c r="D8" s="750" t="s">
        <v>267</v>
      </c>
      <c r="E8" s="751"/>
      <c r="F8" s="79">
        <v>237</v>
      </c>
      <c r="G8" s="87"/>
      <c r="H8" s="85" t="s">
        <v>256</v>
      </c>
      <c r="I8" s="78">
        <v>4</v>
      </c>
      <c r="J8" s="84"/>
      <c r="K8" s="85" t="s">
        <v>555</v>
      </c>
      <c r="L8" s="86">
        <v>1</v>
      </c>
      <c r="N8" s="24"/>
      <c r="P8" s="24"/>
      <c r="T8" s="24"/>
      <c r="Z8" s="25"/>
      <c r="AK8" s="25"/>
    </row>
    <row r="9" spans="1:37" s="23" customFormat="1" ht="18" customHeight="1" x14ac:dyDescent="0.15">
      <c r="A9" s="81"/>
      <c r="B9" s="82" t="s">
        <v>227</v>
      </c>
      <c r="C9" s="88">
        <v>48</v>
      </c>
      <c r="D9" s="776"/>
      <c r="E9" s="89" t="s">
        <v>269</v>
      </c>
      <c r="F9" s="78">
        <v>224</v>
      </c>
      <c r="G9" s="758"/>
      <c r="H9" s="778"/>
      <c r="I9" s="90"/>
      <c r="J9" s="91"/>
      <c r="K9" s="92" t="s">
        <v>271</v>
      </c>
      <c r="L9" s="86">
        <v>1</v>
      </c>
      <c r="N9" s="24"/>
      <c r="P9" s="24"/>
      <c r="T9" s="24"/>
      <c r="Z9" s="25"/>
      <c r="AK9" s="25"/>
    </row>
    <row r="10" spans="1:37" s="23" customFormat="1" ht="18" customHeight="1" x14ac:dyDescent="0.15">
      <c r="A10" s="727" t="s">
        <v>231</v>
      </c>
      <c r="B10" s="728"/>
      <c r="C10" s="79">
        <v>6</v>
      </c>
      <c r="D10" s="777"/>
      <c r="E10" s="89" t="s">
        <v>272</v>
      </c>
      <c r="F10" s="93">
        <v>1</v>
      </c>
      <c r="G10" s="723" t="s">
        <v>262</v>
      </c>
      <c r="H10" s="724"/>
      <c r="I10" s="94">
        <v>13</v>
      </c>
      <c r="J10" s="91"/>
      <c r="K10" s="92" t="s">
        <v>556</v>
      </c>
      <c r="L10" s="86">
        <v>1</v>
      </c>
      <c r="N10" s="24"/>
      <c r="P10" s="24"/>
      <c r="T10" s="24"/>
      <c r="Z10" s="25"/>
      <c r="AK10" s="25"/>
    </row>
    <row r="11" spans="1:37" s="23" customFormat="1" ht="18" customHeight="1" x14ac:dyDescent="0.15">
      <c r="A11" s="727" t="s">
        <v>234</v>
      </c>
      <c r="B11" s="728"/>
      <c r="C11" s="79">
        <v>10</v>
      </c>
      <c r="D11" s="729" t="s">
        <v>276</v>
      </c>
      <c r="E11" s="728"/>
      <c r="F11" s="79">
        <v>17</v>
      </c>
      <c r="G11" s="725" t="s">
        <v>265</v>
      </c>
      <c r="H11" s="726"/>
      <c r="I11" s="78">
        <v>12</v>
      </c>
      <c r="J11" s="95"/>
      <c r="K11" s="92" t="s">
        <v>274</v>
      </c>
      <c r="L11" s="86">
        <v>1</v>
      </c>
      <c r="N11" s="24"/>
      <c r="P11" s="24"/>
      <c r="T11" s="24"/>
      <c r="Z11" s="25"/>
      <c r="AK11" s="25"/>
    </row>
    <row r="12" spans="1:37" s="23" customFormat="1" ht="18" customHeight="1" x14ac:dyDescent="0.15">
      <c r="A12" s="780"/>
      <c r="B12" s="778"/>
      <c r="C12" s="90"/>
      <c r="D12" s="725" t="s">
        <v>278</v>
      </c>
      <c r="E12" s="731"/>
      <c r="F12" s="83">
        <v>18</v>
      </c>
      <c r="G12" s="758"/>
      <c r="H12" s="778"/>
      <c r="I12" s="90"/>
      <c r="J12" s="771" t="s">
        <v>287</v>
      </c>
      <c r="K12" s="726"/>
      <c r="L12" s="80">
        <v>9</v>
      </c>
      <c r="N12" s="24"/>
      <c r="P12" s="24"/>
      <c r="T12" s="24"/>
      <c r="Z12" s="25"/>
      <c r="AK12" s="25"/>
    </row>
    <row r="13" spans="1:37" s="23" customFormat="1" ht="18" customHeight="1" x14ac:dyDescent="0.15">
      <c r="A13" s="733" t="s">
        <v>239</v>
      </c>
      <c r="B13" s="734"/>
      <c r="C13" s="75">
        <v>130</v>
      </c>
      <c r="D13" s="729" t="s">
        <v>280</v>
      </c>
      <c r="E13" s="728"/>
      <c r="F13" s="79">
        <v>15</v>
      </c>
      <c r="G13" s="723" t="s">
        <v>270</v>
      </c>
      <c r="H13" s="724"/>
      <c r="I13" s="94">
        <v>281</v>
      </c>
      <c r="J13" s="737" t="s">
        <v>291</v>
      </c>
      <c r="K13" s="726"/>
      <c r="L13" s="80">
        <v>16</v>
      </c>
      <c r="N13" s="24"/>
      <c r="P13" s="24"/>
      <c r="T13" s="24"/>
      <c r="Z13" s="25"/>
      <c r="AK13" s="25"/>
    </row>
    <row r="14" spans="1:37" s="23" customFormat="1" ht="18" customHeight="1" x14ac:dyDescent="0.15">
      <c r="A14" s="727" t="s">
        <v>243</v>
      </c>
      <c r="B14" s="728"/>
      <c r="C14" s="79">
        <v>13</v>
      </c>
      <c r="D14" s="729" t="s">
        <v>283</v>
      </c>
      <c r="E14" s="728"/>
      <c r="F14" s="79">
        <v>23</v>
      </c>
      <c r="G14" s="725" t="s">
        <v>273</v>
      </c>
      <c r="H14" s="726"/>
      <c r="I14" s="78">
        <v>13</v>
      </c>
      <c r="J14" s="95"/>
      <c r="K14" s="92" t="s">
        <v>294</v>
      </c>
      <c r="L14" s="96">
        <v>6</v>
      </c>
      <c r="N14" s="24"/>
      <c r="P14" s="24"/>
      <c r="T14" s="24"/>
      <c r="Z14" s="25"/>
      <c r="AK14" s="25"/>
    </row>
    <row r="15" spans="1:37" s="23" customFormat="1" ht="18" customHeight="1" x14ac:dyDescent="0.15">
      <c r="A15" s="727" t="s">
        <v>247</v>
      </c>
      <c r="B15" s="728"/>
      <c r="C15" s="79">
        <v>20</v>
      </c>
      <c r="D15" s="729"/>
      <c r="E15" s="779"/>
      <c r="F15" s="93"/>
      <c r="G15" s="725" t="s">
        <v>277</v>
      </c>
      <c r="H15" s="726"/>
      <c r="I15" s="78">
        <v>7</v>
      </c>
      <c r="J15" s="781" t="s">
        <v>297</v>
      </c>
      <c r="K15" s="782"/>
      <c r="L15" s="80">
        <v>4</v>
      </c>
      <c r="N15" s="24"/>
      <c r="P15" s="24"/>
      <c r="T15" s="24"/>
      <c r="Z15" s="25"/>
      <c r="AK15" s="25"/>
    </row>
    <row r="16" spans="1:37" s="23" customFormat="1" ht="18" customHeight="1" x14ac:dyDescent="0.15">
      <c r="A16" s="747" t="s">
        <v>251</v>
      </c>
      <c r="B16" s="728"/>
      <c r="C16" s="79">
        <v>8</v>
      </c>
      <c r="D16" s="754" t="s">
        <v>289</v>
      </c>
      <c r="E16" s="734"/>
      <c r="F16" s="75">
        <v>54</v>
      </c>
      <c r="G16" s="725" t="s">
        <v>279</v>
      </c>
      <c r="H16" s="726"/>
      <c r="I16" s="78">
        <v>17</v>
      </c>
      <c r="J16" s="737" t="s">
        <v>300</v>
      </c>
      <c r="K16" s="731"/>
      <c r="L16" s="97">
        <v>17</v>
      </c>
      <c r="N16" s="24"/>
      <c r="T16" s="24"/>
      <c r="Z16" s="25"/>
      <c r="AK16" s="25"/>
    </row>
    <row r="17" spans="1:37" s="23" customFormat="1" ht="18" customHeight="1" x14ac:dyDescent="0.15">
      <c r="A17" s="81"/>
      <c r="B17" s="89" t="s">
        <v>466</v>
      </c>
      <c r="C17" s="93">
        <v>8</v>
      </c>
      <c r="D17" s="750" t="s">
        <v>292</v>
      </c>
      <c r="E17" s="751"/>
      <c r="F17" s="79">
        <v>18</v>
      </c>
      <c r="G17" s="725" t="s">
        <v>281</v>
      </c>
      <c r="H17" s="726"/>
      <c r="I17" s="78">
        <v>8</v>
      </c>
      <c r="J17" s="91"/>
      <c r="K17" s="92" t="s">
        <v>303</v>
      </c>
      <c r="L17" s="86" t="s">
        <v>557</v>
      </c>
      <c r="N17" s="24"/>
      <c r="T17" s="24"/>
      <c r="Z17" s="25"/>
      <c r="AK17" s="25"/>
    </row>
    <row r="18" spans="1:37" s="23" customFormat="1" ht="18" customHeight="1" x14ac:dyDescent="0.15">
      <c r="A18" s="743" t="s">
        <v>254</v>
      </c>
      <c r="B18" s="744"/>
      <c r="C18" s="90">
        <v>26</v>
      </c>
      <c r="D18" s="100"/>
      <c r="E18" s="82" t="s">
        <v>295</v>
      </c>
      <c r="F18" s="93">
        <v>1</v>
      </c>
      <c r="G18" s="755" t="s">
        <v>284</v>
      </c>
      <c r="H18" s="756"/>
      <c r="I18" s="98">
        <v>171</v>
      </c>
      <c r="J18" s="91"/>
      <c r="K18" s="92" t="s">
        <v>306</v>
      </c>
      <c r="L18" s="86" t="s">
        <v>557</v>
      </c>
      <c r="N18" s="24"/>
      <c r="T18" s="24"/>
      <c r="Z18" s="25"/>
      <c r="AK18" s="25"/>
    </row>
    <row r="19" spans="1:37" s="23" customFormat="1" ht="18" customHeight="1" x14ac:dyDescent="0.15">
      <c r="A19" s="99"/>
      <c r="B19" s="82" t="s">
        <v>257</v>
      </c>
      <c r="C19" s="79">
        <v>15</v>
      </c>
      <c r="D19" s="729" t="s">
        <v>298</v>
      </c>
      <c r="E19" s="728"/>
      <c r="F19" s="79">
        <v>5</v>
      </c>
      <c r="G19" s="101"/>
      <c r="H19" s="92" t="s">
        <v>285</v>
      </c>
      <c r="I19" s="78">
        <v>54</v>
      </c>
      <c r="J19" s="91"/>
      <c r="K19" s="92" t="s">
        <v>310</v>
      </c>
      <c r="L19" s="86">
        <v>1</v>
      </c>
      <c r="N19" s="24"/>
      <c r="T19" s="24"/>
      <c r="Z19" s="25"/>
      <c r="AK19" s="25"/>
    </row>
    <row r="20" spans="1:37" s="23" customFormat="1" ht="18" customHeight="1" x14ac:dyDescent="0.15">
      <c r="A20" s="99"/>
      <c r="B20" s="82" t="s">
        <v>260</v>
      </c>
      <c r="C20" s="79">
        <v>9</v>
      </c>
      <c r="D20" s="729" t="s">
        <v>301</v>
      </c>
      <c r="E20" s="728"/>
      <c r="F20" s="79">
        <v>8</v>
      </c>
      <c r="G20" s="101"/>
      <c r="H20" s="92" t="s">
        <v>286</v>
      </c>
      <c r="I20" s="78">
        <v>31</v>
      </c>
      <c r="J20" s="91"/>
      <c r="K20" s="92" t="s">
        <v>314</v>
      </c>
      <c r="L20" s="86">
        <v>1</v>
      </c>
      <c r="N20" s="24"/>
      <c r="T20" s="24"/>
      <c r="Z20" s="25"/>
      <c r="AK20" s="25"/>
    </row>
    <row r="21" spans="1:37" s="23" customFormat="1" ht="18" customHeight="1" x14ac:dyDescent="0.15">
      <c r="A21" s="743" t="s">
        <v>266</v>
      </c>
      <c r="B21" s="744"/>
      <c r="C21" s="90">
        <v>10</v>
      </c>
      <c r="D21" s="750" t="s">
        <v>305</v>
      </c>
      <c r="E21" s="728"/>
      <c r="F21" s="79">
        <v>13</v>
      </c>
      <c r="G21" s="101"/>
      <c r="H21" s="92" t="s">
        <v>290</v>
      </c>
      <c r="I21" s="78">
        <v>21</v>
      </c>
      <c r="J21" s="102"/>
      <c r="K21" s="103" t="s">
        <v>316</v>
      </c>
      <c r="L21" s="104">
        <v>1</v>
      </c>
      <c r="N21" s="24"/>
      <c r="T21" s="24"/>
      <c r="Z21" s="25"/>
      <c r="AK21" s="25"/>
    </row>
    <row r="22" spans="1:37" s="23" customFormat="1" ht="18" customHeight="1" x14ac:dyDescent="0.15">
      <c r="A22" s="99"/>
      <c r="B22" s="82" t="s">
        <v>257</v>
      </c>
      <c r="C22" s="79">
        <v>8</v>
      </c>
      <c r="D22" s="160"/>
      <c r="E22" s="158" t="s">
        <v>308</v>
      </c>
      <c r="F22" s="79">
        <v>6</v>
      </c>
      <c r="G22" s="101"/>
      <c r="H22" s="92" t="s">
        <v>293</v>
      </c>
      <c r="I22" s="78">
        <v>21</v>
      </c>
      <c r="J22" s="105"/>
      <c r="K22" s="92" t="s">
        <v>320</v>
      </c>
      <c r="L22" s="106" t="s">
        <v>558</v>
      </c>
      <c r="N22" s="24"/>
      <c r="T22" s="24"/>
      <c r="Z22" s="25"/>
      <c r="AK22" s="25"/>
    </row>
    <row r="23" spans="1:37" s="23" customFormat="1" ht="18" customHeight="1" x14ac:dyDescent="0.15">
      <c r="A23" s="743" t="s">
        <v>275</v>
      </c>
      <c r="B23" s="744"/>
      <c r="C23" s="90">
        <v>13</v>
      </c>
      <c r="D23" s="160"/>
      <c r="E23" s="158" t="s">
        <v>312</v>
      </c>
      <c r="F23" s="108" t="s">
        <v>584</v>
      </c>
      <c r="G23" s="101"/>
      <c r="H23" s="92" t="s">
        <v>296</v>
      </c>
      <c r="I23" s="78">
        <v>21</v>
      </c>
      <c r="J23" s="781"/>
      <c r="K23" s="781"/>
      <c r="L23" s="107"/>
      <c r="N23" s="24"/>
      <c r="T23" s="24"/>
      <c r="Z23" s="25"/>
      <c r="AK23" s="25"/>
    </row>
    <row r="24" spans="1:37" s="23" customFormat="1" ht="18" customHeight="1" x14ac:dyDescent="0.15">
      <c r="A24" s="99"/>
      <c r="B24" s="82" t="s">
        <v>257</v>
      </c>
      <c r="C24" s="79">
        <v>11</v>
      </c>
      <c r="D24" s="161"/>
      <c r="E24" s="82" t="s">
        <v>315</v>
      </c>
      <c r="F24" s="111">
        <v>1</v>
      </c>
      <c r="G24" s="109"/>
      <c r="H24" s="92" t="s">
        <v>299</v>
      </c>
      <c r="I24" s="78">
        <v>21</v>
      </c>
      <c r="J24" s="732" t="s">
        <v>323</v>
      </c>
      <c r="K24" s="724"/>
      <c r="L24" s="110">
        <v>11</v>
      </c>
      <c r="N24" s="24"/>
      <c r="T24" s="24"/>
      <c r="Z24" s="25"/>
      <c r="AK24" s="25"/>
    </row>
    <row r="25" spans="1:37" s="23" customFormat="1" ht="18" customHeight="1" x14ac:dyDescent="0.15">
      <c r="A25" s="743" t="s">
        <v>282</v>
      </c>
      <c r="B25" s="744"/>
      <c r="C25" s="90">
        <v>15</v>
      </c>
      <c r="D25" s="750" t="s">
        <v>318</v>
      </c>
      <c r="E25" s="728"/>
      <c r="F25" s="78">
        <v>7</v>
      </c>
      <c r="G25" s="755" t="s">
        <v>302</v>
      </c>
      <c r="H25" s="756"/>
      <c r="I25" s="98">
        <v>42</v>
      </c>
      <c r="J25" s="771" t="s">
        <v>327</v>
      </c>
      <c r="K25" s="731"/>
      <c r="L25" s="112">
        <v>11</v>
      </c>
      <c r="N25" s="24"/>
      <c r="T25" s="24"/>
      <c r="Z25" s="25"/>
      <c r="AK25" s="25"/>
    </row>
    <row r="26" spans="1:37" s="23" customFormat="1" ht="18" customHeight="1" x14ac:dyDescent="0.15">
      <c r="A26" s="99"/>
      <c r="B26" s="82" t="s">
        <v>257</v>
      </c>
      <c r="C26" s="79">
        <v>13</v>
      </c>
      <c r="D26" s="87"/>
      <c r="E26" s="158" t="s">
        <v>560</v>
      </c>
      <c r="F26" s="111">
        <v>1</v>
      </c>
      <c r="G26" s="101"/>
      <c r="H26" s="92" t="s">
        <v>285</v>
      </c>
      <c r="I26" s="78">
        <v>29</v>
      </c>
      <c r="J26" s="771"/>
      <c r="K26" s="771"/>
      <c r="L26" s="113"/>
      <c r="N26" s="24"/>
      <c r="T26" s="24"/>
      <c r="Z26" s="25"/>
      <c r="AK26" s="25"/>
    </row>
    <row r="27" spans="1:37" s="23" customFormat="1" ht="18" customHeight="1" x14ac:dyDescent="0.15">
      <c r="A27" s="743" t="s">
        <v>288</v>
      </c>
      <c r="B27" s="744"/>
      <c r="C27" s="90">
        <v>21</v>
      </c>
      <c r="D27" s="114"/>
      <c r="E27" s="115"/>
      <c r="F27" s="116"/>
      <c r="G27" s="109"/>
      <c r="H27" s="92" t="s">
        <v>309</v>
      </c>
      <c r="I27" s="78">
        <v>11</v>
      </c>
      <c r="J27" s="732" t="s">
        <v>331</v>
      </c>
      <c r="K27" s="724"/>
      <c r="L27" s="77">
        <v>4</v>
      </c>
      <c r="N27" s="24"/>
      <c r="T27" s="24"/>
      <c r="Z27" s="25"/>
      <c r="AK27" s="25"/>
    </row>
    <row r="28" spans="1:37" s="23" customFormat="1" ht="18" customHeight="1" x14ac:dyDescent="0.15">
      <c r="A28" s="99"/>
      <c r="B28" s="82" t="s">
        <v>257</v>
      </c>
      <c r="C28" s="79">
        <v>12</v>
      </c>
      <c r="D28" s="754" t="s">
        <v>325</v>
      </c>
      <c r="E28" s="734"/>
      <c r="F28" s="94">
        <v>107</v>
      </c>
      <c r="G28" s="758" t="s">
        <v>313</v>
      </c>
      <c r="H28" s="756"/>
      <c r="I28" s="98">
        <v>21</v>
      </c>
      <c r="J28" s="771" t="s">
        <v>334</v>
      </c>
      <c r="K28" s="731"/>
      <c r="L28" s="80">
        <v>4</v>
      </c>
      <c r="N28" s="24"/>
      <c r="T28" s="24"/>
      <c r="Z28" s="25"/>
      <c r="AK28" s="25"/>
    </row>
    <row r="29" spans="1:37" s="23" customFormat="1" ht="18" customHeight="1" x14ac:dyDescent="0.15">
      <c r="A29" s="99"/>
      <c r="B29" s="82" t="s">
        <v>260</v>
      </c>
      <c r="C29" s="79">
        <v>7</v>
      </c>
      <c r="D29" s="729" t="s">
        <v>328</v>
      </c>
      <c r="E29" s="728"/>
      <c r="F29" s="78">
        <v>16</v>
      </c>
      <c r="G29" s="758"/>
      <c r="H29" s="778"/>
      <c r="I29" s="90"/>
      <c r="J29" s="771"/>
      <c r="K29" s="771"/>
      <c r="L29" s="113"/>
      <c r="N29" s="24"/>
      <c r="T29" s="24"/>
      <c r="Z29" s="25"/>
      <c r="AK29" s="25"/>
    </row>
    <row r="30" spans="1:37" s="23" customFormat="1" ht="18" customHeight="1" x14ac:dyDescent="0.15">
      <c r="A30" s="780"/>
      <c r="B30" s="778"/>
      <c r="C30" s="90"/>
      <c r="D30" s="729" t="s">
        <v>330</v>
      </c>
      <c r="E30" s="728"/>
      <c r="F30" s="78">
        <v>9</v>
      </c>
      <c r="G30" s="723" t="s">
        <v>319</v>
      </c>
      <c r="H30" s="724"/>
      <c r="I30" s="94">
        <v>41</v>
      </c>
      <c r="J30" s="732" t="s">
        <v>338</v>
      </c>
      <c r="K30" s="724"/>
      <c r="L30" s="77">
        <v>6</v>
      </c>
      <c r="N30" s="24"/>
      <c r="T30" s="24"/>
      <c r="Z30" s="25"/>
      <c r="AK30" s="25"/>
    </row>
    <row r="31" spans="1:37" s="23" customFormat="1" ht="18" customHeight="1" x14ac:dyDescent="0.15">
      <c r="A31" s="733" t="s">
        <v>304</v>
      </c>
      <c r="B31" s="734"/>
      <c r="C31" s="75">
        <v>85</v>
      </c>
      <c r="D31" s="750" t="s">
        <v>332</v>
      </c>
      <c r="E31" s="751"/>
      <c r="F31" s="78">
        <v>8</v>
      </c>
      <c r="G31" s="725" t="s">
        <v>322</v>
      </c>
      <c r="H31" s="726"/>
      <c r="I31" s="78">
        <v>11</v>
      </c>
      <c r="J31" s="771" t="s">
        <v>340</v>
      </c>
      <c r="K31" s="731"/>
      <c r="L31" s="80">
        <v>6</v>
      </c>
      <c r="N31" s="24"/>
      <c r="T31" s="24"/>
      <c r="Z31" s="25"/>
      <c r="AK31" s="25"/>
    </row>
    <row r="32" spans="1:37" s="23" customFormat="1" ht="18" customHeight="1" x14ac:dyDescent="0.15">
      <c r="A32" s="727" t="s">
        <v>307</v>
      </c>
      <c r="B32" s="728"/>
      <c r="C32" s="79">
        <v>11</v>
      </c>
      <c r="D32" s="729" t="s">
        <v>335</v>
      </c>
      <c r="E32" s="728"/>
      <c r="F32" s="79">
        <v>21</v>
      </c>
      <c r="G32" s="725" t="s">
        <v>326</v>
      </c>
      <c r="H32" s="726"/>
      <c r="I32" s="78">
        <v>13</v>
      </c>
      <c r="J32" s="737"/>
      <c r="K32" s="737"/>
      <c r="L32" s="113"/>
      <c r="N32" s="24"/>
      <c r="T32" s="24"/>
      <c r="Z32" s="25"/>
      <c r="AK32" s="25"/>
    </row>
    <row r="33" spans="1:37" s="23" customFormat="1" ht="18" customHeight="1" x14ac:dyDescent="0.15">
      <c r="A33" s="747" t="s">
        <v>311</v>
      </c>
      <c r="B33" s="728"/>
      <c r="C33" s="79">
        <v>10</v>
      </c>
      <c r="D33" s="729" t="s">
        <v>336</v>
      </c>
      <c r="E33" s="728"/>
      <c r="F33" s="79">
        <v>16</v>
      </c>
      <c r="G33" s="725" t="s">
        <v>329</v>
      </c>
      <c r="H33" s="731"/>
      <c r="I33" s="78">
        <v>15</v>
      </c>
      <c r="J33" s="732" t="s">
        <v>341</v>
      </c>
      <c r="K33" s="724"/>
      <c r="L33" s="110">
        <v>7</v>
      </c>
      <c r="N33" s="24"/>
      <c r="T33" s="24"/>
      <c r="Z33" s="25"/>
      <c r="AK33" s="25"/>
    </row>
    <row r="34" spans="1:37" s="23" customFormat="1" ht="18" customHeight="1" x14ac:dyDescent="0.15">
      <c r="A34" s="727" t="s">
        <v>317</v>
      </c>
      <c r="B34" s="728"/>
      <c r="C34" s="79">
        <v>15</v>
      </c>
      <c r="D34" s="750" t="s">
        <v>339</v>
      </c>
      <c r="E34" s="728"/>
      <c r="F34" s="79">
        <v>33</v>
      </c>
      <c r="G34" s="117"/>
      <c r="H34" s="118"/>
      <c r="I34" s="119"/>
      <c r="J34" s="771" t="s">
        <v>342</v>
      </c>
      <c r="K34" s="731"/>
      <c r="L34" s="97">
        <v>7</v>
      </c>
      <c r="N34" s="24"/>
      <c r="T34" s="24"/>
      <c r="Z34" s="25"/>
      <c r="AK34" s="25"/>
    </row>
    <row r="35" spans="1:37" s="23" customFormat="1" ht="18" customHeight="1" x14ac:dyDescent="0.15">
      <c r="A35" s="727" t="s">
        <v>321</v>
      </c>
      <c r="B35" s="728"/>
      <c r="C35" s="79">
        <v>22</v>
      </c>
      <c r="D35" s="114"/>
      <c r="E35" s="82" t="s">
        <v>561</v>
      </c>
      <c r="F35" s="79">
        <v>4</v>
      </c>
      <c r="G35" s="723" t="s">
        <v>210</v>
      </c>
      <c r="H35" s="724"/>
      <c r="I35" s="120">
        <v>125</v>
      </c>
      <c r="J35" s="121"/>
      <c r="K35" s="121"/>
      <c r="L35" s="113"/>
      <c r="N35" s="24"/>
      <c r="T35" s="24"/>
      <c r="Z35" s="25"/>
      <c r="AK35" s="25"/>
    </row>
    <row r="36" spans="1:37" s="23" customFormat="1" ht="18" customHeight="1" x14ac:dyDescent="0.15">
      <c r="A36" s="727" t="s">
        <v>324</v>
      </c>
      <c r="B36" s="728"/>
      <c r="C36" s="79">
        <v>25</v>
      </c>
      <c r="D36" s="114"/>
      <c r="E36" s="82" t="s">
        <v>562</v>
      </c>
      <c r="F36" s="79">
        <v>3</v>
      </c>
      <c r="G36" s="725" t="s">
        <v>214</v>
      </c>
      <c r="H36" s="731"/>
      <c r="I36" s="78">
        <v>13</v>
      </c>
      <c r="J36" s="757" t="s">
        <v>333</v>
      </c>
      <c r="K36" s="740"/>
      <c r="L36" s="122">
        <v>2</v>
      </c>
      <c r="N36" s="24"/>
      <c r="T36" s="24"/>
      <c r="Z36" s="25"/>
      <c r="AK36" s="25"/>
    </row>
    <row r="37" spans="1:37" s="23" customFormat="1" ht="18" customHeight="1" x14ac:dyDescent="0.15">
      <c r="A37" s="780"/>
      <c r="B37" s="778"/>
      <c r="C37" s="90"/>
      <c r="D37" s="114"/>
      <c r="E37" s="82" t="s">
        <v>563</v>
      </c>
      <c r="F37" s="79">
        <v>3</v>
      </c>
      <c r="G37" s="725" t="s">
        <v>218</v>
      </c>
      <c r="H37" s="731"/>
      <c r="I37" s="78">
        <v>11</v>
      </c>
      <c r="J37" s="778"/>
      <c r="K37" s="778"/>
      <c r="L37" s="123"/>
      <c r="N37" s="24"/>
      <c r="T37" s="24"/>
      <c r="Z37" s="25"/>
      <c r="AK37" s="25"/>
    </row>
    <row r="38" spans="1:37" s="23" customFormat="1" ht="18" customHeight="1" x14ac:dyDescent="0.15">
      <c r="A38" s="745" t="s">
        <v>208</v>
      </c>
      <c r="B38" s="746"/>
      <c r="C38" s="120">
        <v>66</v>
      </c>
      <c r="D38" s="114"/>
      <c r="E38" s="82" t="s">
        <v>565</v>
      </c>
      <c r="F38" s="79">
        <v>3</v>
      </c>
      <c r="G38" s="725" t="s">
        <v>222</v>
      </c>
      <c r="H38" s="731"/>
      <c r="I38" s="78">
        <v>14</v>
      </c>
      <c r="J38" s="732" t="s">
        <v>337</v>
      </c>
      <c r="K38" s="724"/>
      <c r="L38" s="110" t="s">
        <v>564</v>
      </c>
      <c r="N38" s="24"/>
      <c r="T38" s="24"/>
      <c r="Z38" s="25"/>
      <c r="AK38" s="25"/>
    </row>
    <row r="39" spans="1:37" s="23" customFormat="1" ht="18" customHeight="1" x14ac:dyDescent="0.15">
      <c r="A39" s="747" t="s">
        <v>212</v>
      </c>
      <c r="B39" s="728"/>
      <c r="C39" s="78">
        <v>6</v>
      </c>
      <c r="D39" s="87"/>
      <c r="E39" s="82" t="s">
        <v>566</v>
      </c>
      <c r="F39" s="79">
        <v>4</v>
      </c>
      <c r="G39" s="725" t="s">
        <v>226</v>
      </c>
      <c r="H39" s="731"/>
      <c r="I39" s="124">
        <v>7</v>
      </c>
      <c r="J39" s="730"/>
      <c r="K39" s="730"/>
      <c r="L39" s="125"/>
      <c r="N39" s="24"/>
      <c r="T39" s="24"/>
      <c r="Z39" s="25"/>
      <c r="AK39" s="25"/>
    </row>
    <row r="40" spans="1:37" s="23" customFormat="1" ht="18" customHeight="1" x14ac:dyDescent="0.15">
      <c r="A40" s="81"/>
      <c r="B40" s="126" t="s">
        <v>216</v>
      </c>
      <c r="C40" s="88">
        <v>1</v>
      </c>
      <c r="D40" s="159"/>
      <c r="E40" s="162"/>
      <c r="F40" s="116"/>
      <c r="G40" s="725" t="s">
        <v>230</v>
      </c>
      <c r="H40" s="731"/>
      <c r="I40" s="78">
        <v>37</v>
      </c>
      <c r="J40" s="127"/>
      <c r="K40" s="127"/>
      <c r="L40" s="125"/>
      <c r="N40" s="24"/>
      <c r="T40" s="24"/>
      <c r="Z40" s="25"/>
      <c r="AK40" s="25"/>
    </row>
    <row r="41" spans="1:37" s="23" customFormat="1" ht="18" customHeight="1" x14ac:dyDescent="0.15">
      <c r="A41" s="752" t="s">
        <v>220</v>
      </c>
      <c r="B41" s="753"/>
      <c r="C41" s="128">
        <v>18</v>
      </c>
      <c r="D41" s="739" t="s">
        <v>209</v>
      </c>
      <c r="E41" s="740"/>
      <c r="F41" s="120">
        <v>77</v>
      </c>
      <c r="G41" s="725" t="s">
        <v>233</v>
      </c>
      <c r="H41" s="731"/>
      <c r="I41" s="78">
        <v>2</v>
      </c>
      <c r="J41" s="129"/>
      <c r="K41" s="129"/>
      <c r="L41" s="125"/>
      <c r="N41" s="24"/>
      <c r="T41" s="24"/>
      <c r="Z41" s="25"/>
      <c r="AK41" s="25"/>
    </row>
    <row r="42" spans="1:37" s="23" customFormat="1" ht="18" customHeight="1" x14ac:dyDescent="0.15">
      <c r="A42" s="727" t="s">
        <v>224</v>
      </c>
      <c r="B42" s="728"/>
      <c r="C42" s="78">
        <v>9</v>
      </c>
      <c r="D42" s="721" t="s">
        <v>213</v>
      </c>
      <c r="E42" s="731"/>
      <c r="F42" s="124">
        <v>11</v>
      </c>
      <c r="G42" s="725" t="s">
        <v>237</v>
      </c>
      <c r="H42" s="731"/>
      <c r="I42" s="83">
        <v>14</v>
      </c>
      <c r="J42" s="130"/>
      <c r="K42" s="131"/>
      <c r="L42" s="132"/>
      <c r="N42" s="24"/>
      <c r="T42" s="24"/>
      <c r="Z42" s="25"/>
      <c r="AK42" s="25"/>
    </row>
    <row r="43" spans="1:37" s="23" customFormat="1" ht="18" customHeight="1" x14ac:dyDescent="0.15">
      <c r="A43" s="747" t="s">
        <v>228</v>
      </c>
      <c r="B43" s="751"/>
      <c r="C43" s="78">
        <v>14</v>
      </c>
      <c r="D43" s="134"/>
      <c r="E43" s="157" t="s">
        <v>217</v>
      </c>
      <c r="F43" s="78">
        <v>5</v>
      </c>
      <c r="G43" s="725" t="s">
        <v>238</v>
      </c>
      <c r="H43" s="731"/>
      <c r="I43" s="83" t="s">
        <v>559</v>
      </c>
      <c r="J43" s="130"/>
      <c r="K43" s="131"/>
      <c r="L43" s="132"/>
      <c r="N43" s="24"/>
      <c r="T43" s="24"/>
      <c r="Z43" s="25"/>
      <c r="AK43" s="25"/>
    </row>
    <row r="44" spans="1:37" s="23" customFormat="1" ht="18" customHeight="1" x14ac:dyDescent="0.15">
      <c r="A44" s="133"/>
      <c r="B44" s="89" t="s">
        <v>583</v>
      </c>
      <c r="C44" s="83">
        <v>4</v>
      </c>
      <c r="D44" s="725" t="s">
        <v>221</v>
      </c>
      <c r="E44" s="731"/>
      <c r="F44" s="78">
        <v>15</v>
      </c>
      <c r="G44" s="725" t="s">
        <v>242</v>
      </c>
      <c r="H44" s="731"/>
      <c r="I44" s="83" t="s">
        <v>559</v>
      </c>
      <c r="J44" s="130"/>
      <c r="K44" s="131"/>
      <c r="L44" s="132"/>
      <c r="N44" s="24"/>
      <c r="T44" s="24"/>
      <c r="Z44" s="25"/>
      <c r="AK44" s="25"/>
    </row>
    <row r="45" spans="1:37" s="23" customFormat="1" ht="18" customHeight="1" x14ac:dyDescent="0.15">
      <c r="A45" s="747" t="s">
        <v>235</v>
      </c>
      <c r="B45" s="751"/>
      <c r="C45" s="124">
        <v>4</v>
      </c>
      <c r="D45" s="725" t="s">
        <v>225</v>
      </c>
      <c r="E45" s="731"/>
      <c r="F45" s="79">
        <v>12</v>
      </c>
      <c r="G45" s="725" t="s">
        <v>246</v>
      </c>
      <c r="H45" s="731"/>
      <c r="I45" s="83" t="s">
        <v>559</v>
      </c>
      <c r="J45" s="130"/>
      <c r="K45" s="131"/>
      <c r="L45" s="132"/>
      <c r="N45" s="24"/>
      <c r="T45" s="24"/>
      <c r="Z45" s="25"/>
      <c r="AK45" s="25"/>
    </row>
    <row r="46" spans="1:37" s="23" customFormat="1" ht="18" customHeight="1" x14ac:dyDescent="0.15">
      <c r="A46" s="81"/>
      <c r="B46" s="89" t="s">
        <v>567</v>
      </c>
      <c r="C46" s="88">
        <v>1</v>
      </c>
      <c r="D46" s="725" t="s">
        <v>229</v>
      </c>
      <c r="E46" s="731"/>
      <c r="F46" s="79">
        <v>11</v>
      </c>
      <c r="G46" s="725" t="s">
        <v>250</v>
      </c>
      <c r="H46" s="731"/>
      <c r="I46" s="83" t="s">
        <v>558</v>
      </c>
      <c r="J46" s="130"/>
      <c r="K46" s="131"/>
      <c r="L46" s="132"/>
      <c r="N46" s="24"/>
      <c r="T46" s="24"/>
      <c r="Z46" s="25"/>
      <c r="AK46" s="25"/>
    </row>
    <row r="47" spans="1:37" s="23" customFormat="1" ht="18" customHeight="1" x14ac:dyDescent="0.15">
      <c r="A47" s="727" t="s">
        <v>240</v>
      </c>
      <c r="B47" s="728"/>
      <c r="C47" s="78">
        <v>5</v>
      </c>
      <c r="D47" s="725" t="s">
        <v>232</v>
      </c>
      <c r="E47" s="731"/>
      <c r="F47" s="79">
        <v>9</v>
      </c>
      <c r="G47" s="725" t="s">
        <v>253</v>
      </c>
      <c r="H47" s="731"/>
      <c r="I47" s="78">
        <v>14</v>
      </c>
      <c r="J47" s="130"/>
      <c r="K47" s="131"/>
      <c r="L47" s="132"/>
      <c r="N47" s="24"/>
      <c r="T47" s="24"/>
      <c r="Z47" s="25"/>
      <c r="AK47" s="25"/>
    </row>
    <row r="48" spans="1:37" s="23" customFormat="1" ht="18" customHeight="1" x14ac:dyDescent="0.15">
      <c r="A48" s="727" t="s">
        <v>244</v>
      </c>
      <c r="B48" s="728"/>
      <c r="C48" s="78">
        <v>3</v>
      </c>
      <c r="D48" s="725" t="s">
        <v>236</v>
      </c>
      <c r="E48" s="731"/>
      <c r="F48" s="79">
        <v>16</v>
      </c>
      <c r="G48" s="721"/>
      <c r="H48" s="737"/>
      <c r="I48" s="164"/>
      <c r="J48" s="130"/>
      <c r="K48" s="131"/>
      <c r="L48" s="132"/>
      <c r="N48" s="24"/>
      <c r="T48" s="24"/>
      <c r="Z48" s="25"/>
      <c r="AK48" s="25"/>
    </row>
    <row r="49" spans="1:37" s="23" customFormat="1" ht="18" customHeight="1" x14ac:dyDescent="0.15">
      <c r="A49" s="727" t="s">
        <v>248</v>
      </c>
      <c r="B49" s="728"/>
      <c r="C49" s="78">
        <v>5</v>
      </c>
      <c r="D49" s="721"/>
      <c r="E49" s="737"/>
      <c r="F49" s="164"/>
      <c r="G49" s="135"/>
      <c r="H49" s="84"/>
      <c r="I49" s="136"/>
      <c r="J49" s="130"/>
      <c r="K49" s="131"/>
      <c r="L49" s="132"/>
      <c r="N49" s="24"/>
      <c r="P49" s="24"/>
      <c r="T49" s="24"/>
      <c r="Z49" s="25"/>
      <c r="AK49" s="25"/>
    </row>
    <row r="50" spans="1:37" s="23" customFormat="1" ht="18" customHeight="1" thickBot="1" x14ac:dyDescent="0.2">
      <c r="A50" s="784"/>
      <c r="B50" s="785"/>
      <c r="C50" s="137"/>
      <c r="D50" s="786"/>
      <c r="E50" s="787"/>
      <c r="F50" s="163"/>
      <c r="G50" s="138"/>
      <c r="H50" s="139"/>
      <c r="I50" s="140"/>
      <c r="J50" s="141"/>
      <c r="K50" s="141"/>
      <c r="L50" s="142"/>
      <c r="N50" s="24"/>
      <c r="P50" s="24"/>
      <c r="T50" s="24"/>
      <c r="Z50" s="25"/>
      <c r="AK50" s="25"/>
    </row>
    <row r="51" spans="1:37" s="11" customFormat="1" ht="17.45" customHeight="1" x14ac:dyDescent="0.15">
      <c r="A51" s="143"/>
      <c r="B51" s="773" t="s">
        <v>598</v>
      </c>
      <c r="C51" s="773"/>
      <c r="D51" s="773"/>
      <c r="E51" s="773"/>
      <c r="F51" s="773"/>
      <c r="G51" s="773"/>
      <c r="H51" s="773"/>
      <c r="I51" s="783" t="s">
        <v>570</v>
      </c>
      <c r="J51" s="783"/>
      <c r="K51" s="783"/>
      <c r="L51" s="783"/>
      <c r="N51" s="12"/>
      <c r="P51" s="12"/>
      <c r="T51" s="12"/>
      <c r="Z51" s="13"/>
      <c r="AK51" s="13"/>
    </row>
    <row r="52" spans="1:37" s="11" customFormat="1" ht="17.45" customHeight="1" x14ac:dyDescent="0.15">
      <c r="A52" s="145"/>
      <c r="B52" s="772" t="s">
        <v>343</v>
      </c>
      <c r="C52" s="772"/>
      <c r="D52" s="772"/>
      <c r="E52" s="772"/>
      <c r="F52" s="772"/>
      <c r="G52" s="772"/>
      <c r="H52" s="772"/>
      <c r="I52" s="144"/>
      <c r="J52" s="70"/>
      <c r="K52" s="70"/>
      <c r="L52" s="69"/>
      <c r="N52" s="12"/>
      <c r="P52" s="12"/>
      <c r="T52" s="12"/>
      <c r="Z52" s="13"/>
      <c r="AK52" s="13"/>
    </row>
    <row r="53" spans="1:37" ht="4.5" customHeight="1" x14ac:dyDescent="0.15">
      <c r="B53" s="23"/>
      <c r="C53" s="23"/>
      <c r="D53" s="23"/>
      <c r="E53" s="27"/>
      <c r="F53" s="27"/>
      <c r="H53" s="28"/>
      <c r="I53" s="23"/>
    </row>
    <row r="54" spans="1:37" ht="4.5" customHeight="1" x14ac:dyDescent="0.15">
      <c r="B54" s="23"/>
      <c r="C54" s="23"/>
      <c r="D54" s="23"/>
      <c r="E54" s="26"/>
      <c r="F54" s="11"/>
      <c r="H54" s="28"/>
      <c r="I54" s="23"/>
    </row>
    <row r="55" spans="1:37" ht="4.5" customHeight="1" x14ac:dyDescent="0.15">
      <c r="B55" s="23"/>
      <c r="C55" s="23"/>
      <c r="D55" s="23"/>
      <c r="H55" s="28"/>
      <c r="I55" s="23"/>
    </row>
    <row r="56" spans="1:37" ht="4.5" customHeight="1" x14ac:dyDescent="0.15">
      <c r="H56" s="28"/>
      <c r="I56" s="23"/>
    </row>
  </sheetData>
  <mergeCells count="132">
    <mergeCell ref="G46:H46"/>
    <mergeCell ref="I51:L51"/>
    <mergeCell ref="A50:B50"/>
    <mergeCell ref="D50:E50"/>
    <mergeCell ref="A47:B47"/>
    <mergeCell ref="G47:H47"/>
    <mergeCell ref="A48:B48"/>
    <mergeCell ref="A49:B49"/>
    <mergeCell ref="D49:E49"/>
    <mergeCell ref="G48:H48"/>
    <mergeCell ref="D46:E46"/>
    <mergeCell ref="A42:B42"/>
    <mergeCell ref="G42:H42"/>
    <mergeCell ref="A43:B43"/>
    <mergeCell ref="G43:H43"/>
    <mergeCell ref="G44:H44"/>
    <mergeCell ref="A45:B45"/>
    <mergeCell ref="G45:H45"/>
    <mergeCell ref="A39:B39"/>
    <mergeCell ref="G39:H39"/>
    <mergeCell ref="J39:K39"/>
    <mergeCell ref="G40:H40"/>
    <mergeCell ref="A41:B41"/>
    <mergeCell ref="G41:H41"/>
    <mergeCell ref="A37:B37"/>
    <mergeCell ref="G37:H37"/>
    <mergeCell ref="J37:K37"/>
    <mergeCell ref="A38:B38"/>
    <mergeCell ref="G38:H38"/>
    <mergeCell ref="J38:K38"/>
    <mergeCell ref="A34:B34"/>
    <mergeCell ref="J34:K34"/>
    <mergeCell ref="A35:B35"/>
    <mergeCell ref="G35:H35"/>
    <mergeCell ref="A36:B36"/>
    <mergeCell ref="G36:H36"/>
    <mergeCell ref="J36:K36"/>
    <mergeCell ref="A32:B32"/>
    <mergeCell ref="G32:H32"/>
    <mergeCell ref="J32:K32"/>
    <mergeCell ref="A33:B33"/>
    <mergeCell ref="G33:H33"/>
    <mergeCell ref="J33:K33"/>
    <mergeCell ref="D32:E32"/>
    <mergeCell ref="D33:E33"/>
    <mergeCell ref="A30:B30"/>
    <mergeCell ref="G30:H30"/>
    <mergeCell ref="J30:K30"/>
    <mergeCell ref="A31:B31"/>
    <mergeCell ref="G31:H31"/>
    <mergeCell ref="J31:K31"/>
    <mergeCell ref="D30:E30"/>
    <mergeCell ref="D31:E31"/>
    <mergeCell ref="J26:K26"/>
    <mergeCell ref="A27:B27"/>
    <mergeCell ref="J27:K27"/>
    <mergeCell ref="G28:H28"/>
    <mergeCell ref="J28:K28"/>
    <mergeCell ref="G29:H29"/>
    <mergeCell ref="J29:K29"/>
    <mergeCell ref="A21:B21"/>
    <mergeCell ref="A23:B23"/>
    <mergeCell ref="J23:K23"/>
    <mergeCell ref="J24:K24"/>
    <mergeCell ref="A25:B25"/>
    <mergeCell ref="G25:H25"/>
    <mergeCell ref="J25:K25"/>
    <mergeCell ref="J15:K15"/>
    <mergeCell ref="A16:B16"/>
    <mergeCell ref="G16:H16"/>
    <mergeCell ref="J16:K16"/>
    <mergeCell ref="G17:H17"/>
    <mergeCell ref="A18:B18"/>
    <mergeCell ref="G18:H18"/>
    <mergeCell ref="D17:E17"/>
    <mergeCell ref="A14:B14"/>
    <mergeCell ref="D14:E14"/>
    <mergeCell ref="G14:H14"/>
    <mergeCell ref="A15:B15"/>
    <mergeCell ref="D15:E15"/>
    <mergeCell ref="G15:H15"/>
    <mergeCell ref="A12:B12"/>
    <mergeCell ref="D12:E12"/>
    <mergeCell ref="G12:H12"/>
    <mergeCell ref="J12:K12"/>
    <mergeCell ref="A13:B13"/>
    <mergeCell ref="D13:E13"/>
    <mergeCell ref="G13:H13"/>
    <mergeCell ref="J13:K13"/>
    <mergeCell ref="D8:E8"/>
    <mergeCell ref="D9:D10"/>
    <mergeCell ref="G9:H9"/>
    <mergeCell ref="A10:B10"/>
    <mergeCell ref="G10:H10"/>
    <mergeCell ref="A11:B11"/>
    <mergeCell ref="D11:E11"/>
    <mergeCell ref="G11:H11"/>
    <mergeCell ref="J5:K5"/>
    <mergeCell ref="D6:E6"/>
    <mergeCell ref="G6:H6"/>
    <mergeCell ref="A7:B7"/>
    <mergeCell ref="D7:E7"/>
    <mergeCell ref="G7:H7"/>
    <mergeCell ref="J3:K3"/>
    <mergeCell ref="A4:B4"/>
    <mergeCell ref="D4:E4"/>
    <mergeCell ref="G4:H4"/>
    <mergeCell ref="J4:K4"/>
    <mergeCell ref="A1:L1"/>
    <mergeCell ref="B52:H52"/>
    <mergeCell ref="B51:H51"/>
    <mergeCell ref="A3:B3"/>
    <mergeCell ref="D3:E3"/>
    <mergeCell ref="G3:H3"/>
    <mergeCell ref="A5:B5"/>
    <mergeCell ref="D5:E5"/>
    <mergeCell ref="G5:H5"/>
    <mergeCell ref="A8:B8"/>
    <mergeCell ref="D16:E16"/>
    <mergeCell ref="D19:E19"/>
    <mergeCell ref="D20:E20"/>
    <mergeCell ref="D21:E21"/>
    <mergeCell ref="D25:E25"/>
    <mergeCell ref="D28:E28"/>
    <mergeCell ref="D29:E29"/>
    <mergeCell ref="D47:E47"/>
    <mergeCell ref="D48:E48"/>
    <mergeCell ref="D34:E34"/>
    <mergeCell ref="D41:E41"/>
    <mergeCell ref="D42:E42"/>
    <mergeCell ref="D44:E44"/>
    <mergeCell ref="D45:E45"/>
  </mergeCells>
  <phoneticPr fontId="18"/>
  <printOptions horizontalCentered="1"/>
  <pageMargins left="0.47244094488188981" right="0.39370078740157483" top="0.51181102362204722" bottom="0.19685039370078741" header="0.51181102362204722" footer="0.51181102362204722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U367"/>
  <sheetViews>
    <sheetView view="pageBreakPreview" zoomScale="70" zoomScaleNormal="100" zoomScaleSheetLayoutView="70" workbookViewId="0">
      <selection activeCell="N16" sqref="N16"/>
    </sheetView>
  </sheetViews>
  <sheetFormatPr defaultColWidth="1.625" defaultRowHeight="6" customHeight="1" x14ac:dyDescent="0.15"/>
  <cols>
    <col min="1" max="2" width="0.875" style="303" customWidth="1"/>
    <col min="3" max="3" width="1.75" style="303" customWidth="1"/>
    <col min="4" max="7" width="0.875" style="303" customWidth="1"/>
    <col min="8" max="12" width="1.625" style="303" customWidth="1"/>
    <col min="13" max="13" width="3.625" style="303" customWidth="1"/>
    <col min="14" max="15" width="0.875" style="303" customWidth="1"/>
    <col min="16" max="16" width="1.625" style="303" customWidth="1"/>
    <col min="17" max="20" width="0.875" style="303" customWidth="1"/>
    <col min="21" max="25" width="1.625" style="303" customWidth="1"/>
    <col min="26" max="26" width="3.625" style="303" customWidth="1"/>
    <col min="27" max="27" width="0.875" style="303" customWidth="1"/>
    <col min="28" max="28" width="1.625" style="303" customWidth="1"/>
    <col min="29" max="32" width="0.875" style="303" customWidth="1"/>
    <col min="33" max="37" width="1.625" style="303" customWidth="1"/>
    <col min="38" max="38" width="3.625" style="303" customWidth="1"/>
    <col min="39" max="39" width="0.875" style="303" customWidth="1"/>
    <col min="40" max="40" width="1.875" style="303" customWidth="1"/>
    <col min="41" max="44" width="0.875" style="303" customWidth="1"/>
    <col min="45" max="49" width="1.625" style="303" customWidth="1"/>
    <col min="50" max="50" width="3.625" style="303" customWidth="1"/>
    <col min="51" max="51" width="0.875" style="303" customWidth="1"/>
    <col min="52" max="52" width="1.625" style="303" customWidth="1"/>
    <col min="53" max="56" width="0.875" style="303" customWidth="1"/>
    <col min="57" max="61" width="1.625" style="303" customWidth="1"/>
    <col min="62" max="62" width="3.625" style="303" customWidth="1"/>
    <col min="63" max="63" width="0.875" style="303" customWidth="1"/>
    <col min="64" max="64" width="1.625" style="303" customWidth="1"/>
    <col min="65" max="68" width="0.875" style="303" customWidth="1"/>
    <col min="69" max="73" width="1.625" style="303" customWidth="1"/>
    <col min="74" max="74" width="3.625" style="303" customWidth="1"/>
    <col min="75" max="75" width="0.875" style="303" customWidth="1"/>
    <col min="76" max="76" width="1.625" style="303" customWidth="1"/>
    <col min="77" max="80" width="0.875" style="303" customWidth="1"/>
    <col min="81" max="85" width="1.625" style="303" customWidth="1"/>
    <col min="86" max="86" width="4" style="303" customWidth="1"/>
    <col min="87" max="87" width="0.875" style="303" customWidth="1"/>
    <col min="88" max="88" width="1.625" style="303" customWidth="1"/>
    <col min="89" max="92" width="0.875" style="303" customWidth="1"/>
    <col min="93" max="97" width="1.625" style="303" customWidth="1"/>
    <col min="98" max="98" width="3.625" style="303" customWidth="1"/>
    <col min="99" max="99" width="0.875" style="303" customWidth="1"/>
    <col min="100" max="100" width="1.625" style="303" customWidth="1"/>
    <col min="101" max="104" width="0.875" style="303" customWidth="1"/>
    <col min="105" max="109" width="1.625" style="303" customWidth="1"/>
    <col min="110" max="110" width="3.625" style="303" customWidth="1"/>
    <col min="111" max="111" width="0.875" style="303" customWidth="1"/>
    <col min="112" max="112" width="1.625" style="303" customWidth="1"/>
    <col min="113" max="116" width="0.875" style="303" customWidth="1"/>
    <col min="117" max="121" width="1.625" style="303" customWidth="1"/>
    <col min="122" max="122" width="3.625" style="303" customWidth="1"/>
    <col min="123" max="125" width="0.875" style="303" customWidth="1"/>
    <col min="126" max="126" width="1.625" style="303" customWidth="1"/>
    <col min="127" max="130" width="0.875" style="303" customWidth="1"/>
    <col min="131" max="135" width="1.625" style="303" customWidth="1"/>
    <col min="136" max="136" width="3.625" style="303" customWidth="1"/>
    <col min="137" max="138" width="0.875" style="303" customWidth="1"/>
    <col min="139" max="139" width="1.625" style="303" customWidth="1"/>
    <col min="140" max="143" width="0.875" style="303" customWidth="1"/>
    <col min="144" max="148" width="1.625" style="303" customWidth="1"/>
    <col min="149" max="149" width="3.625" style="303" customWidth="1"/>
    <col min="150" max="151" width="0.875" style="303" customWidth="1"/>
    <col min="152" max="152" width="1.625" style="303" customWidth="1"/>
    <col min="153" max="156" width="0.875" style="303" customWidth="1"/>
    <col min="157" max="161" width="1.625" style="303" customWidth="1"/>
    <col min="162" max="162" width="3.625" style="303" customWidth="1"/>
    <col min="163" max="163" width="0.875" style="303" customWidth="1"/>
    <col min="164" max="164" width="1.625" style="303" customWidth="1"/>
    <col min="165" max="168" width="0.875" style="303" customWidth="1"/>
    <col min="169" max="173" width="1.625" style="303" customWidth="1"/>
    <col min="174" max="174" width="3.625" style="303" customWidth="1"/>
    <col min="175" max="182" width="0.875" style="303" customWidth="1"/>
    <col min="183" max="183" width="1.625" style="303" customWidth="1"/>
    <col min="184" max="187" width="0.875" style="303" customWidth="1"/>
    <col min="188" max="192" width="1.625" style="303" customWidth="1"/>
    <col min="193" max="193" width="3.625" style="303" customWidth="1"/>
    <col min="194" max="194" width="0.875" style="303" customWidth="1"/>
    <col min="195" max="195" width="1.625" style="303" customWidth="1"/>
    <col min="196" max="199" width="0.875" style="303" customWidth="1"/>
    <col min="200" max="204" width="1.625" style="303" customWidth="1"/>
    <col min="205" max="205" width="3.625" style="303" customWidth="1"/>
    <col min="206" max="206" width="0.875" style="303" customWidth="1"/>
    <col min="207" max="207" width="1.625" style="303" customWidth="1"/>
    <col min="208" max="211" width="0.875" style="303" customWidth="1"/>
    <col min="212" max="216" width="1.625" style="303" customWidth="1"/>
    <col min="217" max="217" width="3.625" style="303" customWidth="1"/>
    <col min="218" max="218" width="0.875" style="303" customWidth="1"/>
    <col min="219" max="219" width="1.625" style="303" customWidth="1"/>
    <col min="220" max="223" width="0.875" style="303" customWidth="1"/>
    <col min="224" max="228" width="1.625" style="303" customWidth="1"/>
    <col min="229" max="229" width="3.625" style="303" customWidth="1"/>
    <col min="230" max="256" width="1.625" style="303"/>
    <col min="257" max="258" width="0.875" style="303" customWidth="1"/>
    <col min="259" max="259" width="1.75" style="303" customWidth="1"/>
    <col min="260" max="263" width="0.875" style="303" customWidth="1"/>
    <col min="264" max="268" width="1.625" style="303" customWidth="1"/>
    <col min="269" max="269" width="3.625" style="303" customWidth="1"/>
    <col min="270" max="271" width="0.875" style="303" customWidth="1"/>
    <col min="272" max="272" width="1.625" style="303" customWidth="1"/>
    <col min="273" max="276" width="0.875" style="303" customWidth="1"/>
    <col min="277" max="281" width="1.625" style="303" customWidth="1"/>
    <col min="282" max="282" width="3.625" style="303" customWidth="1"/>
    <col min="283" max="283" width="0.875" style="303" customWidth="1"/>
    <col min="284" max="284" width="1.625" style="303" customWidth="1"/>
    <col min="285" max="288" width="0.875" style="303" customWidth="1"/>
    <col min="289" max="293" width="1.625" style="303" customWidth="1"/>
    <col min="294" max="294" width="3.625" style="303" customWidth="1"/>
    <col min="295" max="295" width="0.875" style="303" customWidth="1"/>
    <col min="296" max="296" width="1.875" style="303" customWidth="1"/>
    <col min="297" max="300" width="0.875" style="303" customWidth="1"/>
    <col min="301" max="305" width="1.625" style="303" customWidth="1"/>
    <col min="306" max="306" width="3.625" style="303" customWidth="1"/>
    <col min="307" max="307" width="0.875" style="303" customWidth="1"/>
    <col min="308" max="308" width="1.625" style="303" customWidth="1"/>
    <col min="309" max="312" width="0.875" style="303" customWidth="1"/>
    <col min="313" max="317" width="1.625" style="303" customWidth="1"/>
    <col min="318" max="318" width="3.625" style="303" customWidth="1"/>
    <col min="319" max="319" width="0.875" style="303" customWidth="1"/>
    <col min="320" max="320" width="1.625" style="303" customWidth="1"/>
    <col min="321" max="324" width="0.875" style="303" customWidth="1"/>
    <col min="325" max="329" width="1.625" style="303" customWidth="1"/>
    <col min="330" max="330" width="3.625" style="303" customWidth="1"/>
    <col min="331" max="331" width="0.875" style="303" customWidth="1"/>
    <col min="332" max="332" width="1.625" style="303" customWidth="1"/>
    <col min="333" max="336" width="0.875" style="303" customWidth="1"/>
    <col min="337" max="341" width="1.625" style="303" customWidth="1"/>
    <col min="342" max="342" width="4" style="303" customWidth="1"/>
    <col min="343" max="343" width="0.875" style="303" customWidth="1"/>
    <col min="344" max="344" width="1.625" style="303" customWidth="1"/>
    <col min="345" max="348" width="0.875" style="303" customWidth="1"/>
    <col min="349" max="353" width="1.625" style="303" customWidth="1"/>
    <col min="354" max="354" width="3.625" style="303" customWidth="1"/>
    <col min="355" max="355" width="0.875" style="303" customWidth="1"/>
    <col min="356" max="356" width="1.625" style="303" customWidth="1"/>
    <col min="357" max="360" width="0.875" style="303" customWidth="1"/>
    <col min="361" max="365" width="1.625" style="303" customWidth="1"/>
    <col min="366" max="366" width="3.625" style="303" customWidth="1"/>
    <col min="367" max="367" width="0.875" style="303" customWidth="1"/>
    <col min="368" max="368" width="1.625" style="303" customWidth="1"/>
    <col min="369" max="372" width="0.875" style="303" customWidth="1"/>
    <col min="373" max="377" width="1.625" style="303" customWidth="1"/>
    <col min="378" max="378" width="3.625" style="303" customWidth="1"/>
    <col min="379" max="381" width="0.875" style="303" customWidth="1"/>
    <col min="382" max="382" width="1.625" style="303" customWidth="1"/>
    <col min="383" max="386" width="0.875" style="303" customWidth="1"/>
    <col min="387" max="391" width="1.625" style="303" customWidth="1"/>
    <col min="392" max="392" width="3.625" style="303" customWidth="1"/>
    <col min="393" max="394" width="0.875" style="303" customWidth="1"/>
    <col min="395" max="395" width="1.625" style="303" customWidth="1"/>
    <col min="396" max="399" width="0.875" style="303" customWidth="1"/>
    <col min="400" max="404" width="1.625" style="303" customWidth="1"/>
    <col min="405" max="405" width="3.625" style="303" customWidth="1"/>
    <col min="406" max="407" width="0.875" style="303" customWidth="1"/>
    <col min="408" max="408" width="1.625" style="303" customWidth="1"/>
    <col min="409" max="412" width="0.875" style="303" customWidth="1"/>
    <col min="413" max="417" width="1.625" style="303" customWidth="1"/>
    <col min="418" max="418" width="3.625" style="303" customWidth="1"/>
    <col min="419" max="419" width="0.875" style="303" customWidth="1"/>
    <col min="420" max="420" width="1.625" style="303" customWidth="1"/>
    <col min="421" max="424" width="0.875" style="303" customWidth="1"/>
    <col min="425" max="429" width="1.625" style="303" customWidth="1"/>
    <col min="430" max="430" width="3.625" style="303" customWidth="1"/>
    <col min="431" max="438" width="0.875" style="303" customWidth="1"/>
    <col min="439" max="439" width="1.625" style="303" customWidth="1"/>
    <col min="440" max="443" width="0.875" style="303" customWidth="1"/>
    <col min="444" max="448" width="1.625" style="303" customWidth="1"/>
    <col min="449" max="449" width="3.625" style="303" customWidth="1"/>
    <col min="450" max="450" width="0.875" style="303" customWidth="1"/>
    <col min="451" max="451" width="1.625" style="303" customWidth="1"/>
    <col min="452" max="455" width="0.875" style="303" customWidth="1"/>
    <col min="456" max="460" width="1.625" style="303" customWidth="1"/>
    <col min="461" max="461" width="3.625" style="303" customWidth="1"/>
    <col min="462" max="462" width="0.875" style="303" customWidth="1"/>
    <col min="463" max="463" width="1.625" style="303" customWidth="1"/>
    <col min="464" max="467" width="0.875" style="303" customWidth="1"/>
    <col min="468" max="472" width="1.625" style="303" customWidth="1"/>
    <col min="473" max="473" width="3.625" style="303" customWidth="1"/>
    <col min="474" max="474" width="0.875" style="303" customWidth="1"/>
    <col min="475" max="475" width="1.625" style="303" customWidth="1"/>
    <col min="476" max="479" width="0.875" style="303" customWidth="1"/>
    <col min="480" max="484" width="1.625" style="303" customWidth="1"/>
    <col min="485" max="485" width="3.625" style="303" customWidth="1"/>
    <col min="486" max="512" width="1.625" style="303"/>
    <col min="513" max="514" width="0.875" style="303" customWidth="1"/>
    <col min="515" max="515" width="1.75" style="303" customWidth="1"/>
    <col min="516" max="519" width="0.875" style="303" customWidth="1"/>
    <col min="520" max="524" width="1.625" style="303" customWidth="1"/>
    <col min="525" max="525" width="3.625" style="303" customWidth="1"/>
    <col min="526" max="527" width="0.875" style="303" customWidth="1"/>
    <col min="528" max="528" width="1.625" style="303" customWidth="1"/>
    <col min="529" max="532" width="0.875" style="303" customWidth="1"/>
    <col min="533" max="537" width="1.625" style="303" customWidth="1"/>
    <col min="538" max="538" width="3.625" style="303" customWidth="1"/>
    <col min="539" max="539" width="0.875" style="303" customWidth="1"/>
    <col min="540" max="540" width="1.625" style="303" customWidth="1"/>
    <col min="541" max="544" width="0.875" style="303" customWidth="1"/>
    <col min="545" max="549" width="1.625" style="303" customWidth="1"/>
    <col min="550" max="550" width="3.625" style="303" customWidth="1"/>
    <col min="551" max="551" width="0.875" style="303" customWidth="1"/>
    <col min="552" max="552" width="1.875" style="303" customWidth="1"/>
    <col min="553" max="556" width="0.875" style="303" customWidth="1"/>
    <col min="557" max="561" width="1.625" style="303" customWidth="1"/>
    <col min="562" max="562" width="3.625" style="303" customWidth="1"/>
    <col min="563" max="563" width="0.875" style="303" customWidth="1"/>
    <col min="564" max="564" width="1.625" style="303" customWidth="1"/>
    <col min="565" max="568" width="0.875" style="303" customWidth="1"/>
    <col min="569" max="573" width="1.625" style="303" customWidth="1"/>
    <col min="574" max="574" width="3.625" style="303" customWidth="1"/>
    <col min="575" max="575" width="0.875" style="303" customWidth="1"/>
    <col min="576" max="576" width="1.625" style="303" customWidth="1"/>
    <col min="577" max="580" width="0.875" style="303" customWidth="1"/>
    <col min="581" max="585" width="1.625" style="303" customWidth="1"/>
    <col min="586" max="586" width="3.625" style="303" customWidth="1"/>
    <col min="587" max="587" width="0.875" style="303" customWidth="1"/>
    <col min="588" max="588" width="1.625" style="303" customWidth="1"/>
    <col min="589" max="592" width="0.875" style="303" customWidth="1"/>
    <col min="593" max="597" width="1.625" style="303" customWidth="1"/>
    <col min="598" max="598" width="4" style="303" customWidth="1"/>
    <col min="599" max="599" width="0.875" style="303" customWidth="1"/>
    <col min="600" max="600" width="1.625" style="303" customWidth="1"/>
    <col min="601" max="604" width="0.875" style="303" customWidth="1"/>
    <col min="605" max="609" width="1.625" style="303" customWidth="1"/>
    <col min="610" max="610" width="3.625" style="303" customWidth="1"/>
    <col min="611" max="611" width="0.875" style="303" customWidth="1"/>
    <col min="612" max="612" width="1.625" style="303" customWidth="1"/>
    <col min="613" max="616" width="0.875" style="303" customWidth="1"/>
    <col min="617" max="621" width="1.625" style="303" customWidth="1"/>
    <col min="622" max="622" width="3.625" style="303" customWidth="1"/>
    <col min="623" max="623" width="0.875" style="303" customWidth="1"/>
    <col min="624" max="624" width="1.625" style="303" customWidth="1"/>
    <col min="625" max="628" width="0.875" style="303" customWidth="1"/>
    <col min="629" max="633" width="1.625" style="303" customWidth="1"/>
    <col min="634" max="634" width="3.625" style="303" customWidth="1"/>
    <col min="635" max="637" width="0.875" style="303" customWidth="1"/>
    <col min="638" max="638" width="1.625" style="303" customWidth="1"/>
    <col min="639" max="642" width="0.875" style="303" customWidth="1"/>
    <col min="643" max="647" width="1.625" style="303" customWidth="1"/>
    <col min="648" max="648" width="3.625" style="303" customWidth="1"/>
    <col min="649" max="650" width="0.875" style="303" customWidth="1"/>
    <col min="651" max="651" width="1.625" style="303" customWidth="1"/>
    <col min="652" max="655" width="0.875" style="303" customWidth="1"/>
    <col min="656" max="660" width="1.625" style="303" customWidth="1"/>
    <col min="661" max="661" width="3.625" style="303" customWidth="1"/>
    <col min="662" max="663" width="0.875" style="303" customWidth="1"/>
    <col min="664" max="664" width="1.625" style="303" customWidth="1"/>
    <col min="665" max="668" width="0.875" style="303" customWidth="1"/>
    <col min="669" max="673" width="1.625" style="303" customWidth="1"/>
    <col min="674" max="674" width="3.625" style="303" customWidth="1"/>
    <col min="675" max="675" width="0.875" style="303" customWidth="1"/>
    <col min="676" max="676" width="1.625" style="303" customWidth="1"/>
    <col min="677" max="680" width="0.875" style="303" customWidth="1"/>
    <col min="681" max="685" width="1.625" style="303" customWidth="1"/>
    <col min="686" max="686" width="3.625" style="303" customWidth="1"/>
    <col min="687" max="694" width="0.875" style="303" customWidth="1"/>
    <col min="695" max="695" width="1.625" style="303" customWidth="1"/>
    <col min="696" max="699" width="0.875" style="303" customWidth="1"/>
    <col min="700" max="704" width="1.625" style="303" customWidth="1"/>
    <col min="705" max="705" width="3.625" style="303" customWidth="1"/>
    <col min="706" max="706" width="0.875" style="303" customWidth="1"/>
    <col min="707" max="707" width="1.625" style="303" customWidth="1"/>
    <col min="708" max="711" width="0.875" style="303" customWidth="1"/>
    <col min="712" max="716" width="1.625" style="303" customWidth="1"/>
    <col min="717" max="717" width="3.625" style="303" customWidth="1"/>
    <col min="718" max="718" width="0.875" style="303" customWidth="1"/>
    <col min="719" max="719" width="1.625" style="303" customWidth="1"/>
    <col min="720" max="723" width="0.875" style="303" customWidth="1"/>
    <col min="724" max="728" width="1.625" style="303" customWidth="1"/>
    <col min="729" max="729" width="3.625" style="303" customWidth="1"/>
    <col min="730" max="730" width="0.875" style="303" customWidth="1"/>
    <col min="731" max="731" width="1.625" style="303" customWidth="1"/>
    <col min="732" max="735" width="0.875" style="303" customWidth="1"/>
    <col min="736" max="740" width="1.625" style="303" customWidth="1"/>
    <col min="741" max="741" width="3.625" style="303" customWidth="1"/>
    <col min="742" max="768" width="1.625" style="303"/>
    <col min="769" max="770" width="0.875" style="303" customWidth="1"/>
    <col min="771" max="771" width="1.75" style="303" customWidth="1"/>
    <col min="772" max="775" width="0.875" style="303" customWidth="1"/>
    <col min="776" max="780" width="1.625" style="303" customWidth="1"/>
    <col min="781" max="781" width="3.625" style="303" customWidth="1"/>
    <col min="782" max="783" width="0.875" style="303" customWidth="1"/>
    <col min="784" max="784" width="1.625" style="303" customWidth="1"/>
    <col min="785" max="788" width="0.875" style="303" customWidth="1"/>
    <col min="789" max="793" width="1.625" style="303" customWidth="1"/>
    <col min="794" max="794" width="3.625" style="303" customWidth="1"/>
    <col min="795" max="795" width="0.875" style="303" customWidth="1"/>
    <col min="796" max="796" width="1.625" style="303" customWidth="1"/>
    <col min="797" max="800" width="0.875" style="303" customWidth="1"/>
    <col min="801" max="805" width="1.625" style="303" customWidth="1"/>
    <col min="806" max="806" width="3.625" style="303" customWidth="1"/>
    <col min="807" max="807" width="0.875" style="303" customWidth="1"/>
    <col min="808" max="808" width="1.875" style="303" customWidth="1"/>
    <col min="809" max="812" width="0.875" style="303" customWidth="1"/>
    <col min="813" max="817" width="1.625" style="303" customWidth="1"/>
    <col min="818" max="818" width="3.625" style="303" customWidth="1"/>
    <col min="819" max="819" width="0.875" style="303" customWidth="1"/>
    <col min="820" max="820" width="1.625" style="303" customWidth="1"/>
    <col min="821" max="824" width="0.875" style="303" customWidth="1"/>
    <col min="825" max="829" width="1.625" style="303" customWidth="1"/>
    <col min="830" max="830" width="3.625" style="303" customWidth="1"/>
    <col min="831" max="831" width="0.875" style="303" customWidth="1"/>
    <col min="832" max="832" width="1.625" style="303" customWidth="1"/>
    <col min="833" max="836" width="0.875" style="303" customWidth="1"/>
    <col min="837" max="841" width="1.625" style="303" customWidth="1"/>
    <col min="842" max="842" width="3.625" style="303" customWidth="1"/>
    <col min="843" max="843" width="0.875" style="303" customWidth="1"/>
    <col min="844" max="844" width="1.625" style="303" customWidth="1"/>
    <col min="845" max="848" width="0.875" style="303" customWidth="1"/>
    <col min="849" max="853" width="1.625" style="303" customWidth="1"/>
    <col min="854" max="854" width="4" style="303" customWidth="1"/>
    <col min="855" max="855" width="0.875" style="303" customWidth="1"/>
    <col min="856" max="856" width="1.625" style="303" customWidth="1"/>
    <col min="857" max="860" width="0.875" style="303" customWidth="1"/>
    <col min="861" max="865" width="1.625" style="303" customWidth="1"/>
    <col min="866" max="866" width="3.625" style="303" customWidth="1"/>
    <col min="867" max="867" width="0.875" style="303" customWidth="1"/>
    <col min="868" max="868" width="1.625" style="303" customWidth="1"/>
    <col min="869" max="872" width="0.875" style="303" customWidth="1"/>
    <col min="873" max="877" width="1.625" style="303" customWidth="1"/>
    <col min="878" max="878" width="3.625" style="303" customWidth="1"/>
    <col min="879" max="879" width="0.875" style="303" customWidth="1"/>
    <col min="880" max="880" width="1.625" style="303" customWidth="1"/>
    <col min="881" max="884" width="0.875" style="303" customWidth="1"/>
    <col min="885" max="889" width="1.625" style="303" customWidth="1"/>
    <col min="890" max="890" width="3.625" style="303" customWidth="1"/>
    <col min="891" max="893" width="0.875" style="303" customWidth="1"/>
    <col min="894" max="894" width="1.625" style="303" customWidth="1"/>
    <col min="895" max="898" width="0.875" style="303" customWidth="1"/>
    <col min="899" max="903" width="1.625" style="303" customWidth="1"/>
    <col min="904" max="904" width="3.625" style="303" customWidth="1"/>
    <col min="905" max="906" width="0.875" style="303" customWidth="1"/>
    <col min="907" max="907" width="1.625" style="303" customWidth="1"/>
    <col min="908" max="911" width="0.875" style="303" customWidth="1"/>
    <col min="912" max="916" width="1.625" style="303" customWidth="1"/>
    <col min="917" max="917" width="3.625" style="303" customWidth="1"/>
    <col min="918" max="919" width="0.875" style="303" customWidth="1"/>
    <col min="920" max="920" width="1.625" style="303" customWidth="1"/>
    <col min="921" max="924" width="0.875" style="303" customWidth="1"/>
    <col min="925" max="929" width="1.625" style="303" customWidth="1"/>
    <col min="930" max="930" width="3.625" style="303" customWidth="1"/>
    <col min="931" max="931" width="0.875" style="303" customWidth="1"/>
    <col min="932" max="932" width="1.625" style="303" customWidth="1"/>
    <col min="933" max="936" width="0.875" style="303" customWidth="1"/>
    <col min="937" max="941" width="1.625" style="303" customWidth="1"/>
    <col min="942" max="942" width="3.625" style="303" customWidth="1"/>
    <col min="943" max="950" width="0.875" style="303" customWidth="1"/>
    <col min="951" max="951" width="1.625" style="303" customWidth="1"/>
    <col min="952" max="955" width="0.875" style="303" customWidth="1"/>
    <col min="956" max="960" width="1.625" style="303" customWidth="1"/>
    <col min="961" max="961" width="3.625" style="303" customWidth="1"/>
    <col min="962" max="962" width="0.875" style="303" customWidth="1"/>
    <col min="963" max="963" width="1.625" style="303" customWidth="1"/>
    <col min="964" max="967" width="0.875" style="303" customWidth="1"/>
    <col min="968" max="972" width="1.625" style="303" customWidth="1"/>
    <col min="973" max="973" width="3.625" style="303" customWidth="1"/>
    <col min="974" max="974" width="0.875" style="303" customWidth="1"/>
    <col min="975" max="975" width="1.625" style="303" customWidth="1"/>
    <col min="976" max="979" width="0.875" style="303" customWidth="1"/>
    <col min="980" max="984" width="1.625" style="303" customWidth="1"/>
    <col min="985" max="985" width="3.625" style="303" customWidth="1"/>
    <col min="986" max="986" width="0.875" style="303" customWidth="1"/>
    <col min="987" max="987" width="1.625" style="303" customWidth="1"/>
    <col min="988" max="991" width="0.875" style="303" customWidth="1"/>
    <col min="992" max="996" width="1.625" style="303" customWidth="1"/>
    <col min="997" max="997" width="3.625" style="303" customWidth="1"/>
    <col min="998" max="1024" width="1.625" style="303"/>
    <col min="1025" max="1026" width="0.875" style="303" customWidth="1"/>
    <col min="1027" max="1027" width="1.75" style="303" customWidth="1"/>
    <col min="1028" max="1031" width="0.875" style="303" customWidth="1"/>
    <col min="1032" max="1036" width="1.625" style="303" customWidth="1"/>
    <col min="1037" max="1037" width="3.625" style="303" customWidth="1"/>
    <col min="1038" max="1039" width="0.875" style="303" customWidth="1"/>
    <col min="1040" max="1040" width="1.625" style="303" customWidth="1"/>
    <col min="1041" max="1044" width="0.875" style="303" customWidth="1"/>
    <col min="1045" max="1049" width="1.625" style="303" customWidth="1"/>
    <col min="1050" max="1050" width="3.625" style="303" customWidth="1"/>
    <col min="1051" max="1051" width="0.875" style="303" customWidth="1"/>
    <col min="1052" max="1052" width="1.625" style="303" customWidth="1"/>
    <col min="1053" max="1056" width="0.875" style="303" customWidth="1"/>
    <col min="1057" max="1061" width="1.625" style="303" customWidth="1"/>
    <col min="1062" max="1062" width="3.625" style="303" customWidth="1"/>
    <col min="1063" max="1063" width="0.875" style="303" customWidth="1"/>
    <col min="1064" max="1064" width="1.875" style="303" customWidth="1"/>
    <col min="1065" max="1068" width="0.875" style="303" customWidth="1"/>
    <col min="1069" max="1073" width="1.625" style="303" customWidth="1"/>
    <col min="1074" max="1074" width="3.625" style="303" customWidth="1"/>
    <col min="1075" max="1075" width="0.875" style="303" customWidth="1"/>
    <col min="1076" max="1076" width="1.625" style="303" customWidth="1"/>
    <col min="1077" max="1080" width="0.875" style="303" customWidth="1"/>
    <col min="1081" max="1085" width="1.625" style="303" customWidth="1"/>
    <col min="1086" max="1086" width="3.625" style="303" customWidth="1"/>
    <col min="1087" max="1087" width="0.875" style="303" customWidth="1"/>
    <col min="1088" max="1088" width="1.625" style="303" customWidth="1"/>
    <col min="1089" max="1092" width="0.875" style="303" customWidth="1"/>
    <col min="1093" max="1097" width="1.625" style="303" customWidth="1"/>
    <col min="1098" max="1098" width="3.625" style="303" customWidth="1"/>
    <col min="1099" max="1099" width="0.875" style="303" customWidth="1"/>
    <col min="1100" max="1100" width="1.625" style="303" customWidth="1"/>
    <col min="1101" max="1104" width="0.875" style="303" customWidth="1"/>
    <col min="1105" max="1109" width="1.625" style="303" customWidth="1"/>
    <col min="1110" max="1110" width="4" style="303" customWidth="1"/>
    <col min="1111" max="1111" width="0.875" style="303" customWidth="1"/>
    <col min="1112" max="1112" width="1.625" style="303" customWidth="1"/>
    <col min="1113" max="1116" width="0.875" style="303" customWidth="1"/>
    <col min="1117" max="1121" width="1.625" style="303" customWidth="1"/>
    <col min="1122" max="1122" width="3.625" style="303" customWidth="1"/>
    <col min="1123" max="1123" width="0.875" style="303" customWidth="1"/>
    <col min="1124" max="1124" width="1.625" style="303" customWidth="1"/>
    <col min="1125" max="1128" width="0.875" style="303" customWidth="1"/>
    <col min="1129" max="1133" width="1.625" style="303" customWidth="1"/>
    <col min="1134" max="1134" width="3.625" style="303" customWidth="1"/>
    <col min="1135" max="1135" width="0.875" style="303" customWidth="1"/>
    <col min="1136" max="1136" width="1.625" style="303" customWidth="1"/>
    <col min="1137" max="1140" width="0.875" style="303" customWidth="1"/>
    <col min="1141" max="1145" width="1.625" style="303" customWidth="1"/>
    <col min="1146" max="1146" width="3.625" style="303" customWidth="1"/>
    <col min="1147" max="1149" width="0.875" style="303" customWidth="1"/>
    <col min="1150" max="1150" width="1.625" style="303" customWidth="1"/>
    <col min="1151" max="1154" width="0.875" style="303" customWidth="1"/>
    <col min="1155" max="1159" width="1.625" style="303" customWidth="1"/>
    <col min="1160" max="1160" width="3.625" style="303" customWidth="1"/>
    <col min="1161" max="1162" width="0.875" style="303" customWidth="1"/>
    <col min="1163" max="1163" width="1.625" style="303" customWidth="1"/>
    <col min="1164" max="1167" width="0.875" style="303" customWidth="1"/>
    <col min="1168" max="1172" width="1.625" style="303" customWidth="1"/>
    <col min="1173" max="1173" width="3.625" style="303" customWidth="1"/>
    <col min="1174" max="1175" width="0.875" style="303" customWidth="1"/>
    <col min="1176" max="1176" width="1.625" style="303" customWidth="1"/>
    <col min="1177" max="1180" width="0.875" style="303" customWidth="1"/>
    <col min="1181" max="1185" width="1.625" style="303" customWidth="1"/>
    <col min="1186" max="1186" width="3.625" style="303" customWidth="1"/>
    <col min="1187" max="1187" width="0.875" style="303" customWidth="1"/>
    <col min="1188" max="1188" width="1.625" style="303" customWidth="1"/>
    <col min="1189" max="1192" width="0.875" style="303" customWidth="1"/>
    <col min="1193" max="1197" width="1.625" style="303" customWidth="1"/>
    <col min="1198" max="1198" width="3.625" style="303" customWidth="1"/>
    <col min="1199" max="1206" width="0.875" style="303" customWidth="1"/>
    <col min="1207" max="1207" width="1.625" style="303" customWidth="1"/>
    <col min="1208" max="1211" width="0.875" style="303" customWidth="1"/>
    <col min="1212" max="1216" width="1.625" style="303" customWidth="1"/>
    <col min="1217" max="1217" width="3.625" style="303" customWidth="1"/>
    <col min="1218" max="1218" width="0.875" style="303" customWidth="1"/>
    <col min="1219" max="1219" width="1.625" style="303" customWidth="1"/>
    <col min="1220" max="1223" width="0.875" style="303" customWidth="1"/>
    <col min="1224" max="1228" width="1.625" style="303" customWidth="1"/>
    <col min="1229" max="1229" width="3.625" style="303" customWidth="1"/>
    <col min="1230" max="1230" width="0.875" style="303" customWidth="1"/>
    <col min="1231" max="1231" width="1.625" style="303" customWidth="1"/>
    <col min="1232" max="1235" width="0.875" style="303" customWidth="1"/>
    <col min="1236" max="1240" width="1.625" style="303" customWidth="1"/>
    <col min="1241" max="1241" width="3.625" style="303" customWidth="1"/>
    <col min="1242" max="1242" width="0.875" style="303" customWidth="1"/>
    <col min="1243" max="1243" width="1.625" style="303" customWidth="1"/>
    <col min="1244" max="1247" width="0.875" style="303" customWidth="1"/>
    <col min="1248" max="1252" width="1.625" style="303" customWidth="1"/>
    <col min="1253" max="1253" width="3.625" style="303" customWidth="1"/>
    <col min="1254" max="1280" width="1.625" style="303"/>
    <col min="1281" max="1282" width="0.875" style="303" customWidth="1"/>
    <col min="1283" max="1283" width="1.75" style="303" customWidth="1"/>
    <col min="1284" max="1287" width="0.875" style="303" customWidth="1"/>
    <col min="1288" max="1292" width="1.625" style="303" customWidth="1"/>
    <col min="1293" max="1293" width="3.625" style="303" customWidth="1"/>
    <col min="1294" max="1295" width="0.875" style="303" customWidth="1"/>
    <col min="1296" max="1296" width="1.625" style="303" customWidth="1"/>
    <col min="1297" max="1300" width="0.875" style="303" customWidth="1"/>
    <col min="1301" max="1305" width="1.625" style="303" customWidth="1"/>
    <col min="1306" max="1306" width="3.625" style="303" customWidth="1"/>
    <col min="1307" max="1307" width="0.875" style="303" customWidth="1"/>
    <col min="1308" max="1308" width="1.625" style="303" customWidth="1"/>
    <col min="1309" max="1312" width="0.875" style="303" customWidth="1"/>
    <col min="1313" max="1317" width="1.625" style="303" customWidth="1"/>
    <col min="1318" max="1318" width="3.625" style="303" customWidth="1"/>
    <col min="1319" max="1319" width="0.875" style="303" customWidth="1"/>
    <col min="1320" max="1320" width="1.875" style="303" customWidth="1"/>
    <col min="1321" max="1324" width="0.875" style="303" customWidth="1"/>
    <col min="1325" max="1329" width="1.625" style="303" customWidth="1"/>
    <col min="1330" max="1330" width="3.625" style="303" customWidth="1"/>
    <col min="1331" max="1331" width="0.875" style="303" customWidth="1"/>
    <col min="1332" max="1332" width="1.625" style="303" customWidth="1"/>
    <col min="1333" max="1336" width="0.875" style="303" customWidth="1"/>
    <col min="1337" max="1341" width="1.625" style="303" customWidth="1"/>
    <col min="1342" max="1342" width="3.625" style="303" customWidth="1"/>
    <col min="1343" max="1343" width="0.875" style="303" customWidth="1"/>
    <col min="1344" max="1344" width="1.625" style="303" customWidth="1"/>
    <col min="1345" max="1348" width="0.875" style="303" customWidth="1"/>
    <col min="1349" max="1353" width="1.625" style="303" customWidth="1"/>
    <col min="1354" max="1354" width="3.625" style="303" customWidth="1"/>
    <col min="1355" max="1355" width="0.875" style="303" customWidth="1"/>
    <col min="1356" max="1356" width="1.625" style="303" customWidth="1"/>
    <col min="1357" max="1360" width="0.875" style="303" customWidth="1"/>
    <col min="1361" max="1365" width="1.625" style="303" customWidth="1"/>
    <col min="1366" max="1366" width="4" style="303" customWidth="1"/>
    <col min="1367" max="1367" width="0.875" style="303" customWidth="1"/>
    <col min="1368" max="1368" width="1.625" style="303" customWidth="1"/>
    <col min="1369" max="1372" width="0.875" style="303" customWidth="1"/>
    <col min="1373" max="1377" width="1.625" style="303" customWidth="1"/>
    <col min="1378" max="1378" width="3.625" style="303" customWidth="1"/>
    <col min="1379" max="1379" width="0.875" style="303" customWidth="1"/>
    <col min="1380" max="1380" width="1.625" style="303" customWidth="1"/>
    <col min="1381" max="1384" width="0.875" style="303" customWidth="1"/>
    <col min="1385" max="1389" width="1.625" style="303" customWidth="1"/>
    <col min="1390" max="1390" width="3.625" style="303" customWidth="1"/>
    <col min="1391" max="1391" width="0.875" style="303" customWidth="1"/>
    <col min="1392" max="1392" width="1.625" style="303" customWidth="1"/>
    <col min="1393" max="1396" width="0.875" style="303" customWidth="1"/>
    <col min="1397" max="1401" width="1.625" style="303" customWidth="1"/>
    <col min="1402" max="1402" width="3.625" style="303" customWidth="1"/>
    <col min="1403" max="1405" width="0.875" style="303" customWidth="1"/>
    <col min="1406" max="1406" width="1.625" style="303" customWidth="1"/>
    <col min="1407" max="1410" width="0.875" style="303" customWidth="1"/>
    <col min="1411" max="1415" width="1.625" style="303" customWidth="1"/>
    <col min="1416" max="1416" width="3.625" style="303" customWidth="1"/>
    <col min="1417" max="1418" width="0.875" style="303" customWidth="1"/>
    <col min="1419" max="1419" width="1.625" style="303" customWidth="1"/>
    <col min="1420" max="1423" width="0.875" style="303" customWidth="1"/>
    <col min="1424" max="1428" width="1.625" style="303" customWidth="1"/>
    <col min="1429" max="1429" width="3.625" style="303" customWidth="1"/>
    <col min="1430" max="1431" width="0.875" style="303" customWidth="1"/>
    <col min="1432" max="1432" width="1.625" style="303" customWidth="1"/>
    <col min="1433" max="1436" width="0.875" style="303" customWidth="1"/>
    <col min="1437" max="1441" width="1.625" style="303" customWidth="1"/>
    <col min="1442" max="1442" width="3.625" style="303" customWidth="1"/>
    <col min="1443" max="1443" width="0.875" style="303" customWidth="1"/>
    <col min="1444" max="1444" width="1.625" style="303" customWidth="1"/>
    <col min="1445" max="1448" width="0.875" style="303" customWidth="1"/>
    <col min="1449" max="1453" width="1.625" style="303" customWidth="1"/>
    <col min="1454" max="1454" width="3.625" style="303" customWidth="1"/>
    <col min="1455" max="1462" width="0.875" style="303" customWidth="1"/>
    <col min="1463" max="1463" width="1.625" style="303" customWidth="1"/>
    <col min="1464" max="1467" width="0.875" style="303" customWidth="1"/>
    <col min="1468" max="1472" width="1.625" style="303" customWidth="1"/>
    <col min="1473" max="1473" width="3.625" style="303" customWidth="1"/>
    <col min="1474" max="1474" width="0.875" style="303" customWidth="1"/>
    <col min="1475" max="1475" width="1.625" style="303" customWidth="1"/>
    <col min="1476" max="1479" width="0.875" style="303" customWidth="1"/>
    <col min="1480" max="1484" width="1.625" style="303" customWidth="1"/>
    <col min="1485" max="1485" width="3.625" style="303" customWidth="1"/>
    <col min="1486" max="1486" width="0.875" style="303" customWidth="1"/>
    <col min="1487" max="1487" width="1.625" style="303" customWidth="1"/>
    <col min="1488" max="1491" width="0.875" style="303" customWidth="1"/>
    <col min="1492" max="1496" width="1.625" style="303" customWidth="1"/>
    <col min="1497" max="1497" width="3.625" style="303" customWidth="1"/>
    <col min="1498" max="1498" width="0.875" style="303" customWidth="1"/>
    <col min="1499" max="1499" width="1.625" style="303" customWidth="1"/>
    <col min="1500" max="1503" width="0.875" style="303" customWidth="1"/>
    <col min="1504" max="1508" width="1.625" style="303" customWidth="1"/>
    <col min="1509" max="1509" width="3.625" style="303" customWidth="1"/>
    <col min="1510" max="1536" width="1.625" style="303"/>
    <col min="1537" max="1538" width="0.875" style="303" customWidth="1"/>
    <col min="1539" max="1539" width="1.75" style="303" customWidth="1"/>
    <col min="1540" max="1543" width="0.875" style="303" customWidth="1"/>
    <col min="1544" max="1548" width="1.625" style="303" customWidth="1"/>
    <col min="1549" max="1549" width="3.625" style="303" customWidth="1"/>
    <col min="1550" max="1551" width="0.875" style="303" customWidth="1"/>
    <col min="1552" max="1552" width="1.625" style="303" customWidth="1"/>
    <col min="1553" max="1556" width="0.875" style="303" customWidth="1"/>
    <col min="1557" max="1561" width="1.625" style="303" customWidth="1"/>
    <col min="1562" max="1562" width="3.625" style="303" customWidth="1"/>
    <col min="1563" max="1563" width="0.875" style="303" customWidth="1"/>
    <col min="1564" max="1564" width="1.625" style="303" customWidth="1"/>
    <col min="1565" max="1568" width="0.875" style="303" customWidth="1"/>
    <col min="1569" max="1573" width="1.625" style="303" customWidth="1"/>
    <col min="1574" max="1574" width="3.625" style="303" customWidth="1"/>
    <col min="1575" max="1575" width="0.875" style="303" customWidth="1"/>
    <col min="1576" max="1576" width="1.875" style="303" customWidth="1"/>
    <col min="1577" max="1580" width="0.875" style="303" customWidth="1"/>
    <col min="1581" max="1585" width="1.625" style="303" customWidth="1"/>
    <col min="1586" max="1586" width="3.625" style="303" customWidth="1"/>
    <col min="1587" max="1587" width="0.875" style="303" customWidth="1"/>
    <col min="1588" max="1588" width="1.625" style="303" customWidth="1"/>
    <col min="1589" max="1592" width="0.875" style="303" customWidth="1"/>
    <col min="1593" max="1597" width="1.625" style="303" customWidth="1"/>
    <col min="1598" max="1598" width="3.625" style="303" customWidth="1"/>
    <col min="1599" max="1599" width="0.875" style="303" customWidth="1"/>
    <col min="1600" max="1600" width="1.625" style="303" customWidth="1"/>
    <col min="1601" max="1604" width="0.875" style="303" customWidth="1"/>
    <col min="1605" max="1609" width="1.625" style="303" customWidth="1"/>
    <col min="1610" max="1610" width="3.625" style="303" customWidth="1"/>
    <col min="1611" max="1611" width="0.875" style="303" customWidth="1"/>
    <col min="1612" max="1612" width="1.625" style="303" customWidth="1"/>
    <col min="1613" max="1616" width="0.875" style="303" customWidth="1"/>
    <col min="1617" max="1621" width="1.625" style="303" customWidth="1"/>
    <col min="1622" max="1622" width="4" style="303" customWidth="1"/>
    <col min="1623" max="1623" width="0.875" style="303" customWidth="1"/>
    <col min="1624" max="1624" width="1.625" style="303" customWidth="1"/>
    <col min="1625" max="1628" width="0.875" style="303" customWidth="1"/>
    <col min="1629" max="1633" width="1.625" style="303" customWidth="1"/>
    <col min="1634" max="1634" width="3.625" style="303" customWidth="1"/>
    <col min="1635" max="1635" width="0.875" style="303" customWidth="1"/>
    <col min="1636" max="1636" width="1.625" style="303" customWidth="1"/>
    <col min="1637" max="1640" width="0.875" style="303" customWidth="1"/>
    <col min="1641" max="1645" width="1.625" style="303" customWidth="1"/>
    <col min="1646" max="1646" width="3.625" style="303" customWidth="1"/>
    <col min="1647" max="1647" width="0.875" style="303" customWidth="1"/>
    <col min="1648" max="1648" width="1.625" style="303" customWidth="1"/>
    <col min="1649" max="1652" width="0.875" style="303" customWidth="1"/>
    <col min="1653" max="1657" width="1.625" style="303" customWidth="1"/>
    <col min="1658" max="1658" width="3.625" style="303" customWidth="1"/>
    <col min="1659" max="1661" width="0.875" style="303" customWidth="1"/>
    <col min="1662" max="1662" width="1.625" style="303" customWidth="1"/>
    <col min="1663" max="1666" width="0.875" style="303" customWidth="1"/>
    <col min="1667" max="1671" width="1.625" style="303" customWidth="1"/>
    <col min="1672" max="1672" width="3.625" style="303" customWidth="1"/>
    <col min="1673" max="1674" width="0.875" style="303" customWidth="1"/>
    <col min="1675" max="1675" width="1.625" style="303" customWidth="1"/>
    <col min="1676" max="1679" width="0.875" style="303" customWidth="1"/>
    <col min="1680" max="1684" width="1.625" style="303" customWidth="1"/>
    <col min="1685" max="1685" width="3.625" style="303" customWidth="1"/>
    <col min="1686" max="1687" width="0.875" style="303" customWidth="1"/>
    <col min="1688" max="1688" width="1.625" style="303" customWidth="1"/>
    <col min="1689" max="1692" width="0.875" style="303" customWidth="1"/>
    <col min="1693" max="1697" width="1.625" style="303" customWidth="1"/>
    <col min="1698" max="1698" width="3.625" style="303" customWidth="1"/>
    <col min="1699" max="1699" width="0.875" style="303" customWidth="1"/>
    <col min="1700" max="1700" width="1.625" style="303" customWidth="1"/>
    <col min="1701" max="1704" width="0.875" style="303" customWidth="1"/>
    <col min="1705" max="1709" width="1.625" style="303" customWidth="1"/>
    <col min="1710" max="1710" width="3.625" style="303" customWidth="1"/>
    <col min="1711" max="1718" width="0.875" style="303" customWidth="1"/>
    <col min="1719" max="1719" width="1.625" style="303" customWidth="1"/>
    <col min="1720" max="1723" width="0.875" style="303" customWidth="1"/>
    <col min="1724" max="1728" width="1.625" style="303" customWidth="1"/>
    <col min="1729" max="1729" width="3.625" style="303" customWidth="1"/>
    <col min="1730" max="1730" width="0.875" style="303" customWidth="1"/>
    <col min="1731" max="1731" width="1.625" style="303" customWidth="1"/>
    <col min="1732" max="1735" width="0.875" style="303" customWidth="1"/>
    <col min="1736" max="1740" width="1.625" style="303" customWidth="1"/>
    <col min="1741" max="1741" width="3.625" style="303" customWidth="1"/>
    <col min="1742" max="1742" width="0.875" style="303" customWidth="1"/>
    <col min="1743" max="1743" width="1.625" style="303" customWidth="1"/>
    <col min="1744" max="1747" width="0.875" style="303" customWidth="1"/>
    <col min="1748" max="1752" width="1.625" style="303" customWidth="1"/>
    <col min="1753" max="1753" width="3.625" style="303" customWidth="1"/>
    <col min="1754" max="1754" width="0.875" style="303" customWidth="1"/>
    <col min="1755" max="1755" width="1.625" style="303" customWidth="1"/>
    <col min="1756" max="1759" width="0.875" style="303" customWidth="1"/>
    <col min="1760" max="1764" width="1.625" style="303" customWidth="1"/>
    <col min="1765" max="1765" width="3.625" style="303" customWidth="1"/>
    <col min="1766" max="1792" width="1.625" style="303"/>
    <col min="1793" max="1794" width="0.875" style="303" customWidth="1"/>
    <col min="1795" max="1795" width="1.75" style="303" customWidth="1"/>
    <col min="1796" max="1799" width="0.875" style="303" customWidth="1"/>
    <col min="1800" max="1804" width="1.625" style="303" customWidth="1"/>
    <col min="1805" max="1805" width="3.625" style="303" customWidth="1"/>
    <col min="1806" max="1807" width="0.875" style="303" customWidth="1"/>
    <col min="1808" max="1808" width="1.625" style="303" customWidth="1"/>
    <col min="1809" max="1812" width="0.875" style="303" customWidth="1"/>
    <col min="1813" max="1817" width="1.625" style="303" customWidth="1"/>
    <col min="1818" max="1818" width="3.625" style="303" customWidth="1"/>
    <col min="1819" max="1819" width="0.875" style="303" customWidth="1"/>
    <col min="1820" max="1820" width="1.625" style="303" customWidth="1"/>
    <col min="1821" max="1824" width="0.875" style="303" customWidth="1"/>
    <col min="1825" max="1829" width="1.625" style="303" customWidth="1"/>
    <col min="1830" max="1830" width="3.625" style="303" customWidth="1"/>
    <col min="1831" max="1831" width="0.875" style="303" customWidth="1"/>
    <col min="1832" max="1832" width="1.875" style="303" customWidth="1"/>
    <col min="1833" max="1836" width="0.875" style="303" customWidth="1"/>
    <col min="1837" max="1841" width="1.625" style="303" customWidth="1"/>
    <col min="1842" max="1842" width="3.625" style="303" customWidth="1"/>
    <col min="1843" max="1843" width="0.875" style="303" customWidth="1"/>
    <col min="1844" max="1844" width="1.625" style="303" customWidth="1"/>
    <col min="1845" max="1848" width="0.875" style="303" customWidth="1"/>
    <col min="1849" max="1853" width="1.625" style="303" customWidth="1"/>
    <col min="1854" max="1854" width="3.625" style="303" customWidth="1"/>
    <col min="1855" max="1855" width="0.875" style="303" customWidth="1"/>
    <col min="1856" max="1856" width="1.625" style="303" customWidth="1"/>
    <col min="1857" max="1860" width="0.875" style="303" customWidth="1"/>
    <col min="1861" max="1865" width="1.625" style="303" customWidth="1"/>
    <col min="1866" max="1866" width="3.625" style="303" customWidth="1"/>
    <col min="1867" max="1867" width="0.875" style="303" customWidth="1"/>
    <col min="1868" max="1868" width="1.625" style="303" customWidth="1"/>
    <col min="1869" max="1872" width="0.875" style="303" customWidth="1"/>
    <col min="1873" max="1877" width="1.625" style="303" customWidth="1"/>
    <col min="1878" max="1878" width="4" style="303" customWidth="1"/>
    <col min="1879" max="1879" width="0.875" style="303" customWidth="1"/>
    <col min="1880" max="1880" width="1.625" style="303" customWidth="1"/>
    <col min="1881" max="1884" width="0.875" style="303" customWidth="1"/>
    <col min="1885" max="1889" width="1.625" style="303" customWidth="1"/>
    <col min="1890" max="1890" width="3.625" style="303" customWidth="1"/>
    <col min="1891" max="1891" width="0.875" style="303" customWidth="1"/>
    <col min="1892" max="1892" width="1.625" style="303" customWidth="1"/>
    <col min="1893" max="1896" width="0.875" style="303" customWidth="1"/>
    <col min="1897" max="1901" width="1.625" style="303" customWidth="1"/>
    <col min="1902" max="1902" width="3.625" style="303" customWidth="1"/>
    <col min="1903" max="1903" width="0.875" style="303" customWidth="1"/>
    <col min="1904" max="1904" width="1.625" style="303" customWidth="1"/>
    <col min="1905" max="1908" width="0.875" style="303" customWidth="1"/>
    <col min="1909" max="1913" width="1.625" style="303" customWidth="1"/>
    <col min="1914" max="1914" width="3.625" style="303" customWidth="1"/>
    <col min="1915" max="1917" width="0.875" style="303" customWidth="1"/>
    <col min="1918" max="1918" width="1.625" style="303" customWidth="1"/>
    <col min="1919" max="1922" width="0.875" style="303" customWidth="1"/>
    <col min="1923" max="1927" width="1.625" style="303" customWidth="1"/>
    <col min="1928" max="1928" width="3.625" style="303" customWidth="1"/>
    <col min="1929" max="1930" width="0.875" style="303" customWidth="1"/>
    <col min="1931" max="1931" width="1.625" style="303" customWidth="1"/>
    <col min="1932" max="1935" width="0.875" style="303" customWidth="1"/>
    <col min="1936" max="1940" width="1.625" style="303" customWidth="1"/>
    <col min="1941" max="1941" width="3.625" style="303" customWidth="1"/>
    <col min="1942" max="1943" width="0.875" style="303" customWidth="1"/>
    <col min="1944" max="1944" width="1.625" style="303" customWidth="1"/>
    <col min="1945" max="1948" width="0.875" style="303" customWidth="1"/>
    <col min="1949" max="1953" width="1.625" style="303" customWidth="1"/>
    <col min="1954" max="1954" width="3.625" style="303" customWidth="1"/>
    <col min="1955" max="1955" width="0.875" style="303" customWidth="1"/>
    <col min="1956" max="1956" width="1.625" style="303" customWidth="1"/>
    <col min="1957" max="1960" width="0.875" style="303" customWidth="1"/>
    <col min="1961" max="1965" width="1.625" style="303" customWidth="1"/>
    <col min="1966" max="1966" width="3.625" style="303" customWidth="1"/>
    <col min="1967" max="1974" width="0.875" style="303" customWidth="1"/>
    <col min="1975" max="1975" width="1.625" style="303" customWidth="1"/>
    <col min="1976" max="1979" width="0.875" style="303" customWidth="1"/>
    <col min="1980" max="1984" width="1.625" style="303" customWidth="1"/>
    <col min="1985" max="1985" width="3.625" style="303" customWidth="1"/>
    <col min="1986" max="1986" width="0.875" style="303" customWidth="1"/>
    <col min="1987" max="1987" width="1.625" style="303" customWidth="1"/>
    <col min="1988" max="1991" width="0.875" style="303" customWidth="1"/>
    <col min="1992" max="1996" width="1.625" style="303" customWidth="1"/>
    <col min="1997" max="1997" width="3.625" style="303" customWidth="1"/>
    <col min="1998" max="1998" width="0.875" style="303" customWidth="1"/>
    <col min="1999" max="1999" width="1.625" style="303" customWidth="1"/>
    <col min="2000" max="2003" width="0.875" style="303" customWidth="1"/>
    <col min="2004" max="2008" width="1.625" style="303" customWidth="1"/>
    <col min="2009" max="2009" width="3.625" style="303" customWidth="1"/>
    <col min="2010" max="2010" width="0.875" style="303" customWidth="1"/>
    <col min="2011" max="2011" width="1.625" style="303" customWidth="1"/>
    <col min="2012" max="2015" width="0.875" style="303" customWidth="1"/>
    <col min="2016" max="2020" width="1.625" style="303" customWidth="1"/>
    <col min="2021" max="2021" width="3.625" style="303" customWidth="1"/>
    <col min="2022" max="2048" width="1.625" style="303"/>
    <col min="2049" max="2050" width="0.875" style="303" customWidth="1"/>
    <col min="2051" max="2051" width="1.75" style="303" customWidth="1"/>
    <col min="2052" max="2055" width="0.875" style="303" customWidth="1"/>
    <col min="2056" max="2060" width="1.625" style="303" customWidth="1"/>
    <col min="2061" max="2061" width="3.625" style="303" customWidth="1"/>
    <col min="2062" max="2063" width="0.875" style="303" customWidth="1"/>
    <col min="2064" max="2064" width="1.625" style="303" customWidth="1"/>
    <col min="2065" max="2068" width="0.875" style="303" customWidth="1"/>
    <col min="2069" max="2073" width="1.625" style="303" customWidth="1"/>
    <col min="2074" max="2074" width="3.625" style="303" customWidth="1"/>
    <col min="2075" max="2075" width="0.875" style="303" customWidth="1"/>
    <col min="2076" max="2076" width="1.625" style="303" customWidth="1"/>
    <col min="2077" max="2080" width="0.875" style="303" customWidth="1"/>
    <col min="2081" max="2085" width="1.625" style="303" customWidth="1"/>
    <col min="2086" max="2086" width="3.625" style="303" customWidth="1"/>
    <col min="2087" max="2087" width="0.875" style="303" customWidth="1"/>
    <col min="2088" max="2088" width="1.875" style="303" customWidth="1"/>
    <col min="2089" max="2092" width="0.875" style="303" customWidth="1"/>
    <col min="2093" max="2097" width="1.625" style="303" customWidth="1"/>
    <col min="2098" max="2098" width="3.625" style="303" customWidth="1"/>
    <col min="2099" max="2099" width="0.875" style="303" customWidth="1"/>
    <col min="2100" max="2100" width="1.625" style="303" customWidth="1"/>
    <col min="2101" max="2104" width="0.875" style="303" customWidth="1"/>
    <col min="2105" max="2109" width="1.625" style="303" customWidth="1"/>
    <col min="2110" max="2110" width="3.625" style="303" customWidth="1"/>
    <col min="2111" max="2111" width="0.875" style="303" customWidth="1"/>
    <col min="2112" max="2112" width="1.625" style="303" customWidth="1"/>
    <col min="2113" max="2116" width="0.875" style="303" customWidth="1"/>
    <col min="2117" max="2121" width="1.625" style="303" customWidth="1"/>
    <col min="2122" max="2122" width="3.625" style="303" customWidth="1"/>
    <col min="2123" max="2123" width="0.875" style="303" customWidth="1"/>
    <col min="2124" max="2124" width="1.625" style="303" customWidth="1"/>
    <col min="2125" max="2128" width="0.875" style="303" customWidth="1"/>
    <col min="2129" max="2133" width="1.625" style="303" customWidth="1"/>
    <col min="2134" max="2134" width="4" style="303" customWidth="1"/>
    <col min="2135" max="2135" width="0.875" style="303" customWidth="1"/>
    <col min="2136" max="2136" width="1.625" style="303" customWidth="1"/>
    <col min="2137" max="2140" width="0.875" style="303" customWidth="1"/>
    <col min="2141" max="2145" width="1.625" style="303" customWidth="1"/>
    <col min="2146" max="2146" width="3.625" style="303" customWidth="1"/>
    <col min="2147" max="2147" width="0.875" style="303" customWidth="1"/>
    <col min="2148" max="2148" width="1.625" style="303" customWidth="1"/>
    <col min="2149" max="2152" width="0.875" style="303" customWidth="1"/>
    <col min="2153" max="2157" width="1.625" style="303" customWidth="1"/>
    <col min="2158" max="2158" width="3.625" style="303" customWidth="1"/>
    <col min="2159" max="2159" width="0.875" style="303" customWidth="1"/>
    <col min="2160" max="2160" width="1.625" style="303" customWidth="1"/>
    <col min="2161" max="2164" width="0.875" style="303" customWidth="1"/>
    <col min="2165" max="2169" width="1.625" style="303" customWidth="1"/>
    <col min="2170" max="2170" width="3.625" style="303" customWidth="1"/>
    <col min="2171" max="2173" width="0.875" style="303" customWidth="1"/>
    <col min="2174" max="2174" width="1.625" style="303" customWidth="1"/>
    <col min="2175" max="2178" width="0.875" style="303" customWidth="1"/>
    <col min="2179" max="2183" width="1.625" style="303" customWidth="1"/>
    <col min="2184" max="2184" width="3.625" style="303" customWidth="1"/>
    <col min="2185" max="2186" width="0.875" style="303" customWidth="1"/>
    <col min="2187" max="2187" width="1.625" style="303" customWidth="1"/>
    <col min="2188" max="2191" width="0.875" style="303" customWidth="1"/>
    <col min="2192" max="2196" width="1.625" style="303" customWidth="1"/>
    <col min="2197" max="2197" width="3.625" style="303" customWidth="1"/>
    <col min="2198" max="2199" width="0.875" style="303" customWidth="1"/>
    <col min="2200" max="2200" width="1.625" style="303" customWidth="1"/>
    <col min="2201" max="2204" width="0.875" style="303" customWidth="1"/>
    <col min="2205" max="2209" width="1.625" style="303" customWidth="1"/>
    <col min="2210" max="2210" width="3.625" style="303" customWidth="1"/>
    <col min="2211" max="2211" width="0.875" style="303" customWidth="1"/>
    <col min="2212" max="2212" width="1.625" style="303" customWidth="1"/>
    <col min="2213" max="2216" width="0.875" style="303" customWidth="1"/>
    <col min="2217" max="2221" width="1.625" style="303" customWidth="1"/>
    <col min="2222" max="2222" width="3.625" style="303" customWidth="1"/>
    <col min="2223" max="2230" width="0.875" style="303" customWidth="1"/>
    <col min="2231" max="2231" width="1.625" style="303" customWidth="1"/>
    <col min="2232" max="2235" width="0.875" style="303" customWidth="1"/>
    <col min="2236" max="2240" width="1.625" style="303" customWidth="1"/>
    <col min="2241" max="2241" width="3.625" style="303" customWidth="1"/>
    <col min="2242" max="2242" width="0.875" style="303" customWidth="1"/>
    <col min="2243" max="2243" width="1.625" style="303" customWidth="1"/>
    <col min="2244" max="2247" width="0.875" style="303" customWidth="1"/>
    <col min="2248" max="2252" width="1.625" style="303" customWidth="1"/>
    <col min="2253" max="2253" width="3.625" style="303" customWidth="1"/>
    <col min="2254" max="2254" width="0.875" style="303" customWidth="1"/>
    <col min="2255" max="2255" width="1.625" style="303" customWidth="1"/>
    <col min="2256" max="2259" width="0.875" style="303" customWidth="1"/>
    <col min="2260" max="2264" width="1.625" style="303" customWidth="1"/>
    <col min="2265" max="2265" width="3.625" style="303" customWidth="1"/>
    <col min="2266" max="2266" width="0.875" style="303" customWidth="1"/>
    <col min="2267" max="2267" width="1.625" style="303" customWidth="1"/>
    <col min="2268" max="2271" width="0.875" style="303" customWidth="1"/>
    <col min="2272" max="2276" width="1.625" style="303" customWidth="1"/>
    <col min="2277" max="2277" width="3.625" style="303" customWidth="1"/>
    <col min="2278" max="2304" width="1.625" style="303"/>
    <col min="2305" max="2306" width="0.875" style="303" customWidth="1"/>
    <col min="2307" max="2307" width="1.75" style="303" customWidth="1"/>
    <col min="2308" max="2311" width="0.875" style="303" customWidth="1"/>
    <col min="2312" max="2316" width="1.625" style="303" customWidth="1"/>
    <col min="2317" max="2317" width="3.625" style="303" customWidth="1"/>
    <col min="2318" max="2319" width="0.875" style="303" customWidth="1"/>
    <col min="2320" max="2320" width="1.625" style="303" customWidth="1"/>
    <col min="2321" max="2324" width="0.875" style="303" customWidth="1"/>
    <col min="2325" max="2329" width="1.625" style="303" customWidth="1"/>
    <col min="2330" max="2330" width="3.625" style="303" customWidth="1"/>
    <col min="2331" max="2331" width="0.875" style="303" customWidth="1"/>
    <col min="2332" max="2332" width="1.625" style="303" customWidth="1"/>
    <col min="2333" max="2336" width="0.875" style="303" customWidth="1"/>
    <col min="2337" max="2341" width="1.625" style="303" customWidth="1"/>
    <col min="2342" max="2342" width="3.625" style="303" customWidth="1"/>
    <col min="2343" max="2343" width="0.875" style="303" customWidth="1"/>
    <col min="2344" max="2344" width="1.875" style="303" customWidth="1"/>
    <col min="2345" max="2348" width="0.875" style="303" customWidth="1"/>
    <col min="2349" max="2353" width="1.625" style="303" customWidth="1"/>
    <col min="2354" max="2354" width="3.625" style="303" customWidth="1"/>
    <col min="2355" max="2355" width="0.875" style="303" customWidth="1"/>
    <col min="2356" max="2356" width="1.625" style="303" customWidth="1"/>
    <col min="2357" max="2360" width="0.875" style="303" customWidth="1"/>
    <col min="2361" max="2365" width="1.625" style="303" customWidth="1"/>
    <col min="2366" max="2366" width="3.625" style="303" customWidth="1"/>
    <col min="2367" max="2367" width="0.875" style="303" customWidth="1"/>
    <col min="2368" max="2368" width="1.625" style="303" customWidth="1"/>
    <col min="2369" max="2372" width="0.875" style="303" customWidth="1"/>
    <col min="2373" max="2377" width="1.625" style="303" customWidth="1"/>
    <col min="2378" max="2378" width="3.625" style="303" customWidth="1"/>
    <col min="2379" max="2379" width="0.875" style="303" customWidth="1"/>
    <col min="2380" max="2380" width="1.625" style="303" customWidth="1"/>
    <col min="2381" max="2384" width="0.875" style="303" customWidth="1"/>
    <col min="2385" max="2389" width="1.625" style="303" customWidth="1"/>
    <col min="2390" max="2390" width="4" style="303" customWidth="1"/>
    <col min="2391" max="2391" width="0.875" style="303" customWidth="1"/>
    <col min="2392" max="2392" width="1.625" style="303" customWidth="1"/>
    <col min="2393" max="2396" width="0.875" style="303" customWidth="1"/>
    <col min="2397" max="2401" width="1.625" style="303" customWidth="1"/>
    <col min="2402" max="2402" width="3.625" style="303" customWidth="1"/>
    <col min="2403" max="2403" width="0.875" style="303" customWidth="1"/>
    <col min="2404" max="2404" width="1.625" style="303" customWidth="1"/>
    <col min="2405" max="2408" width="0.875" style="303" customWidth="1"/>
    <col min="2409" max="2413" width="1.625" style="303" customWidth="1"/>
    <col min="2414" max="2414" width="3.625" style="303" customWidth="1"/>
    <col min="2415" max="2415" width="0.875" style="303" customWidth="1"/>
    <col min="2416" max="2416" width="1.625" style="303" customWidth="1"/>
    <col min="2417" max="2420" width="0.875" style="303" customWidth="1"/>
    <col min="2421" max="2425" width="1.625" style="303" customWidth="1"/>
    <col min="2426" max="2426" width="3.625" style="303" customWidth="1"/>
    <col min="2427" max="2429" width="0.875" style="303" customWidth="1"/>
    <col min="2430" max="2430" width="1.625" style="303" customWidth="1"/>
    <col min="2431" max="2434" width="0.875" style="303" customWidth="1"/>
    <col min="2435" max="2439" width="1.625" style="303" customWidth="1"/>
    <col min="2440" max="2440" width="3.625" style="303" customWidth="1"/>
    <col min="2441" max="2442" width="0.875" style="303" customWidth="1"/>
    <col min="2443" max="2443" width="1.625" style="303" customWidth="1"/>
    <col min="2444" max="2447" width="0.875" style="303" customWidth="1"/>
    <col min="2448" max="2452" width="1.625" style="303" customWidth="1"/>
    <col min="2453" max="2453" width="3.625" style="303" customWidth="1"/>
    <col min="2454" max="2455" width="0.875" style="303" customWidth="1"/>
    <col min="2456" max="2456" width="1.625" style="303" customWidth="1"/>
    <col min="2457" max="2460" width="0.875" style="303" customWidth="1"/>
    <col min="2461" max="2465" width="1.625" style="303" customWidth="1"/>
    <col min="2466" max="2466" width="3.625" style="303" customWidth="1"/>
    <col min="2467" max="2467" width="0.875" style="303" customWidth="1"/>
    <col min="2468" max="2468" width="1.625" style="303" customWidth="1"/>
    <col min="2469" max="2472" width="0.875" style="303" customWidth="1"/>
    <col min="2473" max="2477" width="1.625" style="303" customWidth="1"/>
    <col min="2478" max="2478" width="3.625" style="303" customWidth="1"/>
    <col min="2479" max="2486" width="0.875" style="303" customWidth="1"/>
    <col min="2487" max="2487" width="1.625" style="303" customWidth="1"/>
    <col min="2488" max="2491" width="0.875" style="303" customWidth="1"/>
    <col min="2492" max="2496" width="1.625" style="303" customWidth="1"/>
    <col min="2497" max="2497" width="3.625" style="303" customWidth="1"/>
    <col min="2498" max="2498" width="0.875" style="303" customWidth="1"/>
    <col min="2499" max="2499" width="1.625" style="303" customWidth="1"/>
    <col min="2500" max="2503" width="0.875" style="303" customWidth="1"/>
    <col min="2504" max="2508" width="1.625" style="303" customWidth="1"/>
    <col min="2509" max="2509" width="3.625" style="303" customWidth="1"/>
    <col min="2510" max="2510" width="0.875" style="303" customWidth="1"/>
    <col min="2511" max="2511" width="1.625" style="303" customWidth="1"/>
    <col min="2512" max="2515" width="0.875" style="303" customWidth="1"/>
    <col min="2516" max="2520" width="1.625" style="303" customWidth="1"/>
    <col min="2521" max="2521" width="3.625" style="303" customWidth="1"/>
    <col min="2522" max="2522" width="0.875" style="303" customWidth="1"/>
    <col min="2523" max="2523" width="1.625" style="303" customWidth="1"/>
    <col min="2524" max="2527" width="0.875" style="303" customWidth="1"/>
    <col min="2528" max="2532" width="1.625" style="303" customWidth="1"/>
    <col min="2533" max="2533" width="3.625" style="303" customWidth="1"/>
    <col min="2534" max="2560" width="1.625" style="303"/>
    <col min="2561" max="2562" width="0.875" style="303" customWidth="1"/>
    <col min="2563" max="2563" width="1.75" style="303" customWidth="1"/>
    <col min="2564" max="2567" width="0.875" style="303" customWidth="1"/>
    <col min="2568" max="2572" width="1.625" style="303" customWidth="1"/>
    <col min="2573" max="2573" width="3.625" style="303" customWidth="1"/>
    <col min="2574" max="2575" width="0.875" style="303" customWidth="1"/>
    <col min="2576" max="2576" width="1.625" style="303" customWidth="1"/>
    <col min="2577" max="2580" width="0.875" style="303" customWidth="1"/>
    <col min="2581" max="2585" width="1.625" style="303" customWidth="1"/>
    <col min="2586" max="2586" width="3.625" style="303" customWidth="1"/>
    <col min="2587" max="2587" width="0.875" style="303" customWidth="1"/>
    <col min="2588" max="2588" width="1.625" style="303" customWidth="1"/>
    <col min="2589" max="2592" width="0.875" style="303" customWidth="1"/>
    <col min="2593" max="2597" width="1.625" style="303" customWidth="1"/>
    <col min="2598" max="2598" width="3.625" style="303" customWidth="1"/>
    <col min="2599" max="2599" width="0.875" style="303" customWidth="1"/>
    <col min="2600" max="2600" width="1.875" style="303" customWidth="1"/>
    <col min="2601" max="2604" width="0.875" style="303" customWidth="1"/>
    <col min="2605" max="2609" width="1.625" style="303" customWidth="1"/>
    <col min="2610" max="2610" width="3.625" style="303" customWidth="1"/>
    <col min="2611" max="2611" width="0.875" style="303" customWidth="1"/>
    <col min="2612" max="2612" width="1.625" style="303" customWidth="1"/>
    <col min="2613" max="2616" width="0.875" style="303" customWidth="1"/>
    <col min="2617" max="2621" width="1.625" style="303" customWidth="1"/>
    <col min="2622" max="2622" width="3.625" style="303" customWidth="1"/>
    <col min="2623" max="2623" width="0.875" style="303" customWidth="1"/>
    <col min="2624" max="2624" width="1.625" style="303" customWidth="1"/>
    <col min="2625" max="2628" width="0.875" style="303" customWidth="1"/>
    <col min="2629" max="2633" width="1.625" style="303" customWidth="1"/>
    <col min="2634" max="2634" width="3.625" style="303" customWidth="1"/>
    <col min="2635" max="2635" width="0.875" style="303" customWidth="1"/>
    <col min="2636" max="2636" width="1.625" style="303" customWidth="1"/>
    <col min="2637" max="2640" width="0.875" style="303" customWidth="1"/>
    <col min="2641" max="2645" width="1.625" style="303" customWidth="1"/>
    <col min="2646" max="2646" width="4" style="303" customWidth="1"/>
    <col min="2647" max="2647" width="0.875" style="303" customWidth="1"/>
    <col min="2648" max="2648" width="1.625" style="303" customWidth="1"/>
    <col min="2649" max="2652" width="0.875" style="303" customWidth="1"/>
    <col min="2653" max="2657" width="1.625" style="303" customWidth="1"/>
    <col min="2658" max="2658" width="3.625" style="303" customWidth="1"/>
    <col min="2659" max="2659" width="0.875" style="303" customWidth="1"/>
    <col min="2660" max="2660" width="1.625" style="303" customWidth="1"/>
    <col min="2661" max="2664" width="0.875" style="303" customWidth="1"/>
    <col min="2665" max="2669" width="1.625" style="303" customWidth="1"/>
    <col min="2670" max="2670" width="3.625" style="303" customWidth="1"/>
    <col min="2671" max="2671" width="0.875" style="303" customWidth="1"/>
    <col min="2672" max="2672" width="1.625" style="303" customWidth="1"/>
    <col min="2673" max="2676" width="0.875" style="303" customWidth="1"/>
    <col min="2677" max="2681" width="1.625" style="303" customWidth="1"/>
    <col min="2682" max="2682" width="3.625" style="303" customWidth="1"/>
    <col min="2683" max="2685" width="0.875" style="303" customWidth="1"/>
    <col min="2686" max="2686" width="1.625" style="303" customWidth="1"/>
    <col min="2687" max="2690" width="0.875" style="303" customWidth="1"/>
    <col min="2691" max="2695" width="1.625" style="303" customWidth="1"/>
    <col min="2696" max="2696" width="3.625" style="303" customWidth="1"/>
    <col min="2697" max="2698" width="0.875" style="303" customWidth="1"/>
    <col min="2699" max="2699" width="1.625" style="303" customWidth="1"/>
    <col min="2700" max="2703" width="0.875" style="303" customWidth="1"/>
    <col min="2704" max="2708" width="1.625" style="303" customWidth="1"/>
    <col min="2709" max="2709" width="3.625" style="303" customWidth="1"/>
    <col min="2710" max="2711" width="0.875" style="303" customWidth="1"/>
    <col min="2712" max="2712" width="1.625" style="303" customWidth="1"/>
    <col min="2713" max="2716" width="0.875" style="303" customWidth="1"/>
    <col min="2717" max="2721" width="1.625" style="303" customWidth="1"/>
    <col min="2722" max="2722" width="3.625" style="303" customWidth="1"/>
    <col min="2723" max="2723" width="0.875" style="303" customWidth="1"/>
    <col min="2724" max="2724" width="1.625" style="303" customWidth="1"/>
    <col min="2725" max="2728" width="0.875" style="303" customWidth="1"/>
    <col min="2729" max="2733" width="1.625" style="303" customWidth="1"/>
    <col min="2734" max="2734" width="3.625" style="303" customWidth="1"/>
    <col min="2735" max="2742" width="0.875" style="303" customWidth="1"/>
    <col min="2743" max="2743" width="1.625" style="303" customWidth="1"/>
    <col min="2744" max="2747" width="0.875" style="303" customWidth="1"/>
    <col min="2748" max="2752" width="1.625" style="303" customWidth="1"/>
    <col min="2753" max="2753" width="3.625" style="303" customWidth="1"/>
    <col min="2754" max="2754" width="0.875" style="303" customWidth="1"/>
    <col min="2755" max="2755" width="1.625" style="303" customWidth="1"/>
    <col min="2756" max="2759" width="0.875" style="303" customWidth="1"/>
    <col min="2760" max="2764" width="1.625" style="303" customWidth="1"/>
    <col min="2765" max="2765" width="3.625" style="303" customWidth="1"/>
    <col min="2766" max="2766" width="0.875" style="303" customWidth="1"/>
    <col min="2767" max="2767" width="1.625" style="303" customWidth="1"/>
    <col min="2768" max="2771" width="0.875" style="303" customWidth="1"/>
    <col min="2772" max="2776" width="1.625" style="303" customWidth="1"/>
    <col min="2777" max="2777" width="3.625" style="303" customWidth="1"/>
    <col min="2778" max="2778" width="0.875" style="303" customWidth="1"/>
    <col min="2779" max="2779" width="1.625" style="303" customWidth="1"/>
    <col min="2780" max="2783" width="0.875" style="303" customWidth="1"/>
    <col min="2784" max="2788" width="1.625" style="303" customWidth="1"/>
    <col min="2789" max="2789" width="3.625" style="303" customWidth="1"/>
    <col min="2790" max="2816" width="1.625" style="303"/>
    <col min="2817" max="2818" width="0.875" style="303" customWidth="1"/>
    <col min="2819" max="2819" width="1.75" style="303" customWidth="1"/>
    <col min="2820" max="2823" width="0.875" style="303" customWidth="1"/>
    <col min="2824" max="2828" width="1.625" style="303" customWidth="1"/>
    <col min="2829" max="2829" width="3.625" style="303" customWidth="1"/>
    <col min="2830" max="2831" width="0.875" style="303" customWidth="1"/>
    <col min="2832" max="2832" width="1.625" style="303" customWidth="1"/>
    <col min="2833" max="2836" width="0.875" style="303" customWidth="1"/>
    <col min="2837" max="2841" width="1.625" style="303" customWidth="1"/>
    <col min="2842" max="2842" width="3.625" style="303" customWidth="1"/>
    <col min="2843" max="2843" width="0.875" style="303" customWidth="1"/>
    <col min="2844" max="2844" width="1.625" style="303" customWidth="1"/>
    <col min="2845" max="2848" width="0.875" style="303" customWidth="1"/>
    <col min="2849" max="2853" width="1.625" style="303" customWidth="1"/>
    <col min="2854" max="2854" width="3.625" style="303" customWidth="1"/>
    <col min="2855" max="2855" width="0.875" style="303" customWidth="1"/>
    <col min="2856" max="2856" width="1.875" style="303" customWidth="1"/>
    <col min="2857" max="2860" width="0.875" style="303" customWidth="1"/>
    <col min="2861" max="2865" width="1.625" style="303" customWidth="1"/>
    <col min="2866" max="2866" width="3.625" style="303" customWidth="1"/>
    <col min="2867" max="2867" width="0.875" style="303" customWidth="1"/>
    <col min="2868" max="2868" width="1.625" style="303" customWidth="1"/>
    <col min="2869" max="2872" width="0.875" style="303" customWidth="1"/>
    <col min="2873" max="2877" width="1.625" style="303" customWidth="1"/>
    <col min="2878" max="2878" width="3.625" style="303" customWidth="1"/>
    <col min="2879" max="2879" width="0.875" style="303" customWidth="1"/>
    <col min="2880" max="2880" width="1.625" style="303" customWidth="1"/>
    <col min="2881" max="2884" width="0.875" style="303" customWidth="1"/>
    <col min="2885" max="2889" width="1.625" style="303" customWidth="1"/>
    <col min="2890" max="2890" width="3.625" style="303" customWidth="1"/>
    <col min="2891" max="2891" width="0.875" style="303" customWidth="1"/>
    <col min="2892" max="2892" width="1.625" style="303" customWidth="1"/>
    <col min="2893" max="2896" width="0.875" style="303" customWidth="1"/>
    <col min="2897" max="2901" width="1.625" style="303" customWidth="1"/>
    <col min="2902" max="2902" width="4" style="303" customWidth="1"/>
    <col min="2903" max="2903" width="0.875" style="303" customWidth="1"/>
    <col min="2904" max="2904" width="1.625" style="303" customWidth="1"/>
    <col min="2905" max="2908" width="0.875" style="303" customWidth="1"/>
    <col min="2909" max="2913" width="1.625" style="303" customWidth="1"/>
    <col min="2914" max="2914" width="3.625" style="303" customWidth="1"/>
    <col min="2915" max="2915" width="0.875" style="303" customWidth="1"/>
    <col min="2916" max="2916" width="1.625" style="303" customWidth="1"/>
    <col min="2917" max="2920" width="0.875" style="303" customWidth="1"/>
    <col min="2921" max="2925" width="1.625" style="303" customWidth="1"/>
    <col min="2926" max="2926" width="3.625" style="303" customWidth="1"/>
    <col min="2927" max="2927" width="0.875" style="303" customWidth="1"/>
    <col min="2928" max="2928" width="1.625" style="303" customWidth="1"/>
    <col min="2929" max="2932" width="0.875" style="303" customWidth="1"/>
    <col min="2933" max="2937" width="1.625" style="303" customWidth="1"/>
    <col min="2938" max="2938" width="3.625" style="303" customWidth="1"/>
    <col min="2939" max="2941" width="0.875" style="303" customWidth="1"/>
    <col min="2942" max="2942" width="1.625" style="303" customWidth="1"/>
    <col min="2943" max="2946" width="0.875" style="303" customWidth="1"/>
    <col min="2947" max="2951" width="1.625" style="303" customWidth="1"/>
    <col min="2952" max="2952" width="3.625" style="303" customWidth="1"/>
    <col min="2953" max="2954" width="0.875" style="303" customWidth="1"/>
    <col min="2955" max="2955" width="1.625" style="303" customWidth="1"/>
    <col min="2956" max="2959" width="0.875" style="303" customWidth="1"/>
    <col min="2960" max="2964" width="1.625" style="303" customWidth="1"/>
    <col min="2965" max="2965" width="3.625" style="303" customWidth="1"/>
    <col min="2966" max="2967" width="0.875" style="303" customWidth="1"/>
    <col min="2968" max="2968" width="1.625" style="303" customWidth="1"/>
    <col min="2969" max="2972" width="0.875" style="303" customWidth="1"/>
    <col min="2973" max="2977" width="1.625" style="303" customWidth="1"/>
    <col min="2978" max="2978" width="3.625" style="303" customWidth="1"/>
    <col min="2979" max="2979" width="0.875" style="303" customWidth="1"/>
    <col min="2980" max="2980" width="1.625" style="303" customWidth="1"/>
    <col min="2981" max="2984" width="0.875" style="303" customWidth="1"/>
    <col min="2985" max="2989" width="1.625" style="303" customWidth="1"/>
    <col min="2990" max="2990" width="3.625" style="303" customWidth="1"/>
    <col min="2991" max="2998" width="0.875" style="303" customWidth="1"/>
    <col min="2999" max="2999" width="1.625" style="303" customWidth="1"/>
    <col min="3000" max="3003" width="0.875" style="303" customWidth="1"/>
    <col min="3004" max="3008" width="1.625" style="303" customWidth="1"/>
    <col min="3009" max="3009" width="3.625" style="303" customWidth="1"/>
    <col min="3010" max="3010" width="0.875" style="303" customWidth="1"/>
    <col min="3011" max="3011" width="1.625" style="303" customWidth="1"/>
    <col min="3012" max="3015" width="0.875" style="303" customWidth="1"/>
    <col min="3016" max="3020" width="1.625" style="303" customWidth="1"/>
    <col min="3021" max="3021" width="3.625" style="303" customWidth="1"/>
    <col min="3022" max="3022" width="0.875" style="303" customWidth="1"/>
    <col min="3023" max="3023" width="1.625" style="303" customWidth="1"/>
    <col min="3024" max="3027" width="0.875" style="303" customWidth="1"/>
    <col min="3028" max="3032" width="1.625" style="303" customWidth="1"/>
    <col min="3033" max="3033" width="3.625" style="303" customWidth="1"/>
    <col min="3034" max="3034" width="0.875" style="303" customWidth="1"/>
    <col min="3035" max="3035" width="1.625" style="303" customWidth="1"/>
    <col min="3036" max="3039" width="0.875" style="303" customWidth="1"/>
    <col min="3040" max="3044" width="1.625" style="303" customWidth="1"/>
    <col min="3045" max="3045" width="3.625" style="303" customWidth="1"/>
    <col min="3046" max="3072" width="1.625" style="303"/>
    <col min="3073" max="3074" width="0.875" style="303" customWidth="1"/>
    <col min="3075" max="3075" width="1.75" style="303" customWidth="1"/>
    <col min="3076" max="3079" width="0.875" style="303" customWidth="1"/>
    <col min="3080" max="3084" width="1.625" style="303" customWidth="1"/>
    <col min="3085" max="3085" width="3.625" style="303" customWidth="1"/>
    <col min="3086" max="3087" width="0.875" style="303" customWidth="1"/>
    <col min="3088" max="3088" width="1.625" style="303" customWidth="1"/>
    <col min="3089" max="3092" width="0.875" style="303" customWidth="1"/>
    <col min="3093" max="3097" width="1.625" style="303" customWidth="1"/>
    <col min="3098" max="3098" width="3.625" style="303" customWidth="1"/>
    <col min="3099" max="3099" width="0.875" style="303" customWidth="1"/>
    <col min="3100" max="3100" width="1.625" style="303" customWidth="1"/>
    <col min="3101" max="3104" width="0.875" style="303" customWidth="1"/>
    <col min="3105" max="3109" width="1.625" style="303" customWidth="1"/>
    <col min="3110" max="3110" width="3.625" style="303" customWidth="1"/>
    <col min="3111" max="3111" width="0.875" style="303" customWidth="1"/>
    <col min="3112" max="3112" width="1.875" style="303" customWidth="1"/>
    <col min="3113" max="3116" width="0.875" style="303" customWidth="1"/>
    <col min="3117" max="3121" width="1.625" style="303" customWidth="1"/>
    <col min="3122" max="3122" width="3.625" style="303" customWidth="1"/>
    <col min="3123" max="3123" width="0.875" style="303" customWidth="1"/>
    <col min="3124" max="3124" width="1.625" style="303" customWidth="1"/>
    <col min="3125" max="3128" width="0.875" style="303" customWidth="1"/>
    <col min="3129" max="3133" width="1.625" style="303" customWidth="1"/>
    <col min="3134" max="3134" width="3.625" style="303" customWidth="1"/>
    <col min="3135" max="3135" width="0.875" style="303" customWidth="1"/>
    <col min="3136" max="3136" width="1.625" style="303" customWidth="1"/>
    <col min="3137" max="3140" width="0.875" style="303" customWidth="1"/>
    <col min="3141" max="3145" width="1.625" style="303" customWidth="1"/>
    <col min="3146" max="3146" width="3.625" style="303" customWidth="1"/>
    <col min="3147" max="3147" width="0.875" style="303" customWidth="1"/>
    <col min="3148" max="3148" width="1.625" style="303" customWidth="1"/>
    <col min="3149" max="3152" width="0.875" style="303" customWidth="1"/>
    <col min="3153" max="3157" width="1.625" style="303" customWidth="1"/>
    <col min="3158" max="3158" width="4" style="303" customWidth="1"/>
    <col min="3159" max="3159" width="0.875" style="303" customWidth="1"/>
    <col min="3160" max="3160" width="1.625" style="303" customWidth="1"/>
    <col min="3161" max="3164" width="0.875" style="303" customWidth="1"/>
    <col min="3165" max="3169" width="1.625" style="303" customWidth="1"/>
    <col min="3170" max="3170" width="3.625" style="303" customWidth="1"/>
    <col min="3171" max="3171" width="0.875" style="303" customWidth="1"/>
    <col min="3172" max="3172" width="1.625" style="303" customWidth="1"/>
    <col min="3173" max="3176" width="0.875" style="303" customWidth="1"/>
    <col min="3177" max="3181" width="1.625" style="303" customWidth="1"/>
    <col min="3182" max="3182" width="3.625" style="303" customWidth="1"/>
    <col min="3183" max="3183" width="0.875" style="303" customWidth="1"/>
    <col min="3184" max="3184" width="1.625" style="303" customWidth="1"/>
    <col min="3185" max="3188" width="0.875" style="303" customWidth="1"/>
    <col min="3189" max="3193" width="1.625" style="303" customWidth="1"/>
    <col min="3194" max="3194" width="3.625" style="303" customWidth="1"/>
    <col min="3195" max="3197" width="0.875" style="303" customWidth="1"/>
    <col min="3198" max="3198" width="1.625" style="303" customWidth="1"/>
    <col min="3199" max="3202" width="0.875" style="303" customWidth="1"/>
    <col min="3203" max="3207" width="1.625" style="303" customWidth="1"/>
    <col min="3208" max="3208" width="3.625" style="303" customWidth="1"/>
    <col min="3209" max="3210" width="0.875" style="303" customWidth="1"/>
    <col min="3211" max="3211" width="1.625" style="303" customWidth="1"/>
    <col min="3212" max="3215" width="0.875" style="303" customWidth="1"/>
    <col min="3216" max="3220" width="1.625" style="303" customWidth="1"/>
    <col min="3221" max="3221" width="3.625" style="303" customWidth="1"/>
    <col min="3222" max="3223" width="0.875" style="303" customWidth="1"/>
    <col min="3224" max="3224" width="1.625" style="303" customWidth="1"/>
    <col min="3225" max="3228" width="0.875" style="303" customWidth="1"/>
    <col min="3229" max="3233" width="1.625" style="303" customWidth="1"/>
    <col min="3234" max="3234" width="3.625" style="303" customWidth="1"/>
    <col min="3235" max="3235" width="0.875" style="303" customWidth="1"/>
    <col min="3236" max="3236" width="1.625" style="303" customWidth="1"/>
    <col min="3237" max="3240" width="0.875" style="303" customWidth="1"/>
    <col min="3241" max="3245" width="1.625" style="303" customWidth="1"/>
    <col min="3246" max="3246" width="3.625" style="303" customWidth="1"/>
    <col min="3247" max="3254" width="0.875" style="303" customWidth="1"/>
    <col min="3255" max="3255" width="1.625" style="303" customWidth="1"/>
    <col min="3256" max="3259" width="0.875" style="303" customWidth="1"/>
    <col min="3260" max="3264" width="1.625" style="303" customWidth="1"/>
    <col min="3265" max="3265" width="3.625" style="303" customWidth="1"/>
    <col min="3266" max="3266" width="0.875" style="303" customWidth="1"/>
    <col min="3267" max="3267" width="1.625" style="303" customWidth="1"/>
    <col min="3268" max="3271" width="0.875" style="303" customWidth="1"/>
    <col min="3272" max="3276" width="1.625" style="303" customWidth="1"/>
    <col min="3277" max="3277" width="3.625" style="303" customWidth="1"/>
    <col min="3278" max="3278" width="0.875" style="303" customWidth="1"/>
    <col min="3279" max="3279" width="1.625" style="303" customWidth="1"/>
    <col min="3280" max="3283" width="0.875" style="303" customWidth="1"/>
    <col min="3284" max="3288" width="1.625" style="303" customWidth="1"/>
    <col min="3289" max="3289" width="3.625" style="303" customWidth="1"/>
    <col min="3290" max="3290" width="0.875" style="303" customWidth="1"/>
    <col min="3291" max="3291" width="1.625" style="303" customWidth="1"/>
    <col min="3292" max="3295" width="0.875" style="303" customWidth="1"/>
    <col min="3296" max="3300" width="1.625" style="303" customWidth="1"/>
    <col min="3301" max="3301" width="3.625" style="303" customWidth="1"/>
    <col min="3302" max="3328" width="1.625" style="303"/>
    <col min="3329" max="3330" width="0.875" style="303" customWidth="1"/>
    <col min="3331" max="3331" width="1.75" style="303" customWidth="1"/>
    <col min="3332" max="3335" width="0.875" style="303" customWidth="1"/>
    <col min="3336" max="3340" width="1.625" style="303" customWidth="1"/>
    <col min="3341" max="3341" width="3.625" style="303" customWidth="1"/>
    <col min="3342" max="3343" width="0.875" style="303" customWidth="1"/>
    <col min="3344" max="3344" width="1.625" style="303" customWidth="1"/>
    <col min="3345" max="3348" width="0.875" style="303" customWidth="1"/>
    <col min="3349" max="3353" width="1.625" style="303" customWidth="1"/>
    <col min="3354" max="3354" width="3.625" style="303" customWidth="1"/>
    <col min="3355" max="3355" width="0.875" style="303" customWidth="1"/>
    <col min="3356" max="3356" width="1.625" style="303" customWidth="1"/>
    <col min="3357" max="3360" width="0.875" style="303" customWidth="1"/>
    <col min="3361" max="3365" width="1.625" style="303" customWidth="1"/>
    <col min="3366" max="3366" width="3.625" style="303" customWidth="1"/>
    <col min="3367" max="3367" width="0.875" style="303" customWidth="1"/>
    <col min="3368" max="3368" width="1.875" style="303" customWidth="1"/>
    <col min="3369" max="3372" width="0.875" style="303" customWidth="1"/>
    <col min="3373" max="3377" width="1.625" style="303" customWidth="1"/>
    <col min="3378" max="3378" width="3.625" style="303" customWidth="1"/>
    <col min="3379" max="3379" width="0.875" style="303" customWidth="1"/>
    <col min="3380" max="3380" width="1.625" style="303" customWidth="1"/>
    <col min="3381" max="3384" width="0.875" style="303" customWidth="1"/>
    <col min="3385" max="3389" width="1.625" style="303" customWidth="1"/>
    <col min="3390" max="3390" width="3.625" style="303" customWidth="1"/>
    <col min="3391" max="3391" width="0.875" style="303" customWidth="1"/>
    <col min="3392" max="3392" width="1.625" style="303" customWidth="1"/>
    <col min="3393" max="3396" width="0.875" style="303" customWidth="1"/>
    <col min="3397" max="3401" width="1.625" style="303" customWidth="1"/>
    <col min="3402" max="3402" width="3.625" style="303" customWidth="1"/>
    <col min="3403" max="3403" width="0.875" style="303" customWidth="1"/>
    <col min="3404" max="3404" width="1.625" style="303" customWidth="1"/>
    <col min="3405" max="3408" width="0.875" style="303" customWidth="1"/>
    <col min="3409" max="3413" width="1.625" style="303" customWidth="1"/>
    <col min="3414" max="3414" width="4" style="303" customWidth="1"/>
    <col min="3415" max="3415" width="0.875" style="303" customWidth="1"/>
    <col min="3416" max="3416" width="1.625" style="303" customWidth="1"/>
    <col min="3417" max="3420" width="0.875" style="303" customWidth="1"/>
    <col min="3421" max="3425" width="1.625" style="303" customWidth="1"/>
    <col min="3426" max="3426" width="3.625" style="303" customWidth="1"/>
    <col min="3427" max="3427" width="0.875" style="303" customWidth="1"/>
    <col min="3428" max="3428" width="1.625" style="303" customWidth="1"/>
    <col min="3429" max="3432" width="0.875" style="303" customWidth="1"/>
    <col min="3433" max="3437" width="1.625" style="303" customWidth="1"/>
    <col min="3438" max="3438" width="3.625" style="303" customWidth="1"/>
    <col min="3439" max="3439" width="0.875" style="303" customWidth="1"/>
    <col min="3440" max="3440" width="1.625" style="303" customWidth="1"/>
    <col min="3441" max="3444" width="0.875" style="303" customWidth="1"/>
    <col min="3445" max="3449" width="1.625" style="303" customWidth="1"/>
    <col min="3450" max="3450" width="3.625" style="303" customWidth="1"/>
    <col min="3451" max="3453" width="0.875" style="303" customWidth="1"/>
    <col min="3454" max="3454" width="1.625" style="303" customWidth="1"/>
    <col min="3455" max="3458" width="0.875" style="303" customWidth="1"/>
    <col min="3459" max="3463" width="1.625" style="303" customWidth="1"/>
    <col min="3464" max="3464" width="3.625" style="303" customWidth="1"/>
    <col min="3465" max="3466" width="0.875" style="303" customWidth="1"/>
    <col min="3467" max="3467" width="1.625" style="303" customWidth="1"/>
    <col min="3468" max="3471" width="0.875" style="303" customWidth="1"/>
    <col min="3472" max="3476" width="1.625" style="303" customWidth="1"/>
    <col min="3477" max="3477" width="3.625" style="303" customWidth="1"/>
    <col min="3478" max="3479" width="0.875" style="303" customWidth="1"/>
    <col min="3480" max="3480" width="1.625" style="303" customWidth="1"/>
    <col min="3481" max="3484" width="0.875" style="303" customWidth="1"/>
    <col min="3485" max="3489" width="1.625" style="303" customWidth="1"/>
    <col min="3490" max="3490" width="3.625" style="303" customWidth="1"/>
    <col min="3491" max="3491" width="0.875" style="303" customWidth="1"/>
    <col min="3492" max="3492" width="1.625" style="303" customWidth="1"/>
    <col min="3493" max="3496" width="0.875" style="303" customWidth="1"/>
    <col min="3497" max="3501" width="1.625" style="303" customWidth="1"/>
    <col min="3502" max="3502" width="3.625" style="303" customWidth="1"/>
    <col min="3503" max="3510" width="0.875" style="303" customWidth="1"/>
    <col min="3511" max="3511" width="1.625" style="303" customWidth="1"/>
    <col min="3512" max="3515" width="0.875" style="303" customWidth="1"/>
    <col min="3516" max="3520" width="1.625" style="303" customWidth="1"/>
    <col min="3521" max="3521" width="3.625" style="303" customWidth="1"/>
    <col min="3522" max="3522" width="0.875" style="303" customWidth="1"/>
    <col min="3523" max="3523" width="1.625" style="303" customWidth="1"/>
    <col min="3524" max="3527" width="0.875" style="303" customWidth="1"/>
    <col min="3528" max="3532" width="1.625" style="303" customWidth="1"/>
    <col min="3533" max="3533" width="3.625" style="303" customWidth="1"/>
    <col min="3534" max="3534" width="0.875" style="303" customWidth="1"/>
    <col min="3535" max="3535" width="1.625" style="303" customWidth="1"/>
    <col min="3536" max="3539" width="0.875" style="303" customWidth="1"/>
    <col min="3540" max="3544" width="1.625" style="303" customWidth="1"/>
    <col min="3545" max="3545" width="3.625" style="303" customWidth="1"/>
    <col min="3546" max="3546" width="0.875" style="303" customWidth="1"/>
    <col min="3547" max="3547" width="1.625" style="303" customWidth="1"/>
    <col min="3548" max="3551" width="0.875" style="303" customWidth="1"/>
    <col min="3552" max="3556" width="1.625" style="303" customWidth="1"/>
    <col min="3557" max="3557" width="3.625" style="303" customWidth="1"/>
    <col min="3558" max="3584" width="1.625" style="303"/>
    <col min="3585" max="3586" width="0.875" style="303" customWidth="1"/>
    <col min="3587" max="3587" width="1.75" style="303" customWidth="1"/>
    <col min="3588" max="3591" width="0.875" style="303" customWidth="1"/>
    <col min="3592" max="3596" width="1.625" style="303" customWidth="1"/>
    <col min="3597" max="3597" width="3.625" style="303" customWidth="1"/>
    <col min="3598" max="3599" width="0.875" style="303" customWidth="1"/>
    <col min="3600" max="3600" width="1.625" style="303" customWidth="1"/>
    <col min="3601" max="3604" width="0.875" style="303" customWidth="1"/>
    <col min="3605" max="3609" width="1.625" style="303" customWidth="1"/>
    <col min="3610" max="3610" width="3.625" style="303" customWidth="1"/>
    <col min="3611" max="3611" width="0.875" style="303" customWidth="1"/>
    <col min="3612" max="3612" width="1.625" style="303" customWidth="1"/>
    <col min="3613" max="3616" width="0.875" style="303" customWidth="1"/>
    <col min="3617" max="3621" width="1.625" style="303" customWidth="1"/>
    <col min="3622" max="3622" width="3.625" style="303" customWidth="1"/>
    <col min="3623" max="3623" width="0.875" style="303" customWidth="1"/>
    <col min="3624" max="3624" width="1.875" style="303" customWidth="1"/>
    <col min="3625" max="3628" width="0.875" style="303" customWidth="1"/>
    <col min="3629" max="3633" width="1.625" style="303" customWidth="1"/>
    <col min="3634" max="3634" width="3.625" style="303" customWidth="1"/>
    <col min="3635" max="3635" width="0.875" style="303" customWidth="1"/>
    <col min="3636" max="3636" width="1.625" style="303" customWidth="1"/>
    <col min="3637" max="3640" width="0.875" style="303" customWidth="1"/>
    <col min="3641" max="3645" width="1.625" style="303" customWidth="1"/>
    <col min="3646" max="3646" width="3.625" style="303" customWidth="1"/>
    <col min="3647" max="3647" width="0.875" style="303" customWidth="1"/>
    <col min="3648" max="3648" width="1.625" style="303" customWidth="1"/>
    <col min="3649" max="3652" width="0.875" style="303" customWidth="1"/>
    <col min="3653" max="3657" width="1.625" style="303" customWidth="1"/>
    <col min="3658" max="3658" width="3.625" style="303" customWidth="1"/>
    <col min="3659" max="3659" width="0.875" style="303" customWidth="1"/>
    <col min="3660" max="3660" width="1.625" style="303" customWidth="1"/>
    <col min="3661" max="3664" width="0.875" style="303" customWidth="1"/>
    <col min="3665" max="3669" width="1.625" style="303" customWidth="1"/>
    <col min="3670" max="3670" width="4" style="303" customWidth="1"/>
    <col min="3671" max="3671" width="0.875" style="303" customWidth="1"/>
    <col min="3672" max="3672" width="1.625" style="303" customWidth="1"/>
    <col min="3673" max="3676" width="0.875" style="303" customWidth="1"/>
    <col min="3677" max="3681" width="1.625" style="303" customWidth="1"/>
    <col min="3682" max="3682" width="3.625" style="303" customWidth="1"/>
    <col min="3683" max="3683" width="0.875" style="303" customWidth="1"/>
    <col min="3684" max="3684" width="1.625" style="303" customWidth="1"/>
    <col min="3685" max="3688" width="0.875" style="303" customWidth="1"/>
    <col min="3689" max="3693" width="1.625" style="303" customWidth="1"/>
    <col min="3694" max="3694" width="3.625" style="303" customWidth="1"/>
    <col min="3695" max="3695" width="0.875" style="303" customWidth="1"/>
    <col min="3696" max="3696" width="1.625" style="303" customWidth="1"/>
    <col min="3697" max="3700" width="0.875" style="303" customWidth="1"/>
    <col min="3701" max="3705" width="1.625" style="303" customWidth="1"/>
    <col min="3706" max="3706" width="3.625" style="303" customWidth="1"/>
    <col min="3707" max="3709" width="0.875" style="303" customWidth="1"/>
    <col min="3710" max="3710" width="1.625" style="303" customWidth="1"/>
    <col min="3711" max="3714" width="0.875" style="303" customWidth="1"/>
    <col min="3715" max="3719" width="1.625" style="303" customWidth="1"/>
    <col min="3720" max="3720" width="3.625" style="303" customWidth="1"/>
    <col min="3721" max="3722" width="0.875" style="303" customWidth="1"/>
    <col min="3723" max="3723" width="1.625" style="303" customWidth="1"/>
    <col min="3724" max="3727" width="0.875" style="303" customWidth="1"/>
    <col min="3728" max="3732" width="1.625" style="303" customWidth="1"/>
    <col min="3733" max="3733" width="3.625" style="303" customWidth="1"/>
    <col min="3734" max="3735" width="0.875" style="303" customWidth="1"/>
    <col min="3736" max="3736" width="1.625" style="303" customWidth="1"/>
    <col min="3737" max="3740" width="0.875" style="303" customWidth="1"/>
    <col min="3741" max="3745" width="1.625" style="303" customWidth="1"/>
    <col min="3746" max="3746" width="3.625" style="303" customWidth="1"/>
    <col min="3747" max="3747" width="0.875" style="303" customWidth="1"/>
    <col min="3748" max="3748" width="1.625" style="303" customWidth="1"/>
    <col min="3749" max="3752" width="0.875" style="303" customWidth="1"/>
    <col min="3753" max="3757" width="1.625" style="303" customWidth="1"/>
    <col min="3758" max="3758" width="3.625" style="303" customWidth="1"/>
    <col min="3759" max="3766" width="0.875" style="303" customWidth="1"/>
    <col min="3767" max="3767" width="1.625" style="303" customWidth="1"/>
    <col min="3768" max="3771" width="0.875" style="303" customWidth="1"/>
    <col min="3772" max="3776" width="1.625" style="303" customWidth="1"/>
    <col min="3777" max="3777" width="3.625" style="303" customWidth="1"/>
    <col min="3778" max="3778" width="0.875" style="303" customWidth="1"/>
    <col min="3779" max="3779" width="1.625" style="303" customWidth="1"/>
    <col min="3780" max="3783" width="0.875" style="303" customWidth="1"/>
    <col min="3784" max="3788" width="1.625" style="303" customWidth="1"/>
    <col min="3789" max="3789" width="3.625" style="303" customWidth="1"/>
    <col min="3790" max="3790" width="0.875" style="303" customWidth="1"/>
    <col min="3791" max="3791" width="1.625" style="303" customWidth="1"/>
    <col min="3792" max="3795" width="0.875" style="303" customWidth="1"/>
    <col min="3796" max="3800" width="1.625" style="303" customWidth="1"/>
    <col min="3801" max="3801" width="3.625" style="303" customWidth="1"/>
    <col min="3802" max="3802" width="0.875" style="303" customWidth="1"/>
    <col min="3803" max="3803" width="1.625" style="303" customWidth="1"/>
    <col min="3804" max="3807" width="0.875" style="303" customWidth="1"/>
    <col min="3808" max="3812" width="1.625" style="303" customWidth="1"/>
    <col min="3813" max="3813" width="3.625" style="303" customWidth="1"/>
    <col min="3814" max="3840" width="1.625" style="303"/>
    <col min="3841" max="3842" width="0.875" style="303" customWidth="1"/>
    <col min="3843" max="3843" width="1.75" style="303" customWidth="1"/>
    <col min="3844" max="3847" width="0.875" style="303" customWidth="1"/>
    <col min="3848" max="3852" width="1.625" style="303" customWidth="1"/>
    <col min="3853" max="3853" width="3.625" style="303" customWidth="1"/>
    <col min="3854" max="3855" width="0.875" style="303" customWidth="1"/>
    <col min="3856" max="3856" width="1.625" style="303" customWidth="1"/>
    <col min="3857" max="3860" width="0.875" style="303" customWidth="1"/>
    <col min="3861" max="3865" width="1.625" style="303" customWidth="1"/>
    <col min="3866" max="3866" width="3.625" style="303" customWidth="1"/>
    <col min="3867" max="3867" width="0.875" style="303" customWidth="1"/>
    <col min="3868" max="3868" width="1.625" style="303" customWidth="1"/>
    <col min="3869" max="3872" width="0.875" style="303" customWidth="1"/>
    <col min="3873" max="3877" width="1.625" style="303" customWidth="1"/>
    <col min="3878" max="3878" width="3.625" style="303" customWidth="1"/>
    <col min="3879" max="3879" width="0.875" style="303" customWidth="1"/>
    <col min="3880" max="3880" width="1.875" style="303" customWidth="1"/>
    <col min="3881" max="3884" width="0.875" style="303" customWidth="1"/>
    <col min="3885" max="3889" width="1.625" style="303" customWidth="1"/>
    <col min="3890" max="3890" width="3.625" style="303" customWidth="1"/>
    <col min="3891" max="3891" width="0.875" style="303" customWidth="1"/>
    <col min="3892" max="3892" width="1.625" style="303" customWidth="1"/>
    <col min="3893" max="3896" width="0.875" style="303" customWidth="1"/>
    <col min="3897" max="3901" width="1.625" style="303" customWidth="1"/>
    <col min="3902" max="3902" width="3.625" style="303" customWidth="1"/>
    <col min="3903" max="3903" width="0.875" style="303" customWidth="1"/>
    <col min="3904" max="3904" width="1.625" style="303" customWidth="1"/>
    <col min="3905" max="3908" width="0.875" style="303" customWidth="1"/>
    <col min="3909" max="3913" width="1.625" style="303" customWidth="1"/>
    <col min="3914" max="3914" width="3.625" style="303" customWidth="1"/>
    <col min="3915" max="3915" width="0.875" style="303" customWidth="1"/>
    <col min="3916" max="3916" width="1.625" style="303" customWidth="1"/>
    <col min="3917" max="3920" width="0.875" style="303" customWidth="1"/>
    <col min="3921" max="3925" width="1.625" style="303" customWidth="1"/>
    <col min="3926" max="3926" width="4" style="303" customWidth="1"/>
    <col min="3927" max="3927" width="0.875" style="303" customWidth="1"/>
    <col min="3928" max="3928" width="1.625" style="303" customWidth="1"/>
    <col min="3929" max="3932" width="0.875" style="303" customWidth="1"/>
    <col min="3933" max="3937" width="1.625" style="303" customWidth="1"/>
    <col min="3938" max="3938" width="3.625" style="303" customWidth="1"/>
    <col min="3939" max="3939" width="0.875" style="303" customWidth="1"/>
    <col min="3940" max="3940" width="1.625" style="303" customWidth="1"/>
    <col min="3941" max="3944" width="0.875" style="303" customWidth="1"/>
    <col min="3945" max="3949" width="1.625" style="303" customWidth="1"/>
    <col min="3950" max="3950" width="3.625" style="303" customWidth="1"/>
    <col min="3951" max="3951" width="0.875" style="303" customWidth="1"/>
    <col min="3952" max="3952" width="1.625" style="303" customWidth="1"/>
    <col min="3953" max="3956" width="0.875" style="303" customWidth="1"/>
    <col min="3957" max="3961" width="1.625" style="303" customWidth="1"/>
    <col min="3962" max="3962" width="3.625" style="303" customWidth="1"/>
    <col min="3963" max="3965" width="0.875" style="303" customWidth="1"/>
    <col min="3966" max="3966" width="1.625" style="303" customWidth="1"/>
    <col min="3967" max="3970" width="0.875" style="303" customWidth="1"/>
    <col min="3971" max="3975" width="1.625" style="303" customWidth="1"/>
    <col min="3976" max="3976" width="3.625" style="303" customWidth="1"/>
    <col min="3977" max="3978" width="0.875" style="303" customWidth="1"/>
    <col min="3979" max="3979" width="1.625" style="303" customWidth="1"/>
    <col min="3980" max="3983" width="0.875" style="303" customWidth="1"/>
    <col min="3984" max="3988" width="1.625" style="303" customWidth="1"/>
    <col min="3989" max="3989" width="3.625" style="303" customWidth="1"/>
    <col min="3990" max="3991" width="0.875" style="303" customWidth="1"/>
    <col min="3992" max="3992" width="1.625" style="303" customWidth="1"/>
    <col min="3993" max="3996" width="0.875" style="303" customWidth="1"/>
    <col min="3997" max="4001" width="1.625" style="303" customWidth="1"/>
    <col min="4002" max="4002" width="3.625" style="303" customWidth="1"/>
    <col min="4003" max="4003" width="0.875" style="303" customWidth="1"/>
    <col min="4004" max="4004" width="1.625" style="303" customWidth="1"/>
    <col min="4005" max="4008" width="0.875" style="303" customWidth="1"/>
    <col min="4009" max="4013" width="1.625" style="303" customWidth="1"/>
    <col min="4014" max="4014" width="3.625" style="303" customWidth="1"/>
    <col min="4015" max="4022" width="0.875" style="303" customWidth="1"/>
    <col min="4023" max="4023" width="1.625" style="303" customWidth="1"/>
    <col min="4024" max="4027" width="0.875" style="303" customWidth="1"/>
    <col min="4028" max="4032" width="1.625" style="303" customWidth="1"/>
    <col min="4033" max="4033" width="3.625" style="303" customWidth="1"/>
    <col min="4034" max="4034" width="0.875" style="303" customWidth="1"/>
    <col min="4035" max="4035" width="1.625" style="303" customWidth="1"/>
    <col min="4036" max="4039" width="0.875" style="303" customWidth="1"/>
    <col min="4040" max="4044" width="1.625" style="303" customWidth="1"/>
    <col min="4045" max="4045" width="3.625" style="303" customWidth="1"/>
    <col min="4046" max="4046" width="0.875" style="303" customWidth="1"/>
    <col min="4047" max="4047" width="1.625" style="303" customWidth="1"/>
    <col min="4048" max="4051" width="0.875" style="303" customWidth="1"/>
    <col min="4052" max="4056" width="1.625" style="303" customWidth="1"/>
    <col min="4057" max="4057" width="3.625" style="303" customWidth="1"/>
    <col min="4058" max="4058" width="0.875" style="303" customWidth="1"/>
    <col min="4059" max="4059" width="1.625" style="303" customWidth="1"/>
    <col min="4060" max="4063" width="0.875" style="303" customWidth="1"/>
    <col min="4064" max="4068" width="1.625" style="303" customWidth="1"/>
    <col min="4069" max="4069" width="3.625" style="303" customWidth="1"/>
    <col min="4070" max="4096" width="1.625" style="303"/>
    <col min="4097" max="4098" width="0.875" style="303" customWidth="1"/>
    <col min="4099" max="4099" width="1.75" style="303" customWidth="1"/>
    <col min="4100" max="4103" width="0.875" style="303" customWidth="1"/>
    <col min="4104" max="4108" width="1.625" style="303" customWidth="1"/>
    <col min="4109" max="4109" width="3.625" style="303" customWidth="1"/>
    <col min="4110" max="4111" width="0.875" style="303" customWidth="1"/>
    <col min="4112" max="4112" width="1.625" style="303" customWidth="1"/>
    <col min="4113" max="4116" width="0.875" style="303" customWidth="1"/>
    <col min="4117" max="4121" width="1.625" style="303" customWidth="1"/>
    <col min="4122" max="4122" width="3.625" style="303" customWidth="1"/>
    <col min="4123" max="4123" width="0.875" style="303" customWidth="1"/>
    <col min="4124" max="4124" width="1.625" style="303" customWidth="1"/>
    <col min="4125" max="4128" width="0.875" style="303" customWidth="1"/>
    <col min="4129" max="4133" width="1.625" style="303" customWidth="1"/>
    <col min="4134" max="4134" width="3.625" style="303" customWidth="1"/>
    <col min="4135" max="4135" width="0.875" style="303" customWidth="1"/>
    <col min="4136" max="4136" width="1.875" style="303" customWidth="1"/>
    <col min="4137" max="4140" width="0.875" style="303" customWidth="1"/>
    <col min="4141" max="4145" width="1.625" style="303" customWidth="1"/>
    <col min="4146" max="4146" width="3.625" style="303" customWidth="1"/>
    <col min="4147" max="4147" width="0.875" style="303" customWidth="1"/>
    <col min="4148" max="4148" width="1.625" style="303" customWidth="1"/>
    <col min="4149" max="4152" width="0.875" style="303" customWidth="1"/>
    <col min="4153" max="4157" width="1.625" style="303" customWidth="1"/>
    <col min="4158" max="4158" width="3.625" style="303" customWidth="1"/>
    <col min="4159" max="4159" width="0.875" style="303" customWidth="1"/>
    <col min="4160" max="4160" width="1.625" style="303" customWidth="1"/>
    <col min="4161" max="4164" width="0.875" style="303" customWidth="1"/>
    <col min="4165" max="4169" width="1.625" style="303" customWidth="1"/>
    <col min="4170" max="4170" width="3.625" style="303" customWidth="1"/>
    <col min="4171" max="4171" width="0.875" style="303" customWidth="1"/>
    <col min="4172" max="4172" width="1.625" style="303" customWidth="1"/>
    <col min="4173" max="4176" width="0.875" style="303" customWidth="1"/>
    <col min="4177" max="4181" width="1.625" style="303" customWidth="1"/>
    <col min="4182" max="4182" width="4" style="303" customWidth="1"/>
    <col min="4183" max="4183" width="0.875" style="303" customWidth="1"/>
    <col min="4184" max="4184" width="1.625" style="303" customWidth="1"/>
    <col min="4185" max="4188" width="0.875" style="303" customWidth="1"/>
    <col min="4189" max="4193" width="1.625" style="303" customWidth="1"/>
    <col min="4194" max="4194" width="3.625" style="303" customWidth="1"/>
    <col min="4195" max="4195" width="0.875" style="303" customWidth="1"/>
    <col min="4196" max="4196" width="1.625" style="303" customWidth="1"/>
    <col min="4197" max="4200" width="0.875" style="303" customWidth="1"/>
    <col min="4201" max="4205" width="1.625" style="303" customWidth="1"/>
    <col min="4206" max="4206" width="3.625" style="303" customWidth="1"/>
    <col min="4207" max="4207" width="0.875" style="303" customWidth="1"/>
    <col min="4208" max="4208" width="1.625" style="303" customWidth="1"/>
    <col min="4209" max="4212" width="0.875" style="303" customWidth="1"/>
    <col min="4213" max="4217" width="1.625" style="303" customWidth="1"/>
    <col min="4218" max="4218" width="3.625" style="303" customWidth="1"/>
    <col min="4219" max="4221" width="0.875" style="303" customWidth="1"/>
    <col min="4222" max="4222" width="1.625" style="303" customWidth="1"/>
    <col min="4223" max="4226" width="0.875" style="303" customWidth="1"/>
    <col min="4227" max="4231" width="1.625" style="303" customWidth="1"/>
    <col min="4232" max="4232" width="3.625" style="303" customWidth="1"/>
    <col min="4233" max="4234" width="0.875" style="303" customWidth="1"/>
    <col min="4235" max="4235" width="1.625" style="303" customWidth="1"/>
    <col min="4236" max="4239" width="0.875" style="303" customWidth="1"/>
    <col min="4240" max="4244" width="1.625" style="303" customWidth="1"/>
    <col min="4245" max="4245" width="3.625" style="303" customWidth="1"/>
    <col min="4246" max="4247" width="0.875" style="303" customWidth="1"/>
    <col min="4248" max="4248" width="1.625" style="303" customWidth="1"/>
    <col min="4249" max="4252" width="0.875" style="303" customWidth="1"/>
    <col min="4253" max="4257" width="1.625" style="303" customWidth="1"/>
    <col min="4258" max="4258" width="3.625" style="303" customWidth="1"/>
    <col min="4259" max="4259" width="0.875" style="303" customWidth="1"/>
    <col min="4260" max="4260" width="1.625" style="303" customWidth="1"/>
    <col min="4261" max="4264" width="0.875" style="303" customWidth="1"/>
    <col min="4265" max="4269" width="1.625" style="303" customWidth="1"/>
    <col min="4270" max="4270" width="3.625" style="303" customWidth="1"/>
    <col min="4271" max="4278" width="0.875" style="303" customWidth="1"/>
    <col min="4279" max="4279" width="1.625" style="303" customWidth="1"/>
    <col min="4280" max="4283" width="0.875" style="303" customWidth="1"/>
    <col min="4284" max="4288" width="1.625" style="303" customWidth="1"/>
    <col min="4289" max="4289" width="3.625" style="303" customWidth="1"/>
    <col min="4290" max="4290" width="0.875" style="303" customWidth="1"/>
    <col min="4291" max="4291" width="1.625" style="303" customWidth="1"/>
    <col min="4292" max="4295" width="0.875" style="303" customWidth="1"/>
    <col min="4296" max="4300" width="1.625" style="303" customWidth="1"/>
    <col min="4301" max="4301" width="3.625" style="303" customWidth="1"/>
    <col min="4302" max="4302" width="0.875" style="303" customWidth="1"/>
    <col min="4303" max="4303" width="1.625" style="303" customWidth="1"/>
    <col min="4304" max="4307" width="0.875" style="303" customWidth="1"/>
    <col min="4308" max="4312" width="1.625" style="303" customWidth="1"/>
    <col min="4313" max="4313" width="3.625" style="303" customWidth="1"/>
    <col min="4314" max="4314" width="0.875" style="303" customWidth="1"/>
    <col min="4315" max="4315" width="1.625" style="303" customWidth="1"/>
    <col min="4316" max="4319" width="0.875" style="303" customWidth="1"/>
    <col min="4320" max="4324" width="1.625" style="303" customWidth="1"/>
    <col min="4325" max="4325" width="3.625" style="303" customWidth="1"/>
    <col min="4326" max="4352" width="1.625" style="303"/>
    <col min="4353" max="4354" width="0.875" style="303" customWidth="1"/>
    <col min="4355" max="4355" width="1.75" style="303" customWidth="1"/>
    <col min="4356" max="4359" width="0.875" style="303" customWidth="1"/>
    <col min="4360" max="4364" width="1.625" style="303" customWidth="1"/>
    <col min="4365" max="4365" width="3.625" style="303" customWidth="1"/>
    <col min="4366" max="4367" width="0.875" style="303" customWidth="1"/>
    <col min="4368" max="4368" width="1.625" style="303" customWidth="1"/>
    <col min="4369" max="4372" width="0.875" style="303" customWidth="1"/>
    <col min="4373" max="4377" width="1.625" style="303" customWidth="1"/>
    <col min="4378" max="4378" width="3.625" style="303" customWidth="1"/>
    <col min="4379" max="4379" width="0.875" style="303" customWidth="1"/>
    <col min="4380" max="4380" width="1.625" style="303" customWidth="1"/>
    <col min="4381" max="4384" width="0.875" style="303" customWidth="1"/>
    <col min="4385" max="4389" width="1.625" style="303" customWidth="1"/>
    <col min="4390" max="4390" width="3.625" style="303" customWidth="1"/>
    <col min="4391" max="4391" width="0.875" style="303" customWidth="1"/>
    <col min="4392" max="4392" width="1.875" style="303" customWidth="1"/>
    <col min="4393" max="4396" width="0.875" style="303" customWidth="1"/>
    <col min="4397" max="4401" width="1.625" style="303" customWidth="1"/>
    <col min="4402" max="4402" width="3.625" style="303" customWidth="1"/>
    <col min="4403" max="4403" width="0.875" style="303" customWidth="1"/>
    <col min="4404" max="4404" width="1.625" style="303" customWidth="1"/>
    <col min="4405" max="4408" width="0.875" style="303" customWidth="1"/>
    <col min="4409" max="4413" width="1.625" style="303" customWidth="1"/>
    <col min="4414" max="4414" width="3.625" style="303" customWidth="1"/>
    <col min="4415" max="4415" width="0.875" style="303" customWidth="1"/>
    <col min="4416" max="4416" width="1.625" style="303" customWidth="1"/>
    <col min="4417" max="4420" width="0.875" style="303" customWidth="1"/>
    <col min="4421" max="4425" width="1.625" style="303" customWidth="1"/>
    <col min="4426" max="4426" width="3.625" style="303" customWidth="1"/>
    <col min="4427" max="4427" width="0.875" style="303" customWidth="1"/>
    <col min="4428" max="4428" width="1.625" style="303" customWidth="1"/>
    <col min="4429" max="4432" width="0.875" style="303" customWidth="1"/>
    <col min="4433" max="4437" width="1.625" style="303" customWidth="1"/>
    <col min="4438" max="4438" width="4" style="303" customWidth="1"/>
    <col min="4439" max="4439" width="0.875" style="303" customWidth="1"/>
    <col min="4440" max="4440" width="1.625" style="303" customWidth="1"/>
    <col min="4441" max="4444" width="0.875" style="303" customWidth="1"/>
    <col min="4445" max="4449" width="1.625" style="303" customWidth="1"/>
    <col min="4450" max="4450" width="3.625" style="303" customWidth="1"/>
    <col min="4451" max="4451" width="0.875" style="303" customWidth="1"/>
    <col min="4452" max="4452" width="1.625" style="303" customWidth="1"/>
    <col min="4453" max="4456" width="0.875" style="303" customWidth="1"/>
    <col min="4457" max="4461" width="1.625" style="303" customWidth="1"/>
    <col min="4462" max="4462" width="3.625" style="303" customWidth="1"/>
    <col min="4463" max="4463" width="0.875" style="303" customWidth="1"/>
    <col min="4464" max="4464" width="1.625" style="303" customWidth="1"/>
    <col min="4465" max="4468" width="0.875" style="303" customWidth="1"/>
    <col min="4469" max="4473" width="1.625" style="303" customWidth="1"/>
    <col min="4474" max="4474" width="3.625" style="303" customWidth="1"/>
    <col min="4475" max="4477" width="0.875" style="303" customWidth="1"/>
    <col min="4478" max="4478" width="1.625" style="303" customWidth="1"/>
    <col min="4479" max="4482" width="0.875" style="303" customWidth="1"/>
    <col min="4483" max="4487" width="1.625" style="303" customWidth="1"/>
    <col min="4488" max="4488" width="3.625" style="303" customWidth="1"/>
    <col min="4489" max="4490" width="0.875" style="303" customWidth="1"/>
    <col min="4491" max="4491" width="1.625" style="303" customWidth="1"/>
    <col min="4492" max="4495" width="0.875" style="303" customWidth="1"/>
    <col min="4496" max="4500" width="1.625" style="303" customWidth="1"/>
    <col min="4501" max="4501" width="3.625" style="303" customWidth="1"/>
    <col min="4502" max="4503" width="0.875" style="303" customWidth="1"/>
    <col min="4504" max="4504" width="1.625" style="303" customWidth="1"/>
    <col min="4505" max="4508" width="0.875" style="303" customWidth="1"/>
    <col min="4509" max="4513" width="1.625" style="303" customWidth="1"/>
    <col min="4514" max="4514" width="3.625" style="303" customWidth="1"/>
    <col min="4515" max="4515" width="0.875" style="303" customWidth="1"/>
    <col min="4516" max="4516" width="1.625" style="303" customWidth="1"/>
    <col min="4517" max="4520" width="0.875" style="303" customWidth="1"/>
    <col min="4521" max="4525" width="1.625" style="303" customWidth="1"/>
    <col min="4526" max="4526" width="3.625" style="303" customWidth="1"/>
    <col min="4527" max="4534" width="0.875" style="303" customWidth="1"/>
    <col min="4535" max="4535" width="1.625" style="303" customWidth="1"/>
    <col min="4536" max="4539" width="0.875" style="303" customWidth="1"/>
    <col min="4540" max="4544" width="1.625" style="303" customWidth="1"/>
    <col min="4545" max="4545" width="3.625" style="303" customWidth="1"/>
    <col min="4546" max="4546" width="0.875" style="303" customWidth="1"/>
    <col min="4547" max="4547" width="1.625" style="303" customWidth="1"/>
    <col min="4548" max="4551" width="0.875" style="303" customWidth="1"/>
    <col min="4552" max="4556" width="1.625" style="303" customWidth="1"/>
    <col min="4557" max="4557" width="3.625" style="303" customWidth="1"/>
    <col min="4558" max="4558" width="0.875" style="303" customWidth="1"/>
    <col min="4559" max="4559" width="1.625" style="303" customWidth="1"/>
    <col min="4560" max="4563" width="0.875" style="303" customWidth="1"/>
    <col min="4564" max="4568" width="1.625" style="303" customWidth="1"/>
    <col min="4569" max="4569" width="3.625" style="303" customWidth="1"/>
    <col min="4570" max="4570" width="0.875" style="303" customWidth="1"/>
    <col min="4571" max="4571" width="1.625" style="303" customWidth="1"/>
    <col min="4572" max="4575" width="0.875" style="303" customWidth="1"/>
    <col min="4576" max="4580" width="1.625" style="303" customWidth="1"/>
    <col min="4581" max="4581" width="3.625" style="303" customWidth="1"/>
    <col min="4582" max="4608" width="1.625" style="303"/>
    <col min="4609" max="4610" width="0.875" style="303" customWidth="1"/>
    <col min="4611" max="4611" width="1.75" style="303" customWidth="1"/>
    <col min="4612" max="4615" width="0.875" style="303" customWidth="1"/>
    <col min="4616" max="4620" width="1.625" style="303" customWidth="1"/>
    <col min="4621" max="4621" width="3.625" style="303" customWidth="1"/>
    <col min="4622" max="4623" width="0.875" style="303" customWidth="1"/>
    <col min="4624" max="4624" width="1.625" style="303" customWidth="1"/>
    <col min="4625" max="4628" width="0.875" style="303" customWidth="1"/>
    <col min="4629" max="4633" width="1.625" style="303" customWidth="1"/>
    <col min="4634" max="4634" width="3.625" style="303" customWidth="1"/>
    <col min="4635" max="4635" width="0.875" style="303" customWidth="1"/>
    <col min="4636" max="4636" width="1.625" style="303" customWidth="1"/>
    <col min="4637" max="4640" width="0.875" style="303" customWidth="1"/>
    <col min="4641" max="4645" width="1.625" style="303" customWidth="1"/>
    <col min="4646" max="4646" width="3.625" style="303" customWidth="1"/>
    <col min="4647" max="4647" width="0.875" style="303" customWidth="1"/>
    <col min="4648" max="4648" width="1.875" style="303" customWidth="1"/>
    <col min="4649" max="4652" width="0.875" style="303" customWidth="1"/>
    <col min="4653" max="4657" width="1.625" style="303" customWidth="1"/>
    <col min="4658" max="4658" width="3.625" style="303" customWidth="1"/>
    <col min="4659" max="4659" width="0.875" style="303" customWidth="1"/>
    <col min="4660" max="4660" width="1.625" style="303" customWidth="1"/>
    <col min="4661" max="4664" width="0.875" style="303" customWidth="1"/>
    <col min="4665" max="4669" width="1.625" style="303" customWidth="1"/>
    <col min="4670" max="4670" width="3.625" style="303" customWidth="1"/>
    <col min="4671" max="4671" width="0.875" style="303" customWidth="1"/>
    <col min="4672" max="4672" width="1.625" style="303" customWidth="1"/>
    <col min="4673" max="4676" width="0.875" style="303" customWidth="1"/>
    <col min="4677" max="4681" width="1.625" style="303" customWidth="1"/>
    <col min="4682" max="4682" width="3.625" style="303" customWidth="1"/>
    <col min="4683" max="4683" width="0.875" style="303" customWidth="1"/>
    <col min="4684" max="4684" width="1.625" style="303" customWidth="1"/>
    <col min="4685" max="4688" width="0.875" style="303" customWidth="1"/>
    <col min="4689" max="4693" width="1.625" style="303" customWidth="1"/>
    <col min="4694" max="4694" width="4" style="303" customWidth="1"/>
    <col min="4695" max="4695" width="0.875" style="303" customWidth="1"/>
    <col min="4696" max="4696" width="1.625" style="303" customWidth="1"/>
    <col min="4697" max="4700" width="0.875" style="303" customWidth="1"/>
    <col min="4701" max="4705" width="1.625" style="303" customWidth="1"/>
    <col min="4706" max="4706" width="3.625" style="303" customWidth="1"/>
    <col min="4707" max="4707" width="0.875" style="303" customWidth="1"/>
    <col min="4708" max="4708" width="1.625" style="303" customWidth="1"/>
    <col min="4709" max="4712" width="0.875" style="303" customWidth="1"/>
    <col min="4713" max="4717" width="1.625" style="303" customWidth="1"/>
    <col min="4718" max="4718" width="3.625" style="303" customWidth="1"/>
    <col min="4719" max="4719" width="0.875" style="303" customWidth="1"/>
    <col min="4720" max="4720" width="1.625" style="303" customWidth="1"/>
    <col min="4721" max="4724" width="0.875" style="303" customWidth="1"/>
    <col min="4725" max="4729" width="1.625" style="303" customWidth="1"/>
    <col min="4730" max="4730" width="3.625" style="303" customWidth="1"/>
    <col min="4731" max="4733" width="0.875" style="303" customWidth="1"/>
    <col min="4734" max="4734" width="1.625" style="303" customWidth="1"/>
    <col min="4735" max="4738" width="0.875" style="303" customWidth="1"/>
    <col min="4739" max="4743" width="1.625" style="303" customWidth="1"/>
    <col min="4744" max="4744" width="3.625" style="303" customWidth="1"/>
    <col min="4745" max="4746" width="0.875" style="303" customWidth="1"/>
    <col min="4747" max="4747" width="1.625" style="303" customWidth="1"/>
    <col min="4748" max="4751" width="0.875" style="303" customWidth="1"/>
    <col min="4752" max="4756" width="1.625" style="303" customWidth="1"/>
    <col min="4757" max="4757" width="3.625" style="303" customWidth="1"/>
    <col min="4758" max="4759" width="0.875" style="303" customWidth="1"/>
    <col min="4760" max="4760" width="1.625" style="303" customWidth="1"/>
    <col min="4761" max="4764" width="0.875" style="303" customWidth="1"/>
    <col min="4765" max="4769" width="1.625" style="303" customWidth="1"/>
    <col min="4770" max="4770" width="3.625" style="303" customWidth="1"/>
    <col min="4771" max="4771" width="0.875" style="303" customWidth="1"/>
    <col min="4772" max="4772" width="1.625" style="303" customWidth="1"/>
    <col min="4773" max="4776" width="0.875" style="303" customWidth="1"/>
    <col min="4777" max="4781" width="1.625" style="303" customWidth="1"/>
    <col min="4782" max="4782" width="3.625" style="303" customWidth="1"/>
    <col min="4783" max="4790" width="0.875" style="303" customWidth="1"/>
    <col min="4791" max="4791" width="1.625" style="303" customWidth="1"/>
    <col min="4792" max="4795" width="0.875" style="303" customWidth="1"/>
    <col min="4796" max="4800" width="1.625" style="303" customWidth="1"/>
    <col min="4801" max="4801" width="3.625" style="303" customWidth="1"/>
    <col min="4802" max="4802" width="0.875" style="303" customWidth="1"/>
    <col min="4803" max="4803" width="1.625" style="303" customWidth="1"/>
    <col min="4804" max="4807" width="0.875" style="303" customWidth="1"/>
    <col min="4808" max="4812" width="1.625" style="303" customWidth="1"/>
    <col min="4813" max="4813" width="3.625" style="303" customWidth="1"/>
    <col min="4814" max="4814" width="0.875" style="303" customWidth="1"/>
    <col min="4815" max="4815" width="1.625" style="303" customWidth="1"/>
    <col min="4816" max="4819" width="0.875" style="303" customWidth="1"/>
    <col min="4820" max="4824" width="1.625" style="303" customWidth="1"/>
    <col min="4825" max="4825" width="3.625" style="303" customWidth="1"/>
    <col min="4826" max="4826" width="0.875" style="303" customWidth="1"/>
    <col min="4827" max="4827" width="1.625" style="303" customWidth="1"/>
    <col min="4828" max="4831" width="0.875" style="303" customWidth="1"/>
    <col min="4832" max="4836" width="1.625" style="303" customWidth="1"/>
    <col min="4837" max="4837" width="3.625" style="303" customWidth="1"/>
    <col min="4838" max="4864" width="1.625" style="303"/>
    <col min="4865" max="4866" width="0.875" style="303" customWidth="1"/>
    <col min="4867" max="4867" width="1.75" style="303" customWidth="1"/>
    <col min="4868" max="4871" width="0.875" style="303" customWidth="1"/>
    <col min="4872" max="4876" width="1.625" style="303" customWidth="1"/>
    <col min="4877" max="4877" width="3.625" style="303" customWidth="1"/>
    <col min="4878" max="4879" width="0.875" style="303" customWidth="1"/>
    <col min="4880" max="4880" width="1.625" style="303" customWidth="1"/>
    <col min="4881" max="4884" width="0.875" style="303" customWidth="1"/>
    <col min="4885" max="4889" width="1.625" style="303" customWidth="1"/>
    <col min="4890" max="4890" width="3.625" style="303" customWidth="1"/>
    <col min="4891" max="4891" width="0.875" style="303" customWidth="1"/>
    <col min="4892" max="4892" width="1.625" style="303" customWidth="1"/>
    <col min="4893" max="4896" width="0.875" style="303" customWidth="1"/>
    <col min="4897" max="4901" width="1.625" style="303" customWidth="1"/>
    <col min="4902" max="4902" width="3.625" style="303" customWidth="1"/>
    <col min="4903" max="4903" width="0.875" style="303" customWidth="1"/>
    <col min="4904" max="4904" width="1.875" style="303" customWidth="1"/>
    <col min="4905" max="4908" width="0.875" style="303" customWidth="1"/>
    <col min="4909" max="4913" width="1.625" style="303" customWidth="1"/>
    <col min="4914" max="4914" width="3.625" style="303" customWidth="1"/>
    <col min="4915" max="4915" width="0.875" style="303" customWidth="1"/>
    <col min="4916" max="4916" width="1.625" style="303" customWidth="1"/>
    <col min="4917" max="4920" width="0.875" style="303" customWidth="1"/>
    <col min="4921" max="4925" width="1.625" style="303" customWidth="1"/>
    <col min="4926" max="4926" width="3.625" style="303" customWidth="1"/>
    <col min="4927" max="4927" width="0.875" style="303" customWidth="1"/>
    <col min="4928" max="4928" width="1.625" style="303" customWidth="1"/>
    <col min="4929" max="4932" width="0.875" style="303" customWidth="1"/>
    <col min="4933" max="4937" width="1.625" style="303" customWidth="1"/>
    <col min="4938" max="4938" width="3.625" style="303" customWidth="1"/>
    <col min="4939" max="4939" width="0.875" style="303" customWidth="1"/>
    <col min="4940" max="4940" width="1.625" style="303" customWidth="1"/>
    <col min="4941" max="4944" width="0.875" style="303" customWidth="1"/>
    <col min="4945" max="4949" width="1.625" style="303" customWidth="1"/>
    <col min="4950" max="4950" width="4" style="303" customWidth="1"/>
    <col min="4951" max="4951" width="0.875" style="303" customWidth="1"/>
    <col min="4952" max="4952" width="1.625" style="303" customWidth="1"/>
    <col min="4953" max="4956" width="0.875" style="303" customWidth="1"/>
    <col min="4957" max="4961" width="1.625" style="303" customWidth="1"/>
    <col min="4962" max="4962" width="3.625" style="303" customWidth="1"/>
    <col min="4963" max="4963" width="0.875" style="303" customWidth="1"/>
    <col min="4964" max="4964" width="1.625" style="303" customWidth="1"/>
    <col min="4965" max="4968" width="0.875" style="303" customWidth="1"/>
    <col min="4969" max="4973" width="1.625" style="303" customWidth="1"/>
    <col min="4974" max="4974" width="3.625" style="303" customWidth="1"/>
    <col min="4975" max="4975" width="0.875" style="303" customWidth="1"/>
    <col min="4976" max="4976" width="1.625" style="303" customWidth="1"/>
    <col min="4977" max="4980" width="0.875" style="303" customWidth="1"/>
    <col min="4981" max="4985" width="1.625" style="303" customWidth="1"/>
    <col min="4986" max="4986" width="3.625" style="303" customWidth="1"/>
    <col min="4987" max="4989" width="0.875" style="303" customWidth="1"/>
    <col min="4990" max="4990" width="1.625" style="303" customWidth="1"/>
    <col min="4991" max="4994" width="0.875" style="303" customWidth="1"/>
    <col min="4995" max="4999" width="1.625" style="303" customWidth="1"/>
    <col min="5000" max="5000" width="3.625" style="303" customWidth="1"/>
    <col min="5001" max="5002" width="0.875" style="303" customWidth="1"/>
    <col min="5003" max="5003" width="1.625" style="303" customWidth="1"/>
    <col min="5004" max="5007" width="0.875" style="303" customWidth="1"/>
    <col min="5008" max="5012" width="1.625" style="303" customWidth="1"/>
    <col min="5013" max="5013" width="3.625" style="303" customWidth="1"/>
    <col min="5014" max="5015" width="0.875" style="303" customWidth="1"/>
    <col min="5016" max="5016" width="1.625" style="303" customWidth="1"/>
    <col min="5017" max="5020" width="0.875" style="303" customWidth="1"/>
    <col min="5021" max="5025" width="1.625" style="303" customWidth="1"/>
    <col min="5026" max="5026" width="3.625" style="303" customWidth="1"/>
    <col min="5027" max="5027" width="0.875" style="303" customWidth="1"/>
    <col min="5028" max="5028" width="1.625" style="303" customWidth="1"/>
    <col min="5029" max="5032" width="0.875" style="303" customWidth="1"/>
    <col min="5033" max="5037" width="1.625" style="303" customWidth="1"/>
    <col min="5038" max="5038" width="3.625" style="303" customWidth="1"/>
    <col min="5039" max="5046" width="0.875" style="303" customWidth="1"/>
    <col min="5047" max="5047" width="1.625" style="303" customWidth="1"/>
    <col min="5048" max="5051" width="0.875" style="303" customWidth="1"/>
    <col min="5052" max="5056" width="1.625" style="303" customWidth="1"/>
    <col min="5057" max="5057" width="3.625" style="303" customWidth="1"/>
    <col min="5058" max="5058" width="0.875" style="303" customWidth="1"/>
    <col min="5059" max="5059" width="1.625" style="303" customWidth="1"/>
    <col min="5060" max="5063" width="0.875" style="303" customWidth="1"/>
    <col min="5064" max="5068" width="1.625" style="303" customWidth="1"/>
    <col min="5069" max="5069" width="3.625" style="303" customWidth="1"/>
    <col min="5070" max="5070" width="0.875" style="303" customWidth="1"/>
    <col min="5071" max="5071" width="1.625" style="303" customWidth="1"/>
    <col min="5072" max="5075" width="0.875" style="303" customWidth="1"/>
    <col min="5076" max="5080" width="1.625" style="303" customWidth="1"/>
    <col min="5081" max="5081" width="3.625" style="303" customWidth="1"/>
    <col min="5082" max="5082" width="0.875" style="303" customWidth="1"/>
    <col min="5083" max="5083" width="1.625" style="303" customWidth="1"/>
    <col min="5084" max="5087" width="0.875" style="303" customWidth="1"/>
    <col min="5088" max="5092" width="1.625" style="303" customWidth="1"/>
    <col min="5093" max="5093" width="3.625" style="303" customWidth="1"/>
    <col min="5094" max="5120" width="1.625" style="303"/>
    <col min="5121" max="5122" width="0.875" style="303" customWidth="1"/>
    <col min="5123" max="5123" width="1.75" style="303" customWidth="1"/>
    <col min="5124" max="5127" width="0.875" style="303" customWidth="1"/>
    <col min="5128" max="5132" width="1.625" style="303" customWidth="1"/>
    <col min="5133" max="5133" width="3.625" style="303" customWidth="1"/>
    <col min="5134" max="5135" width="0.875" style="303" customWidth="1"/>
    <col min="5136" max="5136" width="1.625" style="303" customWidth="1"/>
    <col min="5137" max="5140" width="0.875" style="303" customWidth="1"/>
    <col min="5141" max="5145" width="1.625" style="303" customWidth="1"/>
    <col min="5146" max="5146" width="3.625" style="303" customWidth="1"/>
    <col min="5147" max="5147" width="0.875" style="303" customWidth="1"/>
    <col min="5148" max="5148" width="1.625" style="303" customWidth="1"/>
    <col min="5149" max="5152" width="0.875" style="303" customWidth="1"/>
    <col min="5153" max="5157" width="1.625" style="303" customWidth="1"/>
    <col min="5158" max="5158" width="3.625" style="303" customWidth="1"/>
    <col min="5159" max="5159" width="0.875" style="303" customWidth="1"/>
    <col min="5160" max="5160" width="1.875" style="303" customWidth="1"/>
    <col min="5161" max="5164" width="0.875" style="303" customWidth="1"/>
    <col min="5165" max="5169" width="1.625" style="303" customWidth="1"/>
    <col min="5170" max="5170" width="3.625" style="303" customWidth="1"/>
    <col min="5171" max="5171" width="0.875" style="303" customWidth="1"/>
    <col min="5172" max="5172" width="1.625" style="303" customWidth="1"/>
    <col min="5173" max="5176" width="0.875" style="303" customWidth="1"/>
    <col min="5177" max="5181" width="1.625" style="303" customWidth="1"/>
    <col min="5182" max="5182" width="3.625" style="303" customWidth="1"/>
    <col min="5183" max="5183" width="0.875" style="303" customWidth="1"/>
    <col min="5184" max="5184" width="1.625" style="303" customWidth="1"/>
    <col min="5185" max="5188" width="0.875" style="303" customWidth="1"/>
    <col min="5189" max="5193" width="1.625" style="303" customWidth="1"/>
    <col min="5194" max="5194" width="3.625" style="303" customWidth="1"/>
    <col min="5195" max="5195" width="0.875" style="303" customWidth="1"/>
    <col min="5196" max="5196" width="1.625" style="303" customWidth="1"/>
    <col min="5197" max="5200" width="0.875" style="303" customWidth="1"/>
    <col min="5201" max="5205" width="1.625" style="303" customWidth="1"/>
    <col min="5206" max="5206" width="4" style="303" customWidth="1"/>
    <col min="5207" max="5207" width="0.875" style="303" customWidth="1"/>
    <col min="5208" max="5208" width="1.625" style="303" customWidth="1"/>
    <col min="5209" max="5212" width="0.875" style="303" customWidth="1"/>
    <col min="5213" max="5217" width="1.625" style="303" customWidth="1"/>
    <col min="5218" max="5218" width="3.625" style="303" customWidth="1"/>
    <col min="5219" max="5219" width="0.875" style="303" customWidth="1"/>
    <col min="5220" max="5220" width="1.625" style="303" customWidth="1"/>
    <col min="5221" max="5224" width="0.875" style="303" customWidth="1"/>
    <col min="5225" max="5229" width="1.625" style="303" customWidth="1"/>
    <col min="5230" max="5230" width="3.625" style="303" customWidth="1"/>
    <col min="5231" max="5231" width="0.875" style="303" customWidth="1"/>
    <col min="5232" max="5232" width="1.625" style="303" customWidth="1"/>
    <col min="5233" max="5236" width="0.875" style="303" customWidth="1"/>
    <col min="5237" max="5241" width="1.625" style="303" customWidth="1"/>
    <col min="5242" max="5242" width="3.625" style="303" customWidth="1"/>
    <col min="5243" max="5245" width="0.875" style="303" customWidth="1"/>
    <col min="5246" max="5246" width="1.625" style="303" customWidth="1"/>
    <col min="5247" max="5250" width="0.875" style="303" customWidth="1"/>
    <col min="5251" max="5255" width="1.625" style="303" customWidth="1"/>
    <col min="5256" max="5256" width="3.625" style="303" customWidth="1"/>
    <col min="5257" max="5258" width="0.875" style="303" customWidth="1"/>
    <col min="5259" max="5259" width="1.625" style="303" customWidth="1"/>
    <col min="5260" max="5263" width="0.875" style="303" customWidth="1"/>
    <col min="5264" max="5268" width="1.625" style="303" customWidth="1"/>
    <col min="5269" max="5269" width="3.625" style="303" customWidth="1"/>
    <col min="5270" max="5271" width="0.875" style="303" customWidth="1"/>
    <col min="5272" max="5272" width="1.625" style="303" customWidth="1"/>
    <col min="5273" max="5276" width="0.875" style="303" customWidth="1"/>
    <col min="5277" max="5281" width="1.625" style="303" customWidth="1"/>
    <col min="5282" max="5282" width="3.625" style="303" customWidth="1"/>
    <col min="5283" max="5283" width="0.875" style="303" customWidth="1"/>
    <col min="5284" max="5284" width="1.625" style="303" customWidth="1"/>
    <col min="5285" max="5288" width="0.875" style="303" customWidth="1"/>
    <col min="5289" max="5293" width="1.625" style="303" customWidth="1"/>
    <col min="5294" max="5294" width="3.625" style="303" customWidth="1"/>
    <col min="5295" max="5302" width="0.875" style="303" customWidth="1"/>
    <col min="5303" max="5303" width="1.625" style="303" customWidth="1"/>
    <col min="5304" max="5307" width="0.875" style="303" customWidth="1"/>
    <col min="5308" max="5312" width="1.625" style="303" customWidth="1"/>
    <col min="5313" max="5313" width="3.625" style="303" customWidth="1"/>
    <col min="5314" max="5314" width="0.875" style="303" customWidth="1"/>
    <col min="5315" max="5315" width="1.625" style="303" customWidth="1"/>
    <col min="5316" max="5319" width="0.875" style="303" customWidth="1"/>
    <col min="5320" max="5324" width="1.625" style="303" customWidth="1"/>
    <col min="5325" max="5325" width="3.625" style="303" customWidth="1"/>
    <col min="5326" max="5326" width="0.875" style="303" customWidth="1"/>
    <col min="5327" max="5327" width="1.625" style="303" customWidth="1"/>
    <col min="5328" max="5331" width="0.875" style="303" customWidth="1"/>
    <col min="5332" max="5336" width="1.625" style="303" customWidth="1"/>
    <col min="5337" max="5337" width="3.625" style="303" customWidth="1"/>
    <col min="5338" max="5338" width="0.875" style="303" customWidth="1"/>
    <col min="5339" max="5339" width="1.625" style="303" customWidth="1"/>
    <col min="5340" max="5343" width="0.875" style="303" customWidth="1"/>
    <col min="5344" max="5348" width="1.625" style="303" customWidth="1"/>
    <col min="5349" max="5349" width="3.625" style="303" customWidth="1"/>
    <col min="5350" max="5376" width="1.625" style="303"/>
    <col min="5377" max="5378" width="0.875" style="303" customWidth="1"/>
    <col min="5379" max="5379" width="1.75" style="303" customWidth="1"/>
    <col min="5380" max="5383" width="0.875" style="303" customWidth="1"/>
    <col min="5384" max="5388" width="1.625" style="303" customWidth="1"/>
    <col min="5389" max="5389" width="3.625" style="303" customWidth="1"/>
    <col min="5390" max="5391" width="0.875" style="303" customWidth="1"/>
    <col min="5392" max="5392" width="1.625" style="303" customWidth="1"/>
    <col min="5393" max="5396" width="0.875" style="303" customWidth="1"/>
    <col min="5397" max="5401" width="1.625" style="303" customWidth="1"/>
    <col min="5402" max="5402" width="3.625" style="303" customWidth="1"/>
    <col min="5403" max="5403" width="0.875" style="303" customWidth="1"/>
    <col min="5404" max="5404" width="1.625" style="303" customWidth="1"/>
    <col min="5405" max="5408" width="0.875" style="303" customWidth="1"/>
    <col min="5409" max="5413" width="1.625" style="303" customWidth="1"/>
    <col min="5414" max="5414" width="3.625" style="303" customWidth="1"/>
    <col min="5415" max="5415" width="0.875" style="303" customWidth="1"/>
    <col min="5416" max="5416" width="1.875" style="303" customWidth="1"/>
    <col min="5417" max="5420" width="0.875" style="303" customWidth="1"/>
    <col min="5421" max="5425" width="1.625" style="303" customWidth="1"/>
    <col min="5426" max="5426" width="3.625" style="303" customWidth="1"/>
    <col min="5427" max="5427" width="0.875" style="303" customWidth="1"/>
    <col min="5428" max="5428" width="1.625" style="303" customWidth="1"/>
    <col min="5429" max="5432" width="0.875" style="303" customWidth="1"/>
    <col min="5433" max="5437" width="1.625" style="303" customWidth="1"/>
    <col min="5438" max="5438" width="3.625" style="303" customWidth="1"/>
    <col min="5439" max="5439" width="0.875" style="303" customWidth="1"/>
    <col min="5440" max="5440" width="1.625" style="303" customWidth="1"/>
    <col min="5441" max="5444" width="0.875" style="303" customWidth="1"/>
    <col min="5445" max="5449" width="1.625" style="303" customWidth="1"/>
    <col min="5450" max="5450" width="3.625" style="303" customWidth="1"/>
    <col min="5451" max="5451" width="0.875" style="303" customWidth="1"/>
    <col min="5452" max="5452" width="1.625" style="303" customWidth="1"/>
    <col min="5453" max="5456" width="0.875" style="303" customWidth="1"/>
    <col min="5457" max="5461" width="1.625" style="303" customWidth="1"/>
    <col min="5462" max="5462" width="4" style="303" customWidth="1"/>
    <col min="5463" max="5463" width="0.875" style="303" customWidth="1"/>
    <col min="5464" max="5464" width="1.625" style="303" customWidth="1"/>
    <col min="5465" max="5468" width="0.875" style="303" customWidth="1"/>
    <col min="5469" max="5473" width="1.625" style="303" customWidth="1"/>
    <col min="5474" max="5474" width="3.625" style="303" customWidth="1"/>
    <col min="5475" max="5475" width="0.875" style="303" customWidth="1"/>
    <col min="5476" max="5476" width="1.625" style="303" customWidth="1"/>
    <col min="5477" max="5480" width="0.875" style="303" customWidth="1"/>
    <col min="5481" max="5485" width="1.625" style="303" customWidth="1"/>
    <col min="5486" max="5486" width="3.625" style="303" customWidth="1"/>
    <col min="5487" max="5487" width="0.875" style="303" customWidth="1"/>
    <col min="5488" max="5488" width="1.625" style="303" customWidth="1"/>
    <col min="5489" max="5492" width="0.875" style="303" customWidth="1"/>
    <col min="5493" max="5497" width="1.625" style="303" customWidth="1"/>
    <col min="5498" max="5498" width="3.625" style="303" customWidth="1"/>
    <col min="5499" max="5501" width="0.875" style="303" customWidth="1"/>
    <col min="5502" max="5502" width="1.625" style="303" customWidth="1"/>
    <col min="5503" max="5506" width="0.875" style="303" customWidth="1"/>
    <col min="5507" max="5511" width="1.625" style="303" customWidth="1"/>
    <col min="5512" max="5512" width="3.625" style="303" customWidth="1"/>
    <col min="5513" max="5514" width="0.875" style="303" customWidth="1"/>
    <col min="5515" max="5515" width="1.625" style="303" customWidth="1"/>
    <col min="5516" max="5519" width="0.875" style="303" customWidth="1"/>
    <col min="5520" max="5524" width="1.625" style="303" customWidth="1"/>
    <col min="5525" max="5525" width="3.625" style="303" customWidth="1"/>
    <col min="5526" max="5527" width="0.875" style="303" customWidth="1"/>
    <col min="5528" max="5528" width="1.625" style="303" customWidth="1"/>
    <col min="5529" max="5532" width="0.875" style="303" customWidth="1"/>
    <col min="5533" max="5537" width="1.625" style="303" customWidth="1"/>
    <col min="5538" max="5538" width="3.625" style="303" customWidth="1"/>
    <col min="5539" max="5539" width="0.875" style="303" customWidth="1"/>
    <col min="5540" max="5540" width="1.625" style="303" customWidth="1"/>
    <col min="5541" max="5544" width="0.875" style="303" customWidth="1"/>
    <col min="5545" max="5549" width="1.625" style="303" customWidth="1"/>
    <col min="5550" max="5550" width="3.625" style="303" customWidth="1"/>
    <col min="5551" max="5558" width="0.875" style="303" customWidth="1"/>
    <col min="5559" max="5559" width="1.625" style="303" customWidth="1"/>
    <col min="5560" max="5563" width="0.875" style="303" customWidth="1"/>
    <col min="5564" max="5568" width="1.625" style="303" customWidth="1"/>
    <col min="5569" max="5569" width="3.625" style="303" customWidth="1"/>
    <col min="5570" max="5570" width="0.875" style="303" customWidth="1"/>
    <col min="5571" max="5571" width="1.625" style="303" customWidth="1"/>
    <col min="5572" max="5575" width="0.875" style="303" customWidth="1"/>
    <col min="5576" max="5580" width="1.625" style="303" customWidth="1"/>
    <col min="5581" max="5581" width="3.625" style="303" customWidth="1"/>
    <col min="5582" max="5582" width="0.875" style="303" customWidth="1"/>
    <col min="5583" max="5583" width="1.625" style="303" customWidth="1"/>
    <col min="5584" max="5587" width="0.875" style="303" customWidth="1"/>
    <col min="5588" max="5592" width="1.625" style="303" customWidth="1"/>
    <col min="5593" max="5593" width="3.625" style="303" customWidth="1"/>
    <col min="5594" max="5594" width="0.875" style="303" customWidth="1"/>
    <col min="5595" max="5595" width="1.625" style="303" customWidth="1"/>
    <col min="5596" max="5599" width="0.875" style="303" customWidth="1"/>
    <col min="5600" max="5604" width="1.625" style="303" customWidth="1"/>
    <col min="5605" max="5605" width="3.625" style="303" customWidth="1"/>
    <col min="5606" max="5632" width="1.625" style="303"/>
    <col min="5633" max="5634" width="0.875" style="303" customWidth="1"/>
    <col min="5635" max="5635" width="1.75" style="303" customWidth="1"/>
    <col min="5636" max="5639" width="0.875" style="303" customWidth="1"/>
    <col min="5640" max="5644" width="1.625" style="303" customWidth="1"/>
    <col min="5645" max="5645" width="3.625" style="303" customWidth="1"/>
    <col min="5646" max="5647" width="0.875" style="303" customWidth="1"/>
    <col min="5648" max="5648" width="1.625" style="303" customWidth="1"/>
    <col min="5649" max="5652" width="0.875" style="303" customWidth="1"/>
    <col min="5653" max="5657" width="1.625" style="303" customWidth="1"/>
    <col min="5658" max="5658" width="3.625" style="303" customWidth="1"/>
    <col min="5659" max="5659" width="0.875" style="303" customWidth="1"/>
    <col min="5660" max="5660" width="1.625" style="303" customWidth="1"/>
    <col min="5661" max="5664" width="0.875" style="303" customWidth="1"/>
    <col min="5665" max="5669" width="1.625" style="303" customWidth="1"/>
    <col min="5670" max="5670" width="3.625" style="303" customWidth="1"/>
    <col min="5671" max="5671" width="0.875" style="303" customWidth="1"/>
    <col min="5672" max="5672" width="1.875" style="303" customWidth="1"/>
    <col min="5673" max="5676" width="0.875" style="303" customWidth="1"/>
    <col min="5677" max="5681" width="1.625" style="303" customWidth="1"/>
    <col min="5682" max="5682" width="3.625" style="303" customWidth="1"/>
    <col min="5683" max="5683" width="0.875" style="303" customWidth="1"/>
    <col min="5684" max="5684" width="1.625" style="303" customWidth="1"/>
    <col min="5685" max="5688" width="0.875" style="303" customWidth="1"/>
    <col min="5689" max="5693" width="1.625" style="303" customWidth="1"/>
    <col min="5694" max="5694" width="3.625" style="303" customWidth="1"/>
    <col min="5695" max="5695" width="0.875" style="303" customWidth="1"/>
    <col min="5696" max="5696" width="1.625" style="303" customWidth="1"/>
    <col min="5697" max="5700" width="0.875" style="303" customWidth="1"/>
    <col min="5701" max="5705" width="1.625" style="303" customWidth="1"/>
    <col min="5706" max="5706" width="3.625" style="303" customWidth="1"/>
    <col min="5707" max="5707" width="0.875" style="303" customWidth="1"/>
    <col min="5708" max="5708" width="1.625" style="303" customWidth="1"/>
    <col min="5709" max="5712" width="0.875" style="303" customWidth="1"/>
    <col min="5713" max="5717" width="1.625" style="303" customWidth="1"/>
    <col min="5718" max="5718" width="4" style="303" customWidth="1"/>
    <col min="5719" max="5719" width="0.875" style="303" customWidth="1"/>
    <col min="5720" max="5720" width="1.625" style="303" customWidth="1"/>
    <col min="5721" max="5724" width="0.875" style="303" customWidth="1"/>
    <col min="5725" max="5729" width="1.625" style="303" customWidth="1"/>
    <col min="5730" max="5730" width="3.625" style="303" customWidth="1"/>
    <col min="5731" max="5731" width="0.875" style="303" customWidth="1"/>
    <col min="5732" max="5732" width="1.625" style="303" customWidth="1"/>
    <col min="5733" max="5736" width="0.875" style="303" customWidth="1"/>
    <col min="5737" max="5741" width="1.625" style="303" customWidth="1"/>
    <col min="5742" max="5742" width="3.625" style="303" customWidth="1"/>
    <col min="5743" max="5743" width="0.875" style="303" customWidth="1"/>
    <col min="5744" max="5744" width="1.625" style="303" customWidth="1"/>
    <col min="5745" max="5748" width="0.875" style="303" customWidth="1"/>
    <col min="5749" max="5753" width="1.625" style="303" customWidth="1"/>
    <col min="5754" max="5754" width="3.625" style="303" customWidth="1"/>
    <col min="5755" max="5757" width="0.875" style="303" customWidth="1"/>
    <col min="5758" max="5758" width="1.625" style="303" customWidth="1"/>
    <col min="5759" max="5762" width="0.875" style="303" customWidth="1"/>
    <col min="5763" max="5767" width="1.625" style="303" customWidth="1"/>
    <col min="5768" max="5768" width="3.625" style="303" customWidth="1"/>
    <col min="5769" max="5770" width="0.875" style="303" customWidth="1"/>
    <col min="5771" max="5771" width="1.625" style="303" customWidth="1"/>
    <col min="5772" max="5775" width="0.875" style="303" customWidth="1"/>
    <col min="5776" max="5780" width="1.625" style="303" customWidth="1"/>
    <col min="5781" max="5781" width="3.625" style="303" customWidth="1"/>
    <col min="5782" max="5783" width="0.875" style="303" customWidth="1"/>
    <col min="5784" max="5784" width="1.625" style="303" customWidth="1"/>
    <col min="5785" max="5788" width="0.875" style="303" customWidth="1"/>
    <col min="5789" max="5793" width="1.625" style="303" customWidth="1"/>
    <col min="5794" max="5794" width="3.625" style="303" customWidth="1"/>
    <col min="5795" max="5795" width="0.875" style="303" customWidth="1"/>
    <col min="5796" max="5796" width="1.625" style="303" customWidth="1"/>
    <col min="5797" max="5800" width="0.875" style="303" customWidth="1"/>
    <col min="5801" max="5805" width="1.625" style="303" customWidth="1"/>
    <col min="5806" max="5806" width="3.625" style="303" customWidth="1"/>
    <col min="5807" max="5814" width="0.875" style="303" customWidth="1"/>
    <col min="5815" max="5815" width="1.625" style="303" customWidth="1"/>
    <col min="5816" max="5819" width="0.875" style="303" customWidth="1"/>
    <col min="5820" max="5824" width="1.625" style="303" customWidth="1"/>
    <col min="5825" max="5825" width="3.625" style="303" customWidth="1"/>
    <col min="5826" max="5826" width="0.875" style="303" customWidth="1"/>
    <col min="5827" max="5827" width="1.625" style="303" customWidth="1"/>
    <col min="5828" max="5831" width="0.875" style="303" customWidth="1"/>
    <col min="5832" max="5836" width="1.625" style="303" customWidth="1"/>
    <col min="5837" max="5837" width="3.625" style="303" customWidth="1"/>
    <col min="5838" max="5838" width="0.875" style="303" customWidth="1"/>
    <col min="5839" max="5839" width="1.625" style="303" customWidth="1"/>
    <col min="5840" max="5843" width="0.875" style="303" customWidth="1"/>
    <col min="5844" max="5848" width="1.625" style="303" customWidth="1"/>
    <col min="5849" max="5849" width="3.625" style="303" customWidth="1"/>
    <col min="5850" max="5850" width="0.875" style="303" customWidth="1"/>
    <col min="5851" max="5851" width="1.625" style="303" customWidth="1"/>
    <col min="5852" max="5855" width="0.875" style="303" customWidth="1"/>
    <col min="5856" max="5860" width="1.625" style="303" customWidth="1"/>
    <col min="5861" max="5861" width="3.625" style="303" customWidth="1"/>
    <col min="5862" max="5888" width="1.625" style="303"/>
    <col min="5889" max="5890" width="0.875" style="303" customWidth="1"/>
    <col min="5891" max="5891" width="1.75" style="303" customWidth="1"/>
    <col min="5892" max="5895" width="0.875" style="303" customWidth="1"/>
    <col min="5896" max="5900" width="1.625" style="303" customWidth="1"/>
    <col min="5901" max="5901" width="3.625" style="303" customWidth="1"/>
    <col min="5902" max="5903" width="0.875" style="303" customWidth="1"/>
    <col min="5904" max="5904" width="1.625" style="303" customWidth="1"/>
    <col min="5905" max="5908" width="0.875" style="303" customWidth="1"/>
    <col min="5909" max="5913" width="1.625" style="303" customWidth="1"/>
    <col min="5914" max="5914" width="3.625" style="303" customWidth="1"/>
    <col min="5915" max="5915" width="0.875" style="303" customWidth="1"/>
    <col min="5916" max="5916" width="1.625" style="303" customWidth="1"/>
    <col min="5917" max="5920" width="0.875" style="303" customWidth="1"/>
    <col min="5921" max="5925" width="1.625" style="303" customWidth="1"/>
    <col min="5926" max="5926" width="3.625" style="303" customWidth="1"/>
    <col min="5927" max="5927" width="0.875" style="303" customWidth="1"/>
    <col min="5928" max="5928" width="1.875" style="303" customWidth="1"/>
    <col min="5929" max="5932" width="0.875" style="303" customWidth="1"/>
    <col min="5933" max="5937" width="1.625" style="303" customWidth="1"/>
    <col min="5938" max="5938" width="3.625" style="303" customWidth="1"/>
    <col min="5939" max="5939" width="0.875" style="303" customWidth="1"/>
    <col min="5940" max="5940" width="1.625" style="303" customWidth="1"/>
    <col min="5941" max="5944" width="0.875" style="303" customWidth="1"/>
    <col min="5945" max="5949" width="1.625" style="303" customWidth="1"/>
    <col min="5950" max="5950" width="3.625" style="303" customWidth="1"/>
    <col min="5951" max="5951" width="0.875" style="303" customWidth="1"/>
    <col min="5952" max="5952" width="1.625" style="303" customWidth="1"/>
    <col min="5953" max="5956" width="0.875" style="303" customWidth="1"/>
    <col min="5957" max="5961" width="1.625" style="303" customWidth="1"/>
    <col min="5962" max="5962" width="3.625" style="303" customWidth="1"/>
    <col min="5963" max="5963" width="0.875" style="303" customWidth="1"/>
    <col min="5964" max="5964" width="1.625" style="303" customWidth="1"/>
    <col min="5965" max="5968" width="0.875" style="303" customWidth="1"/>
    <col min="5969" max="5973" width="1.625" style="303" customWidth="1"/>
    <col min="5974" max="5974" width="4" style="303" customWidth="1"/>
    <col min="5975" max="5975" width="0.875" style="303" customWidth="1"/>
    <col min="5976" max="5976" width="1.625" style="303" customWidth="1"/>
    <col min="5977" max="5980" width="0.875" style="303" customWidth="1"/>
    <col min="5981" max="5985" width="1.625" style="303" customWidth="1"/>
    <col min="5986" max="5986" width="3.625" style="303" customWidth="1"/>
    <col min="5987" max="5987" width="0.875" style="303" customWidth="1"/>
    <col min="5988" max="5988" width="1.625" style="303" customWidth="1"/>
    <col min="5989" max="5992" width="0.875" style="303" customWidth="1"/>
    <col min="5993" max="5997" width="1.625" style="303" customWidth="1"/>
    <col min="5998" max="5998" width="3.625" style="303" customWidth="1"/>
    <col min="5999" max="5999" width="0.875" style="303" customWidth="1"/>
    <col min="6000" max="6000" width="1.625" style="303" customWidth="1"/>
    <col min="6001" max="6004" width="0.875" style="303" customWidth="1"/>
    <col min="6005" max="6009" width="1.625" style="303" customWidth="1"/>
    <col min="6010" max="6010" width="3.625" style="303" customWidth="1"/>
    <col min="6011" max="6013" width="0.875" style="303" customWidth="1"/>
    <col min="6014" max="6014" width="1.625" style="303" customWidth="1"/>
    <col min="6015" max="6018" width="0.875" style="303" customWidth="1"/>
    <col min="6019" max="6023" width="1.625" style="303" customWidth="1"/>
    <col min="6024" max="6024" width="3.625" style="303" customWidth="1"/>
    <col min="6025" max="6026" width="0.875" style="303" customWidth="1"/>
    <col min="6027" max="6027" width="1.625" style="303" customWidth="1"/>
    <col min="6028" max="6031" width="0.875" style="303" customWidth="1"/>
    <col min="6032" max="6036" width="1.625" style="303" customWidth="1"/>
    <col min="6037" max="6037" width="3.625" style="303" customWidth="1"/>
    <col min="6038" max="6039" width="0.875" style="303" customWidth="1"/>
    <col min="6040" max="6040" width="1.625" style="303" customWidth="1"/>
    <col min="6041" max="6044" width="0.875" style="303" customWidth="1"/>
    <col min="6045" max="6049" width="1.625" style="303" customWidth="1"/>
    <col min="6050" max="6050" width="3.625" style="303" customWidth="1"/>
    <col min="6051" max="6051" width="0.875" style="303" customWidth="1"/>
    <col min="6052" max="6052" width="1.625" style="303" customWidth="1"/>
    <col min="6053" max="6056" width="0.875" style="303" customWidth="1"/>
    <col min="6057" max="6061" width="1.625" style="303" customWidth="1"/>
    <col min="6062" max="6062" width="3.625" style="303" customWidth="1"/>
    <col min="6063" max="6070" width="0.875" style="303" customWidth="1"/>
    <col min="6071" max="6071" width="1.625" style="303" customWidth="1"/>
    <col min="6072" max="6075" width="0.875" style="303" customWidth="1"/>
    <col min="6076" max="6080" width="1.625" style="303" customWidth="1"/>
    <col min="6081" max="6081" width="3.625" style="303" customWidth="1"/>
    <col min="6082" max="6082" width="0.875" style="303" customWidth="1"/>
    <col min="6083" max="6083" width="1.625" style="303" customWidth="1"/>
    <col min="6084" max="6087" width="0.875" style="303" customWidth="1"/>
    <col min="6088" max="6092" width="1.625" style="303" customWidth="1"/>
    <col min="6093" max="6093" width="3.625" style="303" customWidth="1"/>
    <col min="6094" max="6094" width="0.875" style="303" customWidth="1"/>
    <col min="6095" max="6095" width="1.625" style="303" customWidth="1"/>
    <col min="6096" max="6099" width="0.875" style="303" customWidth="1"/>
    <col min="6100" max="6104" width="1.625" style="303" customWidth="1"/>
    <col min="6105" max="6105" width="3.625" style="303" customWidth="1"/>
    <col min="6106" max="6106" width="0.875" style="303" customWidth="1"/>
    <col min="6107" max="6107" width="1.625" style="303" customWidth="1"/>
    <col min="6108" max="6111" width="0.875" style="303" customWidth="1"/>
    <col min="6112" max="6116" width="1.625" style="303" customWidth="1"/>
    <col min="6117" max="6117" width="3.625" style="303" customWidth="1"/>
    <col min="6118" max="6144" width="1.625" style="303"/>
    <col min="6145" max="6146" width="0.875" style="303" customWidth="1"/>
    <col min="6147" max="6147" width="1.75" style="303" customWidth="1"/>
    <col min="6148" max="6151" width="0.875" style="303" customWidth="1"/>
    <col min="6152" max="6156" width="1.625" style="303" customWidth="1"/>
    <col min="6157" max="6157" width="3.625" style="303" customWidth="1"/>
    <col min="6158" max="6159" width="0.875" style="303" customWidth="1"/>
    <col min="6160" max="6160" width="1.625" style="303" customWidth="1"/>
    <col min="6161" max="6164" width="0.875" style="303" customWidth="1"/>
    <col min="6165" max="6169" width="1.625" style="303" customWidth="1"/>
    <col min="6170" max="6170" width="3.625" style="303" customWidth="1"/>
    <col min="6171" max="6171" width="0.875" style="303" customWidth="1"/>
    <col min="6172" max="6172" width="1.625" style="303" customWidth="1"/>
    <col min="6173" max="6176" width="0.875" style="303" customWidth="1"/>
    <col min="6177" max="6181" width="1.625" style="303" customWidth="1"/>
    <col min="6182" max="6182" width="3.625" style="303" customWidth="1"/>
    <col min="6183" max="6183" width="0.875" style="303" customWidth="1"/>
    <col min="6184" max="6184" width="1.875" style="303" customWidth="1"/>
    <col min="6185" max="6188" width="0.875" style="303" customWidth="1"/>
    <col min="6189" max="6193" width="1.625" style="303" customWidth="1"/>
    <col min="6194" max="6194" width="3.625" style="303" customWidth="1"/>
    <col min="6195" max="6195" width="0.875" style="303" customWidth="1"/>
    <col min="6196" max="6196" width="1.625" style="303" customWidth="1"/>
    <col min="6197" max="6200" width="0.875" style="303" customWidth="1"/>
    <col min="6201" max="6205" width="1.625" style="303" customWidth="1"/>
    <col min="6206" max="6206" width="3.625" style="303" customWidth="1"/>
    <col min="6207" max="6207" width="0.875" style="303" customWidth="1"/>
    <col min="6208" max="6208" width="1.625" style="303" customWidth="1"/>
    <col min="6209" max="6212" width="0.875" style="303" customWidth="1"/>
    <col min="6213" max="6217" width="1.625" style="303" customWidth="1"/>
    <col min="6218" max="6218" width="3.625" style="303" customWidth="1"/>
    <col min="6219" max="6219" width="0.875" style="303" customWidth="1"/>
    <col min="6220" max="6220" width="1.625" style="303" customWidth="1"/>
    <col min="6221" max="6224" width="0.875" style="303" customWidth="1"/>
    <col min="6225" max="6229" width="1.625" style="303" customWidth="1"/>
    <col min="6230" max="6230" width="4" style="303" customWidth="1"/>
    <col min="6231" max="6231" width="0.875" style="303" customWidth="1"/>
    <col min="6232" max="6232" width="1.625" style="303" customWidth="1"/>
    <col min="6233" max="6236" width="0.875" style="303" customWidth="1"/>
    <col min="6237" max="6241" width="1.625" style="303" customWidth="1"/>
    <col min="6242" max="6242" width="3.625" style="303" customWidth="1"/>
    <col min="6243" max="6243" width="0.875" style="303" customWidth="1"/>
    <col min="6244" max="6244" width="1.625" style="303" customWidth="1"/>
    <col min="6245" max="6248" width="0.875" style="303" customWidth="1"/>
    <col min="6249" max="6253" width="1.625" style="303" customWidth="1"/>
    <col min="6254" max="6254" width="3.625" style="303" customWidth="1"/>
    <col min="6255" max="6255" width="0.875" style="303" customWidth="1"/>
    <col min="6256" max="6256" width="1.625" style="303" customWidth="1"/>
    <col min="6257" max="6260" width="0.875" style="303" customWidth="1"/>
    <col min="6261" max="6265" width="1.625" style="303" customWidth="1"/>
    <col min="6266" max="6266" width="3.625" style="303" customWidth="1"/>
    <col min="6267" max="6269" width="0.875" style="303" customWidth="1"/>
    <col min="6270" max="6270" width="1.625" style="303" customWidth="1"/>
    <col min="6271" max="6274" width="0.875" style="303" customWidth="1"/>
    <col min="6275" max="6279" width="1.625" style="303" customWidth="1"/>
    <col min="6280" max="6280" width="3.625" style="303" customWidth="1"/>
    <col min="6281" max="6282" width="0.875" style="303" customWidth="1"/>
    <col min="6283" max="6283" width="1.625" style="303" customWidth="1"/>
    <col min="6284" max="6287" width="0.875" style="303" customWidth="1"/>
    <col min="6288" max="6292" width="1.625" style="303" customWidth="1"/>
    <col min="6293" max="6293" width="3.625" style="303" customWidth="1"/>
    <col min="6294" max="6295" width="0.875" style="303" customWidth="1"/>
    <col min="6296" max="6296" width="1.625" style="303" customWidth="1"/>
    <col min="6297" max="6300" width="0.875" style="303" customWidth="1"/>
    <col min="6301" max="6305" width="1.625" style="303" customWidth="1"/>
    <col min="6306" max="6306" width="3.625" style="303" customWidth="1"/>
    <col min="6307" max="6307" width="0.875" style="303" customWidth="1"/>
    <col min="6308" max="6308" width="1.625" style="303" customWidth="1"/>
    <col min="6309" max="6312" width="0.875" style="303" customWidth="1"/>
    <col min="6313" max="6317" width="1.625" style="303" customWidth="1"/>
    <col min="6318" max="6318" width="3.625" style="303" customWidth="1"/>
    <col min="6319" max="6326" width="0.875" style="303" customWidth="1"/>
    <col min="6327" max="6327" width="1.625" style="303" customWidth="1"/>
    <col min="6328" max="6331" width="0.875" style="303" customWidth="1"/>
    <col min="6332" max="6336" width="1.625" style="303" customWidth="1"/>
    <col min="6337" max="6337" width="3.625" style="303" customWidth="1"/>
    <col min="6338" max="6338" width="0.875" style="303" customWidth="1"/>
    <col min="6339" max="6339" width="1.625" style="303" customWidth="1"/>
    <col min="6340" max="6343" width="0.875" style="303" customWidth="1"/>
    <col min="6344" max="6348" width="1.625" style="303" customWidth="1"/>
    <col min="6349" max="6349" width="3.625" style="303" customWidth="1"/>
    <col min="6350" max="6350" width="0.875" style="303" customWidth="1"/>
    <col min="6351" max="6351" width="1.625" style="303" customWidth="1"/>
    <col min="6352" max="6355" width="0.875" style="303" customWidth="1"/>
    <col min="6356" max="6360" width="1.625" style="303" customWidth="1"/>
    <col min="6361" max="6361" width="3.625" style="303" customWidth="1"/>
    <col min="6362" max="6362" width="0.875" style="303" customWidth="1"/>
    <col min="6363" max="6363" width="1.625" style="303" customWidth="1"/>
    <col min="6364" max="6367" width="0.875" style="303" customWidth="1"/>
    <col min="6368" max="6372" width="1.625" style="303" customWidth="1"/>
    <col min="6373" max="6373" width="3.625" style="303" customWidth="1"/>
    <col min="6374" max="6400" width="1.625" style="303"/>
    <col min="6401" max="6402" width="0.875" style="303" customWidth="1"/>
    <col min="6403" max="6403" width="1.75" style="303" customWidth="1"/>
    <col min="6404" max="6407" width="0.875" style="303" customWidth="1"/>
    <col min="6408" max="6412" width="1.625" style="303" customWidth="1"/>
    <col min="6413" max="6413" width="3.625" style="303" customWidth="1"/>
    <col min="6414" max="6415" width="0.875" style="303" customWidth="1"/>
    <col min="6416" max="6416" width="1.625" style="303" customWidth="1"/>
    <col min="6417" max="6420" width="0.875" style="303" customWidth="1"/>
    <col min="6421" max="6425" width="1.625" style="303" customWidth="1"/>
    <col min="6426" max="6426" width="3.625" style="303" customWidth="1"/>
    <col min="6427" max="6427" width="0.875" style="303" customWidth="1"/>
    <col min="6428" max="6428" width="1.625" style="303" customWidth="1"/>
    <col min="6429" max="6432" width="0.875" style="303" customWidth="1"/>
    <col min="6433" max="6437" width="1.625" style="303" customWidth="1"/>
    <col min="6438" max="6438" width="3.625" style="303" customWidth="1"/>
    <col min="6439" max="6439" width="0.875" style="303" customWidth="1"/>
    <col min="6440" max="6440" width="1.875" style="303" customWidth="1"/>
    <col min="6441" max="6444" width="0.875" style="303" customWidth="1"/>
    <col min="6445" max="6449" width="1.625" style="303" customWidth="1"/>
    <col min="6450" max="6450" width="3.625" style="303" customWidth="1"/>
    <col min="6451" max="6451" width="0.875" style="303" customWidth="1"/>
    <col min="6452" max="6452" width="1.625" style="303" customWidth="1"/>
    <col min="6453" max="6456" width="0.875" style="303" customWidth="1"/>
    <col min="6457" max="6461" width="1.625" style="303" customWidth="1"/>
    <col min="6462" max="6462" width="3.625" style="303" customWidth="1"/>
    <col min="6463" max="6463" width="0.875" style="303" customWidth="1"/>
    <col min="6464" max="6464" width="1.625" style="303" customWidth="1"/>
    <col min="6465" max="6468" width="0.875" style="303" customWidth="1"/>
    <col min="6469" max="6473" width="1.625" style="303" customWidth="1"/>
    <col min="6474" max="6474" width="3.625" style="303" customWidth="1"/>
    <col min="6475" max="6475" width="0.875" style="303" customWidth="1"/>
    <col min="6476" max="6476" width="1.625" style="303" customWidth="1"/>
    <col min="6477" max="6480" width="0.875" style="303" customWidth="1"/>
    <col min="6481" max="6485" width="1.625" style="303" customWidth="1"/>
    <col min="6486" max="6486" width="4" style="303" customWidth="1"/>
    <col min="6487" max="6487" width="0.875" style="303" customWidth="1"/>
    <col min="6488" max="6488" width="1.625" style="303" customWidth="1"/>
    <col min="6489" max="6492" width="0.875" style="303" customWidth="1"/>
    <col min="6493" max="6497" width="1.625" style="303" customWidth="1"/>
    <col min="6498" max="6498" width="3.625" style="303" customWidth="1"/>
    <col min="6499" max="6499" width="0.875" style="303" customWidth="1"/>
    <col min="6500" max="6500" width="1.625" style="303" customWidth="1"/>
    <col min="6501" max="6504" width="0.875" style="303" customWidth="1"/>
    <col min="6505" max="6509" width="1.625" style="303" customWidth="1"/>
    <col min="6510" max="6510" width="3.625" style="303" customWidth="1"/>
    <col min="6511" max="6511" width="0.875" style="303" customWidth="1"/>
    <col min="6512" max="6512" width="1.625" style="303" customWidth="1"/>
    <col min="6513" max="6516" width="0.875" style="303" customWidth="1"/>
    <col min="6517" max="6521" width="1.625" style="303" customWidth="1"/>
    <col min="6522" max="6522" width="3.625" style="303" customWidth="1"/>
    <col min="6523" max="6525" width="0.875" style="303" customWidth="1"/>
    <col min="6526" max="6526" width="1.625" style="303" customWidth="1"/>
    <col min="6527" max="6530" width="0.875" style="303" customWidth="1"/>
    <col min="6531" max="6535" width="1.625" style="303" customWidth="1"/>
    <col min="6536" max="6536" width="3.625" style="303" customWidth="1"/>
    <col min="6537" max="6538" width="0.875" style="303" customWidth="1"/>
    <col min="6539" max="6539" width="1.625" style="303" customWidth="1"/>
    <col min="6540" max="6543" width="0.875" style="303" customWidth="1"/>
    <col min="6544" max="6548" width="1.625" style="303" customWidth="1"/>
    <col min="6549" max="6549" width="3.625" style="303" customWidth="1"/>
    <col min="6550" max="6551" width="0.875" style="303" customWidth="1"/>
    <col min="6552" max="6552" width="1.625" style="303" customWidth="1"/>
    <col min="6553" max="6556" width="0.875" style="303" customWidth="1"/>
    <col min="6557" max="6561" width="1.625" style="303" customWidth="1"/>
    <col min="6562" max="6562" width="3.625" style="303" customWidth="1"/>
    <col min="6563" max="6563" width="0.875" style="303" customWidth="1"/>
    <col min="6564" max="6564" width="1.625" style="303" customWidth="1"/>
    <col min="6565" max="6568" width="0.875" style="303" customWidth="1"/>
    <col min="6569" max="6573" width="1.625" style="303" customWidth="1"/>
    <col min="6574" max="6574" width="3.625" style="303" customWidth="1"/>
    <col min="6575" max="6582" width="0.875" style="303" customWidth="1"/>
    <col min="6583" max="6583" width="1.625" style="303" customWidth="1"/>
    <col min="6584" max="6587" width="0.875" style="303" customWidth="1"/>
    <col min="6588" max="6592" width="1.625" style="303" customWidth="1"/>
    <col min="6593" max="6593" width="3.625" style="303" customWidth="1"/>
    <col min="6594" max="6594" width="0.875" style="303" customWidth="1"/>
    <col min="6595" max="6595" width="1.625" style="303" customWidth="1"/>
    <col min="6596" max="6599" width="0.875" style="303" customWidth="1"/>
    <col min="6600" max="6604" width="1.625" style="303" customWidth="1"/>
    <col min="6605" max="6605" width="3.625" style="303" customWidth="1"/>
    <col min="6606" max="6606" width="0.875" style="303" customWidth="1"/>
    <col min="6607" max="6607" width="1.625" style="303" customWidth="1"/>
    <col min="6608" max="6611" width="0.875" style="303" customWidth="1"/>
    <col min="6612" max="6616" width="1.625" style="303" customWidth="1"/>
    <col min="6617" max="6617" width="3.625" style="303" customWidth="1"/>
    <col min="6618" max="6618" width="0.875" style="303" customWidth="1"/>
    <col min="6619" max="6619" width="1.625" style="303" customWidth="1"/>
    <col min="6620" max="6623" width="0.875" style="303" customWidth="1"/>
    <col min="6624" max="6628" width="1.625" style="303" customWidth="1"/>
    <col min="6629" max="6629" width="3.625" style="303" customWidth="1"/>
    <col min="6630" max="6656" width="1.625" style="303"/>
    <col min="6657" max="6658" width="0.875" style="303" customWidth="1"/>
    <col min="6659" max="6659" width="1.75" style="303" customWidth="1"/>
    <col min="6660" max="6663" width="0.875" style="303" customWidth="1"/>
    <col min="6664" max="6668" width="1.625" style="303" customWidth="1"/>
    <col min="6669" max="6669" width="3.625" style="303" customWidth="1"/>
    <col min="6670" max="6671" width="0.875" style="303" customWidth="1"/>
    <col min="6672" max="6672" width="1.625" style="303" customWidth="1"/>
    <col min="6673" max="6676" width="0.875" style="303" customWidth="1"/>
    <col min="6677" max="6681" width="1.625" style="303" customWidth="1"/>
    <col min="6682" max="6682" width="3.625" style="303" customWidth="1"/>
    <col min="6683" max="6683" width="0.875" style="303" customWidth="1"/>
    <col min="6684" max="6684" width="1.625" style="303" customWidth="1"/>
    <col min="6685" max="6688" width="0.875" style="303" customWidth="1"/>
    <col min="6689" max="6693" width="1.625" style="303" customWidth="1"/>
    <col min="6694" max="6694" width="3.625" style="303" customWidth="1"/>
    <col min="6695" max="6695" width="0.875" style="303" customWidth="1"/>
    <col min="6696" max="6696" width="1.875" style="303" customWidth="1"/>
    <col min="6697" max="6700" width="0.875" style="303" customWidth="1"/>
    <col min="6701" max="6705" width="1.625" style="303" customWidth="1"/>
    <col min="6706" max="6706" width="3.625" style="303" customWidth="1"/>
    <col min="6707" max="6707" width="0.875" style="303" customWidth="1"/>
    <col min="6708" max="6708" width="1.625" style="303" customWidth="1"/>
    <col min="6709" max="6712" width="0.875" style="303" customWidth="1"/>
    <col min="6713" max="6717" width="1.625" style="303" customWidth="1"/>
    <col min="6718" max="6718" width="3.625" style="303" customWidth="1"/>
    <col min="6719" max="6719" width="0.875" style="303" customWidth="1"/>
    <col min="6720" max="6720" width="1.625" style="303" customWidth="1"/>
    <col min="6721" max="6724" width="0.875" style="303" customWidth="1"/>
    <col min="6725" max="6729" width="1.625" style="303" customWidth="1"/>
    <col min="6730" max="6730" width="3.625" style="303" customWidth="1"/>
    <col min="6731" max="6731" width="0.875" style="303" customWidth="1"/>
    <col min="6732" max="6732" width="1.625" style="303" customWidth="1"/>
    <col min="6733" max="6736" width="0.875" style="303" customWidth="1"/>
    <col min="6737" max="6741" width="1.625" style="303" customWidth="1"/>
    <col min="6742" max="6742" width="4" style="303" customWidth="1"/>
    <col min="6743" max="6743" width="0.875" style="303" customWidth="1"/>
    <col min="6744" max="6744" width="1.625" style="303" customWidth="1"/>
    <col min="6745" max="6748" width="0.875" style="303" customWidth="1"/>
    <col min="6749" max="6753" width="1.625" style="303" customWidth="1"/>
    <col min="6754" max="6754" width="3.625" style="303" customWidth="1"/>
    <col min="6755" max="6755" width="0.875" style="303" customWidth="1"/>
    <col min="6756" max="6756" width="1.625" style="303" customWidth="1"/>
    <col min="6757" max="6760" width="0.875" style="303" customWidth="1"/>
    <col min="6761" max="6765" width="1.625" style="303" customWidth="1"/>
    <col min="6766" max="6766" width="3.625" style="303" customWidth="1"/>
    <col min="6767" max="6767" width="0.875" style="303" customWidth="1"/>
    <col min="6768" max="6768" width="1.625" style="303" customWidth="1"/>
    <col min="6769" max="6772" width="0.875" style="303" customWidth="1"/>
    <col min="6773" max="6777" width="1.625" style="303" customWidth="1"/>
    <col min="6778" max="6778" width="3.625" style="303" customWidth="1"/>
    <col min="6779" max="6781" width="0.875" style="303" customWidth="1"/>
    <col min="6782" max="6782" width="1.625" style="303" customWidth="1"/>
    <col min="6783" max="6786" width="0.875" style="303" customWidth="1"/>
    <col min="6787" max="6791" width="1.625" style="303" customWidth="1"/>
    <col min="6792" max="6792" width="3.625" style="303" customWidth="1"/>
    <col min="6793" max="6794" width="0.875" style="303" customWidth="1"/>
    <col min="6795" max="6795" width="1.625" style="303" customWidth="1"/>
    <col min="6796" max="6799" width="0.875" style="303" customWidth="1"/>
    <col min="6800" max="6804" width="1.625" style="303" customWidth="1"/>
    <col min="6805" max="6805" width="3.625" style="303" customWidth="1"/>
    <col min="6806" max="6807" width="0.875" style="303" customWidth="1"/>
    <col min="6808" max="6808" width="1.625" style="303" customWidth="1"/>
    <col min="6809" max="6812" width="0.875" style="303" customWidth="1"/>
    <col min="6813" max="6817" width="1.625" style="303" customWidth="1"/>
    <col min="6818" max="6818" width="3.625" style="303" customWidth="1"/>
    <col min="6819" max="6819" width="0.875" style="303" customWidth="1"/>
    <col min="6820" max="6820" width="1.625" style="303" customWidth="1"/>
    <col min="6821" max="6824" width="0.875" style="303" customWidth="1"/>
    <col min="6825" max="6829" width="1.625" style="303" customWidth="1"/>
    <col min="6830" max="6830" width="3.625" style="303" customWidth="1"/>
    <col min="6831" max="6838" width="0.875" style="303" customWidth="1"/>
    <col min="6839" max="6839" width="1.625" style="303" customWidth="1"/>
    <col min="6840" max="6843" width="0.875" style="303" customWidth="1"/>
    <col min="6844" max="6848" width="1.625" style="303" customWidth="1"/>
    <col min="6849" max="6849" width="3.625" style="303" customWidth="1"/>
    <col min="6850" max="6850" width="0.875" style="303" customWidth="1"/>
    <col min="6851" max="6851" width="1.625" style="303" customWidth="1"/>
    <col min="6852" max="6855" width="0.875" style="303" customWidth="1"/>
    <col min="6856" max="6860" width="1.625" style="303" customWidth="1"/>
    <col min="6861" max="6861" width="3.625" style="303" customWidth="1"/>
    <col min="6862" max="6862" width="0.875" style="303" customWidth="1"/>
    <col min="6863" max="6863" width="1.625" style="303" customWidth="1"/>
    <col min="6864" max="6867" width="0.875" style="303" customWidth="1"/>
    <col min="6868" max="6872" width="1.625" style="303" customWidth="1"/>
    <col min="6873" max="6873" width="3.625" style="303" customWidth="1"/>
    <col min="6874" max="6874" width="0.875" style="303" customWidth="1"/>
    <col min="6875" max="6875" width="1.625" style="303" customWidth="1"/>
    <col min="6876" max="6879" width="0.875" style="303" customWidth="1"/>
    <col min="6880" max="6884" width="1.625" style="303" customWidth="1"/>
    <col min="6885" max="6885" width="3.625" style="303" customWidth="1"/>
    <col min="6886" max="6912" width="1.625" style="303"/>
    <col min="6913" max="6914" width="0.875" style="303" customWidth="1"/>
    <col min="6915" max="6915" width="1.75" style="303" customWidth="1"/>
    <col min="6916" max="6919" width="0.875" style="303" customWidth="1"/>
    <col min="6920" max="6924" width="1.625" style="303" customWidth="1"/>
    <col min="6925" max="6925" width="3.625" style="303" customWidth="1"/>
    <col min="6926" max="6927" width="0.875" style="303" customWidth="1"/>
    <col min="6928" max="6928" width="1.625" style="303" customWidth="1"/>
    <col min="6929" max="6932" width="0.875" style="303" customWidth="1"/>
    <col min="6933" max="6937" width="1.625" style="303" customWidth="1"/>
    <col min="6938" max="6938" width="3.625" style="303" customWidth="1"/>
    <col min="6939" max="6939" width="0.875" style="303" customWidth="1"/>
    <col min="6940" max="6940" width="1.625" style="303" customWidth="1"/>
    <col min="6941" max="6944" width="0.875" style="303" customWidth="1"/>
    <col min="6945" max="6949" width="1.625" style="303" customWidth="1"/>
    <col min="6950" max="6950" width="3.625" style="303" customWidth="1"/>
    <col min="6951" max="6951" width="0.875" style="303" customWidth="1"/>
    <col min="6952" max="6952" width="1.875" style="303" customWidth="1"/>
    <col min="6953" max="6956" width="0.875" style="303" customWidth="1"/>
    <col min="6957" max="6961" width="1.625" style="303" customWidth="1"/>
    <col min="6962" max="6962" width="3.625" style="303" customWidth="1"/>
    <col min="6963" max="6963" width="0.875" style="303" customWidth="1"/>
    <col min="6964" max="6964" width="1.625" style="303" customWidth="1"/>
    <col min="6965" max="6968" width="0.875" style="303" customWidth="1"/>
    <col min="6969" max="6973" width="1.625" style="303" customWidth="1"/>
    <col min="6974" max="6974" width="3.625" style="303" customWidth="1"/>
    <col min="6975" max="6975" width="0.875" style="303" customWidth="1"/>
    <col min="6976" max="6976" width="1.625" style="303" customWidth="1"/>
    <col min="6977" max="6980" width="0.875" style="303" customWidth="1"/>
    <col min="6981" max="6985" width="1.625" style="303" customWidth="1"/>
    <col min="6986" max="6986" width="3.625" style="303" customWidth="1"/>
    <col min="6987" max="6987" width="0.875" style="303" customWidth="1"/>
    <col min="6988" max="6988" width="1.625" style="303" customWidth="1"/>
    <col min="6989" max="6992" width="0.875" style="303" customWidth="1"/>
    <col min="6993" max="6997" width="1.625" style="303" customWidth="1"/>
    <col min="6998" max="6998" width="4" style="303" customWidth="1"/>
    <col min="6999" max="6999" width="0.875" style="303" customWidth="1"/>
    <col min="7000" max="7000" width="1.625" style="303" customWidth="1"/>
    <col min="7001" max="7004" width="0.875" style="303" customWidth="1"/>
    <col min="7005" max="7009" width="1.625" style="303" customWidth="1"/>
    <col min="7010" max="7010" width="3.625" style="303" customWidth="1"/>
    <col min="7011" max="7011" width="0.875" style="303" customWidth="1"/>
    <col min="7012" max="7012" width="1.625" style="303" customWidth="1"/>
    <col min="7013" max="7016" width="0.875" style="303" customWidth="1"/>
    <col min="7017" max="7021" width="1.625" style="303" customWidth="1"/>
    <col min="7022" max="7022" width="3.625" style="303" customWidth="1"/>
    <col min="7023" max="7023" width="0.875" style="303" customWidth="1"/>
    <col min="7024" max="7024" width="1.625" style="303" customWidth="1"/>
    <col min="7025" max="7028" width="0.875" style="303" customWidth="1"/>
    <col min="7029" max="7033" width="1.625" style="303" customWidth="1"/>
    <col min="7034" max="7034" width="3.625" style="303" customWidth="1"/>
    <col min="7035" max="7037" width="0.875" style="303" customWidth="1"/>
    <col min="7038" max="7038" width="1.625" style="303" customWidth="1"/>
    <col min="7039" max="7042" width="0.875" style="303" customWidth="1"/>
    <col min="7043" max="7047" width="1.625" style="303" customWidth="1"/>
    <col min="7048" max="7048" width="3.625" style="303" customWidth="1"/>
    <col min="7049" max="7050" width="0.875" style="303" customWidth="1"/>
    <col min="7051" max="7051" width="1.625" style="303" customWidth="1"/>
    <col min="7052" max="7055" width="0.875" style="303" customWidth="1"/>
    <col min="7056" max="7060" width="1.625" style="303" customWidth="1"/>
    <col min="7061" max="7061" width="3.625" style="303" customWidth="1"/>
    <col min="7062" max="7063" width="0.875" style="303" customWidth="1"/>
    <col min="7064" max="7064" width="1.625" style="303" customWidth="1"/>
    <col min="7065" max="7068" width="0.875" style="303" customWidth="1"/>
    <col min="7069" max="7073" width="1.625" style="303" customWidth="1"/>
    <col min="7074" max="7074" width="3.625" style="303" customWidth="1"/>
    <col min="7075" max="7075" width="0.875" style="303" customWidth="1"/>
    <col min="7076" max="7076" width="1.625" style="303" customWidth="1"/>
    <col min="7077" max="7080" width="0.875" style="303" customWidth="1"/>
    <col min="7081" max="7085" width="1.625" style="303" customWidth="1"/>
    <col min="7086" max="7086" width="3.625" style="303" customWidth="1"/>
    <col min="7087" max="7094" width="0.875" style="303" customWidth="1"/>
    <col min="7095" max="7095" width="1.625" style="303" customWidth="1"/>
    <col min="7096" max="7099" width="0.875" style="303" customWidth="1"/>
    <col min="7100" max="7104" width="1.625" style="303" customWidth="1"/>
    <col min="7105" max="7105" width="3.625" style="303" customWidth="1"/>
    <col min="7106" max="7106" width="0.875" style="303" customWidth="1"/>
    <col min="7107" max="7107" width="1.625" style="303" customWidth="1"/>
    <col min="7108" max="7111" width="0.875" style="303" customWidth="1"/>
    <col min="7112" max="7116" width="1.625" style="303" customWidth="1"/>
    <col min="7117" max="7117" width="3.625" style="303" customWidth="1"/>
    <col min="7118" max="7118" width="0.875" style="303" customWidth="1"/>
    <col min="7119" max="7119" width="1.625" style="303" customWidth="1"/>
    <col min="7120" max="7123" width="0.875" style="303" customWidth="1"/>
    <col min="7124" max="7128" width="1.625" style="303" customWidth="1"/>
    <col min="7129" max="7129" width="3.625" style="303" customWidth="1"/>
    <col min="7130" max="7130" width="0.875" style="303" customWidth="1"/>
    <col min="7131" max="7131" width="1.625" style="303" customWidth="1"/>
    <col min="7132" max="7135" width="0.875" style="303" customWidth="1"/>
    <col min="7136" max="7140" width="1.625" style="303" customWidth="1"/>
    <col min="7141" max="7141" width="3.625" style="303" customWidth="1"/>
    <col min="7142" max="7168" width="1.625" style="303"/>
    <col min="7169" max="7170" width="0.875" style="303" customWidth="1"/>
    <col min="7171" max="7171" width="1.75" style="303" customWidth="1"/>
    <col min="7172" max="7175" width="0.875" style="303" customWidth="1"/>
    <col min="7176" max="7180" width="1.625" style="303" customWidth="1"/>
    <col min="7181" max="7181" width="3.625" style="303" customWidth="1"/>
    <col min="7182" max="7183" width="0.875" style="303" customWidth="1"/>
    <col min="7184" max="7184" width="1.625" style="303" customWidth="1"/>
    <col min="7185" max="7188" width="0.875" style="303" customWidth="1"/>
    <col min="7189" max="7193" width="1.625" style="303" customWidth="1"/>
    <col min="7194" max="7194" width="3.625" style="303" customWidth="1"/>
    <col min="7195" max="7195" width="0.875" style="303" customWidth="1"/>
    <col min="7196" max="7196" width="1.625" style="303" customWidth="1"/>
    <col min="7197" max="7200" width="0.875" style="303" customWidth="1"/>
    <col min="7201" max="7205" width="1.625" style="303" customWidth="1"/>
    <col min="7206" max="7206" width="3.625" style="303" customWidth="1"/>
    <col min="7207" max="7207" width="0.875" style="303" customWidth="1"/>
    <col min="7208" max="7208" width="1.875" style="303" customWidth="1"/>
    <col min="7209" max="7212" width="0.875" style="303" customWidth="1"/>
    <col min="7213" max="7217" width="1.625" style="303" customWidth="1"/>
    <col min="7218" max="7218" width="3.625" style="303" customWidth="1"/>
    <col min="7219" max="7219" width="0.875" style="303" customWidth="1"/>
    <col min="7220" max="7220" width="1.625" style="303" customWidth="1"/>
    <col min="7221" max="7224" width="0.875" style="303" customWidth="1"/>
    <col min="7225" max="7229" width="1.625" style="303" customWidth="1"/>
    <col min="7230" max="7230" width="3.625" style="303" customWidth="1"/>
    <col min="7231" max="7231" width="0.875" style="303" customWidth="1"/>
    <col min="7232" max="7232" width="1.625" style="303" customWidth="1"/>
    <col min="7233" max="7236" width="0.875" style="303" customWidth="1"/>
    <col min="7237" max="7241" width="1.625" style="303" customWidth="1"/>
    <col min="7242" max="7242" width="3.625" style="303" customWidth="1"/>
    <col min="7243" max="7243" width="0.875" style="303" customWidth="1"/>
    <col min="7244" max="7244" width="1.625" style="303" customWidth="1"/>
    <col min="7245" max="7248" width="0.875" style="303" customWidth="1"/>
    <col min="7249" max="7253" width="1.625" style="303" customWidth="1"/>
    <col min="7254" max="7254" width="4" style="303" customWidth="1"/>
    <col min="7255" max="7255" width="0.875" style="303" customWidth="1"/>
    <col min="7256" max="7256" width="1.625" style="303" customWidth="1"/>
    <col min="7257" max="7260" width="0.875" style="303" customWidth="1"/>
    <col min="7261" max="7265" width="1.625" style="303" customWidth="1"/>
    <col min="7266" max="7266" width="3.625" style="303" customWidth="1"/>
    <col min="7267" max="7267" width="0.875" style="303" customWidth="1"/>
    <col min="7268" max="7268" width="1.625" style="303" customWidth="1"/>
    <col min="7269" max="7272" width="0.875" style="303" customWidth="1"/>
    <col min="7273" max="7277" width="1.625" style="303" customWidth="1"/>
    <col min="7278" max="7278" width="3.625" style="303" customWidth="1"/>
    <col min="7279" max="7279" width="0.875" style="303" customWidth="1"/>
    <col min="7280" max="7280" width="1.625" style="303" customWidth="1"/>
    <col min="7281" max="7284" width="0.875" style="303" customWidth="1"/>
    <col min="7285" max="7289" width="1.625" style="303" customWidth="1"/>
    <col min="7290" max="7290" width="3.625" style="303" customWidth="1"/>
    <col min="7291" max="7293" width="0.875" style="303" customWidth="1"/>
    <col min="7294" max="7294" width="1.625" style="303" customWidth="1"/>
    <col min="7295" max="7298" width="0.875" style="303" customWidth="1"/>
    <col min="7299" max="7303" width="1.625" style="303" customWidth="1"/>
    <col min="7304" max="7304" width="3.625" style="303" customWidth="1"/>
    <col min="7305" max="7306" width="0.875" style="303" customWidth="1"/>
    <col min="7307" max="7307" width="1.625" style="303" customWidth="1"/>
    <col min="7308" max="7311" width="0.875" style="303" customWidth="1"/>
    <col min="7312" max="7316" width="1.625" style="303" customWidth="1"/>
    <col min="7317" max="7317" width="3.625" style="303" customWidth="1"/>
    <col min="7318" max="7319" width="0.875" style="303" customWidth="1"/>
    <col min="7320" max="7320" width="1.625" style="303" customWidth="1"/>
    <col min="7321" max="7324" width="0.875" style="303" customWidth="1"/>
    <col min="7325" max="7329" width="1.625" style="303" customWidth="1"/>
    <col min="7330" max="7330" width="3.625" style="303" customWidth="1"/>
    <col min="7331" max="7331" width="0.875" style="303" customWidth="1"/>
    <col min="7332" max="7332" width="1.625" style="303" customWidth="1"/>
    <col min="7333" max="7336" width="0.875" style="303" customWidth="1"/>
    <col min="7337" max="7341" width="1.625" style="303" customWidth="1"/>
    <col min="7342" max="7342" width="3.625" style="303" customWidth="1"/>
    <col min="7343" max="7350" width="0.875" style="303" customWidth="1"/>
    <col min="7351" max="7351" width="1.625" style="303" customWidth="1"/>
    <col min="7352" max="7355" width="0.875" style="303" customWidth="1"/>
    <col min="7356" max="7360" width="1.625" style="303" customWidth="1"/>
    <col min="7361" max="7361" width="3.625" style="303" customWidth="1"/>
    <col min="7362" max="7362" width="0.875" style="303" customWidth="1"/>
    <col min="7363" max="7363" width="1.625" style="303" customWidth="1"/>
    <col min="7364" max="7367" width="0.875" style="303" customWidth="1"/>
    <col min="7368" max="7372" width="1.625" style="303" customWidth="1"/>
    <col min="7373" max="7373" width="3.625" style="303" customWidth="1"/>
    <col min="7374" max="7374" width="0.875" style="303" customWidth="1"/>
    <col min="7375" max="7375" width="1.625" style="303" customWidth="1"/>
    <col min="7376" max="7379" width="0.875" style="303" customWidth="1"/>
    <col min="7380" max="7384" width="1.625" style="303" customWidth="1"/>
    <col min="7385" max="7385" width="3.625" style="303" customWidth="1"/>
    <col min="7386" max="7386" width="0.875" style="303" customWidth="1"/>
    <col min="7387" max="7387" width="1.625" style="303" customWidth="1"/>
    <col min="7388" max="7391" width="0.875" style="303" customWidth="1"/>
    <col min="7392" max="7396" width="1.625" style="303" customWidth="1"/>
    <col min="7397" max="7397" width="3.625" style="303" customWidth="1"/>
    <col min="7398" max="7424" width="1.625" style="303"/>
    <col min="7425" max="7426" width="0.875" style="303" customWidth="1"/>
    <col min="7427" max="7427" width="1.75" style="303" customWidth="1"/>
    <col min="7428" max="7431" width="0.875" style="303" customWidth="1"/>
    <col min="7432" max="7436" width="1.625" style="303" customWidth="1"/>
    <col min="7437" max="7437" width="3.625" style="303" customWidth="1"/>
    <col min="7438" max="7439" width="0.875" style="303" customWidth="1"/>
    <col min="7440" max="7440" width="1.625" style="303" customWidth="1"/>
    <col min="7441" max="7444" width="0.875" style="303" customWidth="1"/>
    <col min="7445" max="7449" width="1.625" style="303" customWidth="1"/>
    <col min="7450" max="7450" width="3.625" style="303" customWidth="1"/>
    <col min="7451" max="7451" width="0.875" style="303" customWidth="1"/>
    <col min="7452" max="7452" width="1.625" style="303" customWidth="1"/>
    <col min="7453" max="7456" width="0.875" style="303" customWidth="1"/>
    <col min="7457" max="7461" width="1.625" style="303" customWidth="1"/>
    <col min="7462" max="7462" width="3.625" style="303" customWidth="1"/>
    <col min="7463" max="7463" width="0.875" style="303" customWidth="1"/>
    <col min="7464" max="7464" width="1.875" style="303" customWidth="1"/>
    <col min="7465" max="7468" width="0.875" style="303" customWidth="1"/>
    <col min="7469" max="7473" width="1.625" style="303" customWidth="1"/>
    <col min="7474" max="7474" width="3.625" style="303" customWidth="1"/>
    <col min="7475" max="7475" width="0.875" style="303" customWidth="1"/>
    <col min="7476" max="7476" width="1.625" style="303" customWidth="1"/>
    <col min="7477" max="7480" width="0.875" style="303" customWidth="1"/>
    <col min="7481" max="7485" width="1.625" style="303" customWidth="1"/>
    <col min="7486" max="7486" width="3.625" style="303" customWidth="1"/>
    <col min="7487" max="7487" width="0.875" style="303" customWidth="1"/>
    <col min="7488" max="7488" width="1.625" style="303" customWidth="1"/>
    <col min="7489" max="7492" width="0.875" style="303" customWidth="1"/>
    <col min="7493" max="7497" width="1.625" style="303" customWidth="1"/>
    <col min="7498" max="7498" width="3.625" style="303" customWidth="1"/>
    <col min="7499" max="7499" width="0.875" style="303" customWidth="1"/>
    <col min="7500" max="7500" width="1.625" style="303" customWidth="1"/>
    <col min="7501" max="7504" width="0.875" style="303" customWidth="1"/>
    <col min="7505" max="7509" width="1.625" style="303" customWidth="1"/>
    <col min="7510" max="7510" width="4" style="303" customWidth="1"/>
    <col min="7511" max="7511" width="0.875" style="303" customWidth="1"/>
    <col min="7512" max="7512" width="1.625" style="303" customWidth="1"/>
    <col min="7513" max="7516" width="0.875" style="303" customWidth="1"/>
    <col min="7517" max="7521" width="1.625" style="303" customWidth="1"/>
    <col min="7522" max="7522" width="3.625" style="303" customWidth="1"/>
    <col min="7523" max="7523" width="0.875" style="303" customWidth="1"/>
    <col min="7524" max="7524" width="1.625" style="303" customWidth="1"/>
    <col min="7525" max="7528" width="0.875" style="303" customWidth="1"/>
    <col min="7529" max="7533" width="1.625" style="303" customWidth="1"/>
    <col min="7534" max="7534" width="3.625" style="303" customWidth="1"/>
    <col min="7535" max="7535" width="0.875" style="303" customWidth="1"/>
    <col min="7536" max="7536" width="1.625" style="303" customWidth="1"/>
    <col min="7537" max="7540" width="0.875" style="303" customWidth="1"/>
    <col min="7541" max="7545" width="1.625" style="303" customWidth="1"/>
    <col min="7546" max="7546" width="3.625" style="303" customWidth="1"/>
    <col min="7547" max="7549" width="0.875" style="303" customWidth="1"/>
    <col min="7550" max="7550" width="1.625" style="303" customWidth="1"/>
    <col min="7551" max="7554" width="0.875" style="303" customWidth="1"/>
    <col min="7555" max="7559" width="1.625" style="303" customWidth="1"/>
    <col min="7560" max="7560" width="3.625" style="303" customWidth="1"/>
    <col min="7561" max="7562" width="0.875" style="303" customWidth="1"/>
    <col min="7563" max="7563" width="1.625" style="303" customWidth="1"/>
    <col min="7564" max="7567" width="0.875" style="303" customWidth="1"/>
    <col min="7568" max="7572" width="1.625" style="303" customWidth="1"/>
    <col min="7573" max="7573" width="3.625" style="303" customWidth="1"/>
    <col min="7574" max="7575" width="0.875" style="303" customWidth="1"/>
    <col min="7576" max="7576" width="1.625" style="303" customWidth="1"/>
    <col min="7577" max="7580" width="0.875" style="303" customWidth="1"/>
    <col min="7581" max="7585" width="1.625" style="303" customWidth="1"/>
    <col min="7586" max="7586" width="3.625" style="303" customWidth="1"/>
    <col min="7587" max="7587" width="0.875" style="303" customWidth="1"/>
    <col min="7588" max="7588" width="1.625" style="303" customWidth="1"/>
    <col min="7589" max="7592" width="0.875" style="303" customWidth="1"/>
    <col min="7593" max="7597" width="1.625" style="303" customWidth="1"/>
    <col min="7598" max="7598" width="3.625" style="303" customWidth="1"/>
    <col min="7599" max="7606" width="0.875" style="303" customWidth="1"/>
    <col min="7607" max="7607" width="1.625" style="303" customWidth="1"/>
    <col min="7608" max="7611" width="0.875" style="303" customWidth="1"/>
    <col min="7612" max="7616" width="1.625" style="303" customWidth="1"/>
    <col min="7617" max="7617" width="3.625" style="303" customWidth="1"/>
    <col min="7618" max="7618" width="0.875" style="303" customWidth="1"/>
    <col min="7619" max="7619" width="1.625" style="303" customWidth="1"/>
    <col min="7620" max="7623" width="0.875" style="303" customWidth="1"/>
    <col min="7624" max="7628" width="1.625" style="303" customWidth="1"/>
    <col min="7629" max="7629" width="3.625" style="303" customWidth="1"/>
    <col min="7630" max="7630" width="0.875" style="303" customWidth="1"/>
    <col min="7631" max="7631" width="1.625" style="303" customWidth="1"/>
    <col min="7632" max="7635" width="0.875" style="303" customWidth="1"/>
    <col min="7636" max="7640" width="1.625" style="303" customWidth="1"/>
    <col min="7641" max="7641" width="3.625" style="303" customWidth="1"/>
    <col min="7642" max="7642" width="0.875" style="303" customWidth="1"/>
    <col min="7643" max="7643" width="1.625" style="303" customWidth="1"/>
    <col min="7644" max="7647" width="0.875" style="303" customWidth="1"/>
    <col min="7648" max="7652" width="1.625" style="303" customWidth="1"/>
    <col min="7653" max="7653" width="3.625" style="303" customWidth="1"/>
    <col min="7654" max="7680" width="1.625" style="303"/>
    <col min="7681" max="7682" width="0.875" style="303" customWidth="1"/>
    <col min="7683" max="7683" width="1.75" style="303" customWidth="1"/>
    <col min="7684" max="7687" width="0.875" style="303" customWidth="1"/>
    <col min="7688" max="7692" width="1.625" style="303" customWidth="1"/>
    <col min="7693" max="7693" width="3.625" style="303" customWidth="1"/>
    <col min="7694" max="7695" width="0.875" style="303" customWidth="1"/>
    <col min="7696" max="7696" width="1.625" style="303" customWidth="1"/>
    <col min="7697" max="7700" width="0.875" style="303" customWidth="1"/>
    <col min="7701" max="7705" width="1.625" style="303" customWidth="1"/>
    <col min="7706" max="7706" width="3.625" style="303" customWidth="1"/>
    <col min="7707" max="7707" width="0.875" style="303" customWidth="1"/>
    <col min="7708" max="7708" width="1.625" style="303" customWidth="1"/>
    <col min="7709" max="7712" width="0.875" style="303" customWidth="1"/>
    <col min="7713" max="7717" width="1.625" style="303" customWidth="1"/>
    <col min="7718" max="7718" width="3.625" style="303" customWidth="1"/>
    <col min="7719" max="7719" width="0.875" style="303" customWidth="1"/>
    <col min="7720" max="7720" width="1.875" style="303" customWidth="1"/>
    <col min="7721" max="7724" width="0.875" style="303" customWidth="1"/>
    <col min="7725" max="7729" width="1.625" style="303" customWidth="1"/>
    <col min="7730" max="7730" width="3.625" style="303" customWidth="1"/>
    <col min="7731" max="7731" width="0.875" style="303" customWidth="1"/>
    <col min="7732" max="7732" width="1.625" style="303" customWidth="1"/>
    <col min="7733" max="7736" width="0.875" style="303" customWidth="1"/>
    <col min="7737" max="7741" width="1.625" style="303" customWidth="1"/>
    <col min="7742" max="7742" width="3.625" style="303" customWidth="1"/>
    <col min="7743" max="7743" width="0.875" style="303" customWidth="1"/>
    <col min="7744" max="7744" width="1.625" style="303" customWidth="1"/>
    <col min="7745" max="7748" width="0.875" style="303" customWidth="1"/>
    <col min="7749" max="7753" width="1.625" style="303" customWidth="1"/>
    <col min="7754" max="7754" width="3.625" style="303" customWidth="1"/>
    <col min="7755" max="7755" width="0.875" style="303" customWidth="1"/>
    <col min="7756" max="7756" width="1.625" style="303" customWidth="1"/>
    <col min="7757" max="7760" width="0.875" style="303" customWidth="1"/>
    <col min="7761" max="7765" width="1.625" style="303" customWidth="1"/>
    <col min="7766" max="7766" width="4" style="303" customWidth="1"/>
    <col min="7767" max="7767" width="0.875" style="303" customWidth="1"/>
    <col min="7768" max="7768" width="1.625" style="303" customWidth="1"/>
    <col min="7769" max="7772" width="0.875" style="303" customWidth="1"/>
    <col min="7773" max="7777" width="1.625" style="303" customWidth="1"/>
    <col min="7778" max="7778" width="3.625" style="303" customWidth="1"/>
    <col min="7779" max="7779" width="0.875" style="303" customWidth="1"/>
    <col min="7780" max="7780" width="1.625" style="303" customWidth="1"/>
    <col min="7781" max="7784" width="0.875" style="303" customWidth="1"/>
    <col min="7785" max="7789" width="1.625" style="303" customWidth="1"/>
    <col min="7790" max="7790" width="3.625" style="303" customWidth="1"/>
    <col min="7791" max="7791" width="0.875" style="303" customWidth="1"/>
    <col min="7792" max="7792" width="1.625" style="303" customWidth="1"/>
    <col min="7793" max="7796" width="0.875" style="303" customWidth="1"/>
    <col min="7797" max="7801" width="1.625" style="303" customWidth="1"/>
    <col min="7802" max="7802" width="3.625" style="303" customWidth="1"/>
    <col min="7803" max="7805" width="0.875" style="303" customWidth="1"/>
    <col min="7806" max="7806" width="1.625" style="303" customWidth="1"/>
    <col min="7807" max="7810" width="0.875" style="303" customWidth="1"/>
    <col min="7811" max="7815" width="1.625" style="303" customWidth="1"/>
    <col min="7816" max="7816" width="3.625" style="303" customWidth="1"/>
    <col min="7817" max="7818" width="0.875" style="303" customWidth="1"/>
    <col min="7819" max="7819" width="1.625" style="303" customWidth="1"/>
    <col min="7820" max="7823" width="0.875" style="303" customWidth="1"/>
    <col min="7824" max="7828" width="1.625" style="303" customWidth="1"/>
    <col min="7829" max="7829" width="3.625" style="303" customWidth="1"/>
    <col min="7830" max="7831" width="0.875" style="303" customWidth="1"/>
    <col min="7832" max="7832" width="1.625" style="303" customWidth="1"/>
    <col min="7833" max="7836" width="0.875" style="303" customWidth="1"/>
    <col min="7837" max="7841" width="1.625" style="303" customWidth="1"/>
    <col min="7842" max="7842" width="3.625" style="303" customWidth="1"/>
    <col min="7843" max="7843" width="0.875" style="303" customWidth="1"/>
    <col min="7844" max="7844" width="1.625" style="303" customWidth="1"/>
    <col min="7845" max="7848" width="0.875" style="303" customWidth="1"/>
    <col min="7849" max="7853" width="1.625" style="303" customWidth="1"/>
    <col min="7854" max="7854" width="3.625" style="303" customWidth="1"/>
    <col min="7855" max="7862" width="0.875" style="303" customWidth="1"/>
    <col min="7863" max="7863" width="1.625" style="303" customWidth="1"/>
    <col min="7864" max="7867" width="0.875" style="303" customWidth="1"/>
    <col min="7868" max="7872" width="1.625" style="303" customWidth="1"/>
    <col min="7873" max="7873" width="3.625" style="303" customWidth="1"/>
    <col min="7874" max="7874" width="0.875" style="303" customWidth="1"/>
    <col min="7875" max="7875" width="1.625" style="303" customWidth="1"/>
    <col min="7876" max="7879" width="0.875" style="303" customWidth="1"/>
    <col min="7880" max="7884" width="1.625" style="303" customWidth="1"/>
    <col min="7885" max="7885" width="3.625" style="303" customWidth="1"/>
    <col min="7886" max="7886" width="0.875" style="303" customWidth="1"/>
    <col min="7887" max="7887" width="1.625" style="303" customWidth="1"/>
    <col min="7888" max="7891" width="0.875" style="303" customWidth="1"/>
    <col min="7892" max="7896" width="1.625" style="303" customWidth="1"/>
    <col min="7897" max="7897" width="3.625" style="303" customWidth="1"/>
    <col min="7898" max="7898" width="0.875" style="303" customWidth="1"/>
    <col min="7899" max="7899" width="1.625" style="303" customWidth="1"/>
    <col min="7900" max="7903" width="0.875" style="303" customWidth="1"/>
    <col min="7904" max="7908" width="1.625" style="303" customWidth="1"/>
    <col min="7909" max="7909" width="3.625" style="303" customWidth="1"/>
    <col min="7910" max="7936" width="1.625" style="303"/>
    <col min="7937" max="7938" width="0.875" style="303" customWidth="1"/>
    <col min="7939" max="7939" width="1.75" style="303" customWidth="1"/>
    <col min="7940" max="7943" width="0.875" style="303" customWidth="1"/>
    <col min="7944" max="7948" width="1.625" style="303" customWidth="1"/>
    <col min="7949" max="7949" width="3.625" style="303" customWidth="1"/>
    <col min="7950" max="7951" width="0.875" style="303" customWidth="1"/>
    <col min="7952" max="7952" width="1.625" style="303" customWidth="1"/>
    <col min="7953" max="7956" width="0.875" style="303" customWidth="1"/>
    <col min="7957" max="7961" width="1.625" style="303" customWidth="1"/>
    <col min="7962" max="7962" width="3.625" style="303" customWidth="1"/>
    <col min="7963" max="7963" width="0.875" style="303" customWidth="1"/>
    <col min="7964" max="7964" width="1.625" style="303" customWidth="1"/>
    <col min="7965" max="7968" width="0.875" style="303" customWidth="1"/>
    <col min="7969" max="7973" width="1.625" style="303" customWidth="1"/>
    <col min="7974" max="7974" width="3.625" style="303" customWidth="1"/>
    <col min="7975" max="7975" width="0.875" style="303" customWidth="1"/>
    <col min="7976" max="7976" width="1.875" style="303" customWidth="1"/>
    <col min="7977" max="7980" width="0.875" style="303" customWidth="1"/>
    <col min="7981" max="7985" width="1.625" style="303" customWidth="1"/>
    <col min="7986" max="7986" width="3.625" style="303" customWidth="1"/>
    <col min="7987" max="7987" width="0.875" style="303" customWidth="1"/>
    <col min="7988" max="7988" width="1.625" style="303" customWidth="1"/>
    <col min="7989" max="7992" width="0.875" style="303" customWidth="1"/>
    <col min="7993" max="7997" width="1.625" style="303" customWidth="1"/>
    <col min="7998" max="7998" width="3.625" style="303" customWidth="1"/>
    <col min="7999" max="7999" width="0.875" style="303" customWidth="1"/>
    <col min="8000" max="8000" width="1.625" style="303" customWidth="1"/>
    <col min="8001" max="8004" width="0.875" style="303" customWidth="1"/>
    <col min="8005" max="8009" width="1.625" style="303" customWidth="1"/>
    <col min="8010" max="8010" width="3.625" style="303" customWidth="1"/>
    <col min="8011" max="8011" width="0.875" style="303" customWidth="1"/>
    <col min="8012" max="8012" width="1.625" style="303" customWidth="1"/>
    <col min="8013" max="8016" width="0.875" style="303" customWidth="1"/>
    <col min="8017" max="8021" width="1.625" style="303" customWidth="1"/>
    <col min="8022" max="8022" width="4" style="303" customWidth="1"/>
    <col min="8023" max="8023" width="0.875" style="303" customWidth="1"/>
    <col min="8024" max="8024" width="1.625" style="303" customWidth="1"/>
    <col min="8025" max="8028" width="0.875" style="303" customWidth="1"/>
    <col min="8029" max="8033" width="1.625" style="303" customWidth="1"/>
    <col min="8034" max="8034" width="3.625" style="303" customWidth="1"/>
    <col min="8035" max="8035" width="0.875" style="303" customWidth="1"/>
    <col min="8036" max="8036" width="1.625" style="303" customWidth="1"/>
    <col min="8037" max="8040" width="0.875" style="303" customWidth="1"/>
    <col min="8041" max="8045" width="1.625" style="303" customWidth="1"/>
    <col min="8046" max="8046" width="3.625" style="303" customWidth="1"/>
    <col min="8047" max="8047" width="0.875" style="303" customWidth="1"/>
    <col min="8048" max="8048" width="1.625" style="303" customWidth="1"/>
    <col min="8049" max="8052" width="0.875" style="303" customWidth="1"/>
    <col min="8053" max="8057" width="1.625" style="303" customWidth="1"/>
    <col min="8058" max="8058" width="3.625" style="303" customWidth="1"/>
    <col min="8059" max="8061" width="0.875" style="303" customWidth="1"/>
    <col min="8062" max="8062" width="1.625" style="303" customWidth="1"/>
    <col min="8063" max="8066" width="0.875" style="303" customWidth="1"/>
    <col min="8067" max="8071" width="1.625" style="303" customWidth="1"/>
    <col min="8072" max="8072" width="3.625" style="303" customWidth="1"/>
    <col min="8073" max="8074" width="0.875" style="303" customWidth="1"/>
    <col min="8075" max="8075" width="1.625" style="303" customWidth="1"/>
    <col min="8076" max="8079" width="0.875" style="303" customWidth="1"/>
    <col min="8080" max="8084" width="1.625" style="303" customWidth="1"/>
    <col min="8085" max="8085" width="3.625" style="303" customWidth="1"/>
    <col min="8086" max="8087" width="0.875" style="303" customWidth="1"/>
    <col min="8088" max="8088" width="1.625" style="303" customWidth="1"/>
    <col min="8089" max="8092" width="0.875" style="303" customWidth="1"/>
    <col min="8093" max="8097" width="1.625" style="303" customWidth="1"/>
    <col min="8098" max="8098" width="3.625" style="303" customWidth="1"/>
    <col min="8099" max="8099" width="0.875" style="303" customWidth="1"/>
    <col min="8100" max="8100" width="1.625" style="303" customWidth="1"/>
    <col min="8101" max="8104" width="0.875" style="303" customWidth="1"/>
    <col min="8105" max="8109" width="1.625" style="303" customWidth="1"/>
    <col min="8110" max="8110" width="3.625" style="303" customWidth="1"/>
    <col min="8111" max="8118" width="0.875" style="303" customWidth="1"/>
    <col min="8119" max="8119" width="1.625" style="303" customWidth="1"/>
    <col min="8120" max="8123" width="0.875" style="303" customWidth="1"/>
    <col min="8124" max="8128" width="1.625" style="303" customWidth="1"/>
    <col min="8129" max="8129" width="3.625" style="303" customWidth="1"/>
    <col min="8130" max="8130" width="0.875" style="303" customWidth="1"/>
    <col min="8131" max="8131" width="1.625" style="303" customWidth="1"/>
    <col min="8132" max="8135" width="0.875" style="303" customWidth="1"/>
    <col min="8136" max="8140" width="1.625" style="303" customWidth="1"/>
    <col min="8141" max="8141" width="3.625" style="303" customWidth="1"/>
    <col min="8142" max="8142" width="0.875" style="303" customWidth="1"/>
    <col min="8143" max="8143" width="1.625" style="303" customWidth="1"/>
    <col min="8144" max="8147" width="0.875" style="303" customWidth="1"/>
    <col min="8148" max="8152" width="1.625" style="303" customWidth="1"/>
    <col min="8153" max="8153" width="3.625" style="303" customWidth="1"/>
    <col min="8154" max="8154" width="0.875" style="303" customWidth="1"/>
    <col min="8155" max="8155" width="1.625" style="303" customWidth="1"/>
    <col min="8156" max="8159" width="0.875" style="303" customWidth="1"/>
    <col min="8160" max="8164" width="1.625" style="303" customWidth="1"/>
    <col min="8165" max="8165" width="3.625" style="303" customWidth="1"/>
    <col min="8166" max="8192" width="1.625" style="303"/>
    <col min="8193" max="8194" width="0.875" style="303" customWidth="1"/>
    <col min="8195" max="8195" width="1.75" style="303" customWidth="1"/>
    <col min="8196" max="8199" width="0.875" style="303" customWidth="1"/>
    <col min="8200" max="8204" width="1.625" style="303" customWidth="1"/>
    <col min="8205" max="8205" width="3.625" style="303" customWidth="1"/>
    <col min="8206" max="8207" width="0.875" style="303" customWidth="1"/>
    <col min="8208" max="8208" width="1.625" style="303" customWidth="1"/>
    <col min="8209" max="8212" width="0.875" style="303" customWidth="1"/>
    <col min="8213" max="8217" width="1.625" style="303" customWidth="1"/>
    <col min="8218" max="8218" width="3.625" style="303" customWidth="1"/>
    <col min="8219" max="8219" width="0.875" style="303" customWidth="1"/>
    <col min="8220" max="8220" width="1.625" style="303" customWidth="1"/>
    <col min="8221" max="8224" width="0.875" style="303" customWidth="1"/>
    <col min="8225" max="8229" width="1.625" style="303" customWidth="1"/>
    <col min="8230" max="8230" width="3.625" style="303" customWidth="1"/>
    <col min="8231" max="8231" width="0.875" style="303" customWidth="1"/>
    <col min="8232" max="8232" width="1.875" style="303" customWidth="1"/>
    <col min="8233" max="8236" width="0.875" style="303" customWidth="1"/>
    <col min="8237" max="8241" width="1.625" style="303" customWidth="1"/>
    <col min="8242" max="8242" width="3.625" style="303" customWidth="1"/>
    <col min="8243" max="8243" width="0.875" style="303" customWidth="1"/>
    <col min="8244" max="8244" width="1.625" style="303" customWidth="1"/>
    <col min="8245" max="8248" width="0.875" style="303" customWidth="1"/>
    <col min="8249" max="8253" width="1.625" style="303" customWidth="1"/>
    <col min="8254" max="8254" width="3.625" style="303" customWidth="1"/>
    <col min="8255" max="8255" width="0.875" style="303" customWidth="1"/>
    <col min="8256" max="8256" width="1.625" style="303" customWidth="1"/>
    <col min="8257" max="8260" width="0.875" style="303" customWidth="1"/>
    <col min="8261" max="8265" width="1.625" style="303" customWidth="1"/>
    <col min="8266" max="8266" width="3.625" style="303" customWidth="1"/>
    <col min="8267" max="8267" width="0.875" style="303" customWidth="1"/>
    <col min="8268" max="8268" width="1.625" style="303" customWidth="1"/>
    <col min="8269" max="8272" width="0.875" style="303" customWidth="1"/>
    <col min="8273" max="8277" width="1.625" style="303" customWidth="1"/>
    <col min="8278" max="8278" width="4" style="303" customWidth="1"/>
    <col min="8279" max="8279" width="0.875" style="303" customWidth="1"/>
    <col min="8280" max="8280" width="1.625" style="303" customWidth="1"/>
    <col min="8281" max="8284" width="0.875" style="303" customWidth="1"/>
    <col min="8285" max="8289" width="1.625" style="303" customWidth="1"/>
    <col min="8290" max="8290" width="3.625" style="303" customWidth="1"/>
    <col min="8291" max="8291" width="0.875" style="303" customWidth="1"/>
    <col min="8292" max="8292" width="1.625" style="303" customWidth="1"/>
    <col min="8293" max="8296" width="0.875" style="303" customWidth="1"/>
    <col min="8297" max="8301" width="1.625" style="303" customWidth="1"/>
    <col min="8302" max="8302" width="3.625" style="303" customWidth="1"/>
    <col min="8303" max="8303" width="0.875" style="303" customWidth="1"/>
    <col min="8304" max="8304" width="1.625" style="303" customWidth="1"/>
    <col min="8305" max="8308" width="0.875" style="303" customWidth="1"/>
    <col min="8309" max="8313" width="1.625" style="303" customWidth="1"/>
    <col min="8314" max="8314" width="3.625" style="303" customWidth="1"/>
    <col min="8315" max="8317" width="0.875" style="303" customWidth="1"/>
    <col min="8318" max="8318" width="1.625" style="303" customWidth="1"/>
    <col min="8319" max="8322" width="0.875" style="303" customWidth="1"/>
    <col min="8323" max="8327" width="1.625" style="303" customWidth="1"/>
    <col min="8328" max="8328" width="3.625" style="303" customWidth="1"/>
    <col min="8329" max="8330" width="0.875" style="303" customWidth="1"/>
    <col min="8331" max="8331" width="1.625" style="303" customWidth="1"/>
    <col min="8332" max="8335" width="0.875" style="303" customWidth="1"/>
    <col min="8336" max="8340" width="1.625" style="303" customWidth="1"/>
    <col min="8341" max="8341" width="3.625" style="303" customWidth="1"/>
    <col min="8342" max="8343" width="0.875" style="303" customWidth="1"/>
    <col min="8344" max="8344" width="1.625" style="303" customWidth="1"/>
    <col min="8345" max="8348" width="0.875" style="303" customWidth="1"/>
    <col min="8349" max="8353" width="1.625" style="303" customWidth="1"/>
    <col min="8354" max="8354" width="3.625" style="303" customWidth="1"/>
    <col min="8355" max="8355" width="0.875" style="303" customWidth="1"/>
    <col min="8356" max="8356" width="1.625" style="303" customWidth="1"/>
    <col min="8357" max="8360" width="0.875" style="303" customWidth="1"/>
    <col min="8361" max="8365" width="1.625" style="303" customWidth="1"/>
    <col min="8366" max="8366" width="3.625" style="303" customWidth="1"/>
    <col min="8367" max="8374" width="0.875" style="303" customWidth="1"/>
    <col min="8375" max="8375" width="1.625" style="303" customWidth="1"/>
    <col min="8376" max="8379" width="0.875" style="303" customWidth="1"/>
    <col min="8380" max="8384" width="1.625" style="303" customWidth="1"/>
    <col min="8385" max="8385" width="3.625" style="303" customWidth="1"/>
    <col min="8386" max="8386" width="0.875" style="303" customWidth="1"/>
    <col min="8387" max="8387" width="1.625" style="303" customWidth="1"/>
    <col min="8388" max="8391" width="0.875" style="303" customWidth="1"/>
    <col min="8392" max="8396" width="1.625" style="303" customWidth="1"/>
    <col min="8397" max="8397" width="3.625" style="303" customWidth="1"/>
    <col min="8398" max="8398" width="0.875" style="303" customWidth="1"/>
    <col min="8399" max="8399" width="1.625" style="303" customWidth="1"/>
    <col min="8400" max="8403" width="0.875" style="303" customWidth="1"/>
    <col min="8404" max="8408" width="1.625" style="303" customWidth="1"/>
    <col min="8409" max="8409" width="3.625" style="303" customWidth="1"/>
    <col min="8410" max="8410" width="0.875" style="303" customWidth="1"/>
    <col min="8411" max="8411" width="1.625" style="303" customWidth="1"/>
    <col min="8412" max="8415" width="0.875" style="303" customWidth="1"/>
    <col min="8416" max="8420" width="1.625" style="303" customWidth="1"/>
    <col min="8421" max="8421" width="3.625" style="303" customWidth="1"/>
    <col min="8422" max="8448" width="1.625" style="303"/>
    <col min="8449" max="8450" width="0.875" style="303" customWidth="1"/>
    <col min="8451" max="8451" width="1.75" style="303" customWidth="1"/>
    <col min="8452" max="8455" width="0.875" style="303" customWidth="1"/>
    <col min="8456" max="8460" width="1.625" style="303" customWidth="1"/>
    <col min="8461" max="8461" width="3.625" style="303" customWidth="1"/>
    <col min="8462" max="8463" width="0.875" style="303" customWidth="1"/>
    <col min="8464" max="8464" width="1.625" style="303" customWidth="1"/>
    <col min="8465" max="8468" width="0.875" style="303" customWidth="1"/>
    <col min="8469" max="8473" width="1.625" style="303" customWidth="1"/>
    <col min="8474" max="8474" width="3.625" style="303" customWidth="1"/>
    <col min="8475" max="8475" width="0.875" style="303" customWidth="1"/>
    <col min="8476" max="8476" width="1.625" style="303" customWidth="1"/>
    <col min="8477" max="8480" width="0.875" style="303" customWidth="1"/>
    <col min="8481" max="8485" width="1.625" style="303" customWidth="1"/>
    <col min="8486" max="8486" width="3.625" style="303" customWidth="1"/>
    <col min="8487" max="8487" width="0.875" style="303" customWidth="1"/>
    <col min="8488" max="8488" width="1.875" style="303" customWidth="1"/>
    <col min="8489" max="8492" width="0.875" style="303" customWidth="1"/>
    <col min="8493" max="8497" width="1.625" style="303" customWidth="1"/>
    <col min="8498" max="8498" width="3.625" style="303" customWidth="1"/>
    <col min="8499" max="8499" width="0.875" style="303" customWidth="1"/>
    <col min="8500" max="8500" width="1.625" style="303" customWidth="1"/>
    <col min="8501" max="8504" width="0.875" style="303" customWidth="1"/>
    <col min="8505" max="8509" width="1.625" style="303" customWidth="1"/>
    <col min="8510" max="8510" width="3.625" style="303" customWidth="1"/>
    <col min="8511" max="8511" width="0.875" style="303" customWidth="1"/>
    <col min="8512" max="8512" width="1.625" style="303" customWidth="1"/>
    <col min="8513" max="8516" width="0.875" style="303" customWidth="1"/>
    <col min="8517" max="8521" width="1.625" style="303" customWidth="1"/>
    <col min="8522" max="8522" width="3.625" style="303" customWidth="1"/>
    <col min="8523" max="8523" width="0.875" style="303" customWidth="1"/>
    <col min="8524" max="8524" width="1.625" style="303" customWidth="1"/>
    <col min="8525" max="8528" width="0.875" style="303" customWidth="1"/>
    <col min="8529" max="8533" width="1.625" style="303" customWidth="1"/>
    <col min="8534" max="8534" width="4" style="303" customWidth="1"/>
    <col min="8535" max="8535" width="0.875" style="303" customWidth="1"/>
    <col min="8536" max="8536" width="1.625" style="303" customWidth="1"/>
    <col min="8537" max="8540" width="0.875" style="303" customWidth="1"/>
    <col min="8541" max="8545" width="1.625" style="303" customWidth="1"/>
    <col min="8546" max="8546" width="3.625" style="303" customWidth="1"/>
    <col min="8547" max="8547" width="0.875" style="303" customWidth="1"/>
    <col min="8548" max="8548" width="1.625" style="303" customWidth="1"/>
    <col min="8549" max="8552" width="0.875" style="303" customWidth="1"/>
    <col min="8553" max="8557" width="1.625" style="303" customWidth="1"/>
    <col min="8558" max="8558" width="3.625" style="303" customWidth="1"/>
    <col min="8559" max="8559" width="0.875" style="303" customWidth="1"/>
    <col min="8560" max="8560" width="1.625" style="303" customWidth="1"/>
    <col min="8561" max="8564" width="0.875" style="303" customWidth="1"/>
    <col min="8565" max="8569" width="1.625" style="303" customWidth="1"/>
    <col min="8570" max="8570" width="3.625" style="303" customWidth="1"/>
    <col min="8571" max="8573" width="0.875" style="303" customWidth="1"/>
    <col min="8574" max="8574" width="1.625" style="303" customWidth="1"/>
    <col min="8575" max="8578" width="0.875" style="303" customWidth="1"/>
    <col min="8579" max="8583" width="1.625" style="303" customWidth="1"/>
    <col min="8584" max="8584" width="3.625" style="303" customWidth="1"/>
    <col min="8585" max="8586" width="0.875" style="303" customWidth="1"/>
    <col min="8587" max="8587" width="1.625" style="303" customWidth="1"/>
    <col min="8588" max="8591" width="0.875" style="303" customWidth="1"/>
    <col min="8592" max="8596" width="1.625" style="303" customWidth="1"/>
    <col min="8597" max="8597" width="3.625" style="303" customWidth="1"/>
    <col min="8598" max="8599" width="0.875" style="303" customWidth="1"/>
    <col min="8600" max="8600" width="1.625" style="303" customWidth="1"/>
    <col min="8601" max="8604" width="0.875" style="303" customWidth="1"/>
    <col min="8605" max="8609" width="1.625" style="303" customWidth="1"/>
    <col min="8610" max="8610" width="3.625" style="303" customWidth="1"/>
    <col min="8611" max="8611" width="0.875" style="303" customWidth="1"/>
    <col min="8612" max="8612" width="1.625" style="303" customWidth="1"/>
    <col min="8613" max="8616" width="0.875" style="303" customWidth="1"/>
    <col min="8617" max="8621" width="1.625" style="303" customWidth="1"/>
    <col min="8622" max="8622" width="3.625" style="303" customWidth="1"/>
    <col min="8623" max="8630" width="0.875" style="303" customWidth="1"/>
    <col min="8631" max="8631" width="1.625" style="303" customWidth="1"/>
    <col min="8632" max="8635" width="0.875" style="303" customWidth="1"/>
    <col min="8636" max="8640" width="1.625" style="303" customWidth="1"/>
    <col min="8641" max="8641" width="3.625" style="303" customWidth="1"/>
    <col min="8642" max="8642" width="0.875" style="303" customWidth="1"/>
    <col min="8643" max="8643" width="1.625" style="303" customWidth="1"/>
    <col min="8644" max="8647" width="0.875" style="303" customWidth="1"/>
    <col min="8648" max="8652" width="1.625" style="303" customWidth="1"/>
    <col min="8653" max="8653" width="3.625" style="303" customWidth="1"/>
    <col min="8654" max="8654" width="0.875" style="303" customWidth="1"/>
    <col min="8655" max="8655" width="1.625" style="303" customWidth="1"/>
    <col min="8656" max="8659" width="0.875" style="303" customWidth="1"/>
    <col min="8660" max="8664" width="1.625" style="303" customWidth="1"/>
    <col min="8665" max="8665" width="3.625" style="303" customWidth="1"/>
    <col min="8666" max="8666" width="0.875" style="303" customWidth="1"/>
    <col min="8667" max="8667" width="1.625" style="303" customWidth="1"/>
    <col min="8668" max="8671" width="0.875" style="303" customWidth="1"/>
    <col min="8672" max="8676" width="1.625" style="303" customWidth="1"/>
    <col min="8677" max="8677" width="3.625" style="303" customWidth="1"/>
    <col min="8678" max="8704" width="1.625" style="303"/>
    <col min="8705" max="8706" width="0.875" style="303" customWidth="1"/>
    <col min="8707" max="8707" width="1.75" style="303" customWidth="1"/>
    <col min="8708" max="8711" width="0.875" style="303" customWidth="1"/>
    <col min="8712" max="8716" width="1.625" style="303" customWidth="1"/>
    <col min="8717" max="8717" width="3.625" style="303" customWidth="1"/>
    <col min="8718" max="8719" width="0.875" style="303" customWidth="1"/>
    <col min="8720" max="8720" width="1.625" style="303" customWidth="1"/>
    <col min="8721" max="8724" width="0.875" style="303" customWidth="1"/>
    <col min="8725" max="8729" width="1.625" style="303" customWidth="1"/>
    <col min="8730" max="8730" width="3.625" style="303" customWidth="1"/>
    <col min="8731" max="8731" width="0.875" style="303" customWidth="1"/>
    <col min="8732" max="8732" width="1.625" style="303" customWidth="1"/>
    <col min="8733" max="8736" width="0.875" style="303" customWidth="1"/>
    <col min="8737" max="8741" width="1.625" style="303" customWidth="1"/>
    <col min="8742" max="8742" width="3.625" style="303" customWidth="1"/>
    <col min="8743" max="8743" width="0.875" style="303" customWidth="1"/>
    <col min="8744" max="8744" width="1.875" style="303" customWidth="1"/>
    <col min="8745" max="8748" width="0.875" style="303" customWidth="1"/>
    <col min="8749" max="8753" width="1.625" style="303" customWidth="1"/>
    <col min="8754" max="8754" width="3.625" style="303" customWidth="1"/>
    <col min="8755" max="8755" width="0.875" style="303" customWidth="1"/>
    <col min="8756" max="8756" width="1.625" style="303" customWidth="1"/>
    <col min="8757" max="8760" width="0.875" style="303" customWidth="1"/>
    <col min="8761" max="8765" width="1.625" style="303" customWidth="1"/>
    <col min="8766" max="8766" width="3.625" style="303" customWidth="1"/>
    <col min="8767" max="8767" width="0.875" style="303" customWidth="1"/>
    <col min="8768" max="8768" width="1.625" style="303" customWidth="1"/>
    <col min="8769" max="8772" width="0.875" style="303" customWidth="1"/>
    <col min="8773" max="8777" width="1.625" style="303" customWidth="1"/>
    <col min="8778" max="8778" width="3.625" style="303" customWidth="1"/>
    <col min="8779" max="8779" width="0.875" style="303" customWidth="1"/>
    <col min="8780" max="8780" width="1.625" style="303" customWidth="1"/>
    <col min="8781" max="8784" width="0.875" style="303" customWidth="1"/>
    <col min="8785" max="8789" width="1.625" style="303" customWidth="1"/>
    <col min="8790" max="8790" width="4" style="303" customWidth="1"/>
    <col min="8791" max="8791" width="0.875" style="303" customWidth="1"/>
    <col min="8792" max="8792" width="1.625" style="303" customWidth="1"/>
    <col min="8793" max="8796" width="0.875" style="303" customWidth="1"/>
    <col min="8797" max="8801" width="1.625" style="303" customWidth="1"/>
    <col min="8802" max="8802" width="3.625" style="303" customWidth="1"/>
    <col min="8803" max="8803" width="0.875" style="303" customWidth="1"/>
    <col min="8804" max="8804" width="1.625" style="303" customWidth="1"/>
    <col min="8805" max="8808" width="0.875" style="303" customWidth="1"/>
    <col min="8809" max="8813" width="1.625" style="303" customWidth="1"/>
    <col min="8814" max="8814" width="3.625" style="303" customWidth="1"/>
    <col min="8815" max="8815" width="0.875" style="303" customWidth="1"/>
    <col min="8816" max="8816" width="1.625" style="303" customWidth="1"/>
    <col min="8817" max="8820" width="0.875" style="303" customWidth="1"/>
    <col min="8821" max="8825" width="1.625" style="303" customWidth="1"/>
    <col min="8826" max="8826" width="3.625" style="303" customWidth="1"/>
    <col min="8827" max="8829" width="0.875" style="303" customWidth="1"/>
    <col min="8830" max="8830" width="1.625" style="303" customWidth="1"/>
    <col min="8831" max="8834" width="0.875" style="303" customWidth="1"/>
    <col min="8835" max="8839" width="1.625" style="303" customWidth="1"/>
    <col min="8840" max="8840" width="3.625" style="303" customWidth="1"/>
    <col min="8841" max="8842" width="0.875" style="303" customWidth="1"/>
    <col min="8843" max="8843" width="1.625" style="303" customWidth="1"/>
    <col min="8844" max="8847" width="0.875" style="303" customWidth="1"/>
    <col min="8848" max="8852" width="1.625" style="303" customWidth="1"/>
    <col min="8853" max="8853" width="3.625" style="303" customWidth="1"/>
    <col min="8854" max="8855" width="0.875" style="303" customWidth="1"/>
    <col min="8856" max="8856" width="1.625" style="303" customWidth="1"/>
    <col min="8857" max="8860" width="0.875" style="303" customWidth="1"/>
    <col min="8861" max="8865" width="1.625" style="303" customWidth="1"/>
    <col min="8866" max="8866" width="3.625" style="303" customWidth="1"/>
    <col min="8867" max="8867" width="0.875" style="303" customWidth="1"/>
    <col min="8868" max="8868" width="1.625" style="303" customWidth="1"/>
    <col min="8869" max="8872" width="0.875" style="303" customWidth="1"/>
    <col min="8873" max="8877" width="1.625" style="303" customWidth="1"/>
    <col min="8878" max="8878" width="3.625" style="303" customWidth="1"/>
    <col min="8879" max="8886" width="0.875" style="303" customWidth="1"/>
    <col min="8887" max="8887" width="1.625" style="303" customWidth="1"/>
    <col min="8888" max="8891" width="0.875" style="303" customWidth="1"/>
    <col min="8892" max="8896" width="1.625" style="303" customWidth="1"/>
    <col min="8897" max="8897" width="3.625" style="303" customWidth="1"/>
    <col min="8898" max="8898" width="0.875" style="303" customWidth="1"/>
    <col min="8899" max="8899" width="1.625" style="303" customWidth="1"/>
    <col min="8900" max="8903" width="0.875" style="303" customWidth="1"/>
    <col min="8904" max="8908" width="1.625" style="303" customWidth="1"/>
    <col min="8909" max="8909" width="3.625" style="303" customWidth="1"/>
    <col min="8910" max="8910" width="0.875" style="303" customWidth="1"/>
    <col min="8911" max="8911" width="1.625" style="303" customWidth="1"/>
    <col min="8912" max="8915" width="0.875" style="303" customWidth="1"/>
    <col min="8916" max="8920" width="1.625" style="303" customWidth="1"/>
    <col min="8921" max="8921" width="3.625" style="303" customWidth="1"/>
    <col min="8922" max="8922" width="0.875" style="303" customWidth="1"/>
    <col min="8923" max="8923" width="1.625" style="303" customWidth="1"/>
    <col min="8924" max="8927" width="0.875" style="303" customWidth="1"/>
    <col min="8928" max="8932" width="1.625" style="303" customWidth="1"/>
    <col min="8933" max="8933" width="3.625" style="303" customWidth="1"/>
    <col min="8934" max="8960" width="1.625" style="303"/>
    <col min="8961" max="8962" width="0.875" style="303" customWidth="1"/>
    <col min="8963" max="8963" width="1.75" style="303" customWidth="1"/>
    <col min="8964" max="8967" width="0.875" style="303" customWidth="1"/>
    <col min="8968" max="8972" width="1.625" style="303" customWidth="1"/>
    <col min="8973" max="8973" width="3.625" style="303" customWidth="1"/>
    <col min="8974" max="8975" width="0.875" style="303" customWidth="1"/>
    <col min="8976" max="8976" width="1.625" style="303" customWidth="1"/>
    <col min="8977" max="8980" width="0.875" style="303" customWidth="1"/>
    <col min="8981" max="8985" width="1.625" style="303" customWidth="1"/>
    <col min="8986" max="8986" width="3.625" style="303" customWidth="1"/>
    <col min="8987" max="8987" width="0.875" style="303" customWidth="1"/>
    <col min="8988" max="8988" width="1.625" style="303" customWidth="1"/>
    <col min="8989" max="8992" width="0.875" style="303" customWidth="1"/>
    <col min="8993" max="8997" width="1.625" style="303" customWidth="1"/>
    <col min="8998" max="8998" width="3.625" style="303" customWidth="1"/>
    <col min="8999" max="8999" width="0.875" style="303" customWidth="1"/>
    <col min="9000" max="9000" width="1.875" style="303" customWidth="1"/>
    <col min="9001" max="9004" width="0.875" style="303" customWidth="1"/>
    <col min="9005" max="9009" width="1.625" style="303" customWidth="1"/>
    <col min="9010" max="9010" width="3.625" style="303" customWidth="1"/>
    <col min="9011" max="9011" width="0.875" style="303" customWidth="1"/>
    <col min="9012" max="9012" width="1.625" style="303" customWidth="1"/>
    <col min="9013" max="9016" width="0.875" style="303" customWidth="1"/>
    <col min="9017" max="9021" width="1.625" style="303" customWidth="1"/>
    <col min="9022" max="9022" width="3.625" style="303" customWidth="1"/>
    <col min="9023" max="9023" width="0.875" style="303" customWidth="1"/>
    <col min="9024" max="9024" width="1.625" style="303" customWidth="1"/>
    <col min="9025" max="9028" width="0.875" style="303" customWidth="1"/>
    <col min="9029" max="9033" width="1.625" style="303" customWidth="1"/>
    <col min="9034" max="9034" width="3.625" style="303" customWidth="1"/>
    <col min="9035" max="9035" width="0.875" style="303" customWidth="1"/>
    <col min="9036" max="9036" width="1.625" style="303" customWidth="1"/>
    <col min="9037" max="9040" width="0.875" style="303" customWidth="1"/>
    <col min="9041" max="9045" width="1.625" style="303" customWidth="1"/>
    <col min="9046" max="9046" width="4" style="303" customWidth="1"/>
    <col min="9047" max="9047" width="0.875" style="303" customWidth="1"/>
    <col min="9048" max="9048" width="1.625" style="303" customWidth="1"/>
    <col min="9049" max="9052" width="0.875" style="303" customWidth="1"/>
    <col min="9053" max="9057" width="1.625" style="303" customWidth="1"/>
    <col min="9058" max="9058" width="3.625" style="303" customWidth="1"/>
    <col min="9059" max="9059" width="0.875" style="303" customWidth="1"/>
    <col min="9060" max="9060" width="1.625" style="303" customWidth="1"/>
    <col min="9061" max="9064" width="0.875" style="303" customWidth="1"/>
    <col min="9065" max="9069" width="1.625" style="303" customWidth="1"/>
    <col min="9070" max="9070" width="3.625" style="303" customWidth="1"/>
    <col min="9071" max="9071" width="0.875" style="303" customWidth="1"/>
    <col min="9072" max="9072" width="1.625" style="303" customWidth="1"/>
    <col min="9073" max="9076" width="0.875" style="303" customWidth="1"/>
    <col min="9077" max="9081" width="1.625" style="303" customWidth="1"/>
    <col min="9082" max="9082" width="3.625" style="303" customWidth="1"/>
    <col min="9083" max="9085" width="0.875" style="303" customWidth="1"/>
    <col min="9086" max="9086" width="1.625" style="303" customWidth="1"/>
    <col min="9087" max="9090" width="0.875" style="303" customWidth="1"/>
    <col min="9091" max="9095" width="1.625" style="303" customWidth="1"/>
    <col min="9096" max="9096" width="3.625" style="303" customWidth="1"/>
    <col min="9097" max="9098" width="0.875" style="303" customWidth="1"/>
    <col min="9099" max="9099" width="1.625" style="303" customWidth="1"/>
    <col min="9100" max="9103" width="0.875" style="303" customWidth="1"/>
    <col min="9104" max="9108" width="1.625" style="303" customWidth="1"/>
    <col min="9109" max="9109" width="3.625" style="303" customWidth="1"/>
    <col min="9110" max="9111" width="0.875" style="303" customWidth="1"/>
    <col min="9112" max="9112" width="1.625" style="303" customWidth="1"/>
    <col min="9113" max="9116" width="0.875" style="303" customWidth="1"/>
    <col min="9117" max="9121" width="1.625" style="303" customWidth="1"/>
    <col min="9122" max="9122" width="3.625" style="303" customWidth="1"/>
    <col min="9123" max="9123" width="0.875" style="303" customWidth="1"/>
    <col min="9124" max="9124" width="1.625" style="303" customWidth="1"/>
    <col min="9125" max="9128" width="0.875" style="303" customWidth="1"/>
    <col min="9129" max="9133" width="1.625" style="303" customWidth="1"/>
    <col min="9134" max="9134" width="3.625" style="303" customWidth="1"/>
    <col min="9135" max="9142" width="0.875" style="303" customWidth="1"/>
    <col min="9143" max="9143" width="1.625" style="303" customWidth="1"/>
    <col min="9144" max="9147" width="0.875" style="303" customWidth="1"/>
    <col min="9148" max="9152" width="1.625" style="303" customWidth="1"/>
    <col min="9153" max="9153" width="3.625" style="303" customWidth="1"/>
    <col min="9154" max="9154" width="0.875" style="303" customWidth="1"/>
    <col min="9155" max="9155" width="1.625" style="303" customWidth="1"/>
    <col min="9156" max="9159" width="0.875" style="303" customWidth="1"/>
    <col min="9160" max="9164" width="1.625" style="303" customWidth="1"/>
    <col min="9165" max="9165" width="3.625" style="303" customWidth="1"/>
    <col min="9166" max="9166" width="0.875" style="303" customWidth="1"/>
    <col min="9167" max="9167" width="1.625" style="303" customWidth="1"/>
    <col min="9168" max="9171" width="0.875" style="303" customWidth="1"/>
    <col min="9172" max="9176" width="1.625" style="303" customWidth="1"/>
    <col min="9177" max="9177" width="3.625" style="303" customWidth="1"/>
    <col min="9178" max="9178" width="0.875" style="303" customWidth="1"/>
    <col min="9179" max="9179" width="1.625" style="303" customWidth="1"/>
    <col min="9180" max="9183" width="0.875" style="303" customWidth="1"/>
    <col min="9184" max="9188" width="1.625" style="303" customWidth="1"/>
    <col min="9189" max="9189" width="3.625" style="303" customWidth="1"/>
    <col min="9190" max="9216" width="1.625" style="303"/>
    <col min="9217" max="9218" width="0.875" style="303" customWidth="1"/>
    <col min="9219" max="9219" width="1.75" style="303" customWidth="1"/>
    <col min="9220" max="9223" width="0.875" style="303" customWidth="1"/>
    <col min="9224" max="9228" width="1.625" style="303" customWidth="1"/>
    <col min="9229" max="9229" width="3.625" style="303" customWidth="1"/>
    <col min="9230" max="9231" width="0.875" style="303" customWidth="1"/>
    <col min="9232" max="9232" width="1.625" style="303" customWidth="1"/>
    <col min="9233" max="9236" width="0.875" style="303" customWidth="1"/>
    <col min="9237" max="9241" width="1.625" style="303" customWidth="1"/>
    <col min="9242" max="9242" width="3.625" style="303" customWidth="1"/>
    <col min="9243" max="9243" width="0.875" style="303" customWidth="1"/>
    <col min="9244" max="9244" width="1.625" style="303" customWidth="1"/>
    <col min="9245" max="9248" width="0.875" style="303" customWidth="1"/>
    <col min="9249" max="9253" width="1.625" style="303" customWidth="1"/>
    <col min="9254" max="9254" width="3.625" style="303" customWidth="1"/>
    <col min="9255" max="9255" width="0.875" style="303" customWidth="1"/>
    <col min="9256" max="9256" width="1.875" style="303" customWidth="1"/>
    <col min="9257" max="9260" width="0.875" style="303" customWidth="1"/>
    <col min="9261" max="9265" width="1.625" style="303" customWidth="1"/>
    <col min="9266" max="9266" width="3.625" style="303" customWidth="1"/>
    <col min="9267" max="9267" width="0.875" style="303" customWidth="1"/>
    <col min="9268" max="9268" width="1.625" style="303" customWidth="1"/>
    <col min="9269" max="9272" width="0.875" style="303" customWidth="1"/>
    <col min="9273" max="9277" width="1.625" style="303" customWidth="1"/>
    <col min="9278" max="9278" width="3.625" style="303" customWidth="1"/>
    <col min="9279" max="9279" width="0.875" style="303" customWidth="1"/>
    <col min="9280" max="9280" width="1.625" style="303" customWidth="1"/>
    <col min="9281" max="9284" width="0.875" style="303" customWidth="1"/>
    <col min="9285" max="9289" width="1.625" style="303" customWidth="1"/>
    <col min="9290" max="9290" width="3.625" style="303" customWidth="1"/>
    <col min="9291" max="9291" width="0.875" style="303" customWidth="1"/>
    <col min="9292" max="9292" width="1.625" style="303" customWidth="1"/>
    <col min="9293" max="9296" width="0.875" style="303" customWidth="1"/>
    <col min="9297" max="9301" width="1.625" style="303" customWidth="1"/>
    <col min="9302" max="9302" width="4" style="303" customWidth="1"/>
    <col min="9303" max="9303" width="0.875" style="303" customWidth="1"/>
    <col min="9304" max="9304" width="1.625" style="303" customWidth="1"/>
    <col min="9305" max="9308" width="0.875" style="303" customWidth="1"/>
    <col min="9309" max="9313" width="1.625" style="303" customWidth="1"/>
    <col min="9314" max="9314" width="3.625" style="303" customWidth="1"/>
    <col min="9315" max="9315" width="0.875" style="303" customWidth="1"/>
    <col min="9316" max="9316" width="1.625" style="303" customWidth="1"/>
    <col min="9317" max="9320" width="0.875" style="303" customWidth="1"/>
    <col min="9321" max="9325" width="1.625" style="303" customWidth="1"/>
    <col min="9326" max="9326" width="3.625" style="303" customWidth="1"/>
    <col min="9327" max="9327" width="0.875" style="303" customWidth="1"/>
    <col min="9328" max="9328" width="1.625" style="303" customWidth="1"/>
    <col min="9329" max="9332" width="0.875" style="303" customWidth="1"/>
    <col min="9333" max="9337" width="1.625" style="303" customWidth="1"/>
    <col min="9338" max="9338" width="3.625" style="303" customWidth="1"/>
    <col min="9339" max="9341" width="0.875" style="303" customWidth="1"/>
    <col min="9342" max="9342" width="1.625" style="303" customWidth="1"/>
    <col min="9343" max="9346" width="0.875" style="303" customWidth="1"/>
    <col min="9347" max="9351" width="1.625" style="303" customWidth="1"/>
    <col min="9352" max="9352" width="3.625" style="303" customWidth="1"/>
    <col min="9353" max="9354" width="0.875" style="303" customWidth="1"/>
    <col min="9355" max="9355" width="1.625" style="303" customWidth="1"/>
    <col min="9356" max="9359" width="0.875" style="303" customWidth="1"/>
    <col min="9360" max="9364" width="1.625" style="303" customWidth="1"/>
    <col min="9365" max="9365" width="3.625" style="303" customWidth="1"/>
    <col min="9366" max="9367" width="0.875" style="303" customWidth="1"/>
    <col min="9368" max="9368" width="1.625" style="303" customWidth="1"/>
    <col min="9369" max="9372" width="0.875" style="303" customWidth="1"/>
    <col min="9373" max="9377" width="1.625" style="303" customWidth="1"/>
    <col min="9378" max="9378" width="3.625" style="303" customWidth="1"/>
    <col min="9379" max="9379" width="0.875" style="303" customWidth="1"/>
    <col min="9380" max="9380" width="1.625" style="303" customWidth="1"/>
    <col min="9381" max="9384" width="0.875" style="303" customWidth="1"/>
    <col min="9385" max="9389" width="1.625" style="303" customWidth="1"/>
    <col min="9390" max="9390" width="3.625" style="303" customWidth="1"/>
    <col min="9391" max="9398" width="0.875" style="303" customWidth="1"/>
    <col min="9399" max="9399" width="1.625" style="303" customWidth="1"/>
    <col min="9400" max="9403" width="0.875" style="303" customWidth="1"/>
    <col min="9404" max="9408" width="1.625" style="303" customWidth="1"/>
    <col min="9409" max="9409" width="3.625" style="303" customWidth="1"/>
    <col min="9410" max="9410" width="0.875" style="303" customWidth="1"/>
    <col min="9411" max="9411" width="1.625" style="303" customWidth="1"/>
    <col min="9412" max="9415" width="0.875" style="303" customWidth="1"/>
    <col min="9416" max="9420" width="1.625" style="303" customWidth="1"/>
    <col min="9421" max="9421" width="3.625" style="303" customWidth="1"/>
    <col min="9422" max="9422" width="0.875" style="303" customWidth="1"/>
    <col min="9423" max="9423" width="1.625" style="303" customWidth="1"/>
    <col min="9424" max="9427" width="0.875" style="303" customWidth="1"/>
    <col min="9428" max="9432" width="1.625" style="303" customWidth="1"/>
    <col min="9433" max="9433" width="3.625" style="303" customWidth="1"/>
    <col min="9434" max="9434" width="0.875" style="303" customWidth="1"/>
    <col min="9435" max="9435" width="1.625" style="303" customWidth="1"/>
    <col min="9436" max="9439" width="0.875" style="303" customWidth="1"/>
    <col min="9440" max="9444" width="1.625" style="303" customWidth="1"/>
    <col min="9445" max="9445" width="3.625" style="303" customWidth="1"/>
    <col min="9446" max="9472" width="1.625" style="303"/>
    <col min="9473" max="9474" width="0.875" style="303" customWidth="1"/>
    <col min="9475" max="9475" width="1.75" style="303" customWidth="1"/>
    <col min="9476" max="9479" width="0.875" style="303" customWidth="1"/>
    <col min="9480" max="9484" width="1.625" style="303" customWidth="1"/>
    <col min="9485" max="9485" width="3.625" style="303" customWidth="1"/>
    <col min="9486" max="9487" width="0.875" style="303" customWidth="1"/>
    <col min="9488" max="9488" width="1.625" style="303" customWidth="1"/>
    <col min="9489" max="9492" width="0.875" style="303" customWidth="1"/>
    <col min="9493" max="9497" width="1.625" style="303" customWidth="1"/>
    <col min="9498" max="9498" width="3.625" style="303" customWidth="1"/>
    <col min="9499" max="9499" width="0.875" style="303" customWidth="1"/>
    <col min="9500" max="9500" width="1.625" style="303" customWidth="1"/>
    <col min="9501" max="9504" width="0.875" style="303" customWidth="1"/>
    <col min="9505" max="9509" width="1.625" style="303" customWidth="1"/>
    <col min="9510" max="9510" width="3.625" style="303" customWidth="1"/>
    <col min="9511" max="9511" width="0.875" style="303" customWidth="1"/>
    <col min="9512" max="9512" width="1.875" style="303" customWidth="1"/>
    <col min="9513" max="9516" width="0.875" style="303" customWidth="1"/>
    <col min="9517" max="9521" width="1.625" style="303" customWidth="1"/>
    <col min="9522" max="9522" width="3.625" style="303" customWidth="1"/>
    <col min="9523" max="9523" width="0.875" style="303" customWidth="1"/>
    <col min="9524" max="9524" width="1.625" style="303" customWidth="1"/>
    <col min="9525" max="9528" width="0.875" style="303" customWidth="1"/>
    <col min="9529" max="9533" width="1.625" style="303" customWidth="1"/>
    <col min="9534" max="9534" width="3.625" style="303" customWidth="1"/>
    <col min="9535" max="9535" width="0.875" style="303" customWidth="1"/>
    <col min="9536" max="9536" width="1.625" style="303" customWidth="1"/>
    <col min="9537" max="9540" width="0.875" style="303" customWidth="1"/>
    <col min="9541" max="9545" width="1.625" style="303" customWidth="1"/>
    <col min="9546" max="9546" width="3.625" style="303" customWidth="1"/>
    <col min="9547" max="9547" width="0.875" style="303" customWidth="1"/>
    <col min="9548" max="9548" width="1.625" style="303" customWidth="1"/>
    <col min="9549" max="9552" width="0.875" style="303" customWidth="1"/>
    <col min="9553" max="9557" width="1.625" style="303" customWidth="1"/>
    <col min="9558" max="9558" width="4" style="303" customWidth="1"/>
    <col min="9559" max="9559" width="0.875" style="303" customWidth="1"/>
    <col min="9560" max="9560" width="1.625" style="303" customWidth="1"/>
    <col min="9561" max="9564" width="0.875" style="303" customWidth="1"/>
    <col min="9565" max="9569" width="1.625" style="303" customWidth="1"/>
    <col min="9570" max="9570" width="3.625" style="303" customWidth="1"/>
    <col min="9571" max="9571" width="0.875" style="303" customWidth="1"/>
    <col min="9572" max="9572" width="1.625" style="303" customWidth="1"/>
    <col min="9573" max="9576" width="0.875" style="303" customWidth="1"/>
    <col min="9577" max="9581" width="1.625" style="303" customWidth="1"/>
    <col min="9582" max="9582" width="3.625" style="303" customWidth="1"/>
    <col min="9583" max="9583" width="0.875" style="303" customWidth="1"/>
    <col min="9584" max="9584" width="1.625" style="303" customWidth="1"/>
    <col min="9585" max="9588" width="0.875" style="303" customWidth="1"/>
    <col min="9589" max="9593" width="1.625" style="303" customWidth="1"/>
    <col min="9594" max="9594" width="3.625" style="303" customWidth="1"/>
    <col min="9595" max="9597" width="0.875" style="303" customWidth="1"/>
    <col min="9598" max="9598" width="1.625" style="303" customWidth="1"/>
    <col min="9599" max="9602" width="0.875" style="303" customWidth="1"/>
    <col min="9603" max="9607" width="1.625" style="303" customWidth="1"/>
    <col min="9608" max="9608" width="3.625" style="303" customWidth="1"/>
    <col min="9609" max="9610" width="0.875" style="303" customWidth="1"/>
    <col min="9611" max="9611" width="1.625" style="303" customWidth="1"/>
    <col min="9612" max="9615" width="0.875" style="303" customWidth="1"/>
    <col min="9616" max="9620" width="1.625" style="303" customWidth="1"/>
    <col min="9621" max="9621" width="3.625" style="303" customWidth="1"/>
    <col min="9622" max="9623" width="0.875" style="303" customWidth="1"/>
    <col min="9624" max="9624" width="1.625" style="303" customWidth="1"/>
    <col min="9625" max="9628" width="0.875" style="303" customWidth="1"/>
    <col min="9629" max="9633" width="1.625" style="303" customWidth="1"/>
    <col min="9634" max="9634" width="3.625" style="303" customWidth="1"/>
    <col min="9635" max="9635" width="0.875" style="303" customWidth="1"/>
    <col min="9636" max="9636" width="1.625" style="303" customWidth="1"/>
    <col min="9637" max="9640" width="0.875" style="303" customWidth="1"/>
    <col min="9641" max="9645" width="1.625" style="303" customWidth="1"/>
    <col min="9646" max="9646" width="3.625" style="303" customWidth="1"/>
    <col min="9647" max="9654" width="0.875" style="303" customWidth="1"/>
    <col min="9655" max="9655" width="1.625" style="303" customWidth="1"/>
    <col min="9656" max="9659" width="0.875" style="303" customWidth="1"/>
    <col min="9660" max="9664" width="1.625" style="303" customWidth="1"/>
    <col min="9665" max="9665" width="3.625" style="303" customWidth="1"/>
    <col min="9666" max="9666" width="0.875" style="303" customWidth="1"/>
    <col min="9667" max="9667" width="1.625" style="303" customWidth="1"/>
    <col min="9668" max="9671" width="0.875" style="303" customWidth="1"/>
    <col min="9672" max="9676" width="1.625" style="303" customWidth="1"/>
    <col min="9677" max="9677" width="3.625" style="303" customWidth="1"/>
    <col min="9678" max="9678" width="0.875" style="303" customWidth="1"/>
    <col min="9679" max="9679" width="1.625" style="303" customWidth="1"/>
    <col min="9680" max="9683" width="0.875" style="303" customWidth="1"/>
    <col min="9684" max="9688" width="1.625" style="303" customWidth="1"/>
    <col min="9689" max="9689" width="3.625" style="303" customWidth="1"/>
    <col min="9690" max="9690" width="0.875" style="303" customWidth="1"/>
    <col min="9691" max="9691" width="1.625" style="303" customWidth="1"/>
    <col min="9692" max="9695" width="0.875" style="303" customWidth="1"/>
    <col min="9696" max="9700" width="1.625" style="303" customWidth="1"/>
    <col min="9701" max="9701" width="3.625" style="303" customWidth="1"/>
    <col min="9702" max="9728" width="1.625" style="303"/>
    <col min="9729" max="9730" width="0.875" style="303" customWidth="1"/>
    <col min="9731" max="9731" width="1.75" style="303" customWidth="1"/>
    <col min="9732" max="9735" width="0.875" style="303" customWidth="1"/>
    <col min="9736" max="9740" width="1.625" style="303" customWidth="1"/>
    <col min="9741" max="9741" width="3.625" style="303" customWidth="1"/>
    <col min="9742" max="9743" width="0.875" style="303" customWidth="1"/>
    <col min="9744" max="9744" width="1.625" style="303" customWidth="1"/>
    <col min="9745" max="9748" width="0.875" style="303" customWidth="1"/>
    <col min="9749" max="9753" width="1.625" style="303" customWidth="1"/>
    <col min="9754" max="9754" width="3.625" style="303" customWidth="1"/>
    <col min="9755" max="9755" width="0.875" style="303" customWidth="1"/>
    <col min="9756" max="9756" width="1.625" style="303" customWidth="1"/>
    <col min="9757" max="9760" width="0.875" style="303" customWidth="1"/>
    <col min="9761" max="9765" width="1.625" style="303" customWidth="1"/>
    <col min="9766" max="9766" width="3.625" style="303" customWidth="1"/>
    <col min="9767" max="9767" width="0.875" style="303" customWidth="1"/>
    <col min="9768" max="9768" width="1.875" style="303" customWidth="1"/>
    <col min="9769" max="9772" width="0.875" style="303" customWidth="1"/>
    <col min="9773" max="9777" width="1.625" style="303" customWidth="1"/>
    <col min="9778" max="9778" width="3.625" style="303" customWidth="1"/>
    <col min="9779" max="9779" width="0.875" style="303" customWidth="1"/>
    <col min="9780" max="9780" width="1.625" style="303" customWidth="1"/>
    <col min="9781" max="9784" width="0.875" style="303" customWidth="1"/>
    <col min="9785" max="9789" width="1.625" style="303" customWidth="1"/>
    <col min="9790" max="9790" width="3.625" style="303" customWidth="1"/>
    <col min="9791" max="9791" width="0.875" style="303" customWidth="1"/>
    <col min="9792" max="9792" width="1.625" style="303" customWidth="1"/>
    <col min="9793" max="9796" width="0.875" style="303" customWidth="1"/>
    <col min="9797" max="9801" width="1.625" style="303" customWidth="1"/>
    <col min="9802" max="9802" width="3.625" style="303" customWidth="1"/>
    <col min="9803" max="9803" width="0.875" style="303" customWidth="1"/>
    <col min="9804" max="9804" width="1.625" style="303" customWidth="1"/>
    <col min="9805" max="9808" width="0.875" style="303" customWidth="1"/>
    <col min="9809" max="9813" width="1.625" style="303" customWidth="1"/>
    <col min="9814" max="9814" width="4" style="303" customWidth="1"/>
    <col min="9815" max="9815" width="0.875" style="303" customWidth="1"/>
    <col min="9816" max="9816" width="1.625" style="303" customWidth="1"/>
    <col min="9817" max="9820" width="0.875" style="303" customWidth="1"/>
    <col min="9821" max="9825" width="1.625" style="303" customWidth="1"/>
    <col min="9826" max="9826" width="3.625" style="303" customWidth="1"/>
    <col min="9827" max="9827" width="0.875" style="303" customWidth="1"/>
    <col min="9828" max="9828" width="1.625" style="303" customWidth="1"/>
    <col min="9829" max="9832" width="0.875" style="303" customWidth="1"/>
    <col min="9833" max="9837" width="1.625" style="303" customWidth="1"/>
    <col min="9838" max="9838" width="3.625" style="303" customWidth="1"/>
    <col min="9839" max="9839" width="0.875" style="303" customWidth="1"/>
    <col min="9840" max="9840" width="1.625" style="303" customWidth="1"/>
    <col min="9841" max="9844" width="0.875" style="303" customWidth="1"/>
    <col min="9845" max="9849" width="1.625" style="303" customWidth="1"/>
    <col min="9850" max="9850" width="3.625" style="303" customWidth="1"/>
    <col min="9851" max="9853" width="0.875" style="303" customWidth="1"/>
    <col min="9854" max="9854" width="1.625" style="303" customWidth="1"/>
    <col min="9855" max="9858" width="0.875" style="303" customWidth="1"/>
    <col min="9859" max="9863" width="1.625" style="303" customWidth="1"/>
    <col min="9864" max="9864" width="3.625" style="303" customWidth="1"/>
    <col min="9865" max="9866" width="0.875" style="303" customWidth="1"/>
    <col min="9867" max="9867" width="1.625" style="303" customWidth="1"/>
    <col min="9868" max="9871" width="0.875" style="303" customWidth="1"/>
    <col min="9872" max="9876" width="1.625" style="303" customWidth="1"/>
    <col min="9877" max="9877" width="3.625" style="303" customWidth="1"/>
    <col min="9878" max="9879" width="0.875" style="303" customWidth="1"/>
    <col min="9880" max="9880" width="1.625" style="303" customWidth="1"/>
    <col min="9881" max="9884" width="0.875" style="303" customWidth="1"/>
    <col min="9885" max="9889" width="1.625" style="303" customWidth="1"/>
    <col min="9890" max="9890" width="3.625" style="303" customWidth="1"/>
    <col min="9891" max="9891" width="0.875" style="303" customWidth="1"/>
    <col min="9892" max="9892" width="1.625" style="303" customWidth="1"/>
    <col min="9893" max="9896" width="0.875" style="303" customWidth="1"/>
    <col min="9897" max="9901" width="1.625" style="303" customWidth="1"/>
    <col min="9902" max="9902" width="3.625" style="303" customWidth="1"/>
    <col min="9903" max="9910" width="0.875" style="303" customWidth="1"/>
    <col min="9911" max="9911" width="1.625" style="303" customWidth="1"/>
    <col min="9912" max="9915" width="0.875" style="303" customWidth="1"/>
    <col min="9916" max="9920" width="1.625" style="303" customWidth="1"/>
    <col min="9921" max="9921" width="3.625" style="303" customWidth="1"/>
    <col min="9922" max="9922" width="0.875" style="303" customWidth="1"/>
    <col min="9923" max="9923" width="1.625" style="303" customWidth="1"/>
    <col min="9924" max="9927" width="0.875" style="303" customWidth="1"/>
    <col min="9928" max="9932" width="1.625" style="303" customWidth="1"/>
    <col min="9933" max="9933" width="3.625" style="303" customWidth="1"/>
    <col min="9934" max="9934" width="0.875" style="303" customWidth="1"/>
    <col min="9935" max="9935" width="1.625" style="303" customWidth="1"/>
    <col min="9936" max="9939" width="0.875" style="303" customWidth="1"/>
    <col min="9940" max="9944" width="1.625" style="303" customWidth="1"/>
    <col min="9945" max="9945" width="3.625" style="303" customWidth="1"/>
    <col min="9946" max="9946" width="0.875" style="303" customWidth="1"/>
    <col min="9947" max="9947" width="1.625" style="303" customWidth="1"/>
    <col min="9948" max="9951" width="0.875" style="303" customWidth="1"/>
    <col min="9952" max="9956" width="1.625" style="303" customWidth="1"/>
    <col min="9957" max="9957" width="3.625" style="303" customWidth="1"/>
    <col min="9958" max="9984" width="1.625" style="303"/>
    <col min="9985" max="9986" width="0.875" style="303" customWidth="1"/>
    <col min="9987" max="9987" width="1.75" style="303" customWidth="1"/>
    <col min="9988" max="9991" width="0.875" style="303" customWidth="1"/>
    <col min="9992" max="9996" width="1.625" style="303" customWidth="1"/>
    <col min="9997" max="9997" width="3.625" style="303" customWidth="1"/>
    <col min="9998" max="9999" width="0.875" style="303" customWidth="1"/>
    <col min="10000" max="10000" width="1.625" style="303" customWidth="1"/>
    <col min="10001" max="10004" width="0.875" style="303" customWidth="1"/>
    <col min="10005" max="10009" width="1.625" style="303" customWidth="1"/>
    <col min="10010" max="10010" width="3.625" style="303" customWidth="1"/>
    <col min="10011" max="10011" width="0.875" style="303" customWidth="1"/>
    <col min="10012" max="10012" width="1.625" style="303" customWidth="1"/>
    <col min="10013" max="10016" width="0.875" style="303" customWidth="1"/>
    <col min="10017" max="10021" width="1.625" style="303" customWidth="1"/>
    <col min="10022" max="10022" width="3.625" style="303" customWidth="1"/>
    <col min="10023" max="10023" width="0.875" style="303" customWidth="1"/>
    <col min="10024" max="10024" width="1.875" style="303" customWidth="1"/>
    <col min="10025" max="10028" width="0.875" style="303" customWidth="1"/>
    <col min="10029" max="10033" width="1.625" style="303" customWidth="1"/>
    <col min="10034" max="10034" width="3.625" style="303" customWidth="1"/>
    <col min="10035" max="10035" width="0.875" style="303" customWidth="1"/>
    <col min="10036" max="10036" width="1.625" style="303" customWidth="1"/>
    <col min="10037" max="10040" width="0.875" style="303" customWidth="1"/>
    <col min="10041" max="10045" width="1.625" style="303" customWidth="1"/>
    <col min="10046" max="10046" width="3.625" style="303" customWidth="1"/>
    <col min="10047" max="10047" width="0.875" style="303" customWidth="1"/>
    <col min="10048" max="10048" width="1.625" style="303" customWidth="1"/>
    <col min="10049" max="10052" width="0.875" style="303" customWidth="1"/>
    <col min="10053" max="10057" width="1.625" style="303" customWidth="1"/>
    <col min="10058" max="10058" width="3.625" style="303" customWidth="1"/>
    <col min="10059" max="10059" width="0.875" style="303" customWidth="1"/>
    <col min="10060" max="10060" width="1.625" style="303" customWidth="1"/>
    <col min="10061" max="10064" width="0.875" style="303" customWidth="1"/>
    <col min="10065" max="10069" width="1.625" style="303" customWidth="1"/>
    <col min="10070" max="10070" width="4" style="303" customWidth="1"/>
    <col min="10071" max="10071" width="0.875" style="303" customWidth="1"/>
    <col min="10072" max="10072" width="1.625" style="303" customWidth="1"/>
    <col min="10073" max="10076" width="0.875" style="303" customWidth="1"/>
    <col min="10077" max="10081" width="1.625" style="303" customWidth="1"/>
    <col min="10082" max="10082" width="3.625" style="303" customWidth="1"/>
    <col min="10083" max="10083" width="0.875" style="303" customWidth="1"/>
    <col min="10084" max="10084" width="1.625" style="303" customWidth="1"/>
    <col min="10085" max="10088" width="0.875" style="303" customWidth="1"/>
    <col min="10089" max="10093" width="1.625" style="303" customWidth="1"/>
    <col min="10094" max="10094" width="3.625" style="303" customWidth="1"/>
    <col min="10095" max="10095" width="0.875" style="303" customWidth="1"/>
    <col min="10096" max="10096" width="1.625" style="303" customWidth="1"/>
    <col min="10097" max="10100" width="0.875" style="303" customWidth="1"/>
    <col min="10101" max="10105" width="1.625" style="303" customWidth="1"/>
    <col min="10106" max="10106" width="3.625" style="303" customWidth="1"/>
    <col min="10107" max="10109" width="0.875" style="303" customWidth="1"/>
    <col min="10110" max="10110" width="1.625" style="303" customWidth="1"/>
    <col min="10111" max="10114" width="0.875" style="303" customWidth="1"/>
    <col min="10115" max="10119" width="1.625" style="303" customWidth="1"/>
    <col min="10120" max="10120" width="3.625" style="303" customWidth="1"/>
    <col min="10121" max="10122" width="0.875" style="303" customWidth="1"/>
    <col min="10123" max="10123" width="1.625" style="303" customWidth="1"/>
    <col min="10124" max="10127" width="0.875" style="303" customWidth="1"/>
    <col min="10128" max="10132" width="1.625" style="303" customWidth="1"/>
    <col min="10133" max="10133" width="3.625" style="303" customWidth="1"/>
    <col min="10134" max="10135" width="0.875" style="303" customWidth="1"/>
    <col min="10136" max="10136" width="1.625" style="303" customWidth="1"/>
    <col min="10137" max="10140" width="0.875" style="303" customWidth="1"/>
    <col min="10141" max="10145" width="1.625" style="303" customWidth="1"/>
    <col min="10146" max="10146" width="3.625" style="303" customWidth="1"/>
    <col min="10147" max="10147" width="0.875" style="303" customWidth="1"/>
    <col min="10148" max="10148" width="1.625" style="303" customWidth="1"/>
    <col min="10149" max="10152" width="0.875" style="303" customWidth="1"/>
    <col min="10153" max="10157" width="1.625" style="303" customWidth="1"/>
    <col min="10158" max="10158" width="3.625" style="303" customWidth="1"/>
    <col min="10159" max="10166" width="0.875" style="303" customWidth="1"/>
    <col min="10167" max="10167" width="1.625" style="303" customWidth="1"/>
    <col min="10168" max="10171" width="0.875" style="303" customWidth="1"/>
    <col min="10172" max="10176" width="1.625" style="303" customWidth="1"/>
    <col min="10177" max="10177" width="3.625" style="303" customWidth="1"/>
    <col min="10178" max="10178" width="0.875" style="303" customWidth="1"/>
    <col min="10179" max="10179" width="1.625" style="303" customWidth="1"/>
    <col min="10180" max="10183" width="0.875" style="303" customWidth="1"/>
    <col min="10184" max="10188" width="1.625" style="303" customWidth="1"/>
    <col min="10189" max="10189" width="3.625" style="303" customWidth="1"/>
    <col min="10190" max="10190" width="0.875" style="303" customWidth="1"/>
    <col min="10191" max="10191" width="1.625" style="303" customWidth="1"/>
    <col min="10192" max="10195" width="0.875" style="303" customWidth="1"/>
    <col min="10196" max="10200" width="1.625" style="303" customWidth="1"/>
    <col min="10201" max="10201" width="3.625" style="303" customWidth="1"/>
    <col min="10202" max="10202" width="0.875" style="303" customWidth="1"/>
    <col min="10203" max="10203" width="1.625" style="303" customWidth="1"/>
    <col min="10204" max="10207" width="0.875" style="303" customWidth="1"/>
    <col min="10208" max="10212" width="1.625" style="303" customWidth="1"/>
    <col min="10213" max="10213" width="3.625" style="303" customWidth="1"/>
    <col min="10214" max="10240" width="1.625" style="303"/>
    <col min="10241" max="10242" width="0.875" style="303" customWidth="1"/>
    <col min="10243" max="10243" width="1.75" style="303" customWidth="1"/>
    <col min="10244" max="10247" width="0.875" style="303" customWidth="1"/>
    <col min="10248" max="10252" width="1.625" style="303" customWidth="1"/>
    <col min="10253" max="10253" width="3.625" style="303" customWidth="1"/>
    <col min="10254" max="10255" width="0.875" style="303" customWidth="1"/>
    <col min="10256" max="10256" width="1.625" style="303" customWidth="1"/>
    <col min="10257" max="10260" width="0.875" style="303" customWidth="1"/>
    <col min="10261" max="10265" width="1.625" style="303" customWidth="1"/>
    <col min="10266" max="10266" width="3.625" style="303" customWidth="1"/>
    <col min="10267" max="10267" width="0.875" style="303" customWidth="1"/>
    <col min="10268" max="10268" width="1.625" style="303" customWidth="1"/>
    <col min="10269" max="10272" width="0.875" style="303" customWidth="1"/>
    <col min="10273" max="10277" width="1.625" style="303" customWidth="1"/>
    <col min="10278" max="10278" width="3.625" style="303" customWidth="1"/>
    <col min="10279" max="10279" width="0.875" style="303" customWidth="1"/>
    <col min="10280" max="10280" width="1.875" style="303" customWidth="1"/>
    <col min="10281" max="10284" width="0.875" style="303" customWidth="1"/>
    <col min="10285" max="10289" width="1.625" style="303" customWidth="1"/>
    <col min="10290" max="10290" width="3.625" style="303" customWidth="1"/>
    <col min="10291" max="10291" width="0.875" style="303" customWidth="1"/>
    <col min="10292" max="10292" width="1.625" style="303" customWidth="1"/>
    <col min="10293" max="10296" width="0.875" style="303" customWidth="1"/>
    <col min="10297" max="10301" width="1.625" style="303" customWidth="1"/>
    <col min="10302" max="10302" width="3.625" style="303" customWidth="1"/>
    <col min="10303" max="10303" width="0.875" style="303" customWidth="1"/>
    <col min="10304" max="10304" width="1.625" style="303" customWidth="1"/>
    <col min="10305" max="10308" width="0.875" style="303" customWidth="1"/>
    <col min="10309" max="10313" width="1.625" style="303" customWidth="1"/>
    <col min="10314" max="10314" width="3.625" style="303" customWidth="1"/>
    <col min="10315" max="10315" width="0.875" style="303" customWidth="1"/>
    <col min="10316" max="10316" width="1.625" style="303" customWidth="1"/>
    <col min="10317" max="10320" width="0.875" style="303" customWidth="1"/>
    <col min="10321" max="10325" width="1.625" style="303" customWidth="1"/>
    <col min="10326" max="10326" width="4" style="303" customWidth="1"/>
    <col min="10327" max="10327" width="0.875" style="303" customWidth="1"/>
    <col min="10328" max="10328" width="1.625" style="303" customWidth="1"/>
    <col min="10329" max="10332" width="0.875" style="303" customWidth="1"/>
    <col min="10333" max="10337" width="1.625" style="303" customWidth="1"/>
    <col min="10338" max="10338" width="3.625" style="303" customWidth="1"/>
    <col min="10339" max="10339" width="0.875" style="303" customWidth="1"/>
    <col min="10340" max="10340" width="1.625" style="303" customWidth="1"/>
    <col min="10341" max="10344" width="0.875" style="303" customWidth="1"/>
    <col min="10345" max="10349" width="1.625" style="303" customWidth="1"/>
    <col min="10350" max="10350" width="3.625" style="303" customWidth="1"/>
    <col min="10351" max="10351" width="0.875" style="303" customWidth="1"/>
    <col min="10352" max="10352" width="1.625" style="303" customWidth="1"/>
    <col min="10353" max="10356" width="0.875" style="303" customWidth="1"/>
    <col min="10357" max="10361" width="1.625" style="303" customWidth="1"/>
    <col min="10362" max="10362" width="3.625" style="303" customWidth="1"/>
    <col min="10363" max="10365" width="0.875" style="303" customWidth="1"/>
    <col min="10366" max="10366" width="1.625" style="303" customWidth="1"/>
    <col min="10367" max="10370" width="0.875" style="303" customWidth="1"/>
    <col min="10371" max="10375" width="1.625" style="303" customWidth="1"/>
    <col min="10376" max="10376" width="3.625" style="303" customWidth="1"/>
    <col min="10377" max="10378" width="0.875" style="303" customWidth="1"/>
    <col min="10379" max="10379" width="1.625" style="303" customWidth="1"/>
    <col min="10380" max="10383" width="0.875" style="303" customWidth="1"/>
    <col min="10384" max="10388" width="1.625" style="303" customWidth="1"/>
    <col min="10389" max="10389" width="3.625" style="303" customWidth="1"/>
    <col min="10390" max="10391" width="0.875" style="303" customWidth="1"/>
    <col min="10392" max="10392" width="1.625" style="303" customWidth="1"/>
    <col min="10393" max="10396" width="0.875" style="303" customWidth="1"/>
    <col min="10397" max="10401" width="1.625" style="303" customWidth="1"/>
    <col min="10402" max="10402" width="3.625" style="303" customWidth="1"/>
    <col min="10403" max="10403" width="0.875" style="303" customWidth="1"/>
    <col min="10404" max="10404" width="1.625" style="303" customWidth="1"/>
    <col min="10405" max="10408" width="0.875" style="303" customWidth="1"/>
    <col min="10409" max="10413" width="1.625" style="303" customWidth="1"/>
    <col min="10414" max="10414" width="3.625" style="303" customWidth="1"/>
    <col min="10415" max="10422" width="0.875" style="303" customWidth="1"/>
    <col min="10423" max="10423" width="1.625" style="303" customWidth="1"/>
    <col min="10424" max="10427" width="0.875" style="303" customWidth="1"/>
    <col min="10428" max="10432" width="1.625" style="303" customWidth="1"/>
    <col min="10433" max="10433" width="3.625" style="303" customWidth="1"/>
    <col min="10434" max="10434" width="0.875" style="303" customWidth="1"/>
    <col min="10435" max="10435" width="1.625" style="303" customWidth="1"/>
    <col min="10436" max="10439" width="0.875" style="303" customWidth="1"/>
    <col min="10440" max="10444" width="1.625" style="303" customWidth="1"/>
    <col min="10445" max="10445" width="3.625" style="303" customWidth="1"/>
    <col min="10446" max="10446" width="0.875" style="303" customWidth="1"/>
    <col min="10447" max="10447" width="1.625" style="303" customWidth="1"/>
    <col min="10448" max="10451" width="0.875" style="303" customWidth="1"/>
    <col min="10452" max="10456" width="1.625" style="303" customWidth="1"/>
    <col min="10457" max="10457" width="3.625" style="303" customWidth="1"/>
    <col min="10458" max="10458" width="0.875" style="303" customWidth="1"/>
    <col min="10459" max="10459" width="1.625" style="303" customWidth="1"/>
    <col min="10460" max="10463" width="0.875" style="303" customWidth="1"/>
    <col min="10464" max="10468" width="1.625" style="303" customWidth="1"/>
    <col min="10469" max="10469" width="3.625" style="303" customWidth="1"/>
    <col min="10470" max="10496" width="1.625" style="303"/>
    <col min="10497" max="10498" width="0.875" style="303" customWidth="1"/>
    <col min="10499" max="10499" width="1.75" style="303" customWidth="1"/>
    <col min="10500" max="10503" width="0.875" style="303" customWidth="1"/>
    <col min="10504" max="10508" width="1.625" style="303" customWidth="1"/>
    <col min="10509" max="10509" width="3.625" style="303" customWidth="1"/>
    <col min="10510" max="10511" width="0.875" style="303" customWidth="1"/>
    <col min="10512" max="10512" width="1.625" style="303" customWidth="1"/>
    <col min="10513" max="10516" width="0.875" style="303" customWidth="1"/>
    <col min="10517" max="10521" width="1.625" style="303" customWidth="1"/>
    <col min="10522" max="10522" width="3.625" style="303" customWidth="1"/>
    <col min="10523" max="10523" width="0.875" style="303" customWidth="1"/>
    <col min="10524" max="10524" width="1.625" style="303" customWidth="1"/>
    <col min="10525" max="10528" width="0.875" style="303" customWidth="1"/>
    <col min="10529" max="10533" width="1.625" style="303" customWidth="1"/>
    <col min="10534" max="10534" width="3.625" style="303" customWidth="1"/>
    <col min="10535" max="10535" width="0.875" style="303" customWidth="1"/>
    <col min="10536" max="10536" width="1.875" style="303" customWidth="1"/>
    <col min="10537" max="10540" width="0.875" style="303" customWidth="1"/>
    <col min="10541" max="10545" width="1.625" style="303" customWidth="1"/>
    <col min="10546" max="10546" width="3.625" style="303" customWidth="1"/>
    <col min="10547" max="10547" width="0.875" style="303" customWidth="1"/>
    <col min="10548" max="10548" width="1.625" style="303" customWidth="1"/>
    <col min="10549" max="10552" width="0.875" style="303" customWidth="1"/>
    <col min="10553" max="10557" width="1.625" style="303" customWidth="1"/>
    <col min="10558" max="10558" width="3.625" style="303" customWidth="1"/>
    <col min="10559" max="10559" width="0.875" style="303" customWidth="1"/>
    <col min="10560" max="10560" width="1.625" style="303" customWidth="1"/>
    <col min="10561" max="10564" width="0.875" style="303" customWidth="1"/>
    <col min="10565" max="10569" width="1.625" style="303" customWidth="1"/>
    <col min="10570" max="10570" width="3.625" style="303" customWidth="1"/>
    <col min="10571" max="10571" width="0.875" style="303" customWidth="1"/>
    <col min="10572" max="10572" width="1.625" style="303" customWidth="1"/>
    <col min="10573" max="10576" width="0.875" style="303" customWidth="1"/>
    <col min="10577" max="10581" width="1.625" style="303" customWidth="1"/>
    <col min="10582" max="10582" width="4" style="303" customWidth="1"/>
    <col min="10583" max="10583" width="0.875" style="303" customWidth="1"/>
    <col min="10584" max="10584" width="1.625" style="303" customWidth="1"/>
    <col min="10585" max="10588" width="0.875" style="303" customWidth="1"/>
    <col min="10589" max="10593" width="1.625" style="303" customWidth="1"/>
    <col min="10594" max="10594" width="3.625" style="303" customWidth="1"/>
    <col min="10595" max="10595" width="0.875" style="303" customWidth="1"/>
    <col min="10596" max="10596" width="1.625" style="303" customWidth="1"/>
    <col min="10597" max="10600" width="0.875" style="303" customWidth="1"/>
    <col min="10601" max="10605" width="1.625" style="303" customWidth="1"/>
    <col min="10606" max="10606" width="3.625" style="303" customWidth="1"/>
    <col min="10607" max="10607" width="0.875" style="303" customWidth="1"/>
    <col min="10608" max="10608" width="1.625" style="303" customWidth="1"/>
    <col min="10609" max="10612" width="0.875" style="303" customWidth="1"/>
    <col min="10613" max="10617" width="1.625" style="303" customWidth="1"/>
    <col min="10618" max="10618" width="3.625" style="303" customWidth="1"/>
    <col min="10619" max="10621" width="0.875" style="303" customWidth="1"/>
    <col min="10622" max="10622" width="1.625" style="303" customWidth="1"/>
    <col min="10623" max="10626" width="0.875" style="303" customWidth="1"/>
    <col min="10627" max="10631" width="1.625" style="303" customWidth="1"/>
    <col min="10632" max="10632" width="3.625" style="303" customWidth="1"/>
    <col min="10633" max="10634" width="0.875" style="303" customWidth="1"/>
    <col min="10635" max="10635" width="1.625" style="303" customWidth="1"/>
    <col min="10636" max="10639" width="0.875" style="303" customWidth="1"/>
    <col min="10640" max="10644" width="1.625" style="303" customWidth="1"/>
    <col min="10645" max="10645" width="3.625" style="303" customWidth="1"/>
    <col min="10646" max="10647" width="0.875" style="303" customWidth="1"/>
    <col min="10648" max="10648" width="1.625" style="303" customWidth="1"/>
    <col min="10649" max="10652" width="0.875" style="303" customWidth="1"/>
    <col min="10653" max="10657" width="1.625" style="303" customWidth="1"/>
    <col min="10658" max="10658" width="3.625" style="303" customWidth="1"/>
    <col min="10659" max="10659" width="0.875" style="303" customWidth="1"/>
    <col min="10660" max="10660" width="1.625" style="303" customWidth="1"/>
    <col min="10661" max="10664" width="0.875" style="303" customWidth="1"/>
    <col min="10665" max="10669" width="1.625" style="303" customWidth="1"/>
    <col min="10670" max="10670" width="3.625" style="303" customWidth="1"/>
    <col min="10671" max="10678" width="0.875" style="303" customWidth="1"/>
    <col min="10679" max="10679" width="1.625" style="303" customWidth="1"/>
    <col min="10680" max="10683" width="0.875" style="303" customWidth="1"/>
    <col min="10684" max="10688" width="1.625" style="303" customWidth="1"/>
    <col min="10689" max="10689" width="3.625" style="303" customWidth="1"/>
    <col min="10690" max="10690" width="0.875" style="303" customWidth="1"/>
    <col min="10691" max="10691" width="1.625" style="303" customWidth="1"/>
    <col min="10692" max="10695" width="0.875" style="303" customWidth="1"/>
    <col min="10696" max="10700" width="1.625" style="303" customWidth="1"/>
    <col min="10701" max="10701" width="3.625" style="303" customWidth="1"/>
    <col min="10702" max="10702" width="0.875" style="303" customWidth="1"/>
    <col min="10703" max="10703" width="1.625" style="303" customWidth="1"/>
    <col min="10704" max="10707" width="0.875" style="303" customWidth="1"/>
    <col min="10708" max="10712" width="1.625" style="303" customWidth="1"/>
    <col min="10713" max="10713" width="3.625" style="303" customWidth="1"/>
    <col min="10714" max="10714" width="0.875" style="303" customWidth="1"/>
    <col min="10715" max="10715" width="1.625" style="303" customWidth="1"/>
    <col min="10716" max="10719" width="0.875" style="303" customWidth="1"/>
    <col min="10720" max="10724" width="1.625" style="303" customWidth="1"/>
    <col min="10725" max="10725" width="3.625" style="303" customWidth="1"/>
    <col min="10726" max="10752" width="1.625" style="303"/>
    <col min="10753" max="10754" width="0.875" style="303" customWidth="1"/>
    <col min="10755" max="10755" width="1.75" style="303" customWidth="1"/>
    <col min="10756" max="10759" width="0.875" style="303" customWidth="1"/>
    <col min="10760" max="10764" width="1.625" style="303" customWidth="1"/>
    <col min="10765" max="10765" width="3.625" style="303" customWidth="1"/>
    <col min="10766" max="10767" width="0.875" style="303" customWidth="1"/>
    <col min="10768" max="10768" width="1.625" style="303" customWidth="1"/>
    <col min="10769" max="10772" width="0.875" style="303" customWidth="1"/>
    <col min="10773" max="10777" width="1.625" style="303" customWidth="1"/>
    <col min="10778" max="10778" width="3.625" style="303" customWidth="1"/>
    <col min="10779" max="10779" width="0.875" style="303" customWidth="1"/>
    <col min="10780" max="10780" width="1.625" style="303" customWidth="1"/>
    <col min="10781" max="10784" width="0.875" style="303" customWidth="1"/>
    <col min="10785" max="10789" width="1.625" style="303" customWidth="1"/>
    <col min="10790" max="10790" width="3.625" style="303" customWidth="1"/>
    <col min="10791" max="10791" width="0.875" style="303" customWidth="1"/>
    <col min="10792" max="10792" width="1.875" style="303" customWidth="1"/>
    <col min="10793" max="10796" width="0.875" style="303" customWidth="1"/>
    <col min="10797" max="10801" width="1.625" style="303" customWidth="1"/>
    <col min="10802" max="10802" width="3.625" style="303" customWidth="1"/>
    <col min="10803" max="10803" width="0.875" style="303" customWidth="1"/>
    <col min="10804" max="10804" width="1.625" style="303" customWidth="1"/>
    <col min="10805" max="10808" width="0.875" style="303" customWidth="1"/>
    <col min="10809" max="10813" width="1.625" style="303" customWidth="1"/>
    <col min="10814" max="10814" width="3.625" style="303" customWidth="1"/>
    <col min="10815" max="10815" width="0.875" style="303" customWidth="1"/>
    <col min="10816" max="10816" width="1.625" style="303" customWidth="1"/>
    <col min="10817" max="10820" width="0.875" style="303" customWidth="1"/>
    <col min="10821" max="10825" width="1.625" style="303" customWidth="1"/>
    <col min="10826" max="10826" width="3.625" style="303" customWidth="1"/>
    <col min="10827" max="10827" width="0.875" style="303" customWidth="1"/>
    <col min="10828" max="10828" width="1.625" style="303" customWidth="1"/>
    <col min="10829" max="10832" width="0.875" style="303" customWidth="1"/>
    <col min="10833" max="10837" width="1.625" style="303" customWidth="1"/>
    <col min="10838" max="10838" width="4" style="303" customWidth="1"/>
    <col min="10839" max="10839" width="0.875" style="303" customWidth="1"/>
    <col min="10840" max="10840" width="1.625" style="303" customWidth="1"/>
    <col min="10841" max="10844" width="0.875" style="303" customWidth="1"/>
    <col min="10845" max="10849" width="1.625" style="303" customWidth="1"/>
    <col min="10850" max="10850" width="3.625" style="303" customWidth="1"/>
    <col min="10851" max="10851" width="0.875" style="303" customWidth="1"/>
    <col min="10852" max="10852" width="1.625" style="303" customWidth="1"/>
    <col min="10853" max="10856" width="0.875" style="303" customWidth="1"/>
    <col min="10857" max="10861" width="1.625" style="303" customWidth="1"/>
    <col min="10862" max="10862" width="3.625" style="303" customWidth="1"/>
    <col min="10863" max="10863" width="0.875" style="303" customWidth="1"/>
    <col min="10864" max="10864" width="1.625" style="303" customWidth="1"/>
    <col min="10865" max="10868" width="0.875" style="303" customWidth="1"/>
    <col min="10869" max="10873" width="1.625" style="303" customWidth="1"/>
    <col min="10874" max="10874" width="3.625" style="303" customWidth="1"/>
    <col min="10875" max="10877" width="0.875" style="303" customWidth="1"/>
    <col min="10878" max="10878" width="1.625" style="303" customWidth="1"/>
    <col min="10879" max="10882" width="0.875" style="303" customWidth="1"/>
    <col min="10883" max="10887" width="1.625" style="303" customWidth="1"/>
    <col min="10888" max="10888" width="3.625" style="303" customWidth="1"/>
    <col min="10889" max="10890" width="0.875" style="303" customWidth="1"/>
    <col min="10891" max="10891" width="1.625" style="303" customWidth="1"/>
    <col min="10892" max="10895" width="0.875" style="303" customWidth="1"/>
    <col min="10896" max="10900" width="1.625" style="303" customWidth="1"/>
    <col min="10901" max="10901" width="3.625" style="303" customWidth="1"/>
    <col min="10902" max="10903" width="0.875" style="303" customWidth="1"/>
    <col min="10904" max="10904" width="1.625" style="303" customWidth="1"/>
    <col min="10905" max="10908" width="0.875" style="303" customWidth="1"/>
    <col min="10909" max="10913" width="1.625" style="303" customWidth="1"/>
    <col min="10914" max="10914" width="3.625" style="303" customWidth="1"/>
    <col min="10915" max="10915" width="0.875" style="303" customWidth="1"/>
    <col min="10916" max="10916" width="1.625" style="303" customWidth="1"/>
    <col min="10917" max="10920" width="0.875" style="303" customWidth="1"/>
    <col min="10921" max="10925" width="1.625" style="303" customWidth="1"/>
    <col min="10926" max="10926" width="3.625" style="303" customWidth="1"/>
    <col min="10927" max="10934" width="0.875" style="303" customWidth="1"/>
    <col min="10935" max="10935" width="1.625" style="303" customWidth="1"/>
    <col min="10936" max="10939" width="0.875" style="303" customWidth="1"/>
    <col min="10940" max="10944" width="1.625" style="303" customWidth="1"/>
    <col min="10945" max="10945" width="3.625" style="303" customWidth="1"/>
    <col min="10946" max="10946" width="0.875" style="303" customWidth="1"/>
    <col min="10947" max="10947" width="1.625" style="303" customWidth="1"/>
    <col min="10948" max="10951" width="0.875" style="303" customWidth="1"/>
    <col min="10952" max="10956" width="1.625" style="303" customWidth="1"/>
    <col min="10957" max="10957" width="3.625" style="303" customWidth="1"/>
    <col min="10958" max="10958" width="0.875" style="303" customWidth="1"/>
    <col min="10959" max="10959" width="1.625" style="303" customWidth="1"/>
    <col min="10960" max="10963" width="0.875" style="303" customWidth="1"/>
    <col min="10964" max="10968" width="1.625" style="303" customWidth="1"/>
    <col min="10969" max="10969" width="3.625" style="303" customWidth="1"/>
    <col min="10970" max="10970" width="0.875" style="303" customWidth="1"/>
    <col min="10971" max="10971" width="1.625" style="303" customWidth="1"/>
    <col min="10972" max="10975" width="0.875" style="303" customWidth="1"/>
    <col min="10976" max="10980" width="1.625" style="303" customWidth="1"/>
    <col min="10981" max="10981" width="3.625" style="303" customWidth="1"/>
    <col min="10982" max="11008" width="1.625" style="303"/>
    <col min="11009" max="11010" width="0.875" style="303" customWidth="1"/>
    <col min="11011" max="11011" width="1.75" style="303" customWidth="1"/>
    <col min="11012" max="11015" width="0.875" style="303" customWidth="1"/>
    <col min="11016" max="11020" width="1.625" style="303" customWidth="1"/>
    <col min="11021" max="11021" width="3.625" style="303" customWidth="1"/>
    <col min="11022" max="11023" width="0.875" style="303" customWidth="1"/>
    <col min="11024" max="11024" width="1.625" style="303" customWidth="1"/>
    <col min="11025" max="11028" width="0.875" style="303" customWidth="1"/>
    <col min="11029" max="11033" width="1.625" style="303" customWidth="1"/>
    <col min="11034" max="11034" width="3.625" style="303" customWidth="1"/>
    <col min="11035" max="11035" width="0.875" style="303" customWidth="1"/>
    <col min="11036" max="11036" width="1.625" style="303" customWidth="1"/>
    <col min="11037" max="11040" width="0.875" style="303" customWidth="1"/>
    <col min="11041" max="11045" width="1.625" style="303" customWidth="1"/>
    <col min="11046" max="11046" width="3.625" style="303" customWidth="1"/>
    <col min="11047" max="11047" width="0.875" style="303" customWidth="1"/>
    <col min="11048" max="11048" width="1.875" style="303" customWidth="1"/>
    <col min="11049" max="11052" width="0.875" style="303" customWidth="1"/>
    <col min="11053" max="11057" width="1.625" style="303" customWidth="1"/>
    <col min="11058" max="11058" width="3.625" style="303" customWidth="1"/>
    <col min="11059" max="11059" width="0.875" style="303" customWidth="1"/>
    <col min="11060" max="11060" width="1.625" style="303" customWidth="1"/>
    <col min="11061" max="11064" width="0.875" style="303" customWidth="1"/>
    <col min="11065" max="11069" width="1.625" style="303" customWidth="1"/>
    <col min="11070" max="11070" width="3.625" style="303" customWidth="1"/>
    <col min="11071" max="11071" width="0.875" style="303" customWidth="1"/>
    <col min="11072" max="11072" width="1.625" style="303" customWidth="1"/>
    <col min="11073" max="11076" width="0.875" style="303" customWidth="1"/>
    <col min="11077" max="11081" width="1.625" style="303" customWidth="1"/>
    <col min="11082" max="11082" width="3.625" style="303" customWidth="1"/>
    <col min="11083" max="11083" width="0.875" style="303" customWidth="1"/>
    <col min="11084" max="11084" width="1.625" style="303" customWidth="1"/>
    <col min="11085" max="11088" width="0.875" style="303" customWidth="1"/>
    <col min="11089" max="11093" width="1.625" style="303" customWidth="1"/>
    <col min="11094" max="11094" width="4" style="303" customWidth="1"/>
    <col min="11095" max="11095" width="0.875" style="303" customWidth="1"/>
    <col min="11096" max="11096" width="1.625" style="303" customWidth="1"/>
    <col min="11097" max="11100" width="0.875" style="303" customWidth="1"/>
    <col min="11101" max="11105" width="1.625" style="303" customWidth="1"/>
    <col min="11106" max="11106" width="3.625" style="303" customWidth="1"/>
    <col min="11107" max="11107" width="0.875" style="303" customWidth="1"/>
    <col min="11108" max="11108" width="1.625" style="303" customWidth="1"/>
    <col min="11109" max="11112" width="0.875" style="303" customWidth="1"/>
    <col min="11113" max="11117" width="1.625" style="303" customWidth="1"/>
    <col min="11118" max="11118" width="3.625" style="303" customWidth="1"/>
    <col min="11119" max="11119" width="0.875" style="303" customWidth="1"/>
    <col min="11120" max="11120" width="1.625" style="303" customWidth="1"/>
    <col min="11121" max="11124" width="0.875" style="303" customWidth="1"/>
    <col min="11125" max="11129" width="1.625" style="303" customWidth="1"/>
    <col min="11130" max="11130" width="3.625" style="303" customWidth="1"/>
    <col min="11131" max="11133" width="0.875" style="303" customWidth="1"/>
    <col min="11134" max="11134" width="1.625" style="303" customWidth="1"/>
    <col min="11135" max="11138" width="0.875" style="303" customWidth="1"/>
    <col min="11139" max="11143" width="1.625" style="303" customWidth="1"/>
    <col min="11144" max="11144" width="3.625" style="303" customWidth="1"/>
    <col min="11145" max="11146" width="0.875" style="303" customWidth="1"/>
    <col min="11147" max="11147" width="1.625" style="303" customWidth="1"/>
    <col min="11148" max="11151" width="0.875" style="303" customWidth="1"/>
    <col min="11152" max="11156" width="1.625" style="303" customWidth="1"/>
    <col min="11157" max="11157" width="3.625" style="303" customWidth="1"/>
    <col min="11158" max="11159" width="0.875" style="303" customWidth="1"/>
    <col min="11160" max="11160" width="1.625" style="303" customWidth="1"/>
    <col min="11161" max="11164" width="0.875" style="303" customWidth="1"/>
    <col min="11165" max="11169" width="1.625" style="303" customWidth="1"/>
    <col min="11170" max="11170" width="3.625" style="303" customWidth="1"/>
    <col min="11171" max="11171" width="0.875" style="303" customWidth="1"/>
    <col min="11172" max="11172" width="1.625" style="303" customWidth="1"/>
    <col min="11173" max="11176" width="0.875" style="303" customWidth="1"/>
    <col min="11177" max="11181" width="1.625" style="303" customWidth="1"/>
    <col min="11182" max="11182" width="3.625" style="303" customWidth="1"/>
    <col min="11183" max="11190" width="0.875" style="303" customWidth="1"/>
    <col min="11191" max="11191" width="1.625" style="303" customWidth="1"/>
    <col min="11192" max="11195" width="0.875" style="303" customWidth="1"/>
    <col min="11196" max="11200" width="1.625" style="303" customWidth="1"/>
    <col min="11201" max="11201" width="3.625" style="303" customWidth="1"/>
    <col min="11202" max="11202" width="0.875" style="303" customWidth="1"/>
    <col min="11203" max="11203" width="1.625" style="303" customWidth="1"/>
    <col min="11204" max="11207" width="0.875" style="303" customWidth="1"/>
    <col min="11208" max="11212" width="1.625" style="303" customWidth="1"/>
    <col min="11213" max="11213" width="3.625" style="303" customWidth="1"/>
    <col min="11214" max="11214" width="0.875" style="303" customWidth="1"/>
    <col min="11215" max="11215" width="1.625" style="303" customWidth="1"/>
    <col min="11216" max="11219" width="0.875" style="303" customWidth="1"/>
    <col min="11220" max="11224" width="1.625" style="303" customWidth="1"/>
    <col min="11225" max="11225" width="3.625" style="303" customWidth="1"/>
    <col min="11226" max="11226" width="0.875" style="303" customWidth="1"/>
    <col min="11227" max="11227" width="1.625" style="303" customWidth="1"/>
    <col min="11228" max="11231" width="0.875" style="303" customWidth="1"/>
    <col min="11232" max="11236" width="1.625" style="303" customWidth="1"/>
    <col min="11237" max="11237" width="3.625" style="303" customWidth="1"/>
    <col min="11238" max="11264" width="1.625" style="303"/>
    <col min="11265" max="11266" width="0.875" style="303" customWidth="1"/>
    <col min="11267" max="11267" width="1.75" style="303" customWidth="1"/>
    <col min="11268" max="11271" width="0.875" style="303" customWidth="1"/>
    <col min="11272" max="11276" width="1.625" style="303" customWidth="1"/>
    <col min="11277" max="11277" width="3.625" style="303" customWidth="1"/>
    <col min="11278" max="11279" width="0.875" style="303" customWidth="1"/>
    <col min="11280" max="11280" width="1.625" style="303" customWidth="1"/>
    <col min="11281" max="11284" width="0.875" style="303" customWidth="1"/>
    <col min="11285" max="11289" width="1.625" style="303" customWidth="1"/>
    <col min="11290" max="11290" width="3.625" style="303" customWidth="1"/>
    <col min="11291" max="11291" width="0.875" style="303" customWidth="1"/>
    <col min="11292" max="11292" width="1.625" style="303" customWidth="1"/>
    <col min="11293" max="11296" width="0.875" style="303" customWidth="1"/>
    <col min="11297" max="11301" width="1.625" style="303" customWidth="1"/>
    <col min="11302" max="11302" width="3.625" style="303" customWidth="1"/>
    <col min="11303" max="11303" width="0.875" style="303" customWidth="1"/>
    <col min="11304" max="11304" width="1.875" style="303" customWidth="1"/>
    <col min="11305" max="11308" width="0.875" style="303" customWidth="1"/>
    <col min="11309" max="11313" width="1.625" style="303" customWidth="1"/>
    <col min="11314" max="11314" width="3.625" style="303" customWidth="1"/>
    <col min="11315" max="11315" width="0.875" style="303" customWidth="1"/>
    <col min="11316" max="11316" width="1.625" style="303" customWidth="1"/>
    <col min="11317" max="11320" width="0.875" style="303" customWidth="1"/>
    <col min="11321" max="11325" width="1.625" style="303" customWidth="1"/>
    <col min="11326" max="11326" width="3.625" style="303" customWidth="1"/>
    <col min="11327" max="11327" width="0.875" style="303" customWidth="1"/>
    <col min="11328" max="11328" width="1.625" style="303" customWidth="1"/>
    <col min="11329" max="11332" width="0.875" style="303" customWidth="1"/>
    <col min="11333" max="11337" width="1.625" style="303" customWidth="1"/>
    <col min="11338" max="11338" width="3.625" style="303" customWidth="1"/>
    <col min="11339" max="11339" width="0.875" style="303" customWidth="1"/>
    <col min="11340" max="11340" width="1.625" style="303" customWidth="1"/>
    <col min="11341" max="11344" width="0.875" style="303" customWidth="1"/>
    <col min="11345" max="11349" width="1.625" style="303" customWidth="1"/>
    <col min="11350" max="11350" width="4" style="303" customWidth="1"/>
    <col min="11351" max="11351" width="0.875" style="303" customWidth="1"/>
    <col min="11352" max="11352" width="1.625" style="303" customWidth="1"/>
    <col min="11353" max="11356" width="0.875" style="303" customWidth="1"/>
    <col min="11357" max="11361" width="1.625" style="303" customWidth="1"/>
    <col min="11362" max="11362" width="3.625" style="303" customWidth="1"/>
    <col min="11363" max="11363" width="0.875" style="303" customWidth="1"/>
    <col min="11364" max="11364" width="1.625" style="303" customWidth="1"/>
    <col min="11365" max="11368" width="0.875" style="303" customWidth="1"/>
    <col min="11369" max="11373" width="1.625" style="303" customWidth="1"/>
    <col min="11374" max="11374" width="3.625" style="303" customWidth="1"/>
    <col min="11375" max="11375" width="0.875" style="303" customWidth="1"/>
    <col min="11376" max="11376" width="1.625" style="303" customWidth="1"/>
    <col min="11377" max="11380" width="0.875" style="303" customWidth="1"/>
    <col min="11381" max="11385" width="1.625" style="303" customWidth="1"/>
    <col min="11386" max="11386" width="3.625" style="303" customWidth="1"/>
    <col min="11387" max="11389" width="0.875" style="303" customWidth="1"/>
    <col min="11390" max="11390" width="1.625" style="303" customWidth="1"/>
    <col min="11391" max="11394" width="0.875" style="303" customWidth="1"/>
    <col min="11395" max="11399" width="1.625" style="303" customWidth="1"/>
    <col min="11400" max="11400" width="3.625" style="303" customWidth="1"/>
    <col min="11401" max="11402" width="0.875" style="303" customWidth="1"/>
    <col min="11403" max="11403" width="1.625" style="303" customWidth="1"/>
    <col min="11404" max="11407" width="0.875" style="303" customWidth="1"/>
    <col min="11408" max="11412" width="1.625" style="303" customWidth="1"/>
    <col min="11413" max="11413" width="3.625" style="303" customWidth="1"/>
    <col min="11414" max="11415" width="0.875" style="303" customWidth="1"/>
    <col min="11416" max="11416" width="1.625" style="303" customWidth="1"/>
    <col min="11417" max="11420" width="0.875" style="303" customWidth="1"/>
    <col min="11421" max="11425" width="1.625" style="303" customWidth="1"/>
    <col min="11426" max="11426" width="3.625" style="303" customWidth="1"/>
    <col min="11427" max="11427" width="0.875" style="303" customWidth="1"/>
    <col min="11428" max="11428" width="1.625" style="303" customWidth="1"/>
    <col min="11429" max="11432" width="0.875" style="303" customWidth="1"/>
    <col min="11433" max="11437" width="1.625" style="303" customWidth="1"/>
    <col min="11438" max="11438" width="3.625" style="303" customWidth="1"/>
    <col min="11439" max="11446" width="0.875" style="303" customWidth="1"/>
    <col min="11447" max="11447" width="1.625" style="303" customWidth="1"/>
    <col min="11448" max="11451" width="0.875" style="303" customWidth="1"/>
    <col min="11452" max="11456" width="1.625" style="303" customWidth="1"/>
    <col min="11457" max="11457" width="3.625" style="303" customWidth="1"/>
    <col min="11458" max="11458" width="0.875" style="303" customWidth="1"/>
    <col min="11459" max="11459" width="1.625" style="303" customWidth="1"/>
    <col min="11460" max="11463" width="0.875" style="303" customWidth="1"/>
    <col min="11464" max="11468" width="1.625" style="303" customWidth="1"/>
    <col min="11469" max="11469" width="3.625" style="303" customWidth="1"/>
    <col min="11470" max="11470" width="0.875" style="303" customWidth="1"/>
    <col min="11471" max="11471" width="1.625" style="303" customWidth="1"/>
    <col min="11472" max="11475" width="0.875" style="303" customWidth="1"/>
    <col min="11476" max="11480" width="1.625" style="303" customWidth="1"/>
    <col min="11481" max="11481" width="3.625" style="303" customWidth="1"/>
    <col min="11482" max="11482" width="0.875" style="303" customWidth="1"/>
    <col min="11483" max="11483" width="1.625" style="303" customWidth="1"/>
    <col min="11484" max="11487" width="0.875" style="303" customWidth="1"/>
    <col min="11488" max="11492" width="1.625" style="303" customWidth="1"/>
    <col min="11493" max="11493" width="3.625" style="303" customWidth="1"/>
    <col min="11494" max="11520" width="1.625" style="303"/>
    <col min="11521" max="11522" width="0.875" style="303" customWidth="1"/>
    <col min="11523" max="11523" width="1.75" style="303" customWidth="1"/>
    <col min="11524" max="11527" width="0.875" style="303" customWidth="1"/>
    <col min="11528" max="11532" width="1.625" style="303" customWidth="1"/>
    <col min="11533" max="11533" width="3.625" style="303" customWidth="1"/>
    <col min="11534" max="11535" width="0.875" style="303" customWidth="1"/>
    <col min="11536" max="11536" width="1.625" style="303" customWidth="1"/>
    <col min="11537" max="11540" width="0.875" style="303" customWidth="1"/>
    <col min="11541" max="11545" width="1.625" style="303" customWidth="1"/>
    <col min="11546" max="11546" width="3.625" style="303" customWidth="1"/>
    <col min="11547" max="11547" width="0.875" style="303" customWidth="1"/>
    <col min="11548" max="11548" width="1.625" style="303" customWidth="1"/>
    <col min="11549" max="11552" width="0.875" style="303" customWidth="1"/>
    <col min="11553" max="11557" width="1.625" style="303" customWidth="1"/>
    <col min="11558" max="11558" width="3.625" style="303" customWidth="1"/>
    <col min="11559" max="11559" width="0.875" style="303" customWidth="1"/>
    <col min="11560" max="11560" width="1.875" style="303" customWidth="1"/>
    <col min="11561" max="11564" width="0.875" style="303" customWidth="1"/>
    <col min="11565" max="11569" width="1.625" style="303" customWidth="1"/>
    <col min="11570" max="11570" width="3.625" style="303" customWidth="1"/>
    <col min="11571" max="11571" width="0.875" style="303" customWidth="1"/>
    <col min="11572" max="11572" width="1.625" style="303" customWidth="1"/>
    <col min="11573" max="11576" width="0.875" style="303" customWidth="1"/>
    <col min="11577" max="11581" width="1.625" style="303" customWidth="1"/>
    <col min="11582" max="11582" width="3.625" style="303" customWidth="1"/>
    <col min="11583" max="11583" width="0.875" style="303" customWidth="1"/>
    <col min="11584" max="11584" width="1.625" style="303" customWidth="1"/>
    <col min="11585" max="11588" width="0.875" style="303" customWidth="1"/>
    <col min="11589" max="11593" width="1.625" style="303" customWidth="1"/>
    <col min="11594" max="11594" width="3.625" style="303" customWidth="1"/>
    <col min="11595" max="11595" width="0.875" style="303" customWidth="1"/>
    <col min="11596" max="11596" width="1.625" style="303" customWidth="1"/>
    <col min="11597" max="11600" width="0.875" style="303" customWidth="1"/>
    <col min="11601" max="11605" width="1.625" style="303" customWidth="1"/>
    <col min="11606" max="11606" width="4" style="303" customWidth="1"/>
    <col min="11607" max="11607" width="0.875" style="303" customWidth="1"/>
    <col min="11608" max="11608" width="1.625" style="303" customWidth="1"/>
    <col min="11609" max="11612" width="0.875" style="303" customWidth="1"/>
    <col min="11613" max="11617" width="1.625" style="303" customWidth="1"/>
    <col min="11618" max="11618" width="3.625" style="303" customWidth="1"/>
    <col min="11619" max="11619" width="0.875" style="303" customWidth="1"/>
    <col min="11620" max="11620" width="1.625" style="303" customWidth="1"/>
    <col min="11621" max="11624" width="0.875" style="303" customWidth="1"/>
    <col min="11625" max="11629" width="1.625" style="303" customWidth="1"/>
    <col min="11630" max="11630" width="3.625" style="303" customWidth="1"/>
    <col min="11631" max="11631" width="0.875" style="303" customWidth="1"/>
    <col min="11632" max="11632" width="1.625" style="303" customWidth="1"/>
    <col min="11633" max="11636" width="0.875" style="303" customWidth="1"/>
    <col min="11637" max="11641" width="1.625" style="303" customWidth="1"/>
    <col min="11642" max="11642" width="3.625" style="303" customWidth="1"/>
    <col min="11643" max="11645" width="0.875" style="303" customWidth="1"/>
    <col min="11646" max="11646" width="1.625" style="303" customWidth="1"/>
    <col min="11647" max="11650" width="0.875" style="303" customWidth="1"/>
    <col min="11651" max="11655" width="1.625" style="303" customWidth="1"/>
    <col min="11656" max="11656" width="3.625" style="303" customWidth="1"/>
    <col min="11657" max="11658" width="0.875" style="303" customWidth="1"/>
    <col min="11659" max="11659" width="1.625" style="303" customWidth="1"/>
    <col min="11660" max="11663" width="0.875" style="303" customWidth="1"/>
    <col min="11664" max="11668" width="1.625" style="303" customWidth="1"/>
    <col min="11669" max="11669" width="3.625" style="303" customWidth="1"/>
    <col min="11670" max="11671" width="0.875" style="303" customWidth="1"/>
    <col min="11672" max="11672" width="1.625" style="303" customWidth="1"/>
    <col min="11673" max="11676" width="0.875" style="303" customWidth="1"/>
    <col min="11677" max="11681" width="1.625" style="303" customWidth="1"/>
    <col min="11682" max="11682" width="3.625" style="303" customWidth="1"/>
    <col min="11683" max="11683" width="0.875" style="303" customWidth="1"/>
    <col min="11684" max="11684" width="1.625" style="303" customWidth="1"/>
    <col min="11685" max="11688" width="0.875" style="303" customWidth="1"/>
    <col min="11689" max="11693" width="1.625" style="303" customWidth="1"/>
    <col min="11694" max="11694" width="3.625" style="303" customWidth="1"/>
    <col min="11695" max="11702" width="0.875" style="303" customWidth="1"/>
    <col min="11703" max="11703" width="1.625" style="303" customWidth="1"/>
    <col min="11704" max="11707" width="0.875" style="303" customWidth="1"/>
    <col min="11708" max="11712" width="1.625" style="303" customWidth="1"/>
    <col min="11713" max="11713" width="3.625" style="303" customWidth="1"/>
    <col min="11714" max="11714" width="0.875" style="303" customWidth="1"/>
    <col min="11715" max="11715" width="1.625" style="303" customWidth="1"/>
    <col min="11716" max="11719" width="0.875" style="303" customWidth="1"/>
    <col min="11720" max="11724" width="1.625" style="303" customWidth="1"/>
    <col min="11725" max="11725" width="3.625" style="303" customWidth="1"/>
    <col min="11726" max="11726" width="0.875" style="303" customWidth="1"/>
    <col min="11727" max="11727" width="1.625" style="303" customWidth="1"/>
    <col min="11728" max="11731" width="0.875" style="303" customWidth="1"/>
    <col min="11732" max="11736" width="1.625" style="303" customWidth="1"/>
    <col min="11737" max="11737" width="3.625" style="303" customWidth="1"/>
    <col min="11738" max="11738" width="0.875" style="303" customWidth="1"/>
    <col min="11739" max="11739" width="1.625" style="303" customWidth="1"/>
    <col min="11740" max="11743" width="0.875" style="303" customWidth="1"/>
    <col min="11744" max="11748" width="1.625" style="303" customWidth="1"/>
    <col min="11749" max="11749" width="3.625" style="303" customWidth="1"/>
    <col min="11750" max="11776" width="1.625" style="303"/>
    <col min="11777" max="11778" width="0.875" style="303" customWidth="1"/>
    <col min="11779" max="11779" width="1.75" style="303" customWidth="1"/>
    <col min="11780" max="11783" width="0.875" style="303" customWidth="1"/>
    <col min="11784" max="11788" width="1.625" style="303" customWidth="1"/>
    <col min="11789" max="11789" width="3.625" style="303" customWidth="1"/>
    <col min="11790" max="11791" width="0.875" style="303" customWidth="1"/>
    <col min="11792" max="11792" width="1.625" style="303" customWidth="1"/>
    <col min="11793" max="11796" width="0.875" style="303" customWidth="1"/>
    <col min="11797" max="11801" width="1.625" style="303" customWidth="1"/>
    <col min="11802" max="11802" width="3.625" style="303" customWidth="1"/>
    <col min="11803" max="11803" width="0.875" style="303" customWidth="1"/>
    <col min="11804" max="11804" width="1.625" style="303" customWidth="1"/>
    <col min="11805" max="11808" width="0.875" style="303" customWidth="1"/>
    <col min="11809" max="11813" width="1.625" style="303" customWidth="1"/>
    <col min="11814" max="11814" width="3.625" style="303" customWidth="1"/>
    <col min="11815" max="11815" width="0.875" style="303" customWidth="1"/>
    <col min="11816" max="11816" width="1.875" style="303" customWidth="1"/>
    <col min="11817" max="11820" width="0.875" style="303" customWidth="1"/>
    <col min="11821" max="11825" width="1.625" style="303" customWidth="1"/>
    <col min="11826" max="11826" width="3.625" style="303" customWidth="1"/>
    <col min="11827" max="11827" width="0.875" style="303" customWidth="1"/>
    <col min="11828" max="11828" width="1.625" style="303" customWidth="1"/>
    <col min="11829" max="11832" width="0.875" style="303" customWidth="1"/>
    <col min="11833" max="11837" width="1.625" style="303" customWidth="1"/>
    <col min="11838" max="11838" width="3.625" style="303" customWidth="1"/>
    <col min="11839" max="11839" width="0.875" style="303" customWidth="1"/>
    <col min="11840" max="11840" width="1.625" style="303" customWidth="1"/>
    <col min="11841" max="11844" width="0.875" style="303" customWidth="1"/>
    <col min="11845" max="11849" width="1.625" style="303" customWidth="1"/>
    <col min="11850" max="11850" width="3.625" style="303" customWidth="1"/>
    <col min="11851" max="11851" width="0.875" style="303" customWidth="1"/>
    <col min="11852" max="11852" width="1.625" style="303" customWidth="1"/>
    <col min="11853" max="11856" width="0.875" style="303" customWidth="1"/>
    <col min="11857" max="11861" width="1.625" style="303" customWidth="1"/>
    <col min="11862" max="11862" width="4" style="303" customWidth="1"/>
    <col min="11863" max="11863" width="0.875" style="303" customWidth="1"/>
    <col min="11864" max="11864" width="1.625" style="303" customWidth="1"/>
    <col min="11865" max="11868" width="0.875" style="303" customWidth="1"/>
    <col min="11869" max="11873" width="1.625" style="303" customWidth="1"/>
    <col min="11874" max="11874" width="3.625" style="303" customWidth="1"/>
    <col min="11875" max="11875" width="0.875" style="303" customWidth="1"/>
    <col min="11876" max="11876" width="1.625" style="303" customWidth="1"/>
    <col min="11877" max="11880" width="0.875" style="303" customWidth="1"/>
    <col min="11881" max="11885" width="1.625" style="303" customWidth="1"/>
    <col min="11886" max="11886" width="3.625" style="303" customWidth="1"/>
    <col min="11887" max="11887" width="0.875" style="303" customWidth="1"/>
    <col min="11888" max="11888" width="1.625" style="303" customWidth="1"/>
    <col min="11889" max="11892" width="0.875" style="303" customWidth="1"/>
    <col min="11893" max="11897" width="1.625" style="303" customWidth="1"/>
    <col min="11898" max="11898" width="3.625" style="303" customWidth="1"/>
    <col min="11899" max="11901" width="0.875" style="303" customWidth="1"/>
    <col min="11902" max="11902" width="1.625" style="303" customWidth="1"/>
    <col min="11903" max="11906" width="0.875" style="303" customWidth="1"/>
    <col min="11907" max="11911" width="1.625" style="303" customWidth="1"/>
    <col min="11912" max="11912" width="3.625" style="303" customWidth="1"/>
    <col min="11913" max="11914" width="0.875" style="303" customWidth="1"/>
    <col min="11915" max="11915" width="1.625" style="303" customWidth="1"/>
    <col min="11916" max="11919" width="0.875" style="303" customWidth="1"/>
    <col min="11920" max="11924" width="1.625" style="303" customWidth="1"/>
    <col min="11925" max="11925" width="3.625" style="303" customWidth="1"/>
    <col min="11926" max="11927" width="0.875" style="303" customWidth="1"/>
    <col min="11928" max="11928" width="1.625" style="303" customWidth="1"/>
    <col min="11929" max="11932" width="0.875" style="303" customWidth="1"/>
    <col min="11933" max="11937" width="1.625" style="303" customWidth="1"/>
    <col min="11938" max="11938" width="3.625" style="303" customWidth="1"/>
    <col min="11939" max="11939" width="0.875" style="303" customWidth="1"/>
    <col min="11940" max="11940" width="1.625" style="303" customWidth="1"/>
    <col min="11941" max="11944" width="0.875" style="303" customWidth="1"/>
    <col min="11945" max="11949" width="1.625" style="303" customWidth="1"/>
    <col min="11950" max="11950" width="3.625" style="303" customWidth="1"/>
    <col min="11951" max="11958" width="0.875" style="303" customWidth="1"/>
    <col min="11959" max="11959" width="1.625" style="303" customWidth="1"/>
    <col min="11960" max="11963" width="0.875" style="303" customWidth="1"/>
    <col min="11964" max="11968" width="1.625" style="303" customWidth="1"/>
    <col min="11969" max="11969" width="3.625" style="303" customWidth="1"/>
    <col min="11970" max="11970" width="0.875" style="303" customWidth="1"/>
    <col min="11971" max="11971" width="1.625" style="303" customWidth="1"/>
    <col min="11972" max="11975" width="0.875" style="303" customWidth="1"/>
    <col min="11976" max="11980" width="1.625" style="303" customWidth="1"/>
    <col min="11981" max="11981" width="3.625" style="303" customWidth="1"/>
    <col min="11982" max="11982" width="0.875" style="303" customWidth="1"/>
    <col min="11983" max="11983" width="1.625" style="303" customWidth="1"/>
    <col min="11984" max="11987" width="0.875" style="303" customWidth="1"/>
    <col min="11988" max="11992" width="1.625" style="303" customWidth="1"/>
    <col min="11993" max="11993" width="3.625" style="303" customWidth="1"/>
    <col min="11994" max="11994" width="0.875" style="303" customWidth="1"/>
    <col min="11995" max="11995" width="1.625" style="303" customWidth="1"/>
    <col min="11996" max="11999" width="0.875" style="303" customWidth="1"/>
    <col min="12000" max="12004" width="1.625" style="303" customWidth="1"/>
    <col min="12005" max="12005" width="3.625" style="303" customWidth="1"/>
    <col min="12006" max="12032" width="1.625" style="303"/>
    <col min="12033" max="12034" width="0.875" style="303" customWidth="1"/>
    <col min="12035" max="12035" width="1.75" style="303" customWidth="1"/>
    <col min="12036" max="12039" width="0.875" style="303" customWidth="1"/>
    <col min="12040" max="12044" width="1.625" style="303" customWidth="1"/>
    <col min="12045" max="12045" width="3.625" style="303" customWidth="1"/>
    <col min="12046" max="12047" width="0.875" style="303" customWidth="1"/>
    <col min="12048" max="12048" width="1.625" style="303" customWidth="1"/>
    <col min="12049" max="12052" width="0.875" style="303" customWidth="1"/>
    <col min="12053" max="12057" width="1.625" style="303" customWidth="1"/>
    <col min="12058" max="12058" width="3.625" style="303" customWidth="1"/>
    <col min="12059" max="12059" width="0.875" style="303" customWidth="1"/>
    <col min="12060" max="12060" width="1.625" style="303" customWidth="1"/>
    <col min="12061" max="12064" width="0.875" style="303" customWidth="1"/>
    <col min="12065" max="12069" width="1.625" style="303" customWidth="1"/>
    <col min="12070" max="12070" width="3.625" style="303" customWidth="1"/>
    <col min="12071" max="12071" width="0.875" style="303" customWidth="1"/>
    <col min="12072" max="12072" width="1.875" style="303" customWidth="1"/>
    <col min="12073" max="12076" width="0.875" style="303" customWidth="1"/>
    <col min="12077" max="12081" width="1.625" style="303" customWidth="1"/>
    <col min="12082" max="12082" width="3.625" style="303" customWidth="1"/>
    <col min="12083" max="12083" width="0.875" style="303" customWidth="1"/>
    <col min="12084" max="12084" width="1.625" style="303" customWidth="1"/>
    <col min="12085" max="12088" width="0.875" style="303" customWidth="1"/>
    <col min="12089" max="12093" width="1.625" style="303" customWidth="1"/>
    <col min="12094" max="12094" width="3.625" style="303" customWidth="1"/>
    <col min="12095" max="12095" width="0.875" style="303" customWidth="1"/>
    <col min="12096" max="12096" width="1.625" style="303" customWidth="1"/>
    <col min="12097" max="12100" width="0.875" style="303" customWidth="1"/>
    <col min="12101" max="12105" width="1.625" style="303" customWidth="1"/>
    <col min="12106" max="12106" width="3.625" style="303" customWidth="1"/>
    <col min="12107" max="12107" width="0.875" style="303" customWidth="1"/>
    <col min="12108" max="12108" width="1.625" style="303" customWidth="1"/>
    <col min="12109" max="12112" width="0.875" style="303" customWidth="1"/>
    <col min="12113" max="12117" width="1.625" style="303" customWidth="1"/>
    <col min="12118" max="12118" width="4" style="303" customWidth="1"/>
    <col min="12119" max="12119" width="0.875" style="303" customWidth="1"/>
    <col min="12120" max="12120" width="1.625" style="303" customWidth="1"/>
    <col min="12121" max="12124" width="0.875" style="303" customWidth="1"/>
    <col min="12125" max="12129" width="1.625" style="303" customWidth="1"/>
    <col min="12130" max="12130" width="3.625" style="303" customWidth="1"/>
    <col min="12131" max="12131" width="0.875" style="303" customWidth="1"/>
    <col min="12132" max="12132" width="1.625" style="303" customWidth="1"/>
    <col min="12133" max="12136" width="0.875" style="303" customWidth="1"/>
    <col min="12137" max="12141" width="1.625" style="303" customWidth="1"/>
    <col min="12142" max="12142" width="3.625" style="303" customWidth="1"/>
    <col min="12143" max="12143" width="0.875" style="303" customWidth="1"/>
    <col min="12144" max="12144" width="1.625" style="303" customWidth="1"/>
    <col min="12145" max="12148" width="0.875" style="303" customWidth="1"/>
    <col min="12149" max="12153" width="1.625" style="303" customWidth="1"/>
    <col min="12154" max="12154" width="3.625" style="303" customWidth="1"/>
    <col min="12155" max="12157" width="0.875" style="303" customWidth="1"/>
    <col min="12158" max="12158" width="1.625" style="303" customWidth="1"/>
    <col min="12159" max="12162" width="0.875" style="303" customWidth="1"/>
    <col min="12163" max="12167" width="1.625" style="303" customWidth="1"/>
    <col min="12168" max="12168" width="3.625" style="303" customWidth="1"/>
    <col min="12169" max="12170" width="0.875" style="303" customWidth="1"/>
    <col min="12171" max="12171" width="1.625" style="303" customWidth="1"/>
    <col min="12172" max="12175" width="0.875" style="303" customWidth="1"/>
    <col min="12176" max="12180" width="1.625" style="303" customWidth="1"/>
    <col min="12181" max="12181" width="3.625" style="303" customWidth="1"/>
    <col min="12182" max="12183" width="0.875" style="303" customWidth="1"/>
    <col min="12184" max="12184" width="1.625" style="303" customWidth="1"/>
    <col min="12185" max="12188" width="0.875" style="303" customWidth="1"/>
    <col min="12189" max="12193" width="1.625" style="303" customWidth="1"/>
    <col min="12194" max="12194" width="3.625" style="303" customWidth="1"/>
    <col min="12195" max="12195" width="0.875" style="303" customWidth="1"/>
    <col min="12196" max="12196" width="1.625" style="303" customWidth="1"/>
    <col min="12197" max="12200" width="0.875" style="303" customWidth="1"/>
    <col min="12201" max="12205" width="1.625" style="303" customWidth="1"/>
    <col min="12206" max="12206" width="3.625" style="303" customWidth="1"/>
    <col min="12207" max="12214" width="0.875" style="303" customWidth="1"/>
    <col min="12215" max="12215" width="1.625" style="303" customWidth="1"/>
    <col min="12216" max="12219" width="0.875" style="303" customWidth="1"/>
    <col min="12220" max="12224" width="1.625" style="303" customWidth="1"/>
    <col min="12225" max="12225" width="3.625" style="303" customWidth="1"/>
    <col min="12226" max="12226" width="0.875" style="303" customWidth="1"/>
    <col min="12227" max="12227" width="1.625" style="303" customWidth="1"/>
    <col min="12228" max="12231" width="0.875" style="303" customWidth="1"/>
    <col min="12232" max="12236" width="1.625" style="303" customWidth="1"/>
    <col min="12237" max="12237" width="3.625" style="303" customWidth="1"/>
    <col min="12238" max="12238" width="0.875" style="303" customWidth="1"/>
    <col min="12239" max="12239" width="1.625" style="303" customWidth="1"/>
    <col min="12240" max="12243" width="0.875" style="303" customWidth="1"/>
    <col min="12244" max="12248" width="1.625" style="303" customWidth="1"/>
    <col min="12249" max="12249" width="3.625" style="303" customWidth="1"/>
    <col min="12250" max="12250" width="0.875" style="303" customWidth="1"/>
    <col min="12251" max="12251" width="1.625" style="303" customWidth="1"/>
    <col min="12252" max="12255" width="0.875" style="303" customWidth="1"/>
    <col min="12256" max="12260" width="1.625" style="303" customWidth="1"/>
    <col min="12261" max="12261" width="3.625" style="303" customWidth="1"/>
    <col min="12262" max="12288" width="1.625" style="303"/>
    <col min="12289" max="12290" width="0.875" style="303" customWidth="1"/>
    <col min="12291" max="12291" width="1.75" style="303" customWidth="1"/>
    <col min="12292" max="12295" width="0.875" style="303" customWidth="1"/>
    <col min="12296" max="12300" width="1.625" style="303" customWidth="1"/>
    <col min="12301" max="12301" width="3.625" style="303" customWidth="1"/>
    <col min="12302" max="12303" width="0.875" style="303" customWidth="1"/>
    <col min="12304" max="12304" width="1.625" style="303" customWidth="1"/>
    <col min="12305" max="12308" width="0.875" style="303" customWidth="1"/>
    <col min="12309" max="12313" width="1.625" style="303" customWidth="1"/>
    <col min="12314" max="12314" width="3.625" style="303" customWidth="1"/>
    <col min="12315" max="12315" width="0.875" style="303" customWidth="1"/>
    <col min="12316" max="12316" width="1.625" style="303" customWidth="1"/>
    <col min="12317" max="12320" width="0.875" style="303" customWidth="1"/>
    <col min="12321" max="12325" width="1.625" style="303" customWidth="1"/>
    <col min="12326" max="12326" width="3.625" style="303" customWidth="1"/>
    <col min="12327" max="12327" width="0.875" style="303" customWidth="1"/>
    <col min="12328" max="12328" width="1.875" style="303" customWidth="1"/>
    <col min="12329" max="12332" width="0.875" style="303" customWidth="1"/>
    <col min="12333" max="12337" width="1.625" style="303" customWidth="1"/>
    <col min="12338" max="12338" width="3.625" style="303" customWidth="1"/>
    <col min="12339" max="12339" width="0.875" style="303" customWidth="1"/>
    <col min="12340" max="12340" width="1.625" style="303" customWidth="1"/>
    <col min="12341" max="12344" width="0.875" style="303" customWidth="1"/>
    <col min="12345" max="12349" width="1.625" style="303" customWidth="1"/>
    <col min="12350" max="12350" width="3.625" style="303" customWidth="1"/>
    <col min="12351" max="12351" width="0.875" style="303" customWidth="1"/>
    <col min="12352" max="12352" width="1.625" style="303" customWidth="1"/>
    <col min="12353" max="12356" width="0.875" style="303" customWidth="1"/>
    <col min="12357" max="12361" width="1.625" style="303" customWidth="1"/>
    <col min="12362" max="12362" width="3.625" style="303" customWidth="1"/>
    <col min="12363" max="12363" width="0.875" style="303" customWidth="1"/>
    <col min="12364" max="12364" width="1.625" style="303" customWidth="1"/>
    <col min="12365" max="12368" width="0.875" style="303" customWidth="1"/>
    <col min="12369" max="12373" width="1.625" style="303" customWidth="1"/>
    <col min="12374" max="12374" width="4" style="303" customWidth="1"/>
    <col min="12375" max="12375" width="0.875" style="303" customWidth="1"/>
    <col min="12376" max="12376" width="1.625" style="303" customWidth="1"/>
    <col min="12377" max="12380" width="0.875" style="303" customWidth="1"/>
    <col min="12381" max="12385" width="1.625" style="303" customWidth="1"/>
    <col min="12386" max="12386" width="3.625" style="303" customWidth="1"/>
    <col min="12387" max="12387" width="0.875" style="303" customWidth="1"/>
    <col min="12388" max="12388" width="1.625" style="303" customWidth="1"/>
    <col min="12389" max="12392" width="0.875" style="303" customWidth="1"/>
    <col min="12393" max="12397" width="1.625" style="303" customWidth="1"/>
    <col min="12398" max="12398" width="3.625" style="303" customWidth="1"/>
    <col min="12399" max="12399" width="0.875" style="303" customWidth="1"/>
    <col min="12400" max="12400" width="1.625" style="303" customWidth="1"/>
    <col min="12401" max="12404" width="0.875" style="303" customWidth="1"/>
    <col min="12405" max="12409" width="1.625" style="303" customWidth="1"/>
    <col min="12410" max="12410" width="3.625" style="303" customWidth="1"/>
    <col min="12411" max="12413" width="0.875" style="303" customWidth="1"/>
    <col min="12414" max="12414" width="1.625" style="303" customWidth="1"/>
    <col min="12415" max="12418" width="0.875" style="303" customWidth="1"/>
    <col min="12419" max="12423" width="1.625" style="303" customWidth="1"/>
    <col min="12424" max="12424" width="3.625" style="303" customWidth="1"/>
    <col min="12425" max="12426" width="0.875" style="303" customWidth="1"/>
    <col min="12427" max="12427" width="1.625" style="303" customWidth="1"/>
    <col min="12428" max="12431" width="0.875" style="303" customWidth="1"/>
    <col min="12432" max="12436" width="1.625" style="303" customWidth="1"/>
    <col min="12437" max="12437" width="3.625" style="303" customWidth="1"/>
    <col min="12438" max="12439" width="0.875" style="303" customWidth="1"/>
    <col min="12440" max="12440" width="1.625" style="303" customWidth="1"/>
    <col min="12441" max="12444" width="0.875" style="303" customWidth="1"/>
    <col min="12445" max="12449" width="1.625" style="303" customWidth="1"/>
    <col min="12450" max="12450" width="3.625" style="303" customWidth="1"/>
    <col min="12451" max="12451" width="0.875" style="303" customWidth="1"/>
    <col min="12452" max="12452" width="1.625" style="303" customWidth="1"/>
    <col min="12453" max="12456" width="0.875" style="303" customWidth="1"/>
    <col min="12457" max="12461" width="1.625" style="303" customWidth="1"/>
    <col min="12462" max="12462" width="3.625" style="303" customWidth="1"/>
    <col min="12463" max="12470" width="0.875" style="303" customWidth="1"/>
    <col min="12471" max="12471" width="1.625" style="303" customWidth="1"/>
    <col min="12472" max="12475" width="0.875" style="303" customWidth="1"/>
    <col min="12476" max="12480" width="1.625" style="303" customWidth="1"/>
    <col min="12481" max="12481" width="3.625" style="303" customWidth="1"/>
    <col min="12482" max="12482" width="0.875" style="303" customWidth="1"/>
    <col min="12483" max="12483" width="1.625" style="303" customWidth="1"/>
    <col min="12484" max="12487" width="0.875" style="303" customWidth="1"/>
    <col min="12488" max="12492" width="1.625" style="303" customWidth="1"/>
    <col min="12493" max="12493" width="3.625" style="303" customWidth="1"/>
    <col min="12494" max="12494" width="0.875" style="303" customWidth="1"/>
    <col min="12495" max="12495" width="1.625" style="303" customWidth="1"/>
    <col min="12496" max="12499" width="0.875" style="303" customWidth="1"/>
    <col min="12500" max="12504" width="1.625" style="303" customWidth="1"/>
    <col min="12505" max="12505" width="3.625" style="303" customWidth="1"/>
    <col min="12506" max="12506" width="0.875" style="303" customWidth="1"/>
    <col min="12507" max="12507" width="1.625" style="303" customWidth="1"/>
    <col min="12508" max="12511" width="0.875" style="303" customWidth="1"/>
    <col min="12512" max="12516" width="1.625" style="303" customWidth="1"/>
    <col min="12517" max="12517" width="3.625" style="303" customWidth="1"/>
    <col min="12518" max="12544" width="1.625" style="303"/>
    <col min="12545" max="12546" width="0.875" style="303" customWidth="1"/>
    <col min="12547" max="12547" width="1.75" style="303" customWidth="1"/>
    <col min="12548" max="12551" width="0.875" style="303" customWidth="1"/>
    <col min="12552" max="12556" width="1.625" style="303" customWidth="1"/>
    <col min="12557" max="12557" width="3.625" style="303" customWidth="1"/>
    <col min="12558" max="12559" width="0.875" style="303" customWidth="1"/>
    <col min="12560" max="12560" width="1.625" style="303" customWidth="1"/>
    <col min="12561" max="12564" width="0.875" style="303" customWidth="1"/>
    <col min="12565" max="12569" width="1.625" style="303" customWidth="1"/>
    <col min="12570" max="12570" width="3.625" style="303" customWidth="1"/>
    <col min="12571" max="12571" width="0.875" style="303" customWidth="1"/>
    <col min="12572" max="12572" width="1.625" style="303" customWidth="1"/>
    <col min="12573" max="12576" width="0.875" style="303" customWidth="1"/>
    <col min="12577" max="12581" width="1.625" style="303" customWidth="1"/>
    <col min="12582" max="12582" width="3.625" style="303" customWidth="1"/>
    <col min="12583" max="12583" width="0.875" style="303" customWidth="1"/>
    <col min="12584" max="12584" width="1.875" style="303" customWidth="1"/>
    <col min="12585" max="12588" width="0.875" style="303" customWidth="1"/>
    <col min="12589" max="12593" width="1.625" style="303" customWidth="1"/>
    <col min="12594" max="12594" width="3.625" style="303" customWidth="1"/>
    <col min="12595" max="12595" width="0.875" style="303" customWidth="1"/>
    <col min="12596" max="12596" width="1.625" style="303" customWidth="1"/>
    <col min="12597" max="12600" width="0.875" style="303" customWidth="1"/>
    <col min="12601" max="12605" width="1.625" style="303" customWidth="1"/>
    <col min="12606" max="12606" width="3.625" style="303" customWidth="1"/>
    <col min="12607" max="12607" width="0.875" style="303" customWidth="1"/>
    <col min="12608" max="12608" width="1.625" style="303" customWidth="1"/>
    <col min="12609" max="12612" width="0.875" style="303" customWidth="1"/>
    <col min="12613" max="12617" width="1.625" style="303" customWidth="1"/>
    <col min="12618" max="12618" width="3.625" style="303" customWidth="1"/>
    <col min="12619" max="12619" width="0.875" style="303" customWidth="1"/>
    <col min="12620" max="12620" width="1.625" style="303" customWidth="1"/>
    <col min="12621" max="12624" width="0.875" style="303" customWidth="1"/>
    <col min="12625" max="12629" width="1.625" style="303" customWidth="1"/>
    <col min="12630" max="12630" width="4" style="303" customWidth="1"/>
    <col min="12631" max="12631" width="0.875" style="303" customWidth="1"/>
    <col min="12632" max="12632" width="1.625" style="303" customWidth="1"/>
    <col min="12633" max="12636" width="0.875" style="303" customWidth="1"/>
    <col min="12637" max="12641" width="1.625" style="303" customWidth="1"/>
    <col min="12642" max="12642" width="3.625" style="303" customWidth="1"/>
    <col min="12643" max="12643" width="0.875" style="303" customWidth="1"/>
    <col min="12644" max="12644" width="1.625" style="303" customWidth="1"/>
    <col min="12645" max="12648" width="0.875" style="303" customWidth="1"/>
    <col min="12649" max="12653" width="1.625" style="303" customWidth="1"/>
    <col min="12654" max="12654" width="3.625" style="303" customWidth="1"/>
    <col min="12655" max="12655" width="0.875" style="303" customWidth="1"/>
    <col min="12656" max="12656" width="1.625" style="303" customWidth="1"/>
    <col min="12657" max="12660" width="0.875" style="303" customWidth="1"/>
    <col min="12661" max="12665" width="1.625" style="303" customWidth="1"/>
    <col min="12666" max="12666" width="3.625" style="303" customWidth="1"/>
    <col min="12667" max="12669" width="0.875" style="303" customWidth="1"/>
    <col min="12670" max="12670" width="1.625" style="303" customWidth="1"/>
    <col min="12671" max="12674" width="0.875" style="303" customWidth="1"/>
    <col min="12675" max="12679" width="1.625" style="303" customWidth="1"/>
    <col min="12680" max="12680" width="3.625" style="303" customWidth="1"/>
    <col min="12681" max="12682" width="0.875" style="303" customWidth="1"/>
    <col min="12683" max="12683" width="1.625" style="303" customWidth="1"/>
    <col min="12684" max="12687" width="0.875" style="303" customWidth="1"/>
    <col min="12688" max="12692" width="1.625" style="303" customWidth="1"/>
    <col min="12693" max="12693" width="3.625" style="303" customWidth="1"/>
    <col min="12694" max="12695" width="0.875" style="303" customWidth="1"/>
    <col min="12696" max="12696" width="1.625" style="303" customWidth="1"/>
    <col min="12697" max="12700" width="0.875" style="303" customWidth="1"/>
    <col min="12701" max="12705" width="1.625" style="303" customWidth="1"/>
    <col min="12706" max="12706" width="3.625" style="303" customWidth="1"/>
    <col min="12707" max="12707" width="0.875" style="303" customWidth="1"/>
    <col min="12708" max="12708" width="1.625" style="303" customWidth="1"/>
    <col min="12709" max="12712" width="0.875" style="303" customWidth="1"/>
    <col min="12713" max="12717" width="1.625" style="303" customWidth="1"/>
    <col min="12718" max="12718" width="3.625" style="303" customWidth="1"/>
    <col min="12719" max="12726" width="0.875" style="303" customWidth="1"/>
    <col min="12727" max="12727" width="1.625" style="303" customWidth="1"/>
    <col min="12728" max="12731" width="0.875" style="303" customWidth="1"/>
    <col min="12732" max="12736" width="1.625" style="303" customWidth="1"/>
    <col min="12737" max="12737" width="3.625" style="303" customWidth="1"/>
    <col min="12738" max="12738" width="0.875" style="303" customWidth="1"/>
    <col min="12739" max="12739" width="1.625" style="303" customWidth="1"/>
    <col min="12740" max="12743" width="0.875" style="303" customWidth="1"/>
    <col min="12744" max="12748" width="1.625" style="303" customWidth="1"/>
    <col min="12749" max="12749" width="3.625" style="303" customWidth="1"/>
    <col min="12750" max="12750" width="0.875" style="303" customWidth="1"/>
    <col min="12751" max="12751" width="1.625" style="303" customWidth="1"/>
    <col min="12752" max="12755" width="0.875" style="303" customWidth="1"/>
    <col min="12756" max="12760" width="1.625" style="303" customWidth="1"/>
    <col min="12761" max="12761" width="3.625" style="303" customWidth="1"/>
    <col min="12762" max="12762" width="0.875" style="303" customWidth="1"/>
    <col min="12763" max="12763" width="1.625" style="303" customWidth="1"/>
    <col min="12764" max="12767" width="0.875" style="303" customWidth="1"/>
    <col min="12768" max="12772" width="1.625" style="303" customWidth="1"/>
    <col min="12773" max="12773" width="3.625" style="303" customWidth="1"/>
    <col min="12774" max="12800" width="1.625" style="303"/>
    <col min="12801" max="12802" width="0.875" style="303" customWidth="1"/>
    <col min="12803" max="12803" width="1.75" style="303" customWidth="1"/>
    <col min="12804" max="12807" width="0.875" style="303" customWidth="1"/>
    <col min="12808" max="12812" width="1.625" style="303" customWidth="1"/>
    <col min="12813" max="12813" width="3.625" style="303" customWidth="1"/>
    <col min="12814" max="12815" width="0.875" style="303" customWidth="1"/>
    <col min="12816" max="12816" width="1.625" style="303" customWidth="1"/>
    <col min="12817" max="12820" width="0.875" style="303" customWidth="1"/>
    <col min="12821" max="12825" width="1.625" style="303" customWidth="1"/>
    <col min="12826" max="12826" width="3.625" style="303" customWidth="1"/>
    <col min="12827" max="12827" width="0.875" style="303" customWidth="1"/>
    <col min="12828" max="12828" width="1.625" style="303" customWidth="1"/>
    <col min="12829" max="12832" width="0.875" style="303" customWidth="1"/>
    <col min="12833" max="12837" width="1.625" style="303" customWidth="1"/>
    <col min="12838" max="12838" width="3.625" style="303" customWidth="1"/>
    <col min="12839" max="12839" width="0.875" style="303" customWidth="1"/>
    <col min="12840" max="12840" width="1.875" style="303" customWidth="1"/>
    <col min="12841" max="12844" width="0.875" style="303" customWidth="1"/>
    <col min="12845" max="12849" width="1.625" style="303" customWidth="1"/>
    <col min="12850" max="12850" width="3.625" style="303" customWidth="1"/>
    <col min="12851" max="12851" width="0.875" style="303" customWidth="1"/>
    <col min="12852" max="12852" width="1.625" style="303" customWidth="1"/>
    <col min="12853" max="12856" width="0.875" style="303" customWidth="1"/>
    <col min="12857" max="12861" width="1.625" style="303" customWidth="1"/>
    <col min="12862" max="12862" width="3.625" style="303" customWidth="1"/>
    <col min="12863" max="12863" width="0.875" style="303" customWidth="1"/>
    <col min="12864" max="12864" width="1.625" style="303" customWidth="1"/>
    <col min="12865" max="12868" width="0.875" style="303" customWidth="1"/>
    <col min="12869" max="12873" width="1.625" style="303" customWidth="1"/>
    <col min="12874" max="12874" width="3.625" style="303" customWidth="1"/>
    <col min="12875" max="12875" width="0.875" style="303" customWidth="1"/>
    <col min="12876" max="12876" width="1.625" style="303" customWidth="1"/>
    <col min="12877" max="12880" width="0.875" style="303" customWidth="1"/>
    <col min="12881" max="12885" width="1.625" style="303" customWidth="1"/>
    <col min="12886" max="12886" width="4" style="303" customWidth="1"/>
    <col min="12887" max="12887" width="0.875" style="303" customWidth="1"/>
    <col min="12888" max="12888" width="1.625" style="303" customWidth="1"/>
    <col min="12889" max="12892" width="0.875" style="303" customWidth="1"/>
    <col min="12893" max="12897" width="1.625" style="303" customWidth="1"/>
    <col min="12898" max="12898" width="3.625" style="303" customWidth="1"/>
    <col min="12899" max="12899" width="0.875" style="303" customWidth="1"/>
    <col min="12900" max="12900" width="1.625" style="303" customWidth="1"/>
    <col min="12901" max="12904" width="0.875" style="303" customWidth="1"/>
    <col min="12905" max="12909" width="1.625" style="303" customWidth="1"/>
    <col min="12910" max="12910" width="3.625" style="303" customWidth="1"/>
    <col min="12911" max="12911" width="0.875" style="303" customWidth="1"/>
    <col min="12912" max="12912" width="1.625" style="303" customWidth="1"/>
    <col min="12913" max="12916" width="0.875" style="303" customWidth="1"/>
    <col min="12917" max="12921" width="1.625" style="303" customWidth="1"/>
    <col min="12922" max="12922" width="3.625" style="303" customWidth="1"/>
    <col min="12923" max="12925" width="0.875" style="303" customWidth="1"/>
    <col min="12926" max="12926" width="1.625" style="303" customWidth="1"/>
    <col min="12927" max="12930" width="0.875" style="303" customWidth="1"/>
    <col min="12931" max="12935" width="1.625" style="303" customWidth="1"/>
    <col min="12936" max="12936" width="3.625" style="303" customWidth="1"/>
    <col min="12937" max="12938" width="0.875" style="303" customWidth="1"/>
    <col min="12939" max="12939" width="1.625" style="303" customWidth="1"/>
    <col min="12940" max="12943" width="0.875" style="303" customWidth="1"/>
    <col min="12944" max="12948" width="1.625" style="303" customWidth="1"/>
    <col min="12949" max="12949" width="3.625" style="303" customWidth="1"/>
    <col min="12950" max="12951" width="0.875" style="303" customWidth="1"/>
    <col min="12952" max="12952" width="1.625" style="303" customWidth="1"/>
    <col min="12953" max="12956" width="0.875" style="303" customWidth="1"/>
    <col min="12957" max="12961" width="1.625" style="303" customWidth="1"/>
    <col min="12962" max="12962" width="3.625" style="303" customWidth="1"/>
    <col min="12963" max="12963" width="0.875" style="303" customWidth="1"/>
    <col min="12964" max="12964" width="1.625" style="303" customWidth="1"/>
    <col min="12965" max="12968" width="0.875" style="303" customWidth="1"/>
    <col min="12969" max="12973" width="1.625" style="303" customWidth="1"/>
    <col min="12974" max="12974" width="3.625" style="303" customWidth="1"/>
    <col min="12975" max="12982" width="0.875" style="303" customWidth="1"/>
    <col min="12983" max="12983" width="1.625" style="303" customWidth="1"/>
    <col min="12984" max="12987" width="0.875" style="303" customWidth="1"/>
    <col min="12988" max="12992" width="1.625" style="303" customWidth="1"/>
    <col min="12993" max="12993" width="3.625" style="303" customWidth="1"/>
    <col min="12994" max="12994" width="0.875" style="303" customWidth="1"/>
    <col min="12995" max="12995" width="1.625" style="303" customWidth="1"/>
    <col min="12996" max="12999" width="0.875" style="303" customWidth="1"/>
    <col min="13000" max="13004" width="1.625" style="303" customWidth="1"/>
    <col min="13005" max="13005" width="3.625" style="303" customWidth="1"/>
    <col min="13006" max="13006" width="0.875" style="303" customWidth="1"/>
    <col min="13007" max="13007" width="1.625" style="303" customWidth="1"/>
    <col min="13008" max="13011" width="0.875" style="303" customWidth="1"/>
    <col min="13012" max="13016" width="1.625" style="303" customWidth="1"/>
    <col min="13017" max="13017" width="3.625" style="303" customWidth="1"/>
    <col min="13018" max="13018" width="0.875" style="303" customWidth="1"/>
    <col min="13019" max="13019" width="1.625" style="303" customWidth="1"/>
    <col min="13020" max="13023" width="0.875" style="303" customWidth="1"/>
    <col min="13024" max="13028" width="1.625" style="303" customWidth="1"/>
    <col min="13029" max="13029" width="3.625" style="303" customWidth="1"/>
    <col min="13030" max="13056" width="1.625" style="303"/>
    <col min="13057" max="13058" width="0.875" style="303" customWidth="1"/>
    <col min="13059" max="13059" width="1.75" style="303" customWidth="1"/>
    <col min="13060" max="13063" width="0.875" style="303" customWidth="1"/>
    <col min="13064" max="13068" width="1.625" style="303" customWidth="1"/>
    <col min="13069" max="13069" width="3.625" style="303" customWidth="1"/>
    <col min="13070" max="13071" width="0.875" style="303" customWidth="1"/>
    <col min="13072" max="13072" width="1.625" style="303" customWidth="1"/>
    <col min="13073" max="13076" width="0.875" style="303" customWidth="1"/>
    <col min="13077" max="13081" width="1.625" style="303" customWidth="1"/>
    <col min="13082" max="13082" width="3.625" style="303" customWidth="1"/>
    <col min="13083" max="13083" width="0.875" style="303" customWidth="1"/>
    <col min="13084" max="13084" width="1.625" style="303" customWidth="1"/>
    <col min="13085" max="13088" width="0.875" style="303" customWidth="1"/>
    <col min="13089" max="13093" width="1.625" style="303" customWidth="1"/>
    <col min="13094" max="13094" width="3.625" style="303" customWidth="1"/>
    <col min="13095" max="13095" width="0.875" style="303" customWidth="1"/>
    <col min="13096" max="13096" width="1.875" style="303" customWidth="1"/>
    <col min="13097" max="13100" width="0.875" style="303" customWidth="1"/>
    <col min="13101" max="13105" width="1.625" style="303" customWidth="1"/>
    <col min="13106" max="13106" width="3.625" style="303" customWidth="1"/>
    <col min="13107" max="13107" width="0.875" style="303" customWidth="1"/>
    <col min="13108" max="13108" width="1.625" style="303" customWidth="1"/>
    <col min="13109" max="13112" width="0.875" style="303" customWidth="1"/>
    <col min="13113" max="13117" width="1.625" style="303" customWidth="1"/>
    <col min="13118" max="13118" width="3.625" style="303" customWidth="1"/>
    <col min="13119" max="13119" width="0.875" style="303" customWidth="1"/>
    <col min="13120" max="13120" width="1.625" style="303" customWidth="1"/>
    <col min="13121" max="13124" width="0.875" style="303" customWidth="1"/>
    <col min="13125" max="13129" width="1.625" style="303" customWidth="1"/>
    <col min="13130" max="13130" width="3.625" style="303" customWidth="1"/>
    <col min="13131" max="13131" width="0.875" style="303" customWidth="1"/>
    <col min="13132" max="13132" width="1.625" style="303" customWidth="1"/>
    <col min="13133" max="13136" width="0.875" style="303" customWidth="1"/>
    <col min="13137" max="13141" width="1.625" style="303" customWidth="1"/>
    <col min="13142" max="13142" width="4" style="303" customWidth="1"/>
    <col min="13143" max="13143" width="0.875" style="303" customWidth="1"/>
    <col min="13144" max="13144" width="1.625" style="303" customWidth="1"/>
    <col min="13145" max="13148" width="0.875" style="303" customWidth="1"/>
    <col min="13149" max="13153" width="1.625" style="303" customWidth="1"/>
    <col min="13154" max="13154" width="3.625" style="303" customWidth="1"/>
    <col min="13155" max="13155" width="0.875" style="303" customWidth="1"/>
    <col min="13156" max="13156" width="1.625" style="303" customWidth="1"/>
    <col min="13157" max="13160" width="0.875" style="303" customWidth="1"/>
    <col min="13161" max="13165" width="1.625" style="303" customWidth="1"/>
    <col min="13166" max="13166" width="3.625" style="303" customWidth="1"/>
    <col min="13167" max="13167" width="0.875" style="303" customWidth="1"/>
    <col min="13168" max="13168" width="1.625" style="303" customWidth="1"/>
    <col min="13169" max="13172" width="0.875" style="303" customWidth="1"/>
    <col min="13173" max="13177" width="1.625" style="303" customWidth="1"/>
    <col min="13178" max="13178" width="3.625" style="303" customWidth="1"/>
    <col min="13179" max="13181" width="0.875" style="303" customWidth="1"/>
    <col min="13182" max="13182" width="1.625" style="303" customWidth="1"/>
    <col min="13183" max="13186" width="0.875" style="303" customWidth="1"/>
    <col min="13187" max="13191" width="1.625" style="303" customWidth="1"/>
    <col min="13192" max="13192" width="3.625" style="303" customWidth="1"/>
    <col min="13193" max="13194" width="0.875" style="303" customWidth="1"/>
    <col min="13195" max="13195" width="1.625" style="303" customWidth="1"/>
    <col min="13196" max="13199" width="0.875" style="303" customWidth="1"/>
    <col min="13200" max="13204" width="1.625" style="303" customWidth="1"/>
    <col min="13205" max="13205" width="3.625" style="303" customWidth="1"/>
    <col min="13206" max="13207" width="0.875" style="303" customWidth="1"/>
    <col min="13208" max="13208" width="1.625" style="303" customWidth="1"/>
    <col min="13209" max="13212" width="0.875" style="303" customWidth="1"/>
    <col min="13213" max="13217" width="1.625" style="303" customWidth="1"/>
    <col min="13218" max="13218" width="3.625" style="303" customWidth="1"/>
    <col min="13219" max="13219" width="0.875" style="303" customWidth="1"/>
    <col min="13220" max="13220" width="1.625" style="303" customWidth="1"/>
    <col min="13221" max="13224" width="0.875" style="303" customWidth="1"/>
    <col min="13225" max="13229" width="1.625" style="303" customWidth="1"/>
    <col min="13230" max="13230" width="3.625" style="303" customWidth="1"/>
    <col min="13231" max="13238" width="0.875" style="303" customWidth="1"/>
    <col min="13239" max="13239" width="1.625" style="303" customWidth="1"/>
    <col min="13240" max="13243" width="0.875" style="303" customWidth="1"/>
    <col min="13244" max="13248" width="1.625" style="303" customWidth="1"/>
    <col min="13249" max="13249" width="3.625" style="303" customWidth="1"/>
    <col min="13250" max="13250" width="0.875" style="303" customWidth="1"/>
    <col min="13251" max="13251" width="1.625" style="303" customWidth="1"/>
    <col min="13252" max="13255" width="0.875" style="303" customWidth="1"/>
    <col min="13256" max="13260" width="1.625" style="303" customWidth="1"/>
    <col min="13261" max="13261" width="3.625" style="303" customWidth="1"/>
    <col min="13262" max="13262" width="0.875" style="303" customWidth="1"/>
    <col min="13263" max="13263" width="1.625" style="303" customWidth="1"/>
    <col min="13264" max="13267" width="0.875" style="303" customWidth="1"/>
    <col min="13268" max="13272" width="1.625" style="303" customWidth="1"/>
    <col min="13273" max="13273" width="3.625" style="303" customWidth="1"/>
    <col min="13274" max="13274" width="0.875" style="303" customWidth="1"/>
    <col min="13275" max="13275" width="1.625" style="303" customWidth="1"/>
    <col min="13276" max="13279" width="0.875" style="303" customWidth="1"/>
    <col min="13280" max="13284" width="1.625" style="303" customWidth="1"/>
    <col min="13285" max="13285" width="3.625" style="303" customWidth="1"/>
    <col min="13286" max="13312" width="1.625" style="303"/>
    <col min="13313" max="13314" width="0.875" style="303" customWidth="1"/>
    <col min="13315" max="13315" width="1.75" style="303" customWidth="1"/>
    <col min="13316" max="13319" width="0.875" style="303" customWidth="1"/>
    <col min="13320" max="13324" width="1.625" style="303" customWidth="1"/>
    <col min="13325" max="13325" width="3.625" style="303" customWidth="1"/>
    <col min="13326" max="13327" width="0.875" style="303" customWidth="1"/>
    <col min="13328" max="13328" width="1.625" style="303" customWidth="1"/>
    <col min="13329" max="13332" width="0.875" style="303" customWidth="1"/>
    <col min="13333" max="13337" width="1.625" style="303" customWidth="1"/>
    <col min="13338" max="13338" width="3.625" style="303" customWidth="1"/>
    <col min="13339" max="13339" width="0.875" style="303" customWidth="1"/>
    <col min="13340" max="13340" width="1.625" style="303" customWidth="1"/>
    <col min="13341" max="13344" width="0.875" style="303" customWidth="1"/>
    <col min="13345" max="13349" width="1.625" style="303" customWidth="1"/>
    <col min="13350" max="13350" width="3.625" style="303" customWidth="1"/>
    <col min="13351" max="13351" width="0.875" style="303" customWidth="1"/>
    <col min="13352" max="13352" width="1.875" style="303" customWidth="1"/>
    <col min="13353" max="13356" width="0.875" style="303" customWidth="1"/>
    <col min="13357" max="13361" width="1.625" style="303" customWidth="1"/>
    <col min="13362" max="13362" width="3.625" style="303" customWidth="1"/>
    <col min="13363" max="13363" width="0.875" style="303" customWidth="1"/>
    <col min="13364" max="13364" width="1.625" style="303" customWidth="1"/>
    <col min="13365" max="13368" width="0.875" style="303" customWidth="1"/>
    <col min="13369" max="13373" width="1.625" style="303" customWidth="1"/>
    <col min="13374" max="13374" width="3.625" style="303" customWidth="1"/>
    <col min="13375" max="13375" width="0.875" style="303" customWidth="1"/>
    <col min="13376" max="13376" width="1.625" style="303" customWidth="1"/>
    <col min="13377" max="13380" width="0.875" style="303" customWidth="1"/>
    <col min="13381" max="13385" width="1.625" style="303" customWidth="1"/>
    <col min="13386" max="13386" width="3.625" style="303" customWidth="1"/>
    <col min="13387" max="13387" width="0.875" style="303" customWidth="1"/>
    <col min="13388" max="13388" width="1.625" style="303" customWidth="1"/>
    <col min="13389" max="13392" width="0.875" style="303" customWidth="1"/>
    <col min="13393" max="13397" width="1.625" style="303" customWidth="1"/>
    <col min="13398" max="13398" width="4" style="303" customWidth="1"/>
    <col min="13399" max="13399" width="0.875" style="303" customWidth="1"/>
    <col min="13400" max="13400" width="1.625" style="303" customWidth="1"/>
    <col min="13401" max="13404" width="0.875" style="303" customWidth="1"/>
    <col min="13405" max="13409" width="1.625" style="303" customWidth="1"/>
    <col min="13410" max="13410" width="3.625" style="303" customWidth="1"/>
    <col min="13411" max="13411" width="0.875" style="303" customWidth="1"/>
    <col min="13412" max="13412" width="1.625" style="303" customWidth="1"/>
    <col min="13413" max="13416" width="0.875" style="303" customWidth="1"/>
    <col min="13417" max="13421" width="1.625" style="303" customWidth="1"/>
    <col min="13422" max="13422" width="3.625" style="303" customWidth="1"/>
    <col min="13423" max="13423" width="0.875" style="303" customWidth="1"/>
    <col min="13424" max="13424" width="1.625" style="303" customWidth="1"/>
    <col min="13425" max="13428" width="0.875" style="303" customWidth="1"/>
    <col min="13429" max="13433" width="1.625" style="303" customWidth="1"/>
    <col min="13434" max="13434" width="3.625" style="303" customWidth="1"/>
    <col min="13435" max="13437" width="0.875" style="303" customWidth="1"/>
    <col min="13438" max="13438" width="1.625" style="303" customWidth="1"/>
    <col min="13439" max="13442" width="0.875" style="303" customWidth="1"/>
    <col min="13443" max="13447" width="1.625" style="303" customWidth="1"/>
    <col min="13448" max="13448" width="3.625" style="303" customWidth="1"/>
    <col min="13449" max="13450" width="0.875" style="303" customWidth="1"/>
    <col min="13451" max="13451" width="1.625" style="303" customWidth="1"/>
    <col min="13452" max="13455" width="0.875" style="303" customWidth="1"/>
    <col min="13456" max="13460" width="1.625" style="303" customWidth="1"/>
    <col min="13461" max="13461" width="3.625" style="303" customWidth="1"/>
    <col min="13462" max="13463" width="0.875" style="303" customWidth="1"/>
    <col min="13464" max="13464" width="1.625" style="303" customWidth="1"/>
    <col min="13465" max="13468" width="0.875" style="303" customWidth="1"/>
    <col min="13469" max="13473" width="1.625" style="303" customWidth="1"/>
    <col min="13474" max="13474" width="3.625" style="303" customWidth="1"/>
    <col min="13475" max="13475" width="0.875" style="303" customWidth="1"/>
    <col min="13476" max="13476" width="1.625" style="303" customWidth="1"/>
    <col min="13477" max="13480" width="0.875" style="303" customWidth="1"/>
    <col min="13481" max="13485" width="1.625" style="303" customWidth="1"/>
    <col min="13486" max="13486" width="3.625" style="303" customWidth="1"/>
    <col min="13487" max="13494" width="0.875" style="303" customWidth="1"/>
    <col min="13495" max="13495" width="1.625" style="303" customWidth="1"/>
    <col min="13496" max="13499" width="0.875" style="303" customWidth="1"/>
    <col min="13500" max="13504" width="1.625" style="303" customWidth="1"/>
    <col min="13505" max="13505" width="3.625" style="303" customWidth="1"/>
    <col min="13506" max="13506" width="0.875" style="303" customWidth="1"/>
    <col min="13507" max="13507" width="1.625" style="303" customWidth="1"/>
    <col min="13508" max="13511" width="0.875" style="303" customWidth="1"/>
    <col min="13512" max="13516" width="1.625" style="303" customWidth="1"/>
    <col min="13517" max="13517" width="3.625" style="303" customWidth="1"/>
    <col min="13518" max="13518" width="0.875" style="303" customWidth="1"/>
    <col min="13519" max="13519" width="1.625" style="303" customWidth="1"/>
    <col min="13520" max="13523" width="0.875" style="303" customWidth="1"/>
    <col min="13524" max="13528" width="1.625" style="303" customWidth="1"/>
    <col min="13529" max="13529" width="3.625" style="303" customWidth="1"/>
    <col min="13530" max="13530" width="0.875" style="303" customWidth="1"/>
    <col min="13531" max="13531" width="1.625" style="303" customWidth="1"/>
    <col min="13532" max="13535" width="0.875" style="303" customWidth="1"/>
    <col min="13536" max="13540" width="1.625" style="303" customWidth="1"/>
    <col min="13541" max="13541" width="3.625" style="303" customWidth="1"/>
    <col min="13542" max="13568" width="1.625" style="303"/>
    <col min="13569" max="13570" width="0.875" style="303" customWidth="1"/>
    <col min="13571" max="13571" width="1.75" style="303" customWidth="1"/>
    <col min="13572" max="13575" width="0.875" style="303" customWidth="1"/>
    <col min="13576" max="13580" width="1.625" style="303" customWidth="1"/>
    <col min="13581" max="13581" width="3.625" style="303" customWidth="1"/>
    <col min="13582" max="13583" width="0.875" style="303" customWidth="1"/>
    <col min="13584" max="13584" width="1.625" style="303" customWidth="1"/>
    <col min="13585" max="13588" width="0.875" style="303" customWidth="1"/>
    <col min="13589" max="13593" width="1.625" style="303" customWidth="1"/>
    <col min="13594" max="13594" width="3.625" style="303" customWidth="1"/>
    <col min="13595" max="13595" width="0.875" style="303" customWidth="1"/>
    <col min="13596" max="13596" width="1.625" style="303" customWidth="1"/>
    <col min="13597" max="13600" width="0.875" style="303" customWidth="1"/>
    <col min="13601" max="13605" width="1.625" style="303" customWidth="1"/>
    <col min="13606" max="13606" width="3.625" style="303" customWidth="1"/>
    <col min="13607" max="13607" width="0.875" style="303" customWidth="1"/>
    <col min="13608" max="13608" width="1.875" style="303" customWidth="1"/>
    <col min="13609" max="13612" width="0.875" style="303" customWidth="1"/>
    <col min="13613" max="13617" width="1.625" style="303" customWidth="1"/>
    <col min="13618" max="13618" width="3.625" style="303" customWidth="1"/>
    <col min="13619" max="13619" width="0.875" style="303" customWidth="1"/>
    <col min="13620" max="13620" width="1.625" style="303" customWidth="1"/>
    <col min="13621" max="13624" width="0.875" style="303" customWidth="1"/>
    <col min="13625" max="13629" width="1.625" style="303" customWidth="1"/>
    <col min="13630" max="13630" width="3.625" style="303" customWidth="1"/>
    <col min="13631" max="13631" width="0.875" style="303" customWidth="1"/>
    <col min="13632" max="13632" width="1.625" style="303" customWidth="1"/>
    <col min="13633" max="13636" width="0.875" style="303" customWidth="1"/>
    <col min="13637" max="13641" width="1.625" style="303" customWidth="1"/>
    <col min="13642" max="13642" width="3.625" style="303" customWidth="1"/>
    <col min="13643" max="13643" width="0.875" style="303" customWidth="1"/>
    <col min="13644" max="13644" width="1.625" style="303" customWidth="1"/>
    <col min="13645" max="13648" width="0.875" style="303" customWidth="1"/>
    <col min="13649" max="13653" width="1.625" style="303" customWidth="1"/>
    <col min="13654" max="13654" width="4" style="303" customWidth="1"/>
    <col min="13655" max="13655" width="0.875" style="303" customWidth="1"/>
    <col min="13656" max="13656" width="1.625" style="303" customWidth="1"/>
    <col min="13657" max="13660" width="0.875" style="303" customWidth="1"/>
    <col min="13661" max="13665" width="1.625" style="303" customWidth="1"/>
    <col min="13666" max="13666" width="3.625" style="303" customWidth="1"/>
    <col min="13667" max="13667" width="0.875" style="303" customWidth="1"/>
    <col min="13668" max="13668" width="1.625" style="303" customWidth="1"/>
    <col min="13669" max="13672" width="0.875" style="303" customWidth="1"/>
    <col min="13673" max="13677" width="1.625" style="303" customWidth="1"/>
    <col min="13678" max="13678" width="3.625" style="303" customWidth="1"/>
    <col min="13679" max="13679" width="0.875" style="303" customWidth="1"/>
    <col min="13680" max="13680" width="1.625" style="303" customWidth="1"/>
    <col min="13681" max="13684" width="0.875" style="303" customWidth="1"/>
    <col min="13685" max="13689" width="1.625" style="303" customWidth="1"/>
    <col min="13690" max="13690" width="3.625" style="303" customWidth="1"/>
    <col min="13691" max="13693" width="0.875" style="303" customWidth="1"/>
    <col min="13694" max="13694" width="1.625" style="303" customWidth="1"/>
    <col min="13695" max="13698" width="0.875" style="303" customWidth="1"/>
    <col min="13699" max="13703" width="1.625" style="303" customWidth="1"/>
    <col min="13704" max="13704" width="3.625" style="303" customWidth="1"/>
    <col min="13705" max="13706" width="0.875" style="303" customWidth="1"/>
    <col min="13707" max="13707" width="1.625" style="303" customWidth="1"/>
    <col min="13708" max="13711" width="0.875" style="303" customWidth="1"/>
    <col min="13712" max="13716" width="1.625" style="303" customWidth="1"/>
    <col min="13717" max="13717" width="3.625" style="303" customWidth="1"/>
    <col min="13718" max="13719" width="0.875" style="303" customWidth="1"/>
    <col min="13720" max="13720" width="1.625" style="303" customWidth="1"/>
    <col min="13721" max="13724" width="0.875" style="303" customWidth="1"/>
    <col min="13725" max="13729" width="1.625" style="303" customWidth="1"/>
    <col min="13730" max="13730" width="3.625" style="303" customWidth="1"/>
    <col min="13731" max="13731" width="0.875" style="303" customWidth="1"/>
    <col min="13732" max="13732" width="1.625" style="303" customWidth="1"/>
    <col min="13733" max="13736" width="0.875" style="303" customWidth="1"/>
    <col min="13737" max="13741" width="1.625" style="303" customWidth="1"/>
    <col min="13742" max="13742" width="3.625" style="303" customWidth="1"/>
    <col min="13743" max="13750" width="0.875" style="303" customWidth="1"/>
    <col min="13751" max="13751" width="1.625" style="303" customWidth="1"/>
    <col min="13752" max="13755" width="0.875" style="303" customWidth="1"/>
    <col min="13756" max="13760" width="1.625" style="303" customWidth="1"/>
    <col min="13761" max="13761" width="3.625" style="303" customWidth="1"/>
    <col min="13762" max="13762" width="0.875" style="303" customWidth="1"/>
    <col min="13763" max="13763" width="1.625" style="303" customWidth="1"/>
    <col min="13764" max="13767" width="0.875" style="303" customWidth="1"/>
    <col min="13768" max="13772" width="1.625" style="303" customWidth="1"/>
    <col min="13773" max="13773" width="3.625" style="303" customWidth="1"/>
    <col min="13774" max="13774" width="0.875" style="303" customWidth="1"/>
    <col min="13775" max="13775" width="1.625" style="303" customWidth="1"/>
    <col min="13776" max="13779" width="0.875" style="303" customWidth="1"/>
    <col min="13780" max="13784" width="1.625" style="303" customWidth="1"/>
    <col min="13785" max="13785" width="3.625" style="303" customWidth="1"/>
    <col min="13786" max="13786" width="0.875" style="303" customWidth="1"/>
    <col min="13787" max="13787" width="1.625" style="303" customWidth="1"/>
    <col min="13788" max="13791" width="0.875" style="303" customWidth="1"/>
    <col min="13792" max="13796" width="1.625" style="303" customWidth="1"/>
    <col min="13797" max="13797" width="3.625" style="303" customWidth="1"/>
    <col min="13798" max="13824" width="1.625" style="303"/>
    <col min="13825" max="13826" width="0.875" style="303" customWidth="1"/>
    <col min="13827" max="13827" width="1.75" style="303" customWidth="1"/>
    <col min="13828" max="13831" width="0.875" style="303" customWidth="1"/>
    <col min="13832" max="13836" width="1.625" style="303" customWidth="1"/>
    <col min="13837" max="13837" width="3.625" style="303" customWidth="1"/>
    <col min="13838" max="13839" width="0.875" style="303" customWidth="1"/>
    <col min="13840" max="13840" width="1.625" style="303" customWidth="1"/>
    <col min="13841" max="13844" width="0.875" style="303" customWidth="1"/>
    <col min="13845" max="13849" width="1.625" style="303" customWidth="1"/>
    <col min="13850" max="13850" width="3.625" style="303" customWidth="1"/>
    <col min="13851" max="13851" width="0.875" style="303" customWidth="1"/>
    <col min="13852" max="13852" width="1.625" style="303" customWidth="1"/>
    <col min="13853" max="13856" width="0.875" style="303" customWidth="1"/>
    <col min="13857" max="13861" width="1.625" style="303" customWidth="1"/>
    <col min="13862" max="13862" width="3.625" style="303" customWidth="1"/>
    <col min="13863" max="13863" width="0.875" style="303" customWidth="1"/>
    <col min="13864" max="13864" width="1.875" style="303" customWidth="1"/>
    <col min="13865" max="13868" width="0.875" style="303" customWidth="1"/>
    <col min="13869" max="13873" width="1.625" style="303" customWidth="1"/>
    <col min="13874" max="13874" width="3.625" style="303" customWidth="1"/>
    <col min="13875" max="13875" width="0.875" style="303" customWidth="1"/>
    <col min="13876" max="13876" width="1.625" style="303" customWidth="1"/>
    <col min="13877" max="13880" width="0.875" style="303" customWidth="1"/>
    <col min="13881" max="13885" width="1.625" style="303" customWidth="1"/>
    <col min="13886" max="13886" width="3.625" style="303" customWidth="1"/>
    <col min="13887" max="13887" width="0.875" style="303" customWidth="1"/>
    <col min="13888" max="13888" width="1.625" style="303" customWidth="1"/>
    <col min="13889" max="13892" width="0.875" style="303" customWidth="1"/>
    <col min="13893" max="13897" width="1.625" style="303" customWidth="1"/>
    <col min="13898" max="13898" width="3.625" style="303" customWidth="1"/>
    <col min="13899" max="13899" width="0.875" style="303" customWidth="1"/>
    <col min="13900" max="13900" width="1.625" style="303" customWidth="1"/>
    <col min="13901" max="13904" width="0.875" style="303" customWidth="1"/>
    <col min="13905" max="13909" width="1.625" style="303" customWidth="1"/>
    <col min="13910" max="13910" width="4" style="303" customWidth="1"/>
    <col min="13911" max="13911" width="0.875" style="303" customWidth="1"/>
    <col min="13912" max="13912" width="1.625" style="303" customWidth="1"/>
    <col min="13913" max="13916" width="0.875" style="303" customWidth="1"/>
    <col min="13917" max="13921" width="1.625" style="303" customWidth="1"/>
    <col min="13922" max="13922" width="3.625" style="303" customWidth="1"/>
    <col min="13923" max="13923" width="0.875" style="303" customWidth="1"/>
    <col min="13924" max="13924" width="1.625" style="303" customWidth="1"/>
    <col min="13925" max="13928" width="0.875" style="303" customWidth="1"/>
    <col min="13929" max="13933" width="1.625" style="303" customWidth="1"/>
    <col min="13934" max="13934" width="3.625" style="303" customWidth="1"/>
    <col min="13935" max="13935" width="0.875" style="303" customWidth="1"/>
    <col min="13936" max="13936" width="1.625" style="303" customWidth="1"/>
    <col min="13937" max="13940" width="0.875" style="303" customWidth="1"/>
    <col min="13941" max="13945" width="1.625" style="303" customWidth="1"/>
    <col min="13946" max="13946" width="3.625" style="303" customWidth="1"/>
    <col min="13947" max="13949" width="0.875" style="303" customWidth="1"/>
    <col min="13950" max="13950" width="1.625" style="303" customWidth="1"/>
    <col min="13951" max="13954" width="0.875" style="303" customWidth="1"/>
    <col min="13955" max="13959" width="1.625" style="303" customWidth="1"/>
    <col min="13960" max="13960" width="3.625" style="303" customWidth="1"/>
    <col min="13961" max="13962" width="0.875" style="303" customWidth="1"/>
    <col min="13963" max="13963" width="1.625" style="303" customWidth="1"/>
    <col min="13964" max="13967" width="0.875" style="303" customWidth="1"/>
    <col min="13968" max="13972" width="1.625" style="303" customWidth="1"/>
    <col min="13973" max="13973" width="3.625" style="303" customWidth="1"/>
    <col min="13974" max="13975" width="0.875" style="303" customWidth="1"/>
    <col min="13976" max="13976" width="1.625" style="303" customWidth="1"/>
    <col min="13977" max="13980" width="0.875" style="303" customWidth="1"/>
    <col min="13981" max="13985" width="1.625" style="303" customWidth="1"/>
    <col min="13986" max="13986" width="3.625" style="303" customWidth="1"/>
    <col min="13987" max="13987" width="0.875" style="303" customWidth="1"/>
    <col min="13988" max="13988" width="1.625" style="303" customWidth="1"/>
    <col min="13989" max="13992" width="0.875" style="303" customWidth="1"/>
    <col min="13993" max="13997" width="1.625" style="303" customWidth="1"/>
    <col min="13998" max="13998" width="3.625" style="303" customWidth="1"/>
    <col min="13999" max="14006" width="0.875" style="303" customWidth="1"/>
    <col min="14007" max="14007" width="1.625" style="303" customWidth="1"/>
    <col min="14008" max="14011" width="0.875" style="303" customWidth="1"/>
    <col min="14012" max="14016" width="1.625" style="303" customWidth="1"/>
    <col min="14017" max="14017" width="3.625" style="303" customWidth="1"/>
    <col min="14018" max="14018" width="0.875" style="303" customWidth="1"/>
    <col min="14019" max="14019" width="1.625" style="303" customWidth="1"/>
    <col min="14020" max="14023" width="0.875" style="303" customWidth="1"/>
    <col min="14024" max="14028" width="1.625" style="303" customWidth="1"/>
    <col min="14029" max="14029" width="3.625" style="303" customWidth="1"/>
    <col min="14030" max="14030" width="0.875" style="303" customWidth="1"/>
    <col min="14031" max="14031" width="1.625" style="303" customWidth="1"/>
    <col min="14032" max="14035" width="0.875" style="303" customWidth="1"/>
    <col min="14036" max="14040" width="1.625" style="303" customWidth="1"/>
    <col min="14041" max="14041" width="3.625" style="303" customWidth="1"/>
    <col min="14042" max="14042" width="0.875" style="303" customWidth="1"/>
    <col min="14043" max="14043" width="1.625" style="303" customWidth="1"/>
    <col min="14044" max="14047" width="0.875" style="303" customWidth="1"/>
    <col min="14048" max="14052" width="1.625" style="303" customWidth="1"/>
    <col min="14053" max="14053" width="3.625" style="303" customWidth="1"/>
    <col min="14054" max="14080" width="1.625" style="303"/>
    <col min="14081" max="14082" width="0.875" style="303" customWidth="1"/>
    <col min="14083" max="14083" width="1.75" style="303" customWidth="1"/>
    <col min="14084" max="14087" width="0.875" style="303" customWidth="1"/>
    <col min="14088" max="14092" width="1.625" style="303" customWidth="1"/>
    <col min="14093" max="14093" width="3.625" style="303" customWidth="1"/>
    <col min="14094" max="14095" width="0.875" style="303" customWidth="1"/>
    <col min="14096" max="14096" width="1.625" style="303" customWidth="1"/>
    <col min="14097" max="14100" width="0.875" style="303" customWidth="1"/>
    <col min="14101" max="14105" width="1.625" style="303" customWidth="1"/>
    <col min="14106" max="14106" width="3.625" style="303" customWidth="1"/>
    <col min="14107" max="14107" width="0.875" style="303" customWidth="1"/>
    <col min="14108" max="14108" width="1.625" style="303" customWidth="1"/>
    <col min="14109" max="14112" width="0.875" style="303" customWidth="1"/>
    <col min="14113" max="14117" width="1.625" style="303" customWidth="1"/>
    <col min="14118" max="14118" width="3.625" style="303" customWidth="1"/>
    <col min="14119" max="14119" width="0.875" style="303" customWidth="1"/>
    <col min="14120" max="14120" width="1.875" style="303" customWidth="1"/>
    <col min="14121" max="14124" width="0.875" style="303" customWidth="1"/>
    <col min="14125" max="14129" width="1.625" style="303" customWidth="1"/>
    <col min="14130" max="14130" width="3.625" style="303" customWidth="1"/>
    <col min="14131" max="14131" width="0.875" style="303" customWidth="1"/>
    <col min="14132" max="14132" width="1.625" style="303" customWidth="1"/>
    <col min="14133" max="14136" width="0.875" style="303" customWidth="1"/>
    <col min="14137" max="14141" width="1.625" style="303" customWidth="1"/>
    <col min="14142" max="14142" width="3.625" style="303" customWidth="1"/>
    <col min="14143" max="14143" width="0.875" style="303" customWidth="1"/>
    <col min="14144" max="14144" width="1.625" style="303" customWidth="1"/>
    <col min="14145" max="14148" width="0.875" style="303" customWidth="1"/>
    <col min="14149" max="14153" width="1.625" style="303" customWidth="1"/>
    <col min="14154" max="14154" width="3.625" style="303" customWidth="1"/>
    <col min="14155" max="14155" width="0.875" style="303" customWidth="1"/>
    <col min="14156" max="14156" width="1.625" style="303" customWidth="1"/>
    <col min="14157" max="14160" width="0.875" style="303" customWidth="1"/>
    <col min="14161" max="14165" width="1.625" style="303" customWidth="1"/>
    <col min="14166" max="14166" width="4" style="303" customWidth="1"/>
    <col min="14167" max="14167" width="0.875" style="303" customWidth="1"/>
    <col min="14168" max="14168" width="1.625" style="303" customWidth="1"/>
    <col min="14169" max="14172" width="0.875" style="303" customWidth="1"/>
    <col min="14173" max="14177" width="1.625" style="303" customWidth="1"/>
    <col min="14178" max="14178" width="3.625" style="303" customWidth="1"/>
    <col min="14179" max="14179" width="0.875" style="303" customWidth="1"/>
    <col min="14180" max="14180" width="1.625" style="303" customWidth="1"/>
    <col min="14181" max="14184" width="0.875" style="303" customWidth="1"/>
    <col min="14185" max="14189" width="1.625" style="303" customWidth="1"/>
    <col min="14190" max="14190" width="3.625" style="303" customWidth="1"/>
    <col min="14191" max="14191" width="0.875" style="303" customWidth="1"/>
    <col min="14192" max="14192" width="1.625" style="303" customWidth="1"/>
    <col min="14193" max="14196" width="0.875" style="303" customWidth="1"/>
    <col min="14197" max="14201" width="1.625" style="303" customWidth="1"/>
    <col min="14202" max="14202" width="3.625" style="303" customWidth="1"/>
    <col min="14203" max="14205" width="0.875" style="303" customWidth="1"/>
    <col min="14206" max="14206" width="1.625" style="303" customWidth="1"/>
    <col min="14207" max="14210" width="0.875" style="303" customWidth="1"/>
    <col min="14211" max="14215" width="1.625" style="303" customWidth="1"/>
    <col min="14216" max="14216" width="3.625" style="303" customWidth="1"/>
    <col min="14217" max="14218" width="0.875" style="303" customWidth="1"/>
    <col min="14219" max="14219" width="1.625" style="303" customWidth="1"/>
    <col min="14220" max="14223" width="0.875" style="303" customWidth="1"/>
    <col min="14224" max="14228" width="1.625" style="303" customWidth="1"/>
    <col min="14229" max="14229" width="3.625" style="303" customWidth="1"/>
    <col min="14230" max="14231" width="0.875" style="303" customWidth="1"/>
    <col min="14232" max="14232" width="1.625" style="303" customWidth="1"/>
    <col min="14233" max="14236" width="0.875" style="303" customWidth="1"/>
    <col min="14237" max="14241" width="1.625" style="303" customWidth="1"/>
    <col min="14242" max="14242" width="3.625" style="303" customWidth="1"/>
    <col min="14243" max="14243" width="0.875" style="303" customWidth="1"/>
    <col min="14244" max="14244" width="1.625" style="303" customWidth="1"/>
    <col min="14245" max="14248" width="0.875" style="303" customWidth="1"/>
    <col min="14249" max="14253" width="1.625" style="303" customWidth="1"/>
    <col min="14254" max="14254" width="3.625" style="303" customWidth="1"/>
    <col min="14255" max="14262" width="0.875" style="303" customWidth="1"/>
    <col min="14263" max="14263" width="1.625" style="303" customWidth="1"/>
    <col min="14264" max="14267" width="0.875" style="303" customWidth="1"/>
    <col min="14268" max="14272" width="1.625" style="303" customWidth="1"/>
    <col min="14273" max="14273" width="3.625" style="303" customWidth="1"/>
    <col min="14274" max="14274" width="0.875" style="303" customWidth="1"/>
    <col min="14275" max="14275" width="1.625" style="303" customWidth="1"/>
    <col min="14276" max="14279" width="0.875" style="303" customWidth="1"/>
    <col min="14280" max="14284" width="1.625" style="303" customWidth="1"/>
    <col min="14285" max="14285" width="3.625" style="303" customWidth="1"/>
    <col min="14286" max="14286" width="0.875" style="303" customWidth="1"/>
    <col min="14287" max="14287" width="1.625" style="303" customWidth="1"/>
    <col min="14288" max="14291" width="0.875" style="303" customWidth="1"/>
    <col min="14292" max="14296" width="1.625" style="303" customWidth="1"/>
    <col min="14297" max="14297" width="3.625" style="303" customWidth="1"/>
    <col min="14298" max="14298" width="0.875" style="303" customWidth="1"/>
    <col min="14299" max="14299" width="1.625" style="303" customWidth="1"/>
    <col min="14300" max="14303" width="0.875" style="303" customWidth="1"/>
    <col min="14304" max="14308" width="1.625" style="303" customWidth="1"/>
    <col min="14309" max="14309" width="3.625" style="303" customWidth="1"/>
    <col min="14310" max="14336" width="1.625" style="303"/>
    <col min="14337" max="14338" width="0.875" style="303" customWidth="1"/>
    <col min="14339" max="14339" width="1.75" style="303" customWidth="1"/>
    <col min="14340" max="14343" width="0.875" style="303" customWidth="1"/>
    <col min="14344" max="14348" width="1.625" style="303" customWidth="1"/>
    <col min="14349" max="14349" width="3.625" style="303" customWidth="1"/>
    <col min="14350" max="14351" width="0.875" style="303" customWidth="1"/>
    <col min="14352" max="14352" width="1.625" style="303" customWidth="1"/>
    <col min="14353" max="14356" width="0.875" style="303" customWidth="1"/>
    <col min="14357" max="14361" width="1.625" style="303" customWidth="1"/>
    <col min="14362" max="14362" width="3.625" style="303" customWidth="1"/>
    <col min="14363" max="14363" width="0.875" style="303" customWidth="1"/>
    <col min="14364" max="14364" width="1.625" style="303" customWidth="1"/>
    <col min="14365" max="14368" width="0.875" style="303" customWidth="1"/>
    <col min="14369" max="14373" width="1.625" style="303" customWidth="1"/>
    <col min="14374" max="14374" width="3.625" style="303" customWidth="1"/>
    <col min="14375" max="14375" width="0.875" style="303" customWidth="1"/>
    <col min="14376" max="14376" width="1.875" style="303" customWidth="1"/>
    <col min="14377" max="14380" width="0.875" style="303" customWidth="1"/>
    <col min="14381" max="14385" width="1.625" style="303" customWidth="1"/>
    <col min="14386" max="14386" width="3.625" style="303" customWidth="1"/>
    <col min="14387" max="14387" width="0.875" style="303" customWidth="1"/>
    <col min="14388" max="14388" width="1.625" style="303" customWidth="1"/>
    <col min="14389" max="14392" width="0.875" style="303" customWidth="1"/>
    <col min="14393" max="14397" width="1.625" style="303" customWidth="1"/>
    <col min="14398" max="14398" width="3.625" style="303" customWidth="1"/>
    <col min="14399" max="14399" width="0.875" style="303" customWidth="1"/>
    <col min="14400" max="14400" width="1.625" style="303" customWidth="1"/>
    <col min="14401" max="14404" width="0.875" style="303" customWidth="1"/>
    <col min="14405" max="14409" width="1.625" style="303" customWidth="1"/>
    <col min="14410" max="14410" width="3.625" style="303" customWidth="1"/>
    <col min="14411" max="14411" width="0.875" style="303" customWidth="1"/>
    <col min="14412" max="14412" width="1.625" style="303" customWidth="1"/>
    <col min="14413" max="14416" width="0.875" style="303" customWidth="1"/>
    <col min="14417" max="14421" width="1.625" style="303" customWidth="1"/>
    <col min="14422" max="14422" width="4" style="303" customWidth="1"/>
    <col min="14423" max="14423" width="0.875" style="303" customWidth="1"/>
    <col min="14424" max="14424" width="1.625" style="303" customWidth="1"/>
    <col min="14425" max="14428" width="0.875" style="303" customWidth="1"/>
    <col min="14429" max="14433" width="1.625" style="303" customWidth="1"/>
    <col min="14434" max="14434" width="3.625" style="303" customWidth="1"/>
    <col min="14435" max="14435" width="0.875" style="303" customWidth="1"/>
    <col min="14436" max="14436" width="1.625" style="303" customWidth="1"/>
    <col min="14437" max="14440" width="0.875" style="303" customWidth="1"/>
    <col min="14441" max="14445" width="1.625" style="303" customWidth="1"/>
    <col min="14446" max="14446" width="3.625" style="303" customWidth="1"/>
    <col min="14447" max="14447" width="0.875" style="303" customWidth="1"/>
    <col min="14448" max="14448" width="1.625" style="303" customWidth="1"/>
    <col min="14449" max="14452" width="0.875" style="303" customWidth="1"/>
    <col min="14453" max="14457" width="1.625" style="303" customWidth="1"/>
    <col min="14458" max="14458" width="3.625" style="303" customWidth="1"/>
    <col min="14459" max="14461" width="0.875" style="303" customWidth="1"/>
    <col min="14462" max="14462" width="1.625" style="303" customWidth="1"/>
    <col min="14463" max="14466" width="0.875" style="303" customWidth="1"/>
    <col min="14467" max="14471" width="1.625" style="303" customWidth="1"/>
    <col min="14472" max="14472" width="3.625" style="303" customWidth="1"/>
    <col min="14473" max="14474" width="0.875" style="303" customWidth="1"/>
    <col min="14475" max="14475" width="1.625" style="303" customWidth="1"/>
    <col min="14476" max="14479" width="0.875" style="303" customWidth="1"/>
    <col min="14480" max="14484" width="1.625" style="303" customWidth="1"/>
    <col min="14485" max="14485" width="3.625" style="303" customWidth="1"/>
    <col min="14486" max="14487" width="0.875" style="303" customWidth="1"/>
    <col min="14488" max="14488" width="1.625" style="303" customWidth="1"/>
    <col min="14489" max="14492" width="0.875" style="303" customWidth="1"/>
    <col min="14493" max="14497" width="1.625" style="303" customWidth="1"/>
    <col min="14498" max="14498" width="3.625" style="303" customWidth="1"/>
    <col min="14499" max="14499" width="0.875" style="303" customWidth="1"/>
    <col min="14500" max="14500" width="1.625" style="303" customWidth="1"/>
    <col min="14501" max="14504" width="0.875" style="303" customWidth="1"/>
    <col min="14505" max="14509" width="1.625" style="303" customWidth="1"/>
    <col min="14510" max="14510" width="3.625" style="303" customWidth="1"/>
    <col min="14511" max="14518" width="0.875" style="303" customWidth="1"/>
    <col min="14519" max="14519" width="1.625" style="303" customWidth="1"/>
    <col min="14520" max="14523" width="0.875" style="303" customWidth="1"/>
    <col min="14524" max="14528" width="1.625" style="303" customWidth="1"/>
    <col min="14529" max="14529" width="3.625" style="303" customWidth="1"/>
    <col min="14530" max="14530" width="0.875" style="303" customWidth="1"/>
    <col min="14531" max="14531" width="1.625" style="303" customWidth="1"/>
    <col min="14532" max="14535" width="0.875" style="303" customWidth="1"/>
    <col min="14536" max="14540" width="1.625" style="303" customWidth="1"/>
    <col min="14541" max="14541" width="3.625" style="303" customWidth="1"/>
    <col min="14542" max="14542" width="0.875" style="303" customWidth="1"/>
    <col min="14543" max="14543" width="1.625" style="303" customWidth="1"/>
    <col min="14544" max="14547" width="0.875" style="303" customWidth="1"/>
    <col min="14548" max="14552" width="1.625" style="303" customWidth="1"/>
    <col min="14553" max="14553" width="3.625" style="303" customWidth="1"/>
    <col min="14554" max="14554" width="0.875" style="303" customWidth="1"/>
    <col min="14555" max="14555" width="1.625" style="303" customWidth="1"/>
    <col min="14556" max="14559" width="0.875" style="303" customWidth="1"/>
    <col min="14560" max="14564" width="1.625" style="303" customWidth="1"/>
    <col min="14565" max="14565" width="3.625" style="303" customWidth="1"/>
    <col min="14566" max="14592" width="1.625" style="303"/>
    <col min="14593" max="14594" width="0.875" style="303" customWidth="1"/>
    <col min="14595" max="14595" width="1.75" style="303" customWidth="1"/>
    <col min="14596" max="14599" width="0.875" style="303" customWidth="1"/>
    <col min="14600" max="14604" width="1.625" style="303" customWidth="1"/>
    <col min="14605" max="14605" width="3.625" style="303" customWidth="1"/>
    <col min="14606" max="14607" width="0.875" style="303" customWidth="1"/>
    <col min="14608" max="14608" width="1.625" style="303" customWidth="1"/>
    <col min="14609" max="14612" width="0.875" style="303" customWidth="1"/>
    <col min="14613" max="14617" width="1.625" style="303" customWidth="1"/>
    <col min="14618" max="14618" width="3.625" style="303" customWidth="1"/>
    <col min="14619" max="14619" width="0.875" style="303" customWidth="1"/>
    <col min="14620" max="14620" width="1.625" style="303" customWidth="1"/>
    <col min="14621" max="14624" width="0.875" style="303" customWidth="1"/>
    <col min="14625" max="14629" width="1.625" style="303" customWidth="1"/>
    <col min="14630" max="14630" width="3.625" style="303" customWidth="1"/>
    <col min="14631" max="14631" width="0.875" style="303" customWidth="1"/>
    <col min="14632" max="14632" width="1.875" style="303" customWidth="1"/>
    <col min="14633" max="14636" width="0.875" style="303" customWidth="1"/>
    <col min="14637" max="14641" width="1.625" style="303" customWidth="1"/>
    <col min="14642" max="14642" width="3.625" style="303" customWidth="1"/>
    <col min="14643" max="14643" width="0.875" style="303" customWidth="1"/>
    <col min="14644" max="14644" width="1.625" style="303" customWidth="1"/>
    <col min="14645" max="14648" width="0.875" style="303" customWidth="1"/>
    <col min="14649" max="14653" width="1.625" style="303" customWidth="1"/>
    <col min="14654" max="14654" width="3.625" style="303" customWidth="1"/>
    <col min="14655" max="14655" width="0.875" style="303" customWidth="1"/>
    <col min="14656" max="14656" width="1.625" style="303" customWidth="1"/>
    <col min="14657" max="14660" width="0.875" style="303" customWidth="1"/>
    <col min="14661" max="14665" width="1.625" style="303" customWidth="1"/>
    <col min="14666" max="14666" width="3.625" style="303" customWidth="1"/>
    <col min="14667" max="14667" width="0.875" style="303" customWidth="1"/>
    <col min="14668" max="14668" width="1.625" style="303" customWidth="1"/>
    <col min="14669" max="14672" width="0.875" style="303" customWidth="1"/>
    <col min="14673" max="14677" width="1.625" style="303" customWidth="1"/>
    <col min="14678" max="14678" width="4" style="303" customWidth="1"/>
    <col min="14679" max="14679" width="0.875" style="303" customWidth="1"/>
    <col min="14680" max="14680" width="1.625" style="303" customWidth="1"/>
    <col min="14681" max="14684" width="0.875" style="303" customWidth="1"/>
    <col min="14685" max="14689" width="1.625" style="303" customWidth="1"/>
    <col min="14690" max="14690" width="3.625" style="303" customWidth="1"/>
    <col min="14691" max="14691" width="0.875" style="303" customWidth="1"/>
    <col min="14692" max="14692" width="1.625" style="303" customWidth="1"/>
    <col min="14693" max="14696" width="0.875" style="303" customWidth="1"/>
    <col min="14697" max="14701" width="1.625" style="303" customWidth="1"/>
    <col min="14702" max="14702" width="3.625" style="303" customWidth="1"/>
    <col min="14703" max="14703" width="0.875" style="303" customWidth="1"/>
    <col min="14704" max="14704" width="1.625" style="303" customWidth="1"/>
    <col min="14705" max="14708" width="0.875" style="303" customWidth="1"/>
    <col min="14709" max="14713" width="1.625" style="303" customWidth="1"/>
    <col min="14714" max="14714" width="3.625" style="303" customWidth="1"/>
    <col min="14715" max="14717" width="0.875" style="303" customWidth="1"/>
    <col min="14718" max="14718" width="1.625" style="303" customWidth="1"/>
    <col min="14719" max="14722" width="0.875" style="303" customWidth="1"/>
    <col min="14723" max="14727" width="1.625" style="303" customWidth="1"/>
    <col min="14728" max="14728" width="3.625" style="303" customWidth="1"/>
    <col min="14729" max="14730" width="0.875" style="303" customWidth="1"/>
    <col min="14731" max="14731" width="1.625" style="303" customWidth="1"/>
    <col min="14732" max="14735" width="0.875" style="303" customWidth="1"/>
    <col min="14736" max="14740" width="1.625" style="303" customWidth="1"/>
    <col min="14741" max="14741" width="3.625" style="303" customWidth="1"/>
    <col min="14742" max="14743" width="0.875" style="303" customWidth="1"/>
    <col min="14744" max="14744" width="1.625" style="303" customWidth="1"/>
    <col min="14745" max="14748" width="0.875" style="303" customWidth="1"/>
    <col min="14749" max="14753" width="1.625" style="303" customWidth="1"/>
    <col min="14754" max="14754" width="3.625" style="303" customWidth="1"/>
    <col min="14755" max="14755" width="0.875" style="303" customWidth="1"/>
    <col min="14756" max="14756" width="1.625" style="303" customWidth="1"/>
    <col min="14757" max="14760" width="0.875" style="303" customWidth="1"/>
    <col min="14761" max="14765" width="1.625" style="303" customWidth="1"/>
    <col min="14766" max="14766" width="3.625" style="303" customWidth="1"/>
    <col min="14767" max="14774" width="0.875" style="303" customWidth="1"/>
    <col min="14775" max="14775" width="1.625" style="303" customWidth="1"/>
    <col min="14776" max="14779" width="0.875" style="303" customWidth="1"/>
    <col min="14780" max="14784" width="1.625" style="303" customWidth="1"/>
    <col min="14785" max="14785" width="3.625" style="303" customWidth="1"/>
    <col min="14786" max="14786" width="0.875" style="303" customWidth="1"/>
    <col min="14787" max="14787" width="1.625" style="303" customWidth="1"/>
    <col min="14788" max="14791" width="0.875" style="303" customWidth="1"/>
    <col min="14792" max="14796" width="1.625" style="303" customWidth="1"/>
    <col min="14797" max="14797" width="3.625" style="303" customWidth="1"/>
    <col min="14798" max="14798" width="0.875" style="303" customWidth="1"/>
    <col min="14799" max="14799" width="1.625" style="303" customWidth="1"/>
    <col min="14800" max="14803" width="0.875" style="303" customWidth="1"/>
    <col min="14804" max="14808" width="1.625" style="303" customWidth="1"/>
    <col min="14809" max="14809" width="3.625" style="303" customWidth="1"/>
    <col min="14810" max="14810" width="0.875" style="303" customWidth="1"/>
    <col min="14811" max="14811" width="1.625" style="303" customWidth="1"/>
    <col min="14812" max="14815" width="0.875" style="303" customWidth="1"/>
    <col min="14816" max="14820" width="1.625" style="303" customWidth="1"/>
    <col min="14821" max="14821" width="3.625" style="303" customWidth="1"/>
    <col min="14822" max="14848" width="1.625" style="303"/>
    <col min="14849" max="14850" width="0.875" style="303" customWidth="1"/>
    <col min="14851" max="14851" width="1.75" style="303" customWidth="1"/>
    <col min="14852" max="14855" width="0.875" style="303" customWidth="1"/>
    <col min="14856" max="14860" width="1.625" style="303" customWidth="1"/>
    <col min="14861" max="14861" width="3.625" style="303" customWidth="1"/>
    <col min="14862" max="14863" width="0.875" style="303" customWidth="1"/>
    <col min="14864" max="14864" width="1.625" style="303" customWidth="1"/>
    <col min="14865" max="14868" width="0.875" style="303" customWidth="1"/>
    <col min="14869" max="14873" width="1.625" style="303" customWidth="1"/>
    <col min="14874" max="14874" width="3.625" style="303" customWidth="1"/>
    <col min="14875" max="14875" width="0.875" style="303" customWidth="1"/>
    <col min="14876" max="14876" width="1.625" style="303" customWidth="1"/>
    <col min="14877" max="14880" width="0.875" style="303" customWidth="1"/>
    <col min="14881" max="14885" width="1.625" style="303" customWidth="1"/>
    <col min="14886" max="14886" width="3.625" style="303" customWidth="1"/>
    <col min="14887" max="14887" width="0.875" style="303" customWidth="1"/>
    <col min="14888" max="14888" width="1.875" style="303" customWidth="1"/>
    <col min="14889" max="14892" width="0.875" style="303" customWidth="1"/>
    <col min="14893" max="14897" width="1.625" style="303" customWidth="1"/>
    <col min="14898" max="14898" width="3.625" style="303" customWidth="1"/>
    <col min="14899" max="14899" width="0.875" style="303" customWidth="1"/>
    <col min="14900" max="14900" width="1.625" style="303" customWidth="1"/>
    <col min="14901" max="14904" width="0.875" style="303" customWidth="1"/>
    <col min="14905" max="14909" width="1.625" style="303" customWidth="1"/>
    <col min="14910" max="14910" width="3.625" style="303" customWidth="1"/>
    <col min="14911" max="14911" width="0.875" style="303" customWidth="1"/>
    <col min="14912" max="14912" width="1.625" style="303" customWidth="1"/>
    <col min="14913" max="14916" width="0.875" style="303" customWidth="1"/>
    <col min="14917" max="14921" width="1.625" style="303" customWidth="1"/>
    <col min="14922" max="14922" width="3.625" style="303" customWidth="1"/>
    <col min="14923" max="14923" width="0.875" style="303" customWidth="1"/>
    <col min="14924" max="14924" width="1.625" style="303" customWidth="1"/>
    <col min="14925" max="14928" width="0.875" style="303" customWidth="1"/>
    <col min="14929" max="14933" width="1.625" style="303" customWidth="1"/>
    <col min="14934" max="14934" width="4" style="303" customWidth="1"/>
    <col min="14935" max="14935" width="0.875" style="303" customWidth="1"/>
    <col min="14936" max="14936" width="1.625" style="303" customWidth="1"/>
    <col min="14937" max="14940" width="0.875" style="303" customWidth="1"/>
    <col min="14941" max="14945" width="1.625" style="303" customWidth="1"/>
    <col min="14946" max="14946" width="3.625" style="303" customWidth="1"/>
    <col min="14947" max="14947" width="0.875" style="303" customWidth="1"/>
    <col min="14948" max="14948" width="1.625" style="303" customWidth="1"/>
    <col min="14949" max="14952" width="0.875" style="303" customWidth="1"/>
    <col min="14953" max="14957" width="1.625" style="303" customWidth="1"/>
    <col min="14958" max="14958" width="3.625" style="303" customWidth="1"/>
    <col min="14959" max="14959" width="0.875" style="303" customWidth="1"/>
    <col min="14960" max="14960" width="1.625" style="303" customWidth="1"/>
    <col min="14961" max="14964" width="0.875" style="303" customWidth="1"/>
    <col min="14965" max="14969" width="1.625" style="303" customWidth="1"/>
    <col min="14970" max="14970" width="3.625" style="303" customWidth="1"/>
    <col min="14971" max="14973" width="0.875" style="303" customWidth="1"/>
    <col min="14974" max="14974" width="1.625" style="303" customWidth="1"/>
    <col min="14975" max="14978" width="0.875" style="303" customWidth="1"/>
    <col min="14979" max="14983" width="1.625" style="303" customWidth="1"/>
    <col min="14984" max="14984" width="3.625" style="303" customWidth="1"/>
    <col min="14985" max="14986" width="0.875" style="303" customWidth="1"/>
    <col min="14987" max="14987" width="1.625" style="303" customWidth="1"/>
    <col min="14988" max="14991" width="0.875" style="303" customWidth="1"/>
    <col min="14992" max="14996" width="1.625" style="303" customWidth="1"/>
    <col min="14997" max="14997" width="3.625" style="303" customWidth="1"/>
    <col min="14998" max="14999" width="0.875" style="303" customWidth="1"/>
    <col min="15000" max="15000" width="1.625" style="303" customWidth="1"/>
    <col min="15001" max="15004" width="0.875" style="303" customWidth="1"/>
    <col min="15005" max="15009" width="1.625" style="303" customWidth="1"/>
    <col min="15010" max="15010" width="3.625" style="303" customWidth="1"/>
    <col min="15011" max="15011" width="0.875" style="303" customWidth="1"/>
    <col min="15012" max="15012" width="1.625" style="303" customWidth="1"/>
    <col min="15013" max="15016" width="0.875" style="303" customWidth="1"/>
    <col min="15017" max="15021" width="1.625" style="303" customWidth="1"/>
    <col min="15022" max="15022" width="3.625" style="303" customWidth="1"/>
    <col min="15023" max="15030" width="0.875" style="303" customWidth="1"/>
    <col min="15031" max="15031" width="1.625" style="303" customWidth="1"/>
    <col min="15032" max="15035" width="0.875" style="303" customWidth="1"/>
    <col min="15036" max="15040" width="1.625" style="303" customWidth="1"/>
    <col min="15041" max="15041" width="3.625" style="303" customWidth="1"/>
    <col min="15042" max="15042" width="0.875" style="303" customWidth="1"/>
    <col min="15043" max="15043" width="1.625" style="303" customWidth="1"/>
    <col min="15044" max="15047" width="0.875" style="303" customWidth="1"/>
    <col min="15048" max="15052" width="1.625" style="303" customWidth="1"/>
    <col min="15053" max="15053" width="3.625" style="303" customWidth="1"/>
    <col min="15054" max="15054" width="0.875" style="303" customWidth="1"/>
    <col min="15055" max="15055" width="1.625" style="303" customWidth="1"/>
    <col min="15056" max="15059" width="0.875" style="303" customWidth="1"/>
    <col min="15060" max="15064" width="1.625" style="303" customWidth="1"/>
    <col min="15065" max="15065" width="3.625" style="303" customWidth="1"/>
    <col min="15066" max="15066" width="0.875" style="303" customWidth="1"/>
    <col min="15067" max="15067" width="1.625" style="303" customWidth="1"/>
    <col min="15068" max="15071" width="0.875" style="303" customWidth="1"/>
    <col min="15072" max="15076" width="1.625" style="303" customWidth="1"/>
    <col min="15077" max="15077" width="3.625" style="303" customWidth="1"/>
    <col min="15078" max="15104" width="1.625" style="303"/>
    <col min="15105" max="15106" width="0.875" style="303" customWidth="1"/>
    <col min="15107" max="15107" width="1.75" style="303" customWidth="1"/>
    <col min="15108" max="15111" width="0.875" style="303" customWidth="1"/>
    <col min="15112" max="15116" width="1.625" style="303" customWidth="1"/>
    <col min="15117" max="15117" width="3.625" style="303" customWidth="1"/>
    <col min="15118" max="15119" width="0.875" style="303" customWidth="1"/>
    <col min="15120" max="15120" width="1.625" style="303" customWidth="1"/>
    <col min="15121" max="15124" width="0.875" style="303" customWidth="1"/>
    <col min="15125" max="15129" width="1.625" style="303" customWidth="1"/>
    <col min="15130" max="15130" width="3.625" style="303" customWidth="1"/>
    <col min="15131" max="15131" width="0.875" style="303" customWidth="1"/>
    <col min="15132" max="15132" width="1.625" style="303" customWidth="1"/>
    <col min="15133" max="15136" width="0.875" style="303" customWidth="1"/>
    <col min="15137" max="15141" width="1.625" style="303" customWidth="1"/>
    <col min="15142" max="15142" width="3.625" style="303" customWidth="1"/>
    <col min="15143" max="15143" width="0.875" style="303" customWidth="1"/>
    <col min="15144" max="15144" width="1.875" style="303" customWidth="1"/>
    <col min="15145" max="15148" width="0.875" style="303" customWidth="1"/>
    <col min="15149" max="15153" width="1.625" style="303" customWidth="1"/>
    <col min="15154" max="15154" width="3.625" style="303" customWidth="1"/>
    <col min="15155" max="15155" width="0.875" style="303" customWidth="1"/>
    <col min="15156" max="15156" width="1.625" style="303" customWidth="1"/>
    <col min="15157" max="15160" width="0.875" style="303" customWidth="1"/>
    <col min="15161" max="15165" width="1.625" style="303" customWidth="1"/>
    <col min="15166" max="15166" width="3.625" style="303" customWidth="1"/>
    <col min="15167" max="15167" width="0.875" style="303" customWidth="1"/>
    <col min="15168" max="15168" width="1.625" style="303" customWidth="1"/>
    <col min="15169" max="15172" width="0.875" style="303" customWidth="1"/>
    <col min="15173" max="15177" width="1.625" style="303" customWidth="1"/>
    <col min="15178" max="15178" width="3.625" style="303" customWidth="1"/>
    <col min="15179" max="15179" width="0.875" style="303" customWidth="1"/>
    <col min="15180" max="15180" width="1.625" style="303" customWidth="1"/>
    <col min="15181" max="15184" width="0.875" style="303" customWidth="1"/>
    <col min="15185" max="15189" width="1.625" style="303" customWidth="1"/>
    <col min="15190" max="15190" width="4" style="303" customWidth="1"/>
    <col min="15191" max="15191" width="0.875" style="303" customWidth="1"/>
    <col min="15192" max="15192" width="1.625" style="303" customWidth="1"/>
    <col min="15193" max="15196" width="0.875" style="303" customWidth="1"/>
    <col min="15197" max="15201" width="1.625" style="303" customWidth="1"/>
    <col min="15202" max="15202" width="3.625" style="303" customWidth="1"/>
    <col min="15203" max="15203" width="0.875" style="303" customWidth="1"/>
    <col min="15204" max="15204" width="1.625" style="303" customWidth="1"/>
    <col min="15205" max="15208" width="0.875" style="303" customWidth="1"/>
    <col min="15209" max="15213" width="1.625" style="303" customWidth="1"/>
    <col min="15214" max="15214" width="3.625" style="303" customWidth="1"/>
    <col min="15215" max="15215" width="0.875" style="303" customWidth="1"/>
    <col min="15216" max="15216" width="1.625" style="303" customWidth="1"/>
    <col min="15217" max="15220" width="0.875" style="303" customWidth="1"/>
    <col min="15221" max="15225" width="1.625" style="303" customWidth="1"/>
    <col min="15226" max="15226" width="3.625" style="303" customWidth="1"/>
    <col min="15227" max="15229" width="0.875" style="303" customWidth="1"/>
    <col min="15230" max="15230" width="1.625" style="303" customWidth="1"/>
    <col min="15231" max="15234" width="0.875" style="303" customWidth="1"/>
    <col min="15235" max="15239" width="1.625" style="303" customWidth="1"/>
    <col min="15240" max="15240" width="3.625" style="303" customWidth="1"/>
    <col min="15241" max="15242" width="0.875" style="303" customWidth="1"/>
    <col min="15243" max="15243" width="1.625" style="303" customWidth="1"/>
    <col min="15244" max="15247" width="0.875" style="303" customWidth="1"/>
    <col min="15248" max="15252" width="1.625" style="303" customWidth="1"/>
    <col min="15253" max="15253" width="3.625" style="303" customWidth="1"/>
    <col min="15254" max="15255" width="0.875" style="303" customWidth="1"/>
    <col min="15256" max="15256" width="1.625" style="303" customWidth="1"/>
    <col min="15257" max="15260" width="0.875" style="303" customWidth="1"/>
    <col min="15261" max="15265" width="1.625" style="303" customWidth="1"/>
    <col min="15266" max="15266" width="3.625" style="303" customWidth="1"/>
    <col min="15267" max="15267" width="0.875" style="303" customWidth="1"/>
    <col min="15268" max="15268" width="1.625" style="303" customWidth="1"/>
    <col min="15269" max="15272" width="0.875" style="303" customWidth="1"/>
    <col min="15273" max="15277" width="1.625" style="303" customWidth="1"/>
    <col min="15278" max="15278" width="3.625" style="303" customWidth="1"/>
    <col min="15279" max="15286" width="0.875" style="303" customWidth="1"/>
    <col min="15287" max="15287" width="1.625" style="303" customWidth="1"/>
    <col min="15288" max="15291" width="0.875" style="303" customWidth="1"/>
    <col min="15292" max="15296" width="1.625" style="303" customWidth="1"/>
    <col min="15297" max="15297" width="3.625" style="303" customWidth="1"/>
    <col min="15298" max="15298" width="0.875" style="303" customWidth="1"/>
    <col min="15299" max="15299" width="1.625" style="303" customWidth="1"/>
    <col min="15300" max="15303" width="0.875" style="303" customWidth="1"/>
    <col min="15304" max="15308" width="1.625" style="303" customWidth="1"/>
    <col min="15309" max="15309" width="3.625" style="303" customWidth="1"/>
    <col min="15310" max="15310" width="0.875" style="303" customWidth="1"/>
    <col min="15311" max="15311" width="1.625" style="303" customWidth="1"/>
    <col min="15312" max="15315" width="0.875" style="303" customWidth="1"/>
    <col min="15316" max="15320" width="1.625" style="303" customWidth="1"/>
    <col min="15321" max="15321" width="3.625" style="303" customWidth="1"/>
    <col min="15322" max="15322" width="0.875" style="303" customWidth="1"/>
    <col min="15323" max="15323" width="1.625" style="303" customWidth="1"/>
    <col min="15324" max="15327" width="0.875" style="303" customWidth="1"/>
    <col min="15328" max="15332" width="1.625" style="303" customWidth="1"/>
    <col min="15333" max="15333" width="3.625" style="303" customWidth="1"/>
    <col min="15334" max="15360" width="1.625" style="303"/>
    <col min="15361" max="15362" width="0.875" style="303" customWidth="1"/>
    <col min="15363" max="15363" width="1.75" style="303" customWidth="1"/>
    <col min="15364" max="15367" width="0.875" style="303" customWidth="1"/>
    <col min="15368" max="15372" width="1.625" style="303" customWidth="1"/>
    <col min="15373" max="15373" width="3.625" style="303" customWidth="1"/>
    <col min="15374" max="15375" width="0.875" style="303" customWidth="1"/>
    <col min="15376" max="15376" width="1.625" style="303" customWidth="1"/>
    <col min="15377" max="15380" width="0.875" style="303" customWidth="1"/>
    <col min="15381" max="15385" width="1.625" style="303" customWidth="1"/>
    <col min="15386" max="15386" width="3.625" style="303" customWidth="1"/>
    <col min="15387" max="15387" width="0.875" style="303" customWidth="1"/>
    <col min="15388" max="15388" width="1.625" style="303" customWidth="1"/>
    <col min="15389" max="15392" width="0.875" style="303" customWidth="1"/>
    <col min="15393" max="15397" width="1.625" style="303" customWidth="1"/>
    <col min="15398" max="15398" width="3.625" style="303" customWidth="1"/>
    <col min="15399" max="15399" width="0.875" style="303" customWidth="1"/>
    <col min="15400" max="15400" width="1.875" style="303" customWidth="1"/>
    <col min="15401" max="15404" width="0.875" style="303" customWidth="1"/>
    <col min="15405" max="15409" width="1.625" style="303" customWidth="1"/>
    <col min="15410" max="15410" width="3.625" style="303" customWidth="1"/>
    <col min="15411" max="15411" width="0.875" style="303" customWidth="1"/>
    <col min="15412" max="15412" width="1.625" style="303" customWidth="1"/>
    <col min="15413" max="15416" width="0.875" style="303" customWidth="1"/>
    <col min="15417" max="15421" width="1.625" style="303" customWidth="1"/>
    <col min="15422" max="15422" width="3.625" style="303" customWidth="1"/>
    <col min="15423" max="15423" width="0.875" style="303" customWidth="1"/>
    <col min="15424" max="15424" width="1.625" style="303" customWidth="1"/>
    <col min="15425" max="15428" width="0.875" style="303" customWidth="1"/>
    <col min="15429" max="15433" width="1.625" style="303" customWidth="1"/>
    <col min="15434" max="15434" width="3.625" style="303" customWidth="1"/>
    <col min="15435" max="15435" width="0.875" style="303" customWidth="1"/>
    <col min="15436" max="15436" width="1.625" style="303" customWidth="1"/>
    <col min="15437" max="15440" width="0.875" style="303" customWidth="1"/>
    <col min="15441" max="15445" width="1.625" style="303" customWidth="1"/>
    <col min="15446" max="15446" width="4" style="303" customWidth="1"/>
    <col min="15447" max="15447" width="0.875" style="303" customWidth="1"/>
    <col min="15448" max="15448" width="1.625" style="303" customWidth="1"/>
    <col min="15449" max="15452" width="0.875" style="303" customWidth="1"/>
    <col min="15453" max="15457" width="1.625" style="303" customWidth="1"/>
    <col min="15458" max="15458" width="3.625" style="303" customWidth="1"/>
    <col min="15459" max="15459" width="0.875" style="303" customWidth="1"/>
    <col min="15460" max="15460" width="1.625" style="303" customWidth="1"/>
    <col min="15461" max="15464" width="0.875" style="303" customWidth="1"/>
    <col min="15465" max="15469" width="1.625" style="303" customWidth="1"/>
    <col min="15470" max="15470" width="3.625" style="303" customWidth="1"/>
    <col min="15471" max="15471" width="0.875" style="303" customWidth="1"/>
    <col min="15472" max="15472" width="1.625" style="303" customWidth="1"/>
    <col min="15473" max="15476" width="0.875" style="303" customWidth="1"/>
    <col min="15477" max="15481" width="1.625" style="303" customWidth="1"/>
    <col min="15482" max="15482" width="3.625" style="303" customWidth="1"/>
    <col min="15483" max="15485" width="0.875" style="303" customWidth="1"/>
    <col min="15486" max="15486" width="1.625" style="303" customWidth="1"/>
    <col min="15487" max="15490" width="0.875" style="303" customWidth="1"/>
    <col min="15491" max="15495" width="1.625" style="303" customWidth="1"/>
    <col min="15496" max="15496" width="3.625" style="303" customWidth="1"/>
    <col min="15497" max="15498" width="0.875" style="303" customWidth="1"/>
    <col min="15499" max="15499" width="1.625" style="303" customWidth="1"/>
    <col min="15500" max="15503" width="0.875" style="303" customWidth="1"/>
    <col min="15504" max="15508" width="1.625" style="303" customWidth="1"/>
    <col min="15509" max="15509" width="3.625" style="303" customWidth="1"/>
    <col min="15510" max="15511" width="0.875" style="303" customWidth="1"/>
    <col min="15512" max="15512" width="1.625" style="303" customWidth="1"/>
    <col min="15513" max="15516" width="0.875" style="303" customWidth="1"/>
    <col min="15517" max="15521" width="1.625" style="303" customWidth="1"/>
    <col min="15522" max="15522" width="3.625" style="303" customWidth="1"/>
    <col min="15523" max="15523" width="0.875" style="303" customWidth="1"/>
    <col min="15524" max="15524" width="1.625" style="303" customWidth="1"/>
    <col min="15525" max="15528" width="0.875" style="303" customWidth="1"/>
    <col min="15529" max="15533" width="1.625" style="303" customWidth="1"/>
    <col min="15534" max="15534" width="3.625" style="303" customWidth="1"/>
    <col min="15535" max="15542" width="0.875" style="303" customWidth="1"/>
    <col min="15543" max="15543" width="1.625" style="303" customWidth="1"/>
    <col min="15544" max="15547" width="0.875" style="303" customWidth="1"/>
    <col min="15548" max="15552" width="1.625" style="303" customWidth="1"/>
    <col min="15553" max="15553" width="3.625" style="303" customWidth="1"/>
    <col min="15554" max="15554" width="0.875" style="303" customWidth="1"/>
    <col min="15555" max="15555" width="1.625" style="303" customWidth="1"/>
    <col min="15556" max="15559" width="0.875" style="303" customWidth="1"/>
    <col min="15560" max="15564" width="1.625" style="303" customWidth="1"/>
    <col min="15565" max="15565" width="3.625" style="303" customWidth="1"/>
    <col min="15566" max="15566" width="0.875" style="303" customWidth="1"/>
    <col min="15567" max="15567" width="1.625" style="303" customWidth="1"/>
    <col min="15568" max="15571" width="0.875" style="303" customWidth="1"/>
    <col min="15572" max="15576" width="1.625" style="303" customWidth="1"/>
    <col min="15577" max="15577" width="3.625" style="303" customWidth="1"/>
    <col min="15578" max="15578" width="0.875" style="303" customWidth="1"/>
    <col min="15579" max="15579" width="1.625" style="303" customWidth="1"/>
    <col min="15580" max="15583" width="0.875" style="303" customWidth="1"/>
    <col min="15584" max="15588" width="1.625" style="303" customWidth="1"/>
    <col min="15589" max="15589" width="3.625" style="303" customWidth="1"/>
    <col min="15590" max="15616" width="1.625" style="303"/>
    <col min="15617" max="15618" width="0.875" style="303" customWidth="1"/>
    <col min="15619" max="15619" width="1.75" style="303" customWidth="1"/>
    <col min="15620" max="15623" width="0.875" style="303" customWidth="1"/>
    <col min="15624" max="15628" width="1.625" style="303" customWidth="1"/>
    <col min="15629" max="15629" width="3.625" style="303" customWidth="1"/>
    <col min="15630" max="15631" width="0.875" style="303" customWidth="1"/>
    <col min="15632" max="15632" width="1.625" style="303" customWidth="1"/>
    <col min="15633" max="15636" width="0.875" style="303" customWidth="1"/>
    <col min="15637" max="15641" width="1.625" style="303" customWidth="1"/>
    <col min="15642" max="15642" width="3.625" style="303" customWidth="1"/>
    <col min="15643" max="15643" width="0.875" style="303" customWidth="1"/>
    <col min="15644" max="15644" width="1.625" style="303" customWidth="1"/>
    <col min="15645" max="15648" width="0.875" style="303" customWidth="1"/>
    <col min="15649" max="15653" width="1.625" style="303" customWidth="1"/>
    <col min="15654" max="15654" width="3.625" style="303" customWidth="1"/>
    <col min="15655" max="15655" width="0.875" style="303" customWidth="1"/>
    <col min="15656" max="15656" width="1.875" style="303" customWidth="1"/>
    <col min="15657" max="15660" width="0.875" style="303" customWidth="1"/>
    <col min="15661" max="15665" width="1.625" style="303" customWidth="1"/>
    <col min="15666" max="15666" width="3.625" style="303" customWidth="1"/>
    <col min="15667" max="15667" width="0.875" style="303" customWidth="1"/>
    <col min="15668" max="15668" width="1.625" style="303" customWidth="1"/>
    <col min="15669" max="15672" width="0.875" style="303" customWidth="1"/>
    <col min="15673" max="15677" width="1.625" style="303" customWidth="1"/>
    <col min="15678" max="15678" width="3.625" style="303" customWidth="1"/>
    <col min="15679" max="15679" width="0.875" style="303" customWidth="1"/>
    <col min="15680" max="15680" width="1.625" style="303" customWidth="1"/>
    <col min="15681" max="15684" width="0.875" style="303" customWidth="1"/>
    <col min="15685" max="15689" width="1.625" style="303" customWidth="1"/>
    <col min="15690" max="15690" width="3.625" style="303" customWidth="1"/>
    <col min="15691" max="15691" width="0.875" style="303" customWidth="1"/>
    <col min="15692" max="15692" width="1.625" style="303" customWidth="1"/>
    <col min="15693" max="15696" width="0.875" style="303" customWidth="1"/>
    <col min="15697" max="15701" width="1.625" style="303" customWidth="1"/>
    <col min="15702" max="15702" width="4" style="303" customWidth="1"/>
    <col min="15703" max="15703" width="0.875" style="303" customWidth="1"/>
    <col min="15704" max="15704" width="1.625" style="303" customWidth="1"/>
    <col min="15705" max="15708" width="0.875" style="303" customWidth="1"/>
    <col min="15709" max="15713" width="1.625" style="303" customWidth="1"/>
    <col min="15714" max="15714" width="3.625" style="303" customWidth="1"/>
    <col min="15715" max="15715" width="0.875" style="303" customWidth="1"/>
    <col min="15716" max="15716" width="1.625" style="303" customWidth="1"/>
    <col min="15717" max="15720" width="0.875" style="303" customWidth="1"/>
    <col min="15721" max="15725" width="1.625" style="303" customWidth="1"/>
    <col min="15726" max="15726" width="3.625" style="303" customWidth="1"/>
    <col min="15727" max="15727" width="0.875" style="303" customWidth="1"/>
    <col min="15728" max="15728" width="1.625" style="303" customWidth="1"/>
    <col min="15729" max="15732" width="0.875" style="303" customWidth="1"/>
    <col min="15733" max="15737" width="1.625" style="303" customWidth="1"/>
    <col min="15738" max="15738" width="3.625" style="303" customWidth="1"/>
    <col min="15739" max="15741" width="0.875" style="303" customWidth="1"/>
    <col min="15742" max="15742" width="1.625" style="303" customWidth="1"/>
    <col min="15743" max="15746" width="0.875" style="303" customWidth="1"/>
    <col min="15747" max="15751" width="1.625" style="303" customWidth="1"/>
    <col min="15752" max="15752" width="3.625" style="303" customWidth="1"/>
    <col min="15753" max="15754" width="0.875" style="303" customWidth="1"/>
    <col min="15755" max="15755" width="1.625" style="303" customWidth="1"/>
    <col min="15756" max="15759" width="0.875" style="303" customWidth="1"/>
    <col min="15760" max="15764" width="1.625" style="303" customWidth="1"/>
    <col min="15765" max="15765" width="3.625" style="303" customWidth="1"/>
    <col min="15766" max="15767" width="0.875" style="303" customWidth="1"/>
    <col min="15768" max="15768" width="1.625" style="303" customWidth="1"/>
    <col min="15769" max="15772" width="0.875" style="303" customWidth="1"/>
    <col min="15773" max="15777" width="1.625" style="303" customWidth="1"/>
    <col min="15778" max="15778" width="3.625" style="303" customWidth="1"/>
    <col min="15779" max="15779" width="0.875" style="303" customWidth="1"/>
    <col min="15780" max="15780" width="1.625" style="303" customWidth="1"/>
    <col min="15781" max="15784" width="0.875" style="303" customWidth="1"/>
    <col min="15785" max="15789" width="1.625" style="303" customWidth="1"/>
    <col min="15790" max="15790" width="3.625" style="303" customWidth="1"/>
    <col min="15791" max="15798" width="0.875" style="303" customWidth="1"/>
    <col min="15799" max="15799" width="1.625" style="303" customWidth="1"/>
    <col min="15800" max="15803" width="0.875" style="303" customWidth="1"/>
    <col min="15804" max="15808" width="1.625" style="303" customWidth="1"/>
    <col min="15809" max="15809" width="3.625" style="303" customWidth="1"/>
    <col min="15810" max="15810" width="0.875" style="303" customWidth="1"/>
    <col min="15811" max="15811" width="1.625" style="303" customWidth="1"/>
    <col min="15812" max="15815" width="0.875" style="303" customWidth="1"/>
    <col min="15816" max="15820" width="1.625" style="303" customWidth="1"/>
    <col min="15821" max="15821" width="3.625" style="303" customWidth="1"/>
    <col min="15822" max="15822" width="0.875" style="303" customWidth="1"/>
    <col min="15823" max="15823" width="1.625" style="303" customWidth="1"/>
    <col min="15824" max="15827" width="0.875" style="303" customWidth="1"/>
    <col min="15828" max="15832" width="1.625" style="303" customWidth="1"/>
    <col min="15833" max="15833" width="3.625" style="303" customWidth="1"/>
    <col min="15834" max="15834" width="0.875" style="303" customWidth="1"/>
    <col min="15835" max="15835" width="1.625" style="303" customWidth="1"/>
    <col min="15836" max="15839" width="0.875" style="303" customWidth="1"/>
    <col min="15840" max="15844" width="1.625" style="303" customWidth="1"/>
    <col min="15845" max="15845" width="3.625" style="303" customWidth="1"/>
    <col min="15846" max="15872" width="1.625" style="303"/>
    <col min="15873" max="15874" width="0.875" style="303" customWidth="1"/>
    <col min="15875" max="15875" width="1.75" style="303" customWidth="1"/>
    <col min="15876" max="15879" width="0.875" style="303" customWidth="1"/>
    <col min="15880" max="15884" width="1.625" style="303" customWidth="1"/>
    <col min="15885" max="15885" width="3.625" style="303" customWidth="1"/>
    <col min="15886" max="15887" width="0.875" style="303" customWidth="1"/>
    <col min="15888" max="15888" width="1.625" style="303" customWidth="1"/>
    <col min="15889" max="15892" width="0.875" style="303" customWidth="1"/>
    <col min="15893" max="15897" width="1.625" style="303" customWidth="1"/>
    <col min="15898" max="15898" width="3.625" style="303" customWidth="1"/>
    <col min="15899" max="15899" width="0.875" style="303" customWidth="1"/>
    <col min="15900" max="15900" width="1.625" style="303" customWidth="1"/>
    <col min="15901" max="15904" width="0.875" style="303" customWidth="1"/>
    <col min="15905" max="15909" width="1.625" style="303" customWidth="1"/>
    <col min="15910" max="15910" width="3.625" style="303" customWidth="1"/>
    <col min="15911" max="15911" width="0.875" style="303" customWidth="1"/>
    <col min="15912" max="15912" width="1.875" style="303" customWidth="1"/>
    <col min="15913" max="15916" width="0.875" style="303" customWidth="1"/>
    <col min="15917" max="15921" width="1.625" style="303" customWidth="1"/>
    <col min="15922" max="15922" width="3.625" style="303" customWidth="1"/>
    <col min="15923" max="15923" width="0.875" style="303" customWidth="1"/>
    <col min="15924" max="15924" width="1.625" style="303" customWidth="1"/>
    <col min="15925" max="15928" width="0.875" style="303" customWidth="1"/>
    <col min="15929" max="15933" width="1.625" style="303" customWidth="1"/>
    <col min="15934" max="15934" width="3.625" style="303" customWidth="1"/>
    <col min="15935" max="15935" width="0.875" style="303" customWidth="1"/>
    <col min="15936" max="15936" width="1.625" style="303" customWidth="1"/>
    <col min="15937" max="15940" width="0.875" style="303" customWidth="1"/>
    <col min="15941" max="15945" width="1.625" style="303" customWidth="1"/>
    <col min="15946" max="15946" width="3.625" style="303" customWidth="1"/>
    <col min="15947" max="15947" width="0.875" style="303" customWidth="1"/>
    <col min="15948" max="15948" width="1.625" style="303" customWidth="1"/>
    <col min="15949" max="15952" width="0.875" style="303" customWidth="1"/>
    <col min="15953" max="15957" width="1.625" style="303" customWidth="1"/>
    <col min="15958" max="15958" width="4" style="303" customWidth="1"/>
    <col min="15959" max="15959" width="0.875" style="303" customWidth="1"/>
    <col min="15960" max="15960" width="1.625" style="303" customWidth="1"/>
    <col min="15961" max="15964" width="0.875" style="303" customWidth="1"/>
    <col min="15965" max="15969" width="1.625" style="303" customWidth="1"/>
    <col min="15970" max="15970" width="3.625" style="303" customWidth="1"/>
    <col min="15971" max="15971" width="0.875" style="303" customWidth="1"/>
    <col min="15972" max="15972" width="1.625" style="303" customWidth="1"/>
    <col min="15973" max="15976" width="0.875" style="303" customWidth="1"/>
    <col min="15977" max="15981" width="1.625" style="303" customWidth="1"/>
    <col min="15982" max="15982" width="3.625" style="303" customWidth="1"/>
    <col min="15983" max="15983" width="0.875" style="303" customWidth="1"/>
    <col min="15984" max="15984" width="1.625" style="303" customWidth="1"/>
    <col min="15985" max="15988" width="0.875" style="303" customWidth="1"/>
    <col min="15989" max="15993" width="1.625" style="303" customWidth="1"/>
    <col min="15994" max="15994" width="3.625" style="303" customWidth="1"/>
    <col min="15995" max="15997" width="0.875" style="303" customWidth="1"/>
    <col min="15998" max="15998" width="1.625" style="303" customWidth="1"/>
    <col min="15999" max="16002" width="0.875" style="303" customWidth="1"/>
    <col min="16003" max="16007" width="1.625" style="303" customWidth="1"/>
    <col min="16008" max="16008" width="3.625" style="303" customWidth="1"/>
    <col min="16009" max="16010" width="0.875" style="303" customWidth="1"/>
    <col min="16011" max="16011" width="1.625" style="303" customWidth="1"/>
    <col min="16012" max="16015" width="0.875" style="303" customWidth="1"/>
    <col min="16016" max="16020" width="1.625" style="303" customWidth="1"/>
    <col min="16021" max="16021" width="3.625" style="303" customWidth="1"/>
    <col min="16022" max="16023" width="0.875" style="303" customWidth="1"/>
    <col min="16024" max="16024" width="1.625" style="303" customWidth="1"/>
    <col min="16025" max="16028" width="0.875" style="303" customWidth="1"/>
    <col min="16029" max="16033" width="1.625" style="303" customWidth="1"/>
    <col min="16034" max="16034" width="3.625" style="303" customWidth="1"/>
    <col min="16035" max="16035" width="0.875" style="303" customWidth="1"/>
    <col min="16036" max="16036" width="1.625" style="303" customWidth="1"/>
    <col min="16037" max="16040" width="0.875" style="303" customWidth="1"/>
    <col min="16041" max="16045" width="1.625" style="303" customWidth="1"/>
    <col min="16046" max="16046" width="3.625" style="303" customWidth="1"/>
    <col min="16047" max="16054" width="0.875" style="303" customWidth="1"/>
    <col min="16055" max="16055" width="1.625" style="303" customWidth="1"/>
    <col min="16056" max="16059" width="0.875" style="303" customWidth="1"/>
    <col min="16060" max="16064" width="1.625" style="303" customWidth="1"/>
    <col min="16065" max="16065" width="3.625" style="303" customWidth="1"/>
    <col min="16066" max="16066" width="0.875" style="303" customWidth="1"/>
    <col min="16067" max="16067" width="1.625" style="303" customWidth="1"/>
    <col min="16068" max="16071" width="0.875" style="303" customWidth="1"/>
    <col min="16072" max="16076" width="1.625" style="303" customWidth="1"/>
    <col min="16077" max="16077" width="3.625" style="303" customWidth="1"/>
    <col min="16078" max="16078" width="0.875" style="303" customWidth="1"/>
    <col min="16079" max="16079" width="1.625" style="303" customWidth="1"/>
    <col min="16080" max="16083" width="0.875" style="303" customWidth="1"/>
    <col min="16084" max="16088" width="1.625" style="303" customWidth="1"/>
    <col min="16089" max="16089" width="3.625" style="303" customWidth="1"/>
    <col min="16090" max="16090" width="0.875" style="303" customWidth="1"/>
    <col min="16091" max="16091" width="1.625" style="303" customWidth="1"/>
    <col min="16092" max="16095" width="0.875" style="303" customWidth="1"/>
    <col min="16096" max="16100" width="1.625" style="303" customWidth="1"/>
    <col min="16101" max="16101" width="3.625" style="303" customWidth="1"/>
    <col min="16102" max="16128" width="1.625" style="303"/>
    <col min="16129" max="16130" width="0.875" style="303" customWidth="1"/>
    <col min="16131" max="16131" width="1.75" style="303" customWidth="1"/>
    <col min="16132" max="16135" width="0.875" style="303" customWidth="1"/>
    <col min="16136" max="16140" width="1.625" style="303" customWidth="1"/>
    <col min="16141" max="16141" width="3.625" style="303" customWidth="1"/>
    <col min="16142" max="16143" width="0.875" style="303" customWidth="1"/>
    <col min="16144" max="16144" width="1.625" style="303" customWidth="1"/>
    <col min="16145" max="16148" width="0.875" style="303" customWidth="1"/>
    <col min="16149" max="16153" width="1.625" style="303" customWidth="1"/>
    <col min="16154" max="16154" width="3.625" style="303" customWidth="1"/>
    <col min="16155" max="16155" width="0.875" style="303" customWidth="1"/>
    <col min="16156" max="16156" width="1.625" style="303" customWidth="1"/>
    <col min="16157" max="16160" width="0.875" style="303" customWidth="1"/>
    <col min="16161" max="16165" width="1.625" style="303" customWidth="1"/>
    <col min="16166" max="16166" width="3.625" style="303" customWidth="1"/>
    <col min="16167" max="16167" width="0.875" style="303" customWidth="1"/>
    <col min="16168" max="16168" width="1.875" style="303" customWidth="1"/>
    <col min="16169" max="16172" width="0.875" style="303" customWidth="1"/>
    <col min="16173" max="16177" width="1.625" style="303" customWidth="1"/>
    <col min="16178" max="16178" width="3.625" style="303" customWidth="1"/>
    <col min="16179" max="16179" width="0.875" style="303" customWidth="1"/>
    <col min="16180" max="16180" width="1.625" style="303" customWidth="1"/>
    <col min="16181" max="16184" width="0.875" style="303" customWidth="1"/>
    <col min="16185" max="16189" width="1.625" style="303" customWidth="1"/>
    <col min="16190" max="16190" width="3.625" style="303" customWidth="1"/>
    <col min="16191" max="16191" width="0.875" style="303" customWidth="1"/>
    <col min="16192" max="16192" width="1.625" style="303" customWidth="1"/>
    <col min="16193" max="16196" width="0.875" style="303" customWidth="1"/>
    <col min="16197" max="16201" width="1.625" style="303" customWidth="1"/>
    <col min="16202" max="16202" width="3.625" style="303" customWidth="1"/>
    <col min="16203" max="16203" width="0.875" style="303" customWidth="1"/>
    <col min="16204" max="16204" width="1.625" style="303" customWidth="1"/>
    <col min="16205" max="16208" width="0.875" style="303" customWidth="1"/>
    <col min="16209" max="16213" width="1.625" style="303" customWidth="1"/>
    <col min="16214" max="16214" width="4" style="303" customWidth="1"/>
    <col min="16215" max="16215" width="0.875" style="303" customWidth="1"/>
    <col min="16216" max="16216" width="1.625" style="303" customWidth="1"/>
    <col min="16217" max="16220" width="0.875" style="303" customWidth="1"/>
    <col min="16221" max="16225" width="1.625" style="303" customWidth="1"/>
    <col min="16226" max="16226" width="3.625" style="303" customWidth="1"/>
    <col min="16227" max="16227" width="0.875" style="303" customWidth="1"/>
    <col min="16228" max="16228" width="1.625" style="303" customWidth="1"/>
    <col min="16229" max="16232" width="0.875" style="303" customWidth="1"/>
    <col min="16233" max="16237" width="1.625" style="303" customWidth="1"/>
    <col min="16238" max="16238" width="3.625" style="303" customWidth="1"/>
    <col min="16239" max="16239" width="0.875" style="303" customWidth="1"/>
    <col min="16240" max="16240" width="1.625" style="303" customWidth="1"/>
    <col min="16241" max="16244" width="0.875" style="303" customWidth="1"/>
    <col min="16245" max="16249" width="1.625" style="303" customWidth="1"/>
    <col min="16250" max="16250" width="3.625" style="303" customWidth="1"/>
    <col min="16251" max="16253" width="0.875" style="303" customWidth="1"/>
    <col min="16254" max="16254" width="1.625" style="303" customWidth="1"/>
    <col min="16255" max="16258" width="0.875" style="303" customWidth="1"/>
    <col min="16259" max="16263" width="1.625" style="303" customWidth="1"/>
    <col min="16264" max="16264" width="3.625" style="303" customWidth="1"/>
    <col min="16265" max="16266" width="0.875" style="303" customWidth="1"/>
    <col min="16267" max="16267" width="1.625" style="303" customWidth="1"/>
    <col min="16268" max="16271" width="0.875" style="303" customWidth="1"/>
    <col min="16272" max="16276" width="1.625" style="303" customWidth="1"/>
    <col min="16277" max="16277" width="3.625" style="303" customWidth="1"/>
    <col min="16278" max="16279" width="0.875" style="303" customWidth="1"/>
    <col min="16280" max="16280" width="1.625" style="303" customWidth="1"/>
    <col min="16281" max="16284" width="0.875" style="303" customWidth="1"/>
    <col min="16285" max="16289" width="1.625" style="303" customWidth="1"/>
    <col min="16290" max="16290" width="3.625" style="303" customWidth="1"/>
    <col min="16291" max="16291" width="0.875" style="303" customWidth="1"/>
    <col min="16292" max="16292" width="1.625" style="303" customWidth="1"/>
    <col min="16293" max="16296" width="0.875" style="303" customWidth="1"/>
    <col min="16297" max="16301" width="1.625" style="303" customWidth="1"/>
    <col min="16302" max="16302" width="3.625" style="303" customWidth="1"/>
    <col min="16303" max="16310" width="0.875" style="303" customWidth="1"/>
    <col min="16311" max="16311" width="1.625" style="303" customWidth="1"/>
    <col min="16312" max="16315" width="0.875" style="303" customWidth="1"/>
    <col min="16316" max="16320" width="1.625" style="303" customWidth="1"/>
    <col min="16321" max="16321" width="3.625" style="303" customWidth="1"/>
    <col min="16322" max="16322" width="0.875" style="303" customWidth="1"/>
    <col min="16323" max="16323" width="1.625" style="303" customWidth="1"/>
    <col min="16324" max="16327" width="0.875" style="303" customWidth="1"/>
    <col min="16328" max="16332" width="1.625" style="303" customWidth="1"/>
    <col min="16333" max="16333" width="3.625" style="303" customWidth="1"/>
    <col min="16334" max="16334" width="0.875" style="303" customWidth="1"/>
    <col min="16335" max="16335" width="1.625" style="303" customWidth="1"/>
    <col min="16336" max="16339" width="0.875" style="303" customWidth="1"/>
    <col min="16340" max="16344" width="1.625" style="303" customWidth="1"/>
    <col min="16345" max="16345" width="3.625" style="303" customWidth="1"/>
    <col min="16346" max="16346" width="0.875" style="303" customWidth="1"/>
    <col min="16347" max="16347" width="1.625" style="303" customWidth="1"/>
    <col min="16348" max="16351" width="0.875" style="303" customWidth="1"/>
    <col min="16352" max="16356" width="1.625" style="303" customWidth="1"/>
    <col min="16357" max="16357" width="3.625" style="303" customWidth="1"/>
    <col min="16358" max="16384" width="1.625" style="303"/>
  </cols>
  <sheetData>
    <row r="1" spans="3:198" ht="6" customHeight="1" x14ac:dyDescent="0.15"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</row>
    <row r="2" spans="3:198" ht="6" customHeight="1" x14ac:dyDescent="0.15"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</row>
    <row r="3" spans="3:198" ht="6" customHeight="1" x14ac:dyDescent="0.15">
      <c r="CB3" s="1064" t="s">
        <v>670</v>
      </c>
      <c r="CC3" s="1064"/>
      <c r="CD3" s="1064"/>
      <c r="CE3" s="1064"/>
      <c r="CF3" s="1064"/>
      <c r="CG3" s="1064"/>
      <c r="CH3" s="1064"/>
      <c r="CI3" s="1064"/>
      <c r="CJ3" s="1064"/>
      <c r="CK3" s="1064"/>
      <c r="CL3" s="1064"/>
      <c r="CM3" s="1064"/>
      <c r="CN3" s="1064"/>
      <c r="CO3" s="1064"/>
      <c r="CP3" s="1064"/>
      <c r="CQ3" s="1064"/>
      <c r="CR3" s="1064"/>
      <c r="CS3" s="1064"/>
      <c r="CT3" s="1064"/>
      <c r="CU3" s="1064"/>
      <c r="CV3" s="1064"/>
      <c r="CW3" s="1064"/>
      <c r="CX3" s="1064"/>
      <c r="CY3" s="1064"/>
      <c r="CZ3" s="1064"/>
      <c r="DA3" s="1064"/>
      <c r="DB3" s="1064"/>
      <c r="DC3" s="1064"/>
      <c r="DD3" s="1064"/>
      <c r="DE3" s="1064"/>
      <c r="DF3" s="1064"/>
      <c r="DG3" s="1064"/>
      <c r="DH3" s="1064"/>
      <c r="DI3" s="1064"/>
      <c r="DJ3" s="1064"/>
      <c r="DK3" s="1064"/>
      <c r="DL3" s="1064"/>
      <c r="DM3" s="1064"/>
      <c r="DN3" s="1064"/>
      <c r="DO3" s="1064"/>
      <c r="DP3" s="1064"/>
      <c r="DQ3" s="1064"/>
      <c r="DR3" s="1064"/>
      <c r="DS3" s="1064"/>
      <c r="DT3" s="1064"/>
      <c r="DU3" s="1064"/>
      <c r="DV3" s="1064"/>
      <c r="DW3" s="1064"/>
      <c r="DX3" s="1064"/>
      <c r="DY3" s="1064"/>
      <c r="DZ3" s="1064"/>
      <c r="EA3" s="1064"/>
      <c r="EB3" s="1064"/>
      <c r="EC3" s="1064"/>
      <c r="ED3" s="1064"/>
      <c r="EE3" s="1064"/>
      <c r="EF3" s="1064"/>
      <c r="EG3" s="1064"/>
      <c r="EH3" s="1064"/>
      <c r="EI3" s="1064"/>
      <c r="EJ3" s="1064"/>
      <c r="EK3" s="1064"/>
      <c r="EL3" s="1064"/>
      <c r="EM3" s="1064"/>
      <c r="EN3" s="1064"/>
      <c r="EO3" s="1064"/>
      <c r="EP3" s="1064"/>
      <c r="EQ3" s="1064"/>
      <c r="ER3" s="1064"/>
      <c r="ES3" s="61"/>
    </row>
    <row r="4" spans="3:198" ht="6" customHeight="1" x14ac:dyDescent="0.15">
      <c r="CB4" s="1064"/>
      <c r="CC4" s="1064"/>
      <c r="CD4" s="1064"/>
      <c r="CE4" s="1064"/>
      <c r="CF4" s="1064"/>
      <c r="CG4" s="1064"/>
      <c r="CH4" s="1064"/>
      <c r="CI4" s="1064"/>
      <c r="CJ4" s="1064"/>
      <c r="CK4" s="1064"/>
      <c r="CL4" s="1064"/>
      <c r="CM4" s="1064"/>
      <c r="CN4" s="1064"/>
      <c r="CO4" s="1064"/>
      <c r="CP4" s="1064"/>
      <c r="CQ4" s="1064"/>
      <c r="CR4" s="1064"/>
      <c r="CS4" s="1064"/>
      <c r="CT4" s="1064"/>
      <c r="CU4" s="1064"/>
      <c r="CV4" s="1064"/>
      <c r="CW4" s="1064"/>
      <c r="CX4" s="1064"/>
      <c r="CY4" s="1064"/>
      <c r="CZ4" s="1064"/>
      <c r="DA4" s="1064"/>
      <c r="DB4" s="1064"/>
      <c r="DC4" s="1064"/>
      <c r="DD4" s="1064"/>
      <c r="DE4" s="1064"/>
      <c r="DF4" s="1064"/>
      <c r="DG4" s="1064"/>
      <c r="DH4" s="1064"/>
      <c r="DI4" s="1064"/>
      <c r="DJ4" s="1064"/>
      <c r="DK4" s="1064"/>
      <c r="DL4" s="1064"/>
      <c r="DM4" s="1064"/>
      <c r="DN4" s="1064"/>
      <c r="DO4" s="1064"/>
      <c r="DP4" s="1064"/>
      <c r="DQ4" s="1064"/>
      <c r="DR4" s="1064"/>
      <c r="DS4" s="1064"/>
      <c r="DT4" s="1064"/>
      <c r="DU4" s="1064"/>
      <c r="DV4" s="1064"/>
      <c r="DW4" s="1064"/>
      <c r="DX4" s="1064"/>
      <c r="DY4" s="1064"/>
      <c r="DZ4" s="1064"/>
      <c r="EA4" s="1064"/>
      <c r="EB4" s="1064"/>
      <c r="EC4" s="1064"/>
      <c r="ED4" s="1064"/>
      <c r="EE4" s="1064"/>
      <c r="EF4" s="1064"/>
      <c r="EG4" s="1064"/>
      <c r="EH4" s="1064"/>
      <c r="EI4" s="1064"/>
      <c r="EJ4" s="1064"/>
      <c r="EK4" s="1064"/>
      <c r="EL4" s="1064"/>
      <c r="EM4" s="1064"/>
      <c r="EN4" s="1064"/>
      <c r="EO4" s="1064"/>
      <c r="EP4" s="1064"/>
      <c r="EQ4" s="1064"/>
      <c r="ER4" s="1064"/>
      <c r="ES4" s="61"/>
    </row>
    <row r="5" spans="3:198" ht="6" customHeight="1" x14ac:dyDescent="0.15">
      <c r="CB5" s="1064"/>
      <c r="CC5" s="1064"/>
      <c r="CD5" s="1064"/>
      <c r="CE5" s="1064"/>
      <c r="CF5" s="1064"/>
      <c r="CG5" s="1064"/>
      <c r="CH5" s="1064"/>
      <c r="CI5" s="1064"/>
      <c r="CJ5" s="1064"/>
      <c r="CK5" s="1064"/>
      <c r="CL5" s="1064"/>
      <c r="CM5" s="1064"/>
      <c r="CN5" s="1064"/>
      <c r="CO5" s="1064"/>
      <c r="CP5" s="1064"/>
      <c r="CQ5" s="1064"/>
      <c r="CR5" s="1064"/>
      <c r="CS5" s="1064"/>
      <c r="CT5" s="1064"/>
      <c r="CU5" s="1064"/>
      <c r="CV5" s="1064"/>
      <c r="CW5" s="1064"/>
      <c r="CX5" s="1064"/>
      <c r="CY5" s="1064"/>
      <c r="CZ5" s="1064"/>
      <c r="DA5" s="1064"/>
      <c r="DB5" s="1064"/>
      <c r="DC5" s="1064"/>
      <c r="DD5" s="1064"/>
      <c r="DE5" s="1064"/>
      <c r="DF5" s="1064"/>
      <c r="DG5" s="1064"/>
      <c r="DH5" s="1064"/>
      <c r="DI5" s="1064"/>
      <c r="DJ5" s="1064"/>
      <c r="DK5" s="1064"/>
      <c r="DL5" s="1064"/>
      <c r="DM5" s="1064"/>
      <c r="DN5" s="1064"/>
      <c r="DO5" s="1064"/>
      <c r="DP5" s="1064"/>
      <c r="DQ5" s="1064"/>
      <c r="DR5" s="1064"/>
      <c r="DS5" s="1064"/>
      <c r="DT5" s="1064"/>
      <c r="DU5" s="1064"/>
      <c r="DV5" s="1064"/>
      <c r="DW5" s="1064"/>
      <c r="DX5" s="1064"/>
      <c r="DY5" s="1064"/>
      <c r="DZ5" s="1064"/>
      <c r="EA5" s="1064"/>
      <c r="EB5" s="1064"/>
      <c r="EC5" s="1064"/>
      <c r="ED5" s="1064"/>
      <c r="EE5" s="1064"/>
      <c r="EF5" s="1064"/>
      <c r="EG5" s="1064"/>
      <c r="EH5" s="1064"/>
      <c r="EI5" s="1064"/>
      <c r="EJ5" s="1064"/>
      <c r="EK5" s="1064"/>
      <c r="EL5" s="1064"/>
      <c r="EM5" s="1064"/>
      <c r="EN5" s="1064"/>
      <c r="EO5" s="1064"/>
      <c r="EP5" s="1064"/>
      <c r="EQ5" s="1064"/>
      <c r="ER5" s="1064"/>
      <c r="ES5" s="61"/>
    </row>
    <row r="6" spans="3:198" ht="6" customHeight="1" x14ac:dyDescent="0.15">
      <c r="CB6" s="1064"/>
      <c r="CC6" s="1064"/>
      <c r="CD6" s="1064"/>
      <c r="CE6" s="1064"/>
      <c r="CF6" s="1064"/>
      <c r="CG6" s="1064"/>
      <c r="CH6" s="1064"/>
      <c r="CI6" s="1064"/>
      <c r="CJ6" s="1064"/>
      <c r="CK6" s="1064"/>
      <c r="CL6" s="1064"/>
      <c r="CM6" s="1064"/>
      <c r="CN6" s="1064"/>
      <c r="CO6" s="1064"/>
      <c r="CP6" s="1064"/>
      <c r="CQ6" s="1064"/>
      <c r="CR6" s="1064"/>
      <c r="CS6" s="1064"/>
      <c r="CT6" s="1064"/>
      <c r="CU6" s="1064"/>
      <c r="CV6" s="1064"/>
      <c r="CW6" s="1064"/>
      <c r="CX6" s="1064"/>
      <c r="CY6" s="1064"/>
      <c r="CZ6" s="1064"/>
      <c r="DA6" s="1064"/>
      <c r="DB6" s="1064"/>
      <c r="DC6" s="1064"/>
      <c r="DD6" s="1064"/>
      <c r="DE6" s="1064"/>
      <c r="DF6" s="1064"/>
      <c r="DG6" s="1064"/>
      <c r="DH6" s="1064"/>
      <c r="DI6" s="1064"/>
      <c r="DJ6" s="1064"/>
      <c r="DK6" s="1064"/>
      <c r="DL6" s="1064"/>
      <c r="DM6" s="1064"/>
      <c r="DN6" s="1064"/>
      <c r="DO6" s="1064"/>
      <c r="DP6" s="1064"/>
      <c r="DQ6" s="1064"/>
      <c r="DR6" s="1064"/>
      <c r="DS6" s="1064"/>
      <c r="DT6" s="1064"/>
      <c r="DU6" s="1064"/>
      <c r="DV6" s="1064"/>
      <c r="DW6" s="1064"/>
      <c r="DX6" s="1064"/>
      <c r="DY6" s="1064"/>
      <c r="DZ6" s="1064"/>
      <c r="EA6" s="1064"/>
      <c r="EB6" s="1064"/>
      <c r="EC6" s="1064"/>
      <c r="ED6" s="1064"/>
      <c r="EE6" s="1064"/>
      <c r="EF6" s="1064"/>
      <c r="EG6" s="1064"/>
      <c r="EH6" s="1064"/>
      <c r="EI6" s="1064"/>
      <c r="EJ6" s="1064"/>
      <c r="EK6" s="1064"/>
      <c r="EL6" s="1064"/>
      <c r="EM6" s="1064"/>
      <c r="EN6" s="1064"/>
      <c r="EO6" s="1064"/>
      <c r="EP6" s="1064"/>
      <c r="EQ6" s="1064"/>
      <c r="ER6" s="1064"/>
      <c r="ES6" s="61"/>
    </row>
    <row r="7" spans="3:198" ht="6" customHeight="1" x14ac:dyDescent="0.15"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Z7" s="954" t="s">
        <v>344</v>
      </c>
      <c r="BA7" s="955"/>
      <c r="BB7" s="955"/>
      <c r="BC7" s="955"/>
      <c r="BD7" s="955"/>
      <c r="BE7" s="955"/>
      <c r="BF7" s="955"/>
      <c r="BG7" s="955"/>
      <c r="BH7" s="955"/>
      <c r="BI7" s="955"/>
      <c r="BJ7" s="955"/>
      <c r="BK7" s="95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12"/>
      <c r="CB7" s="1064"/>
      <c r="CC7" s="1064"/>
      <c r="CD7" s="1064"/>
      <c r="CE7" s="1064"/>
      <c r="CF7" s="1064"/>
      <c r="CG7" s="1064"/>
      <c r="CH7" s="1064"/>
      <c r="CI7" s="1064"/>
      <c r="CJ7" s="1064"/>
      <c r="CK7" s="1064"/>
      <c r="CL7" s="1064"/>
      <c r="CM7" s="1064"/>
      <c r="CN7" s="1064"/>
      <c r="CO7" s="1064"/>
      <c r="CP7" s="1064"/>
      <c r="CQ7" s="1064"/>
      <c r="CR7" s="1064"/>
      <c r="CS7" s="1064"/>
      <c r="CT7" s="1064"/>
      <c r="CU7" s="1064"/>
      <c r="CV7" s="1064"/>
      <c r="CW7" s="1064"/>
      <c r="CX7" s="1064"/>
      <c r="CY7" s="1064"/>
      <c r="CZ7" s="1064"/>
      <c r="DA7" s="1064"/>
      <c r="DB7" s="1064"/>
      <c r="DC7" s="1064"/>
      <c r="DD7" s="1064"/>
      <c r="DE7" s="1064"/>
      <c r="DF7" s="1064"/>
      <c r="DG7" s="1064"/>
      <c r="DH7" s="1064"/>
      <c r="DI7" s="1064"/>
      <c r="DJ7" s="1064"/>
      <c r="DK7" s="1064"/>
      <c r="DL7" s="1064"/>
      <c r="DM7" s="1064"/>
      <c r="DN7" s="1064"/>
      <c r="DO7" s="1064"/>
      <c r="DP7" s="1064"/>
      <c r="DQ7" s="1064"/>
      <c r="DR7" s="1064"/>
      <c r="DS7" s="1064"/>
      <c r="DT7" s="1064"/>
      <c r="DU7" s="1064"/>
      <c r="DV7" s="1064"/>
      <c r="DW7" s="1064"/>
      <c r="DX7" s="1064"/>
      <c r="DY7" s="1064"/>
      <c r="DZ7" s="1064"/>
      <c r="EA7" s="1064"/>
      <c r="EB7" s="1064"/>
      <c r="EC7" s="1064"/>
      <c r="ED7" s="1064"/>
      <c r="EE7" s="1064"/>
      <c r="EF7" s="1064"/>
      <c r="EG7" s="1064"/>
      <c r="EH7" s="1064"/>
      <c r="EI7" s="1064"/>
      <c r="EJ7" s="1064"/>
      <c r="EK7" s="1064"/>
      <c r="EL7" s="1064"/>
      <c r="EM7" s="1064"/>
      <c r="EN7" s="1064"/>
      <c r="EO7" s="1064"/>
      <c r="EP7" s="1064"/>
      <c r="EQ7" s="1064"/>
      <c r="ER7" s="1064"/>
      <c r="ES7" s="61"/>
      <c r="ET7" s="320"/>
      <c r="EU7" s="320"/>
      <c r="EV7" s="320"/>
      <c r="EW7" s="320"/>
      <c r="EX7" s="320"/>
      <c r="EY7" s="320"/>
      <c r="EZ7" s="320"/>
      <c r="FA7" s="320"/>
      <c r="FB7" s="320"/>
      <c r="FC7" s="320"/>
    </row>
    <row r="8" spans="3:198" ht="6" customHeight="1" x14ac:dyDescent="0.15"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Z8" s="957"/>
      <c r="BA8" s="958"/>
      <c r="BB8" s="958"/>
      <c r="BC8" s="958"/>
      <c r="BD8" s="958"/>
      <c r="BE8" s="958"/>
      <c r="BF8" s="958"/>
      <c r="BG8" s="958"/>
      <c r="BH8" s="958"/>
      <c r="BI8" s="958"/>
      <c r="BJ8" s="958"/>
      <c r="BK8" s="959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12"/>
      <c r="CB8" s="1064"/>
      <c r="CC8" s="1064"/>
      <c r="CD8" s="1064"/>
      <c r="CE8" s="1064"/>
      <c r="CF8" s="1064"/>
      <c r="CG8" s="1064"/>
      <c r="CH8" s="1064"/>
      <c r="CI8" s="1064"/>
      <c r="CJ8" s="1064"/>
      <c r="CK8" s="1064"/>
      <c r="CL8" s="1064"/>
      <c r="CM8" s="1064"/>
      <c r="CN8" s="1064"/>
      <c r="CO8" s="1064"/>
      <c r="CP8" s="1064"/>
      <c r="CQ8" s="1064"/>
      <c r="CR8" s="1064"/>
      <c r="CS8" s="1064"/>
      <c r="CT8" s="1064"/>
      <c r="CU8" s="1064"/>
      <c r="CV8" s="1064"/>
      <c r="CW8" s="1064"/>
      <c r="CX8" s="1064"/>
      <c r="CY8" s="1064"/>
      <c r="CZ8" s="1064"/>
      <c r="DA8" s="1064"/>
      <c r="DB8" s="1064"/>
      <c r="DC8" s="1064"/>
      <c r="DD8" s="1064"/>
      <c r="DE8" s="1064"/>
      <c r="DF8" s="1064"/>
      <c r="DG8" s="1064"/>
      <c r="DH8" s="1064"/>
      <c r="DI8" s="1064"/>
      <c r="DJ8" s="1064"/>
      <c r="DK8" s="1064"/>
      <c r="DL8" s="1064"/>
      <c r="DM8" s="1064"/>
      <c r="DN8" s="1064"/>
      <c r="DO8" s="1064"/>
      <c r="DP8" s="1064"/>
      <c r="DQ8" s="1064"/>
      <c r="DR8" s="1064"/>
      <c r="DS8" s="1064"/>
      <c r="DT8" s="1064"/>
      <c r="DU8" s="1064"/>
      <c r="DV8" s="1064"/>
      <c r="DW8" s="1064"/>
      <c r="DX8" s="1064"/>
      <c r="DY8" s="1064"/>
      <c r="DZ8" s="1064"/>
      <c r="EA8" s="1064"/>
      <c r="EB8" s="1064"/>
      <c r="EC8" s="1064"/>
      <c r="ED8" s="1064"/>
      <c r="EE8" s="1064"/>
      <c r="EF8" s="1064"/>
      <c r="EG8" s="1064"/>
      <c r="EH8" s="1064"/>
      <c r="EI8" s="1064"/>
      <c r="EJ8" s="1064"/>
      <c r="EK8" s="1064"/>
      <c r="EL8" s="1064"/>
      <c r="EM8" s="1064"/>
      <c r="EN8" s="1064"/>
      <c r="EO8" s="1064"/>
      <c r="EP8" s="1064"/>
      <c r="EQ8" s="1064"/>
      <c r="ER8" s="1064"/>
      <c r="ES8" s="61"/>
      <c r="ET8" s="320"/>
      <c r="EU8" s="320"/>
      <c r="EV8" s="320"/>
      <c r="EW8" s="320"/>
      <c r="EX8" s="320"/>
      <c r="EY8" s="320"/>
      <c r="EZ8" s="320"/>
      <c r="FA8" s="320"/>
      <c r="FB8" s="320"/>
      <c r="FC8" s="320"/>
      <c r="FD8" s="320"/>
      <c r="FE8" s="320"/>
      <c r="FF8" s="320"/>
      <c r="FG8" s="320"/>
      <c r="FH8" s="320"/>
      <c r="FI8" s="320"/>
      <c r="FJ8" s="320"/>
      <c r="FK8" s="320"/>
      <c r="FL8" s="320"/>
      <c r="FM8" s="320"/>
      <c r="FN8" s="320"/>
      <c r="FO8" s="320"/>
      <c r="FP8" s="320"/>
      <c r="FY8" s="1065" t="s">
        <v>345</v>
      </c>
      <c r="FZ8" s="1065"/>
      <c r="GA8" s="1065"/>
      <c r="GB8" s="1065"/>
      <c r="GC8" s="1065"/>
      <c r="GD8" s="1065"/>
      <c r="GE8" s="1065"/>
      <c r="GF8" s="1065"/>
      <c r="GG8" s="1065"/>
      <c r="GH8" s="1065"/>
      <c r="GI8" s="1065"/>
      <c r="GJ8" s="1065"/>
      <c r="GK8" s="1065"/>
      <c r="GL8" s="274"/>
      <c r="GM8" s="274"/>
      <c r="GN8" s="274"/>
      <c r="GO8" s="274"/>
    </row>
    <row r="9" spans="3:198" ht="6" customHeight="1" x14ac:dyDescent="0.15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BG9" s="30"/>
      <c r="BH9" s="320"/>
      <c r="BI9" s="320"/>
      <c r="BJ9" s="320"/>
      <c r="BK9" s="320"/>
      <c r="BS9" s="320"/>
      <c r="BT9" s="320"/>
      <c r="BU9" s="320"/>
      <c r="BV9" s="320"/>
      <c r="BW9" s="320"/>
      <c r="BX9" s="320"/>
      <c r="BY9" s="320"/>
      <c r="BZ9" s="320"/>
      <c r="CA9" s="320"/>
      <c r="CB9" s="1064"/>
      <c r="CC9" s="1064"/>
      <c r="CD9" s="1064"/>
      <c r="CE9" s="1064"/>
      <c r="CF9" s="1064"/>
      <c r="CG9" s="1064"/>
      <c r="CH9" s="1064"/>
      <c r="CI9" s="1064"/>
      <c r="CJ9" s="1064"/>
      <c r="CK9" s="1064"/>
      <c r="CL9" s="1064"/>
      <c r="CM9" s="1064"/>
      <c r="CN9" s="1064"/>
      <c r="CO9" s="1064"/>
      <c r="CP9" s="1064"/>
      <c r="CQ9" s="1064"/>
      <c r="CR9" s="1064"/>
      <c r="CS9" s="1064"/>
      <c r="CT9" s="1064"/>
      <c r="CU9" s="1064"/>
      <c r="CV9" s="1064"/>
      <c r="CW9" s="1064"/>
      <c r="CX9" s="1064"/>
      <c r="CY9" s="1064"/>
      <c r="CZ9" s="1064"/>
      <c r="DA9" s="1064"/>
      <c r="DB9" s="1064"/>
      <c r="DC9" s="1064"/>
      <c r="DD9" s="1064"/>
      <c r="DE9" s="1064"/>
      <c r="DF9" s="1064"/>
      <c r="DG9" s="1064"/>
      <c r="DH9" s="1064"/>
      <c r="DI9" s="1064"/>
      <c r="DJ9" s="1064"/>
      <c r="DK9" s="1064"/>
      <c r="DL9" s="1064"/>
      <c r="DM9" s="1064"/>
      <c r="DN9" s="1064"/>
      <c r="DO9" s="1064"/>
      <c r="DP9" s="1064"/>
      <c r="DQ9" s="1064"/>
      <c r="DR9" s="1064"/>
      <c r="DS9" s="1064"/>
      <c r="DT9" s="1064"/>
      <c r="DU9" s="1064"/>
      <c r="DV9" s="1064"/>
      <c r="DW9" s="1064"/>
      <c r="DX9" s="1064"/>
      <c r="DY9" s="1064"/>
      <c r="DZ9" s="1064"/>
      <c r="EA9" s="1064"/>
      <c r="EB9" s="1064"/>
      <c r="EC9" s="1064"/>
      <c r="ED9" s="1064"/>
      <c r="EE9" s="1064"/>
      <c r="EF9" s="1064"/>
      <c r="EG9" s="1064"/>
      <c r="EH9" s="1064"/>
      <c r="EI9" s="1064"/>
      <c r="EJ9" s="1064"/>
      <c r="EK9" s="1064"/>
      <c r="EL9" s="1064"/>
      <c r="EM9" s="1064"/>
      <c r="EN9" s="1064"/>
      <c r="EO9" s="1064"/>
      <c r="EP9" s="1064"/>
      <c r="EQ9" s="1064"/>
      <c r="ER9" s="1064"/>
      <c r="ES9" s="61"/>
      <c r="ET9" s="320"/>
      <c r="EU9" s="320"/>
      <c r="EV9" s="320"/>
      <c r="EW9" s="320"/>
      <c r="EX9" s="320"/>
      <c r="EY9" s="320"/>
      <c r="EZ9" s="320"/>
      <c r="FA9" s="320"/>
      <c r="FB9" s="320"/>
      <c r="FC9" s="320"/>
      <c r="FN9" s="320"/>
      <c r="FO9" s="320"/>
      <c r="FP9" s="320"/>
      <c r="FY9" s="1065"/>
      <c r="FZ9" s="1065"/>
      <c r="GA9" s="1065"/>
      <c r="GB9" s="1065"/>
      <c r="GC9" s="1065"/>
      <c r="GD9" s="1065"/>
      <c r="GE9" s="1065"/>
      <c r="GF9" s="1065"/>
      <c r="GG9" s="1065"/>
      <c r="GH9" s="1065"/>
      <c r="GI9" s="1065"/>
      <c r="GJ9" s="1065"/>
      <c r="GK9" s="1065"/>
      <c r="GL9" s="274"/>
      <c r="GM9" s="274"/>
      <c r="GN9" s="274"/>
      <c r="GO9" s="274"/>
    </row>
    <row r="10" spans="3:198" ht="6" customHeight="1" x14ac:dyDescent="0.15"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N10" s="31"/>
      <c r="AO10" s="31"/>
      <c r="AP10" s="31"/>
      <c r="AY10" s="31"/>
      <c r="AZ10" s="954" t="s">
        <v>346</v>
      </c>
      <c r="BA10" s="955"/>
      <c r="BB10" s="955"/>
      <c r="BC10" s="955"/>
      <c r="BD10" s="955"/>
      <c r="BE10" s="955"/>
      <c r="BF10" s="955"/>
      <c r="BG10" s="955"/>
      <c r="BH10" s="955"/>
      <c r="BI10" s="955"/>
      <c r="BJ10" s="885">
        <f>M21+Z21+AL21+AX21+BJ21+BV21+CH21+CT21+DF21+M102+DR21</f>
        <v>1000</v>
      </c>
      <c r="BK10" s="847"/>
      <c r="BL10" s="1067"/>
      <c r="BM10" s="953"/>
      <c r="BN10" s="953"/>
      <c r="BO10" s="953"/>
      <c r="BP10" s="953"/>
      <c r="BQ10" s="953"/>
      <c r="BR10" s="953"/>
      <c r="BS10" s="953"/>
      <c r="BT10" s="953"/>
      <c r="BU10" s="953"/>
      <c r="BV10" s="212"/>
      <c r="BW10" s="212"/>
      <c r="BX10" s="212"/>
      <c r="CB10" s="1064"/>
      <c r="CC10" s="1064"/>
      <c r="CD10" s="1064"/>
      <c r="CE10" s="1064"/>
      <c r="CF10" s="1064"/>
      <c r="CG10" s="1064"/>
      <c r="CH10" s="1064"/>
      <c r="CI10" s="1064"/>
      <c r="CJ10" s="1064"/>
      <c r="CK10" s="1064"/>
      <c r="CL10" s="1064"/>
      <c r="CM10" s="1064"/>
      <c r="CN10" s="1064"/>
      <c r="CO10" s="1064"/>
      <c r="CP10" s="1064"/>
      <c r="CQ10" s="1064"/>
      <c r="CR10" s="1064"/>
      <c r="CS10" s="1064"/>
      <c r="CT10" s="1064"/>
      <c r="CU10" s="1064"/>
      <c r="CV10" s="1064"/>
      <c r="CW10" s="1064"/>
      <c r="CX10" s="1064"/>
      <c r="CY10" s="1064"/>
      <c r="CZ10" s="1064"/>
      <c r="DA10" s="1064"/>
      <c r="DB10" s="1064"/>
      <c r="DC10" s="1064"/>
      <c r="DD10" s="1064"/>
      <c r="DE10" s="1064"/>
      <c r="DF10" s="1064"/>
      <c r="DG10" s="1064"/>
      <c r="DH10" s="1064"/>
      <c r="DI10" s="1064"/>
      <c r="DJ10" s="1064"/>
      <c r="DK10" s="1064"/>
      <c r="DL10" s="1064"/>
      <c r="DM10" s="1064"/>
      <c r="DN10" s="1064"/>
      <c r="DO10" s="1064"/>
      <c r="DP10" s="1064"/>
      <c r="DQ10" s="1064"/>
      <c r="DR10" s="1064"/>
      <c r="DS10" s="1064"/>
      <c r="DT10" s="1064"/>
      <c r="DU10" s="1064"/>
      <c r="DV10" s="1064"/>
      <c r="DW10" s="1064"/>
      <c r="DX10" s="1064"/>
      <c r="DY10" s="1064"/>
      <c r="DZ10" s="1064"/>
      <c r="EA10" s="1064"/>
      <c r="EB10" s="1064"/>
      <c r="EC10" s="1064"/>
      <c r="ED10" s="1064"/>
      <c r="EE10" s="1064"/>
      <c r="EF10" s="1064"/>
      <c r="EG10" s="1064"/>
      <c r="EH10" s="1064"/>
      <c r="EI10" s="1064"/>
      <c r="EJ10" s="1064"/>
      <c r="EK10" s="1064"/>
      <c r="EL10" s="1064"/>
      <c r="EM10" s="1064"/>
      <c r="EN10" s="1064"/>
      <c r="EO10" s="1064"/>
      <c r="EP10" s="1064"/>
      <c r="EQ10" s="1064"/>
      <c r="ER10" s="1064"/>
      <c r="ET10" s="320"/>
      <c r="EU10" s="320"/>
      <c r="EV10" s="320"/>
      <c r="EW10" s="320"/>
      <c r="EX10" s="320"/>
      <c r="EY10" s="320"/>
      <c r="EZ10" s="320"/>
      <c r="FA10" s="320"/>
      <c r="FB10" s="320"/>
      <c r="FC10" s="320"/>
      <c r="FD10" s="320"/>
      <c r="FE10" s="320"/>
      <c r="FF10" s="320"/>
      <c r="FG10" s="320"/>
      <c r="FH10" s="320"/>
      <c r="FI10" s="320"/>
      <c r="FJ10" s="320"/>
      <c r="FK10" s="320"/>
      <c r="FL10" s="320"/>
      <c r="FM10" s="320"/>
      <c r="FN10" s="320"/>
      <c r="FO10" s="320"/>
      <c r="FP10" s="320"/>
      <c r="FQ10" s="320"/>
      <c r="FR10" s="320"/>
      <c r="FS10" s="320"/>
      <c r="FT10" s="320"/>
      <c r="FU10" s="320"/>
      <c r="FV10" s="320"/>
      <c r="FW10" s="320"/>
      <c r="FX10" s="320"/>
    </row>
    <row r="11" spans="3:198" ht="6" customHeight="1" x14ac:dyDescent="0.15"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Y11" s="31"/>
      <c r="AZ11" s="957"/>
      <c r="BA11" s="958"/>
      <c r="BB11" s="958"/>
      <c r="BC11" s="958"/>
      <c r="BD11" s="958"/>
      <c r="BE11" s="958"/>
      <c r="BF11" s="958"/>
      <c r="BG11" s="958"/>
      <c r="BH11" s="958"/>
      <c r="BI11" s="958"/>
      <c r="BJ11" s="1066"/>
      <c r="BK11" s="848"/>
      <c r="BL11" s="1067"/>
      <c r="BM11" s="953"/>
      <c r="BN11" s="953"/>
      <c r="BO11" s="953"/>
      <c r="BP11" s="953"/>
      <c r="BQ11" s="953"/>
      <c r="BR11" s="953"/>
      <c r="BS11" s="953"/>
      <c r="BT11" s="953"/>
      <c r="BU11" s="953"/>
      <c r="BV11" s="212"/>
      <c r="BW11" s="212"/>
      <c r="BX11" s="212"/>
      <c r="CB11" s="1064"/>
      <c r="CC11" s="1064"/>
      <c r="CD11" s="1064"/>
      <c r="CE11" s="1064"/>
      <c r="CF11" s="1064"/>
      <c r="CG11" s="1064"/>
      <c r="CH11" s="1064"/>
      <c r="CI11" s="1064"/>
      <c r="CJ11" s="1064"/>
      <c r="CK11" s="1064"/>
      <c r="CL11" s="1064"/>
      <c r="CM11" s="1064"/>
      <c r="CN11" s="1064"/>
      <c r="CO11" s="1064"/>
      <c r="CP11" s="1064"/>
      <c r="CQ11" s="1064"/>
      <c r="CR11" s="1064"/>
      <c r="CS11" s="1064"/>
      <c r="CT11" s="1064"/>
      <c r="CU11" s="1064"/>
      <c r="CV11" s="1064"/>
      <c r="CW11" s="1064"/>
      <c r="CX11" s="1064"/>
      <c r="CY11" s="1064"/>
      <c r="CZ11" s="1064"/>
      <c r="DA11" s="1064"/>
      <c r="DB11" s="1064"/>
      <c r="DC11" s="1064"/>
      <c r="DD11" s="1064"/>
      <c r="DE11" s="1064"/>
      <c r="DF11" s="1064"/>
      <c r="DG11" s="1064"/>
      <c r="DH11" s="1064"/>
      <c r="DI11" s="1064"/>
      <c r="DJ11" s="1064"/>
      <c r="DK11" s="1064"/>
      <c r="DL11" s="1064"/>
      <c r="DM11" s="1064"/>
      <c r="DN11" s="1064"/>
      <c r="DO11" s="1064"/>
      <c r="DP11" s="1064"/>
      <c r="DQ11" s="1064"/>
      <c r="DR11" s="1064"/>
      <c r="DS11" s="1064"/>
      <c r="DT11" s="1064"/>
      <c r="DU11" s="1064"/>
      <c r="DV11" s="1064"/>
      <c r="DW11" s="1064"/>
      <c r="DX11" s="1064"/>
      <c r="DY11" s="1064"/>
      <c r="DZ11" s="1064"/>
      <c r="EA11" s="1064"/>
      <c r="EB11" s="1064"/>
      <c r="EC11" s="1064"/>
      <c r="ED11" s="1064"/>
      <c r="EE11" s="1064"/>
      <c r="EF11" s="1064"/>
      <c r="EG11" s="1064"/>
      <c r="EH11" s="1064"/>
      <c r="EI11" s="1064"/>
      <c r="EJ11" s="1064"/>
      <c r="EK11" s="1064"/>
      <c r="EL11" s="1064"/>
      <c r="EM11" s="1064"/>
      <c r="EN11" s="1064"/>
      <c r="EO11" s="1064"/>
      <c r="EP11" s="1064"/>
      <c r="EQ11" s="1064"/>
      <c r="ER11" s="1064"/>
      <c r="ET11" s="320"/>
      <c r="EU11" s="320"/>
      <c r="EV11" s="320"/>
      <c r="EW11" s="320"/>
      <c r="EX11" s="320"/>
      <c r="EY11" s="320"/>
      <c r="EZ11" s="320"/>
      <c r="FA11" s="320"/>
      <c r="FB11" s="320"/>
      <c r="FC11" s="320"/>
      <c r="FD11" s="320"/>
      <c r="FE11" s="320"/>
      <c r="FF11" s="320"/>
      <c r="FG11" s="320"/>
      <c r="FH11" s="320"/>
      <c r="FI11" s="320"/>
      <c r="FJ11" s="320"/>
      <c r="FK11" s="320"/>
      <c r="FL11" s="320"/>
      <c r="FM11" s="320"/>
      <c r="FS11" s="320"/>
      <c r="FT11" s="320"/>
      <c r="FU11" s="320"/>
      <c r="FV11" s="320"/>
      <c r="FW11" s="320"/>
      <c r="FX11" s="320"/>
    </row>
    <row r="12" spans="3:198" ht="6" customHeight="1" x14ac:dyDescent="0.15"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280"/>
      <c r="AX12" s="280"/>
      <c r="AY12" s="31"/>
      <c r="AZ12" s="276"/>
      <c r="BA12" s="276"/>
      <c r="BB12" s="276"/>
      <c r="BC12" s="276"/>
      <c r="BD12" s="276"/>
      <c r="BE12" s="276"/>
      <c r="BF12" s="276"/>
      <c r="BG12" s="273"/>
      <c r="BH12" s="276"/>
      <c r="BI12" s="276"/>
      <c r="BJ12" s="276"/>
      <c r="BK12" s="212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12"/>
      <c r="BX12" s="212"/>
      <c r="CB12" s="31"/>
      <c r="CC12" s="31"/>
      <c r="CD12" s="31"/>
      <c r="CE12" s="31"/>
      <c r="CF12" s="31"/>
      <c r="CG12" s="31"/>
      <c r="CH12" s="31"/>
      <c r="CI12" s="31"/>
      <c r="CJ12" s="65"/>
      <c r="CK12" s="65"/>
      <c r="CL12" s="65"/>
      <c r="CM12" s="65"/>
      <c r="CN12" s="65"/>
      <c r="CO12" s="65"/>
      <c r="CP12" s="65"/>
      <c r="CQ12" s="65"/>
      <c r="CR12" s="65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U12" s="29"/>
      <c r="EV12" s="320"/>
      <c r="EW12" s="320"/>
      <c r="EX12" s="320"/>
      <c r="EY12" s="320"/>
      <c r="EZ12" s="320"/>
      <c r="FA12" s="320"/>
      <c r="FB12" s="320"/>
      <c r="FC12" s="843" t="s">
        <v>347</v>
      </c>
      <c r="FD12" s="844"/>
      <c r="FE12" s="844"/>
      <c r="FF12" s="844"/>
      <c r="FG12" s="844"/>
      <c r="FH12" s="844"/>
      <c r="FI12" s="844"/>
      <c r="FJ12" s="844"/>
      <c r="FK12" s="844"/>
      <c r="FL12" s="844"/>
      <c r="FM12" s="976"/>
      <c r="FS12" s="320"/>
      <c r="FT12" s="320"/>
      <c r="FU12" s="320"/>
      <c r="FV12" s="320"/>
      <c r="FW12" s="320"/>
      <c r="FX12" s="320"/>
      <c r="FY12" s="320"/>
    </row>
    <row r="13" spans="3:198" ht="6" customHeight="1" x14ac:dyDescent="0.15"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1068"/>
      <c r="AR13" s="1068"/>
      <c r="AS13" s="1068"/>
      <c r="AT13" s="1068"/>
      <c r="AU13" s="1068"/>
      <c r="AV13" s="1068"/>
      <c r="AW13" s="1068"/>
      <c r="AX13" s="1069" t="s">
        <v>671</v>
      </c>
      <c r="AY13" s="1069"/>
      <c r="AZ13" s="1069"/>
      <c r="BA13" s="1069"/>
      <c r="BB13" s="1069"/>
      <c r="BC13" s="1069"/>
      <c r="BD13" s="1069"/>
      <c r="BE13" s="1069"/>
      <c r="BF13" s="276"/>
      <c r="BG13" s="275"/>
      <c r="BH13" s="1070"/>
      <c r="BI13" s="1070"/>
      <c r="BJ13" s="1070"/>
      <c r="BK13" s="1070"/>
      <c r="BL13" s="1070"/>
      <c r="BM13" s="278"/>
      <c r="BN13" s="1068"/>
      <c r="BO13" s="1068"/>
      <c r="BP13" s="1068"/>
      <c r="BQ13" s="1068"/>
      <c r="BR13" s="1068"/>
      <c r="BS13" s="1068"/>
      <c r="BT13" s="1068"/>
      <c r="BU13" s="278"/>
      <c r="BV13" s="278"/>
      <c r="BW13" s="278"/>
      <c r="BX13" s="278"/>
      <c r="BY13" s="278"/>
      <c r="BZ13" s="278"/>
      <c r="CA13" s="278"/>
      <c r="CB13" s="278"/>
      <c r="CC13" s="287"/>
      <c r="CD13" s="31"/>
      <c r="CE13" s="31"/>
      <c r="CF13" s="31"/>
      <c r="CG13" s="31"/>
      <c r="CH13" s="31"/>
      <c r="CI13" s="31"/>
      <c r="CJ13" s="65"/>
      <c r="CK13" s="65"/>
      <c r="CL13" s="65"/>
      <c r="CM13" s="65"/>
      <c r="CN13" s="65"/>
      <c r="CO13" s="65"/>
      <c r="CP13" s="65"/>
      <c r="CQ13" s="65"/>
      <c r="CR13" s="65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J13" s="1030"/>
      <c r="EK13" s="1030"/>
      <c r="EL13" s="1030"/>
      <c r="EM13" s="1030"/>
      <c r="EN13" s="1030"/>
      <c r="EO13" s="1030"/>
      <c r="EP13" s="1030"/>
      <c r="EQ13" s="1030"/>
      <c r="ER13" s="1030"/>
      <c r="ES13" s="1030"/>
      <c r="EU13" s="29"/>
      <c r="EV13" s="320"/>
      <c r="EW13" s="320"/>
      <c r="EX13" s="320"/>
      <c r="EY13" s="320"/>
      <c r="EZ13" s="320"/>
      <c r="FA13" s="320"/>
      <c r="FB13" s="320"/>
      <c r="FC13" s="845"/>
      <c r="FD13" s="846"/>
      <c r="FE13" s="846"/>
      <c r="FF13" s="846"/>
      <c r="FG13" s="846"/>
      <c r="FH13" s="846"/>
      <c r="FI13" s="846"/>
      <c r="FJ13" s="846"/>
      <c r="FK13" s="846"/>
      <c r="FL13" s="846"/>
      <c r="FM13" s="977"/>
      <c r="FN13" s="280"/>
      <c r="FO13" s="280"/>
      <c r="FP13" s="280"/>
      <c r="FQ13" s="280"/>
      <c r="FR13" s="320"/>
      <c r="FS13" s="320"/>
      <c r="FT13" s="320"/>
      <c r="FU13" s="320"/>
      <c r="FV13" s="320"/>
      <c r="FW13" s="320"/>
      <c r="FX13" s="320"/>
      <c r="FY13" s="320"/>
    </row>
    <row r="14" spans="3:198" ht="6" customHeight="1" x14ac:dyDescent="0.15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Q14" s="1068"/>
      <c r="AR14" s="1068"/>
      <c r="AS14" s="1068"/>
      <c r="AT14" s="1068"/>
      <c r="AU14" s="1068"/>
      <c r="AV14" s="1068"/>
      <c r="AW14" s="1068"/>
      <c r="AX14" s="1069"/>
      <c r="AY14" s="1069"/>
      <c r="AZ14" s="1069"/>
      <c r="BA14" s="1069"/>
      <c r="BB14" s="1069"/>
      <c r="BC14" s="1069"/>
      <c r="BD14" s="1069"/>
      <c r="BE14" s="1069"/>
      <c r="BF14" s="276"/>
      <c r="BG14" s="275"/>
      <c r="BH14" s="1070"/>
      <c r="BI14" s="1070"/>
      <c r="BJ14" s="1070"/>
      <c r="BK14" s="1070"/>
      <c r="BL14" s="1070"/>
      <c r="BM14" s="278"/>
      <c r="BN14" s="1068"/>
      <c r="BO14" s="1068"/>
      <c r="BP14" s="1068"/>
      <c r="BQ14" s="1068"/>
      <c r="BR14" s="1068"/>
      <c r="BS14" s="1068"/>
      <c r="BT14" s="1068"/>
      <c r="BU14" s="278"/>
      <c r="BV14" s="278"/>
      <c r="BW14" s="278"/>
      <c r="BX14" s="278"/>
      <c r="BY14" s="278"/>
      <c r="BZ14" s="278"/>
      <c r="CA14" s="278"/>
      <c r="CB14" s="278"/>
      <c r="CC14" s="287"/>
      <c r="CD14" s="31"/>
      <c r="CE14" s="31"/>
      <c r="CF14" s="31"/>
      <c r="CG14" s="31"/>
      <c r="CH14" s="31"/>
      <c r="CI14" s="31"/>
      <c r="CJ14" s="65"/>
      <c r="CK14" s="65"/>
      <c r="CL14" s="65"/>
      <c r="CM14" s="65"/>
      <c r="CN14" s="65"/>
      <c r="CO14" s="65"/>
      <c r="CP14" s="65"/>
      <c r="CQ14" s="65"/>
      <c r="CR14" s="65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20"/>
      <c r="EJ14" s="1030"/>
      <c r="EK14" s="1030"/>
      <c r="EL14" s="1030"/>
      <c r="EM14" s="1030"/>
      <c r="EN14" s="1030"/>
      <c r="EO14" s="1030"/>
      <c r="EP14" s="1030"/>
      <c r="EQ14" s="1030"/>
      <c r="ER14" s="1030"/>
      <c r="ES14" s="1030"/>
      <c r="ET14" s="44"/>
      <c r="EU14" s="320"/>
      <c r="EV14" s="320"/>
      <c r="EW14" s="320"/>
      <c r="EX14" s="320"/>
      <c r="EY14" s="320"/>
      <c r="EZ14" s="320"/>
      <c r="FA14" s="320"/>
      <c r="FB14" s="320"/>
      <c r="FC14" s="320"/>
      <c r="FD14" s="320"/>
      <c r="FE14" s="320"/>
      <c r="FF14" s="320"/>
      <c r="FG14" s="30"/>
      <c r="FH14" s="320"/>
      <c r="FI14" s="320"/>
      <c r="FJ14" s="916" t="s">
        <v>672</v>
      </c>
      <c r="FK14" s="916"/>
      <c r="FL14" s="916"/>
      <c r="FM14" s="916"/>
      <c r="FN14" s="916"/>
      <c r="FO14" s="916"/>
      <c r="FP14" s="916"/>
      <c r="FQ14" s="916"/>
      <c r="FR14" s="916"/>
      <c r="FS14" s="320"/>
      <c r="FT14" s="320"/>
      <c r="FU14" s="320"/>
      <c r="FV14" s="320"/>
      <c r="FW14" s="320"/>
      <c r="FX14" s="320"/>
      <c r="FY14" s="320"/>
    </row>
    <row r="15" spans="3:198" ht="6" customHeight="1" x14ac:dyDescent="0.15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Q15" s="1068"/>
      <c r="AR15" s="1068"/>
      <c r="AS15" s="1068"/>
      <c r="AT15" s="1068"/>
      <c r="AU15" s="1068"/>
      <c r="AV15" s="1068"/>
      <c r="AW15" s="1068"/>
      <c r="AX15" s="1069"/>
      <c r="AY15" s="1069"/>
      <c r="AZ15" s="1069"/>
      <c r="BA15" s="1069"/>
      <c r="BB15" s="1069"/>
      <c r="BC15" s="1069"/>
      <c r="BD15" s="1069"/>
      <c r="BE15" s="1069"/>
      <c r="BF15" s="276"/>
      <c r="BG15" s="275"/>
      <c r="BH15" s="1071"/>
      <c r="BI15" s="1071"/>
      <c r="BJ15" s="1071"/>
      <c r="BK15" s="1071"/>
      <c r="BL15" s="1071"/>
      <c r="BM15" s="281"/>
      <c r="BN15" s="1068"/>
      <c r="BO15" s="1068"/>
      <c r="BP15" s="1068"/>
      <c r="BQ15" s="1068"/>
      <c r="BR15" s="1068"/>
      <c r="BS15" s="1068"/>
      <c r="BT15" s="1068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31"/>
      <c r="CH15" s="31"/>
      <c r="CI15" s="31"/>
      <c r="CJ15" s="65"/>
      <c r="CK15" s="65"/>
      <c r="CL15" s="65"/>
      <c r="CM15" s="65"/>
      <c r="CN15" s="65"/>
      <c r="CO15" s="65"/>
      <c r="CP15" s="65"/>
      <c r="CQ15" s="65"/>
      <c r="CR15" s="65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20"/>
      <c r="EJ15" s="320"/>
      <c r="EK15" s="320"/>
      <c r="EL15" s="320"/>
      <c r="EM15" s="320"/>
      <c r="EN15" s="320"/>
      <c r="EO15" s="320"/>
      <c r="EP15" s="320"/>
      <c r="EQ15" s="320"/>
      <c r="ER15" s="320"/>
      <c r="ES15" s="320"/>
      <c r="ET15" s="44"/>
      <c r="EU15" s="320"/>
      <c r="EV15" s="320"/>
      <c r="EW15" s="320"/>
      <c r="EX15" s="320"/>
      <c r="EY15" s="320"/>
      <c r="EZ15" s="320"/>
      <c r="FA15" s="320"/>
      <c r="FB15" s="320"/>
      <c r="FC15" s="320"/>
      <c r="FD15" s="320"/>
      <c r="FE15" s="320"/>
      <c r="FF15" s="320"/>
      <c r="FG15" s="30"/>
      <c r="FH15" s="320"/>
      <c r="FI15" s="320"/>
      <c r="FJ15" s="916"/>
      <c r="FK15" s="916"/>
      <c r="FL15" s="916"/>
      <c r="FM15" s="916"/>
      <c r="FN15" s="916"/>
      <c r="FO15" s="916"/>
      <c r="FP15" s="916"/>
      <c r="FQ15" s="916"/>
      <c r="FR15" s="916"/>
      <c r="FS15" s="320"/>
      <c r="FT15" s="320"/>
      <c r="FU15" s="320"/>
      <c r="FV15" s="320"/>
      <c r="FW15" s="320"/>
      <c r="FX15" s="320"/>
      <c r="FY15" s="320"/>
      <c r="GA15" s="320"/>
      <c r="GB15" s="320"/>
      <c r="GC15" s="320"/>
      <c r="GD15" s="320"/>
      <c r="GE15" s="320"/>
      <c r="GF15" s="320"/>
      <c r="GG15" s="320"/>
      <c r="GH15" s="320"/>
    </row>
    <row r="16" spans="3:198" ht="6" customHeight="1" x14ac:dyDescent="0.1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Q16" s="1068"/>
      <c r="AR16" s="1068"/>
      <c r="AS16" s="1068"/>
      <c r="AT16" s="1068"/>
      <c r="AU16" s="1068"/>
      <c r="AV16" s="1068"/>
      <c r="AW16" s="1068"/>
      <c r="AX16" s="1069"/>
      <c r="AY16" s="1069"/>
      <c r="AZ16" s="1069"/>
      <c r="BA16" s="1069"/>
      <c r="BB16" s="1069"/>
      <c r="BC16" s="1069"/>
      <c r="BD16" s="1069"/>
      <c r="BE16" s="1069"/>
      <c r="BF16" s="276"/>
      <c r="BG16" s="275"/>
      <c r="BH16" s="1071"/>
      <c r="BI16" s="1071"/>
      <c r="BJ16" s="1071"/>
      <c r="BK16" s="1071"/>
      <c r="BL16" s="1071"/>
      <c r="BM16" s="281"/>
      <c r="BN16" s="1068"/>
      <c r="BO16" s="1068"/>
      <c r="BP16" s="1068"/>
      <c r="BQ16" s="1068"/>
      <c r="BR16" s="1068"/>
      <c r="BS16" s="1068"/>
      <c r="BT16" s="1068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J16" s="32"/>
      <c r="CK16" s="32"/>
      <c r="CL16" s="32"/>
      <c r="CM16" s="32"/>
      <c r="CN16" s="32"/>
      <c r="CO16" s="32"/>
      <c r="CP16" s="32"/>
      <c r="CQ16" s="32"/>
      <c r="CR16" s="32"/>
      <c r="EI16" s="320"/>
      <c r="EJ16" s="320"/>
      <c r="EK16" s="320"/>
      <c r="EL16" s="320"/>
      <c r="EM16" s="320"/>
      <c r="EN16" s="320"/>
      <c r="EO16" s="320"/>
      <c r="EP16" s="320"/>
      <c r="ET16" s="44"/>
      <c r="EU16" s="320"/>
      <c r="EV16" s="320"/>
      <c r="EW16" s="320"/>
      <c r="EX16" s="320"/>
      <c r="EY16" s="320"/>
      <c r="EZ16" s="320"/>
      <c r="FA16" s="320"/>
      <c r="FB16" s="320"/>
      <c r="FC16" s="843" t="s">
        <v>348</v>
      </c>
      <c r="FD16" s="844"/>
      <c r="FE16" s="844"/>
      <c r="FF16" s="844"/>
      <c r="FG16" s="844"/>
      <c r="FH16" s="844"/>
      <c r="FI16" s="844"/>
      <c r="FJ16" s="844"/>
      <c r="FK16" s="960">
        <f>FF21+FR21</f>
        <v>158</v>
      </c>
      <c r="FL16" s="851"/>
      <c r="FM16" s="1072"/>
      <c r="FN16" s="320"/>
      <c r="FO16" s="320"/>
      <c r="FP16" s="320"/>
      <c r="FQ16" s="291"/>
      <c r="FR16" s="291"/>
      <c r="FS16" s="276"/>
      <c r="FT16" s="276"/>
      <c r="FU16" s="276"/>
      <c r="FV16" s="276"/>
      <c r="FW16" s="276"/>
      <c r="FX16" s="320"/>
      <c r="FY16" s="320"/>
      <c r="GA16" s="287"/>
      <c r="GB16" s="287"/>
      <c r="GC16" s="287"/>
      <c r="GD16" s="287"/>
      <c r="GE16" s="287"/>
      <c r="GF16" s="287"/>
      <c r="GG16" s="287"/>
      <c r="GH16" s="287"/>
      <c r="GI16" s="287"/>
      <c r="GJ16" s="287"/>
      <c r="GK16" s="287"/>
      <c r="GL16" s="291"/>
      <c r="GM16" s="287"/>
      <c r="GN16" s="287"/>
      <c r="GO16" s="320"/>
      <c r="GP16" s="320"/>
    </row>
    <row r="17" spans="2:218" ht="6" customHeight="1" x14ac:dyDescent="0.15">
      <c r="B17" s="33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33"/>
      <c r="AN17" s="285"/>
      <c r="AO17" s="285"/>
      <c r="AP17" s="285"/>
      <c r="AQ17" s="213"/>
      <c r="AR17" s="285"/>
      <c r="AS17" s="285"/>
      <c r="AT17" s="285"/>
      <c r="AU17" s="285"/>
      <c r="AV17" s="285"/>
      <c r="AW17" s="285"/>
      <c r="AX17" s="34"/>
      <c r="AY17" s="34"/>
      <c r="AZ17" s="34"/>
      <c r="BA17" s="34"/>
      <c r="BB17" s="34"/>
      <c r="BC17" s="34"/>
      <c r="BD17" s="34"/>
      <c r="BE17" s="34"/>
      <c r="BF17" s="35"/>
      <c r="BG17" s="30"/>
      <c r="BH17" s="320"/>
      <c r="BI17" s="320"/>
      <c r="BJ17" s="320"/>
      <c r="BK17" s="212"/>
      <c r="BL17" s="280"/>
      <c r="BM17" s="280"/>
      <c r="BN17" s="280"/>
      <c r="BO17" s="280"/>
      <c r="BP17" s="280"/>
      <c r="BQ17" s="280"/>
      <c r="BR17" s="320"/>
      <c r="BS17" s="320"/>
      <c r="BT17" s="320"/>
      <c r="BU17" s="320"/>
      <c r="BV17" s="320"/>
      <c r="BW17" s="212"/>
      <c r="BX17" s="212"/>
      <c r="BY17" s="212"/>
      <c r="BZ17" s="212"/>
      <c r="CA17" s="212"/>
      <c r="CB17" s="212"/>
      <c r="CC17" s="212"/>
      <c r="CH17" s="320"/>
      <c r="CI17" s="320"/>
      <c r="CJ17" s="280"/>
      <c r="CK17" s="280"/>
      <c r="CL17" s="280"/>
      <c r="CM17" s="280"/>
      <c r="CN17" s="280"/>
      <c r="CO17" s="280"/>
      <c r="CP17" s="280"/>
      <c r="CQ17" s="280"/>
      <c r="CR17" s="280"/>
      <c r="DU17" s="320"/>
      <c r="DV17" s="843" t="s">
        <v>673</v>
      </c>
      <c r="DW17" s="844"/>
      <c r="DX17" s="844"/>
      <c r="DY17" s="844"/>
      <c r="DZ17" s="844"/>
      <c r="EA17" s="844"/>
      <c r="EB17" s="844"/>
      <c r="EC17" s="844"/>
      <c r="ED17" s="844"/>
      <c r="EE17" s="844"/>
      <c r="EF17" s="879">
        <f>1+EF21</f>
        <v>42</v>
      </c>
      <c r="EI17" s="843" t="s">
        <v>349</v>
      </c>
      <c r="EJ17" s="844"/>
      <c r="EK17" s="844"/>
      <c r="EL17" s="844"/>
      <c r="EM17" s="844"/>
      <c r="EN17" s="844"/>
      <c r="EO17" s="844"/>
      <c r="EP17" s="844"/>
      <c r="EQ17" s="844"/>
      <c r="ER17" s="844"/>
      <c r="ES17" s="879">
        <f>1+ES21+ES63+ES141+ES171</f>
        <v>281</v>
      </c>
      <c r="ET17" s="47"/>
      <c r="EU17" s="320"/>
      <c r="EV17" s="320"/>
      <c r="EW17" s="320"/>
      <c r="EX17" s="320"/>
      <c r="EY17" s="320"/>
      <c r="EZ17" s="320"/>
      <c r="FA17" s="320"/>
      <c r="FB17" s="320"/>
      <c r="FC17" s="845"/>
      <c r="FD17" s="846"/>
      <c r="FE17" s="846"/>
      <c r="FF17" s="846"/>
      <c r="FG17" s="846"/>
      <c r="FH17" s="846"/>
      <c r="FI17" s="846"/>
      <c r="FJ17" s="846"/>
      <c r="FK17" s="882"/>
      <c r="FL17" s="882"/>
      <c r="FM17" s="992"/>
      <c r="FN17" s="320"/>
      <c r="FO17" s="320"/>
      <c r="FP17" s="320"/>
      <c r="FQ17" s="291"/>
      <c r="FR17" s="291"/>
      <c r="FS17" s="276"/>
      <c r="FT17" s="276"/>
      <c r="FU17" s="276"/>
      <c r="FV17" s="276"/>
      <c r="FW17" s="276"/>
      <c r="FX17" s="320"/>
      <c r="FY17" s="320"/>
      <c r="GA17" s="287"/>
      <c r="GB17" s="287"/>
      <c r="GC17" s="287"/>
      <c r="GD17" s="287"/>
      <c r="GE17" s="287"/>
      <c r="GF17" s="287"/>
      <c r="GG17" s="287"/>
      <c r="GH17" s="287"/>
      <c r="GI17" s="287"/>
      <c r="GJ17" s="287"/>
      <c r="GK17" s="287"/>
      <c r="GL17" s="287"/>
      <c r="GM17" s="287"/>
      <c r="GN17" s="287"/>
      <c r="GO17" s="320"/>
      <c r="GP17" s="320"/>
    </row>
    <row r="18" spans="2:218" ht="6" customHeight="1" x14ac:dyDescent="0.15">
      <c r="B18" s="30"/>
      <c r="C18" s="287"/>
      <c r="D18" s="287"/>
      <c r="E18" s="287"/>
      <c r="F18" s="287"/>
      <c r="G18" s="287"/>
      <c r="H18" s="287"/>
      <c r="I18" s="287"/>
      <c r="J18" s="287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33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33"/>
      <c r="BA18" s="33"/>
      <c r="BB18" s="33"/>
      <c r="BC18" s="33"/>
      <c r="BD18" s="33"/>
      <c r="BE18" s="33"/>
      <c r="BF18" s="36"/>
      <c r="BG18" s="37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20"/>
      <c r="BY18" s="320"/>
      <c r="CH18" s="320"/>
      <c r="CI18" s="33"/>
      <c r="CJ18" s="34"/>
      <c r="CK18" s="34"/>
      <c r="CL18" s="34"/>
      <c r="CM18" s="34"/>
      <c r="CN18" s="34"/>
      <c r="CO18" s="34"/>
      <c r="CP18" s="34"/>
      <c r="CQ18" s="34"/>
      <c r="CR18" s="34"/>
      <c r="CS18" s="33"/>
      <c r="CT18" s="33"/>
      <c r="CU18" s="33"/>
      <c r="CV18" s="33"/>
      <c r="CW18" s="33"/>
      <c r="CX18" s="33"/>
      <c r="CY18" s="33"/>
      <c r="CZ18" s="33"/>
      <c r="DA18" s="33"/>
      <c r="DB18" s="320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20"/>
      <c r="DO18" s="320"/>
      <c r="DP18" s="320"/>
      <c r="DQ18" s="320"/>
      <c r="DR18" s="320"/>
      <c r="DS18" s="320"/>
      <c r="DT18" s="320"/>
      <c r="DU18" s="320"/>
      <c r="DV18" s="845"/>
      <c r="DW18" s="846"/>
      <c r="DX18" s="846"/>
      <c r="DY18" s="846"/>
      <c r="DZ18" s="846"/>
      <c r="EA18" s="846"/>
      <c r="EB18" s="846"/>
      <c r="EC18" s="846"/>
      <c r="ED18" s="846"/>
      <c r="EE18" s="846"/>
      <c r="EF18" s="992"/>
      <c r="EH18" s="320"/>
      <c r="EI18" s="845"/>
      <c r="EJ18" s="846"/>
      <c r="EK18" s="846"/>
      <c r="EL18" s="846"/>
      <c r="EM18" s="846"/>
      <c r="EN18" s="846"/>
      <c r="EO18" s="846"/>
      <c r="EP18" s="846"/>
      <c r="EQ18" s="846"/>
      <c r="ER18" s="846"/>
      <c r="ES18" s="992"/>
      <c r="ET18" s="47"/>
      <c r="EU18" s="320"/>
      <c r="EV18" s="320"/>
      <c r="EW18" s="320"/>
      <c r="EX18" s="320"/>
      <c r="EY18" s="320"/>
      <c r="EZ18" s="320"/>
      <c r="FA18" s="320"/>
      <c r="FB18" s="320"/>
      <c r="FC18" s="320"/>
      <c r="FD18" s="320"/>
      <c r="FE18" s="320"/>
      <c r="FF18" s="320"/>
      <c r="FG18" s="30"/>
      <c r="FH18" s="320"/>
      <c r="FI18" s="320"/>
      <c r="FJ18" s="320"/>
      <c r="FK18" s="320"/>
      <c r="FL18" s="320"/>
      <c r="FM18" s="320"/>
      <c r="FN18" s="320"/>
      <c r="FO18" s="320"/>
      <c r="FP18" s="320"/>
      <c r="FQ18" s="320"/>
      <c r="FR18" s="320"/>
      <c r="FS18" s="320"/>
      <c r="FT18" s="320"/>
      <c r="FU18" s="320"/>
      <c r="FV18" s="320"/>
      <c r="FW18" s="274"/>
      <c r="FX18" s="320"/>
      <c r="FY18" s="320"/>
    </row>
    <row r="19" spans="2:218" ht="6" customHeight="1" x14ac:dyDescent="0.15">
      <c r="B19" s="30"/>
      <c r="C19" s="31"/>
      <c r="D19" s="31"/>
      <c r="E19" s="31"/>
      <c r="F19" s="31"/>
      <c r="G19" s="31"/>
      <c r="H19" s="31"/>
      <c r="I19" s="31"/>
      <c r="J19" s="31"/>
      <c r="K19" s="38"/>
      <c r="L19" s="287"/>
      <c r="M19" s="287"/>
      <c r="N19" s="283"/>
      <c r="O19" s="283"/>
      <c r="P19" s="283"/>
      <c r="Q19" s="283"/>
      <c r="R19" s="283"/>
      <c r="S19" s="283"/>
      <c r="T19" s="283"/>
      <c r="U19" s="283"/>
      <c r="V19" s="284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4"/>
      <c r="AI19" s="287"/>
      <c r="AJ19" s="287"/>
      <c r="AK19" s="287"/>
      <c r="AL19" s="287"/>
      <c r="AM19" s="320"/>
      <c r="AN19" s="287"/>
      <c r="AO19" s="287"/>
      <c r="AP19" s="287"/>
      <c r="AQ19" s="287"/>
      <c r="AR19" s="287"/>
      <c r="AS19" s="287"/>
      <c r="AT19" s="284"/>
      <c r="AU19" s="287"/>
      <c r="AV19" s="287"/>
      <c r="AW19" s="287"/>
      <c r="AX19" s="287"/>
      <c r="AY19" s="287"/>
      <c r="AZ19" s="287"/>
      <c r="BA19" s="287"/>
      <c r="BB19" s="287"/>
      <c r="BC19" s="287"/>
      <c r="BD19" s="287"/>
      <c r="BE19" s="287"/>
      <c r="BF19" s="284"/>
      <c r="BG19" s="287"/>
      <c r="BH19" s="287"/>
      <c r="BI19" s="287"/>
      <c r="BJ19" s="287"/>
      <c r="BK19" s="287"/>
      <c r="BL19" s="287"/>
      <c r="BM19" s="287"/>
      <c r="BN19" s="287"/>
      <c r="BO19" s="287"/>
      <c r="BP19" s="287"/>
      <c r="BQ19" s="287"/>
      <c r="BR19" s="284"/>
      <c r="BS19" s="287"/>
      <c r="BT19" s="287"/>
      <c r="BU19" s="287"/>
      <c r="BV19" s="287"/>
      <c r="BW19" s="287"/>
      <c r="BX19" s="39"/>
      <c r="BY19" s="39"/>
      <c r="BZ19" s="39"/>
      <c r="CA19" s="39"/>
      <c r="CB19" s="39"/>
      <c r="CC19" s="39"/>
      <c r="CD19" s="40"/>
      <c r="CE19" s="39"/>
      <c r="CF19" s="39"/>
      <c r="CG19" s="39"/>
      <c r="CH19" s="39"/>
      <c r="CI19" s="320"/>
      <c r="CJ19" s="320"/>
      <c r="CK19" s="320"/>
      <c r="CL19" s="320"/>
      <c r="CM19" s="320"/>
      <c r="CN19" s="320"/>
      <c r="CO19" s="320"/>
      <c r="CP19" s="40"/>
      <c r="CQ19" s="320"/>
      <c r="CR19" s="320"/>
      <c r="CS19" s="320"/>
      <c r="CT19" s="320"/>
      <c r="CU19" s="320"/>
      <c r="CV19" s="320"/>
      <c r="CW19" s="320"/>
      <c r="CX19" s="320"/>
      <c r="CY19" s="320"/>
      <c r="CZ19" s="320"/>
      <c r="DA19" s="320"/>
      <c r="DB19" s="40"/>
      <c r="DC19" s="320"/>
      <c r="DD19" s="320"/>
      <c r="DE19" s="320"/>
      <c r="DF19" s="320"/>
      <c r="DG19" s="320"/>
      <c r="DH19" s="320"/>
      <c r="DI19" s="320"/>
      <c r="DJ19" s="320"/>
      <c r="DK19" s="320"/>
      <c r="DL19" s="320"/>
      <c r="DM19" s="320"/>
      <c r="DN19" s="40"/>
      <c r="DO19" s="320"/>
      <c r="DP19" s="320"/>
      <c r="DQ19" s="320"/>
      <c r="DR19" s="320"/>
      <c r="DS19" s="320"/>
      <c r="DT19" s="320"/>
      <c r="DU19" s="320"/>
      <c r="EB19" s="40"/>
      <c r="EC19" s="320"/>
      <c r="EH19" s="320"/>
      <c r="EI19" s="320"/>
      <c r="EJ19" s="320"/>
      <c r="EK19" s="320"/>
      <c r="EL19" s="320"/>
      <c r="EM19" s="320"/>
      <c r="EN19" s="320"/>
      <c r="EO19" s="36"/>
      <c r="ET19" s="47"/>
      <c r="EU19" s="320"/>
      <c r="EV19" s="320"/>
      <c r="EW19" s="320"/>
      <c r="EX19" s="320"/>
      <c r="EY19" s="320"/>
      <c r="EZ19" s="320"/>
      <c r="FA19" s="320"/>
      <c r="FB19" s="42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40"/>
      <c r="FO19" s="320"/>
      <c r="FP19" s="320"/>
      <c r="FQ19" s="320"/>
      <c r="FR19" s="320"/>
      <c r="FS19" s="320"/>
      <c r="FT19" s="320"/>
      <c r="FU19" s="320"/>
      <c r="FV19" s="320"/>
      <c r="FW19" s="274"/>
      <c r="FX19" s="320"/>
      <c r="FY19" s="320"/>
    </row>
    <row r="20" spans="2:218" ht="6" customHeight="1" x14ac:dyDescent="0.15">
      <c r="B20" s="30"/>
      <c r="C20" s="31"/>
      <c r="D20" s="31"/>
      <c r="E20" s="31"/>
      <c r="F20" s="31"/>
      <c r="G20" s="31"/>
      <c r="H20" s="31"/>
      <c r="I20" s="31"/>
      <c r="J20" s="31"/>
      <c r="K20" s="41"/>
      <c r="L20" s="287"/>
      <c r="M20" s="285"/>
      <c r="N20" s="287"/>
      <c r="O20" s="287"/>
      <c r="P20" s="287"/>
      <c r="Q20" s="287"/>
      <c r="R20" s="287"/>
      <c r="S20" s="287"/>
      <c r="T20" s="287"/>
      <c r="U20" s="287"/>
      <c r="V20" s="288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6"/>
      <c r="AI20" s="287"/>
      <c r="AJ20" s="287"/>
      <c r="AK20" s="287"/>
      <c r="AL20" s="287"/>
      <c r="AM20" s="320"/>
      <c r="AN20" s="287"/>
      <c r="AO20" s="287"/>
      <c r="AP20" s="287"/>
      <c r="AQ20" s="287"/>
      <c r="AR20" s="287"/>
      <c r="AS20" s="287"/>
      <c r="AT20" s="288"/>
      <c r="AU20" s="287"/>
      <c r="AV20" s="287"/>
      <c r="AW20" s="287"/>
      <c r="AX20" s="287"/>
      <c r="AY20" s="287"/>
      <c r="AZ20" s="287"/>
      <c r="BA20" s="287"/>
      <c r="BB20" s="287"/>
      <c r="BC20" s="287"/>
      <c r="BD20" s="287"/>
      <c r="BE20" s="287"/>
      <c r="BF20" s="288"/>
      <c r="BG20" s="287"/>
      <c r="BH20" s="287"/>
      <c r="BI20" s="287"/>
      <c r="BJ20" s="287"/>
      <c r="BK20" s="287"/>
      <c r="BL20" s="287"/>
      <c r="BM20" s="287"/>
      <c r="BN20" s="287"/>
      <c r="BO20" s="287"/>
      <c r="BP20" s="287"/>
      <c r="BQ20" s="287"/>
      <c r="BR20" s="288"/>
      <c r="BS20" s="287"/>
      <c r="BT20" s="287"/>
      <c r="BU20" s="287"/>
      <c r="BV20" s="287"/>
      <c r="BW20" s="287"/>
      <c r="BX20" s="320"/>
      <c r="BY20" s="320"/>
      <c r="BZ20" s="320"/>
      <c r="CA20" s="320"/>
      <c r="CB20" s="320"/>
      <c r="CC20" s="320"/>
      <c r="CD20" s="36"/>
      <c r="CE20" s="320"/>
      <c r="CF20" s="320"/>
      <c r="CG20" s="320"/>
      <c r="CH20" s="320"/>
      <c r="CI20" s="320"/>
      <c r="CJ20" s="320"/>
      <c r="CK20" s="320"/>
      <c r="CL20" s="320"/>
      <c r="CM20" s="320"/>
      <c r="CN20" s="320"/>
      <c r="CO20" s="320"/>
      <c r="CP20" s="36"/>
      <c r="CQ20" s="320"/>
      <c r="CR20" s="320"/>
      <c r="CS20" s="320"/>
      <c r="CT20" s="320"/>
      <c r="CU20" s="320"/>
      <c r="CV20" s="320"/>
      <c r="CW20" s="320"/>
      <c r="CX20" s="320"/>
      <c r="CY20" s="320"/>
      <c r="CZ20" s="320"/>
      <c r="DA20" s="320"/>
      <c r="DB20" s="36"/>
      <c r="DC20" s="320"/>
      <c r="DD20" s="320"/>
      <c r="DE20" s="320"/>
      <c r="DF20" s="320"/>
      <c r="DG20" s="320"/>
      <c r="DH20" s="320"/>
      <c r="DI20" s="320"/>
      <c r="DJ20" s="320"/>
      <c r="DK20" s="320"/>
      <c r="DL20" s="320"/>
      <c r="DM20" s="320"/>
      <c r="DN20" s="36"/>
      <c r="DO20" s="320"/>
      <c r="DP20" s="320"/>
      <c r="DQ20" s="320"/>
      <c r="DR20" s="320"/>
      <c r="DS20" s="320"/>
      <c r="DT20" s="320"/>
      <c r="DU20" s="320"/>
      <c r="EB20" s="35"/>
      <c r="EC20" s="320"/>
      <c r="EH20" s="42"/>
      <c r="EI20" s="43"/>
      <c r="EJ20" s="43"/>
      <c r="EK20" s="43"/>
      <c r="EL20" s="43"/>
      <c r="EM20" s="43"/>
      <c r="EN20" s="43"/>
      <c r="EO20" s="43"/>
      <c r="ET20" s="47"/>
      <c r="EU20" s="320"/>
      <c r="EV20" s="320"/>
      <c r="EW20" s="320"/>
      <c r="EX20" s="320"/>
      <c r="EY20" s="320"/>
      <c r="EZ20" s="320"/>
      <c r="FA20" s="320"/>
      <c r="FB20" s="30"/>
      <c r="FC20" s="320"/>
      <c r="FD20" s="320"/>
      <c r="FE20" s="320"/>
      <c r="FF20" s="320"/>
      <c r="FG20" s="320"/>
      <c r="FH20" s="320"/>
      <c r="FI20" s="320"/>
      <c r="FJ20" s="320"/>
      <c r="FK20" s="320"/>
      <c r="FL20" s="320"/>
      <c r="FM20" s="320"/>
      <c r="FN20" s="36"/>
      <c r="FO20" s="320"/>
      <c r="FP20" s="320"/>
      <c r="FQ20" s="320"/>
      <c r="FR20" s="320"/>
      <c r="FS20" s="320"/>
      <c r="FT20" s="320"/>
      <c r="FU20" s="320"/>
      <c r="FV20" s="320"/>
      <c r="FW20" s="274"/>
      <c r="FX20" s="44"/>
      <c r="FY20" s="29"/>
    </row>
    <row r="21" spans="2:218" ht="6" customHeight="1" x14ac:dyDescent="0.15">
      <c r="B21" s="30"/>
      <c r="C21" s="843" t="s">
        <v>350</v>
      </c>
      <c r="D21" s="844"/>
      <c r="E21" s="844"/>
      <c r="F21" s="844"/>
      <c r="G21" s="844"/>
      <c r="H21" s="844"/>
      <c r="I21" s="844"/>
      <c r="J21" s="844"/>
      <c r="K21" s="844"/>
      <c r="L21" s="844"/>
      <c r="M21" s="921">
        <f>4+M29+M39+M45+M53+M69+M75</f>
        <v>58</v>
      </c>
      <c r="N21" s="287"/>
      <c r="O21" s="287"/>
      <c r="P21" s="843" t="s">
        <v>615</v>
      </c>
      <c r="Q21" s="844"/>
      <c r="R21" s="844"/>
      <c r="S21" s="844"/>
      <c r="T21" s="844"/>
      <c r="U21" s="844"/>
      <c r="V21" s="844"/>
      <c r="W21" s="844"/>
      <c r="X21" s="844"/>
      <c r="Y21" s="844"/>
      <c r="Z21" s="879">
        <f>Z29+Z37+Z46+1</f>
        <v>39</v>
      </c>
      <c r="AA21" s="31"/>
      <c r="AB21" s="843" t="s">
        <v>351</v>
      </c>
      <c r="AC21" s="844"/>
      <c r="AD21" s="844"/>
      <c r="AE21" s="844"/>
      <c r="AF21" s="844"/>
      <c r="AG21" s="844"/>
      <c r="AH21" s="844"/>
      <c r="AI21" s="844"/>
      <c r="AJ21" s="844"/>
      <c r="AK21" s="844"/>
      <c r="AL21" s="879">
        <f>AL29+AL37+AL47+AL55+AL63+2</f>
        <v>85</v>
      </c>
      <c r="AN21" s="843" t="s">
        <v>352</v>
      </c>
      <c r="AO21" s="844"/>
      <c r="AP21" s="844"/>
      <c r="AQ21" s="844"/>
      <c r="AR21" s="844"/>
      <c r="AS21" s="844"/>
      <c r="AT21" s="844"/>
      <c r="AU21" s="844"/>
      <c r="AV21" s="844"/>
      <c r="AW21" s="844"/>
      <c r="AX21" s="879">
        <f>AX29+AX44+AX52+AX60+AX74+AX120+AX126+AX132+M142+Z142+AL142+AX142+BJ142+2</f>
        <v>160</v>
      </c>
      <c r="AY21" s="31"/>
      <c r="AZ21" s="843" t="s">
        <v>616</v>
      </c>
      <c r="BA21" s="844"/>
      <c r="BB21" s="844"/>
      <c r="BC21" s="844"/>
      <c r="BD21" s="844"/>
      <c r="BE21" s="844"/>
      <c r="BF21" s="844"/>
      <c r="BG21" s="844"/>
      <c r="BH21" s="844"/>
      <c r="BI21" s="844"/>
      <c r="BJ21" s="879">
        <f>BJ29+BJ41+BJ49+BJ57+BJ65+BJ75+2</f>
        <v>114</v>
      </c>
      <c r="BK21" s="31"/>
      <c r="BL21" s="843" t="s">
        <v>617</v>
      </c>
      <c r="BM21" s="844"/>
      <c r="BN21" s="844"/>
      <c r="BO21" s="844"/>
      <c r="BP21" s="844"/>
      <c r="BQ21" s="844"/>
      <c r="BR21" s="844"/>
      <c r="BS21" s="844"/>
      <c r="BT21" s="844"/>
      <c r="BU21" s="844"/>
      <c r="BV21" s="879">
        <f>BV29+BV39+2+BV47+BV49</f>
        <v>255</v>
      </c>
      <c r="BW21" s="31"/>
      <c r="BX21" s="843" t="s">
        <v>289</v>
      </c>
      <c r="BY21" s="844"/>
      <c r="BZ21" s="844"/>
      <c r="CA21" s="844"/>
      <c r="CB21" s="844"/>
      <c r="CC21" s="844"/>
      <c r="CD21" s="844"/>
      <c r="CE21" s="844"/>
      <c r="CF21" s="844"/>
      <c r="CG21" s="844"/>
      <c r="CH21" s="847">
        <f>CH29+CH44+CH50+CH58+CH81+3</f>
        <v>53</v>
      </c>
      <c r="CJ21" s="843" t="s">
        <v>353</v>
      </c>
      <c r="CK21" s="844"/>
      <c r="CL21" s="844"/>
      <c r="CM21" s="844"/>
      <c r="CN21" s="844"/>
      <c r="CO21" s="844"/>
      <c r="CP21" s="844"/>
      <c r="CQ21" s="844"/>
      <c r="CR21" s="844"/>
      <c r="CS21" s="844"/>
      <c r="CT21" s="847">
        <f>4+CT29+CT39+CT47+CT55+CT65+CT73</f>
        <v>106</v>
      </c>
      <c r="CV21" s="843" t="s">
        <v>354</v>
      </c>
      <c r="CW21" s="844"/>
      <c r="CX21" s="844"/>
      <c r="CY21" s="844"/>
      <c r="CZ21" s="844"/>
      <c r="DA21" s="844"/>
      <c r="DB21" s="844"/>
      <c r="DC21" s="844"/>
      <c r="DD21" s="844"/>
      <c r="DE21" s="844"/>
      <c r="DF21" s="847">
        <f>5+DF29+DF41+DF51+DF61+DF69+DF77</f>
        <v>74</v>
      </c>
      <c r="DH21" s="843" t="s">
        <v>241</v>
      </c>
      <c r="DI21" s="844"/>
      <c r="DJ21" s="844"/>
      <c r="DK21" s="844"/>
      <c r="DL21" s="844"/>
      <c r="DM21" s="844"/>
      <c r="DN21" s="844"/>
      <c r="DO21" s="844"/>
      <c r="DP21" s="844"/>
      <c r="DQ21" s="844"/>
      <c r="DR21" s="847">
        <f>3+DR29+DR39+DR49</f>
        <v>43</v>
      </c>
      <c r="DS21" s="320"/>
      <c r="DT21" s="320"/>
      <c r="DU21" s="320"/>
      <c r="DV21" s="843" t="s">
        <v>355</v>
      </c>
      <c r="DW21" s="844"/>
      <c r="DX21" s="844"/>
      <c r="DY21" s="844"/>
      <c r="DZ21" s="844"/>
      <c r="EA21" s="844"/>
      <c r="EB21" s="844"/>
      <c r="EC21" s="844"/>
      <c r="ED21" s="844"/>
      <c r="EE21" s="844"/>
      <c r="EF21" s="847">
        <f>1+EF29+EF39+EF47</f>
        <v>41</v>
      </c>
      <c r="EH21" s="37"/>
      <c r="EI21" s="843" t="s">
        <v>270</v>
      </c>
      <c r="EJ21" s="844"/>
      <c r="EK21" s="844"/>
      <c r="EL21" s="844"/>
      <c r="EM21" s="844"/>
      <c r="EN21" s="844"/>
      <c r="EO21" s="844"/>
      <c r="EP21" s="844"/>
      <c r="EQ21" s="844"/>
      <c r="ER21" s="844"/>
      <c r="ES21" s="847">
        <f>ES29+ES37+ES45+ES53+2</f>
        <v>44</v>
      </c>
      <c r="ET21" s="214"/>
      <c r="EU21" s="320"/>
      <c r="EV21" s="843" t="s">
        <v>356</v>
      </c>
      <c r="EW21" s="844"/>
      <c r="EX21" s="844"/>
      <c r="EY21" s="844"/>
      <c r="EZ21" s="844"/>
      <c r="FA21" s="844"/>
      <c r="FB21" s="844"/>
      <c r="FC21" s="844"/>
      <c r="FD21" s="844"/>
      <c r="FE21" s="844"/>
      <c r="FF21" s="847">
        <f>FF29+FF39+FF50+FF54+FF60+FF66+FF72+FF80+FF86+FF92+FF98+FF110+4</f>
        <v>119</v>
      </c>
      <c r="FG21" s="320"/>
      <c r="FH21" s="843" t="s">
        <v>259</v>
      </c>
      <c r="FI21" s="844"/>
      <c r="FJ21" s="844"/>
      <c r="FK21" s="844"/>
      <c r="FL21" s="844"/>
      <c r="FM21" s="844"/>
      <c r="FN21" s="844"/>
      <c r="FO21" s="844"/>
      <c r="FP21" s="844"/>
      <c r="FQ21" s="844"/>
      <c r="FR21" s="847">
        <f>FR29+3+FR71+FR79</f>
        <v>39</v>
      </c>
      <c r="FS21" s="1061"/>
      <c r="FT21" s="1062"/>
      <c r="FU21" s="1062"/>
      <c r="FV21" s="1062"/>
      <c r="FW21" s="1062"/>
      <c r="FX21" s="1063"/>
      <c r="FY21" s="29"/>
      <c r="GA21" s="843" t="s">
        <v>323</v>
      </c>
      <c r="GB21" s="844"/>
      <c r="GC21" s="844"/>
      <c r="GD21" s="844"/>
      <c r="GE21" s="844"/>
      <c r="GF21" s="844"/>
      <c r="GG21" s="844"/>
      <c r="GH21" s="844"/>
      <c r="GI21" s="844"/>
      <c r="GJ21" s="844"/>
      <c r="GK21" s="976"/>
    </row>
    <row r="22" spans="2:218" ht="6" customHeight="1" x14ac:dyDescent="0.15">
      <c r="B22" s="30"/>
      <c r="C22" s="845"/>
      <c r="D22" s="846"/>
      <c r="E22" s="846"/>
      <c r="F22" s="846"/>
      <c r="G22" s="846"/>
      <c r="H22" s="846"/>
      <c r="I22" s="846"/>
      <c r="J22" s="846"/>
      <c r="K22" s="846"/>
      <c r="L22" s="846"/>
      <c r="M22" s="880"/>
      <c r="N22" s="287"/>
      <c r="O22" s="287"/>
      <c r="P22" s="845"/>
      <c r="Q22" s="846"/>
      <c r="R22" s="846"/>
      <c r="S22" s="846"/>
      <c r="T22" s="846"/>
      <c r="U22" s="846"/>
      <c r="V22" s="846"/>
      <c r="W22" s="846"/>
      <c r="X22" s="846"/>
      <c r="Y22" s="846"/>
      <c r="Z22" s="880"/>
      <c r="AA22" s="31"/>
      <c r="AB22" s="845"/>
      <c r="AC22" s="846"/>
      <c r="AD22" s="846"/>
      <c r="AE22" s="846"/>
      <c r="AF22" s="846"/>
      <c r="AG22" s="846"/>
      <c r="AH22" s="846"/>
      <c r="AI22" s="846"/>
      <c r="AJ22" s="846"/>
      <c r="AK22" s="846"/>
      <c r="AL22" s="880"/>
      <c r="AN22" s="845"/>
      <c r="AO22" s="846"/>
      <c r="AP22" s="846"/>
      <c r="AQ22" s="846"/>
      <c r="AR22" s="846"/>
      <c r="AS22" s="846"/>
      <c r="AT22" s="846"/>
      <c r="AU22" s="846"/>
      <c r="AV22" s="846"/>
      <c r="AW22" s="846"/>
      <c r="AX22" s="880"/>
      <c r="AY22" s="31"/>
      <c r="AZ22" s="845"/>
      <c r="BA22" s="846"/>
      <c r="BB22" s="846"/>
      <c r="BC22" s="846"/>
      <c r="BD22" s="846"/>
      <c r="BE22" s="846"/>
      <c r="BF22" s="846"/>
      <c r="BG22" s="846"/>
      <c r="BH22" s="846"/>
      <c r="BI22" s="846"/>
      <c r="BJ22" s="880"/>
      <c r="BK22" s="31"/>
      <c r="BL22" s="845"/>
      <c r="BM22" s="846"/>
      <c r="BN22" s="846"/>
      <c r="BO22" s="846"/>
      <c r="BP22" s="846"/>
      <c r="BQ22" s="846"/>
      <c r="BR22" s="846"/>
      <c r="BS22" s="846"/>
      <c r="BT22" s="846"/>
      <c r="BU22" s="846"/>
      <c r="BV22" s="880"/>
      <c r="BW22" s="31"/>
      <c r="BX22" s="845"/>
      <c r="BY22" s="846"/>
      <c r="BZ22" s="846"/>
      <c r="CA22" s="846"/>
      <c r="CB22" s="846"/>
      <c r="CC22" s="846"/>
      <c r="CD22" s="846"/>
      <c r="CE22" s="846"/>
      <c r="CF22" s="846"/>
      <c r="CG22" s="846"/>
      <c r="CH22" s="848"/>
      <c r="CJ22" s="845"/>
      <c r="CK22" s="846"/>
      <c r="CL22" s="846"/>
      <c r="CM22" s="846"/>
      <c r="CN22" s="846"/>
      <c r="CO22" s="846"/>
      <c r="CP22" s="846"/>
      <c r="CQ22" s="846"/>
      <c r="CR22" s="846"/>
      <c r="CS22" s="846"/>
      <c r="CT22" s="848"/>
      <c r="CV22" s="845"/>
      <c r="CW22" s="846"/>
      <c r="CX22" s="846"/>
      <c r="CY22" s="846"/>
      <c r="CZ22" s="846"/>
      <c r="DA22" s="846"/>
      <c r="DB22" s="846"/>
      <c r="DC22" s="846"/>
      <c r="DD22" s="846"/>
      <c r="DE22" s="846"/>
      <c r="DF22" s="848"/>
      <c r="DH22" s="845"/>
      <c r="DI22" s="846"/>
      <c r="DJ22" s="846"/>
      <c r="DK22" s="846"/>
      <c r="DL22" s="846"/>
      <c r="DM22" s="846"/>
      <c r="DN22" s="846"/>
      <c r="DO22" s="846"/>
      <c r="DP22" s="846"/>
      <c r="DQ22" s="846"/>
      <c r="DR22" s="848"/>
      <c r="DS22" s="320"/>
      <c r="DT22" s="320"/>
      <c r="DU22" s="320"/>
      <c r="DV22" s="845"/>
      <c r="DW22" s="846"/>
      <c r="DX22" s="846"/>
      <c r="DY22" s="846"/>
      <c r="DZ22" s="846"/>
      <c r="EA22" s="846"/>
      <c r="EB22" s="846"/>
      <c r="EC22" s="846"/>
      <c r="ED22" s="846"/>
      <c r="EE22" s="846"/>
      <c r="EF22" s="848"/>
      <c r="EH22" s="42"/>
      <c r="EI22" s="845"/>
      <c r="EJ22" s="846"/>
      <c r="EK22" s="846"/>
      <c r="EL22" s="846"/>
      <c r="EM22" s="846"/>
      <c r="EN22" s="846"/>
      <c r="EO22" s="846"/>
      <c r="EP22" s="846"/>
      <c r="EQ22" s="846"/>
      <c r="ER22" s="846"/>
      <c r="ES22" s="848"/>
      <c r="ET22" s="214"/>
      <c r="EU22" s="320"/>
      <c r="EV22" s="845"/>
      <c r="EW22" s="846"/>
      <c r="EX22" s="846"/>
      <c r="EY22" s="846"/>
      <c r="EZ22" s="846"/>
      <c r="FA22" s="846"/>
      <c r="FB22" s="846"/>
      <c r="FC22" s="846"/>
      <c r="FD22" s="846"/>
      <c r="FE22" s="846"/>
      <c r="FF22" s="848"/>
      <c r="FG22" s="320"/>
      <c r="FH22" s="845"/>
      <c r="FI22" s="846"/>
      <c r="FJ22" s="846"/>
      <c r="FK22" s="846"/>
      <c r="FL22" s="846"/>
      <c r="FM22" s="846"/>
      <c r="FN22" s="846"/>
      <c r="FO22" s="846"/>
      <c r="FP22" s="846"/>
      <c r="FQ22" s="846"/>
      <c r="FR22" s="848"/>
      <c r="FS22" s="1061"/>
      <c r="FT22" s="1062"/>
      <c r="FU22" s="1062"/>
      <c r="FV22" s="1062"/>
      <c r="FW22" s="1062"/>
      <c r="FX22" s="1063"/>
      <c r="FY22" s="29"/>
      <c r="GA22" s="845"/>
      <c r="GB22" s="846"/>
      <c r="GC22" s="846"/>
      <c r="GD22" s="846"/>
      <c r="GE22" s="846"/>
      <c r="GF22" s="846"/>
      <c r="GG22" s="846"/>
      <c r="GH22" s="846"/>
      <c r="GI22" s="846"/>
      <c r="GJ22" s="846"/>
      <c r="GK22" s="977"/>
    </row>
    <row r="23" spans="2:218" ht="6" customHeight="1" x14ac:dyDescent="0.15">
      <c r="B23" s="45"/>
      <c r="C23" s="31"/>
      <c r="D23" s="45"/>
      <c r="E23" s="851" t="s">
        <v>674</v>
      </c>
      <c r="F23" s="851"/>
      <c r="G23" s="851"/>
      <c r="H23" s="851"/>
      <c r="I23" s="851"/>
      <c r="J23" s="851"/>
      <c r="K23" s="851"/>
      <c r="L23" s="851"/>
      <c r="M23" s="851"/>
      <c r="N23" s="287"/>
      <c r="O23" s="287"/>
      <c r="P23" s="31"/>
      <c r="Q23" s="45"/>
      <c r="R23" s="851" t="s">
        <v>675</v>
      </c>
      <c r="S23" s="851"/>
      <c r="T23" s="851"/>
      <c r="U23" s="851"/>
      <c r="V23" s="851"/>
      <c r="W23" s="851"/>
      <c r="X23" s="851"/>
      <c r="Y23" s="851"/>
      <c r="Z23" s="851"/>
      <c r="AA23" s="31"/>
      <c r="AB23" s="31"/>
      <c r="AC23" s="45"/>
      <c r="AD23" s="851" t="s">
        <v>676</v>
      </c>
      <c r="AE23" s="851"/>
      <c r="AF23" s="851"/>
      <c r="AG23" s="851"/>
      <c r="AH23" s="851"/>
      <c r="AI23" s="851"/>
      <c r="AJ23" s="851"/>
      <c r="AK23" s="851"/>
      <c r="AL23" s="31"/>
      <c r="AM23" s="31"/>
      <c r="AN23" s="31"/>
      <c r="AO23" s="45"/>
      <c r="AP23" s="851" t="s">
        <v>677</v>
      </c>
      <c r="AQ23" s="851"/>
      <c r="AR23" s="851"/>
      <c r="AS23" s="851"/>
      <c r="AT23" s="851"/>
      <c r="AU23" s="851"/>
      <c r="AV23" s="851"/>
      <c r="AW23" s="851"/>
      <c r="AX23" s="851"/>
      <c r="AY23" s="31"/>
      <c r="AZ23" s="31"/>
      <c r="BA23" s="45"/>
      <c r="BB23" s="851" t="s">
        <v>678</v>
      </c>
      <c r="BC23" s="851"/>
      <c r="BD23" s="851"/>
      <c r="BE23" s="851"/>
      <c r="BF23" s="851"/>
      <c r="BG23" s="851"/>
      <c r="BH23" s="851"/>
      <c r="BI23" s="851"/>
      <c r="BJ23" s="31"/>
      <c r="BK23" s="31"/>
      <c r="BL23" s="31"/>
      <c r="BM23" s="45"/>
      <c r="BN23" s="851" t="s">
        <v>679</v>
      </c>
      <c r="BO23" s="851"/>
      <c r="BP23" s="851"/>
      <c r="BQ23" s="851"/>
      <c r="BR23" s="851"/>
      <c r="BS23" s="851"/>
      <c r="BT23" s="851"/>
      <c r="BU23" s="851"/>
      <c r="BV23" s="31"/>
      <c r="BW23" s="31"/>
      <c r="BX23" s="31"/>
      <c r="BY23" s="45"/>
      <c r="BZ23" s="851" t="s">
        <v>680</v>
      </c>
      <c r="CA23" s="851"/>
      <c r="CB23" s="851"/>
      <c r="CC23" s="851"/>
      <c r="CD23" s="851"/>
      <c r="CE23" s="851"/>
      <c r="CF23" s="851"/>
      <c r="CG23" s="851"/>
      <c r="CH23" s="31"/>
      <c r="CI23" s="31"/>
      <c r="CJ23" s="31"/>
      <c r="CK23" s="45"/>
      <c r="CL23" s="851" t="s">
        <v>681</v>
      </c>
      <c r="CM23" s="851"/>
      <c r="CN23" s="851"/>
      <c r="CO23" s="851"/>
      <c r="CP23" s="851"/>
      <c r="CQ23" s="851"/>
      <c r="CR23" s="851"/>
      <c r="CS23" s="851"/>
      <c r="CT23" s="31"/>
      <c r="CU23" s="31"/>
      <c r="CV23" s="31"/>
      <c r="CW23" s="45"/>
      <c r="CX23" s="851" t="s">
        <v>682</v>
      </c>
      <c r="CY23" s="851"/>
      <c r="CZ23" s="851"/>
      <c r="DA23" s="851"/>
      <c r="DB23" s="851"/>
      <c r="DC23" s="851"/>
      <c r="DD23" s="851"/>
      <c r="DE23" s="851"/>
      <c r="DF23" s="31"/>
      <c r="DG23" s="31"/>
      <c r="DH23" s="31"/>
      <c r="DI23" s="45"/>
      <c r="DJ23" s="851" t="s">
        <v>683</v>
      </c>
      <c r="DK23" s="851"/>
      <c r="DL23" s="851"/>
      <c r="DM23" s="851"/>
      <c r="DN23" s="851"/>
      <c r="DO23" s="851"/>
      <c r="DP23" s="851"/>
      <c r="DQ23" s="851"/>
      <c r="DR23" s="31"/>
      <c r="DS23" s="287"/>
      <c r="DT23" s="287"/>
      <c r="DU23" s="287"/>
      <c r="DV23" s="31"/>
      <c r="DW23" s="45"/>
      <c r="DX23" s="851" t="s">
        <v>684</v>
      </c>
      <c r="DY23" s="851"/>
      <c r="DZ23" s="851"/>
      <c r="EA23" s="851"/>
      <c r="EB23" s="851"/>
      <c r="EC23" s="851"/>
      <c r="ED23" s="851"/>
      <c r="EE23" s="851"/>
      <c r="EF23" s="31"/>
      <c r="EG23" s="31"/>
      <c r="EH23" s="45"/>
      <c r="EI23" s="284"/>
      <c r="EJ23" s="287"/>
      <c r="EK23" s="851" t="s">
        <v>685</v>
      </c>
      <c r="EL23" s="851"/>
      <c r="EM23" s="851"/>
      <c r="EN23" s="851"/>
      <c r="EO23" s="851"/>
      <c r="EP23" s="851"/>
      <c r="EQ23" s="851"/>
      <c r="ER23" s="851"/>
      <c r="ES23" s="851"/>
      <c r="ET23" s="47"/>
      <c r="EU23" s="287"/>
      <c r="EV23" s="287"/>
      <c r="EW23" s="45"/>
      <c r="EX23" s="811" t="s">
        <v>686</v>
      </c>
      <c r="EY23" s="811"/>
      <c r="EZ23" s="811"/>
      <c r="FA23" s="811"/>
      <c r="FB23" s="811"/>
      <c r="FC23" s="811"/>
      <c r="FD23" s="811"/>
      <c r="FE23" s="811"/>
      <c r="FF23" s="287"/>
      <c r="FG23" s="287"/>
      <c r="FH23" s="287"/>
      <c r="FI23" s="45"/>
      <c r="FJ23" s="811" t="s">
        <v>687</v>
      </c>
      <c r="FK23" s="811"/>
      <c r="FL23" s="811"/>
      <c r="FM23" s="811"/>
      <c r="FN23" s="811"/>
      <c r="FO23" s="811"/>
      <c r="FP23" s="811"/>
      <c r="FQ23" s="811"/>
      <c r="FR23" s="287"/>
      <c r="FS23" s="287"/>
      <c r="FT23" s="287"/>
      <c r="FU23" s="287"/>
      <c r="FV23" s="287"/>
      <c r="FW23" s="287"/>
      <c r="FX23" s="47"/>
      <c r="FY23" s="46"/>
      <c r="FZ23" s="31"/>
      <c r="GA23" s="31"/>
      <c r="GB23" s="31"/>
      <c r="GC23" s="811" t="s">
        <v>357</v>
      </c>
      <c r="GD23" s="811"/>
      <c r="GE23" s="811"/>
      <c r="GF23" s="811"/>
      <c r="GG23" s="1056"/>
      <c r="GH23" s="287"/>
      <c r="GI23" s="287"/>
      <c r="GJ23" s="287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</row>
    <row r="24" spans="2:218" ht="6" customHeight="1" x14ac:dyDescent="0.15">
      <c r="B24" s="45"/>
      <c r="C24" s="31"/>
      <c r="D24" s="45"/>
      <c r="E24" s="811"/>
      <c r="F24" s="811"/>
      <c r="G24" s="811"/>
      <c r="H24" s="811"/>
      <c r="I24" s="811"/>
      <c r="J24" s="811"/>
      <c r="K24" s="811"/>
      <c r="L24" s="811"/>
      <c r="M24" s="811"/>
      <c r="N24" s="287"/>
      <c r="O24" s="287"/>
      <c r="P24" s="31"/>
      <c r="Q24" s="45"/>
      <c r="R24" s="811"/>
      <c r="S24" s="811"/>
      <c r="T24" s="811"/>
      <c r="U24" s="811"/>
      <c r="V24" s="811"/>
      <c r="W24" s="811"/>
      <c r="X24" s="811"/>
      <c r="Y24" s="811"/>
      <c r="Z24" s="811"/>
      <c r="AA24" s="31"/>
      <c r="AB24" s="31"/>
      <c r="AC24" s="45"/>
      <c r="AD24" s="811"/>
      <c r="AE24" s="811"/>
      <c r="AF24" s="811"/>
      <c r="AG24" s="811"/>
      <c r="AH24" s="811"/>
      <c r="AI24" s="811"/>
      <c r="AJ24" s="811"/>
      <c r="AK24" s="811"/>
      <c r="AL24" s="31"/>
      <c r="AM24" s="31"/>
      <c r="AN24" s="31"/>
      <c r="AO24" s="45"/>
      <c r="AP24" s="811"/>
      <c r="AQ24" s="811"/>
      <c r="AR24" s="811"/>
      <c r="AS24" s="811"/>
      <c r="AT24" s="811"/>
      <c r="AU24" s="811"/>
      <c r="AV24" s="811"/>
      <c r="AW24" s="811"/>
      <c r="AX24" s="811"/>
      <c r="AY24" s="31"/>
      <c r="AZ24" s="31"/>
      <c r="BA24" s="45"/>
      <c r="BB24" s="811"/>
      <c r="BC24" s="811"/>
      <c r="BD24" s="811"/>
      <c r="BE24" s="811"/>
      <c r="BF24" s="811"/>
      <c r="BG24" s="811"/>
      <c r="BH24" s="811"/>
      <c r="BI24" s="811"/>
      <c r="BJ24" s="31"/>
      <c r="BK24" s="31"/>
      <c r="BL24" s="31"/>
      <c r="BM24" s="45"/>
      <c r="BN24" s="811"/>
      <c r="BO24" s="811"/>
      <c r="BP24" s="811"/>
      <c r="BQ24" s="811"/>
      <c r="BR24" s="811"/>
      <c r="BS24" s="811"/>
      <c r="BT24" s="811"/>
      <c r="BU24" s="811"/>
      <c r="BV24" s="31"/>
      <c r="BW24" s="31"/>
      <c r="BX24" s="31"/>
      <c r="BY24" s="45"/>
      <c r="BZ24" s="811"/>
      <c r="CA24" s="811"/>
      <c r="CB24" s="811"/>
      <c r="CC24" s="811"/>
      <c r="CD24" s="811"/>
      <c r="CE24" s="811"/>
      <c r="CF24" s="811"/>
      <c r="CG24" s="811"/>
      <c r="CH24" s="31"/>
      <c r="CI24" s="31"/>
      <c r="CJ24" s="31"/>
      <c r="CK24" s="45"/>
      <c r="CL24" s="811"/>
      <c r="CM24" s="811"/>
      <c r="CN24" s="811"/>
      <c r="CO24" s="811"/>
      <c r="CP24" s="811"/>
      <c r="CQ24" s="811"/>
      <c r="CR24" s="811"/>
      <c r="CS24" s="811"/>
      <c r="CT24" s="31"/>
      <c r="CU24" s="31"/>
      <c r="CV24" s="31"/>
      <c r="CW24" s="45"/>
      <c r="CX24" s="811"/>
      <c r="CY24" s="811"/>
      <c r="CZ24" s="811"/>
      <c r="DA24" s="811"/>
      <c r="DB24" s="811"/>
      <c r="DC24" s="811"/>
      <c r="DD24" s="811"/>
      <c r="DE24" s="811"/>
      <c r="DF24" s="31"/>
      <c r="DG24" s="31"/>
      <c r="DH24" s="31"/>
      <c r="DI24" s="45"/>
      <c r="DJ24" s="811"/>
      <c r="DK24" s="811"/>
      <c r="DL24" s="811"/>
      <c r="DM24" s="811"/>
      <c r="DN24" s="811"/>
      <c r="DO24" s="811"/>
      <c r="DP24" s="811"/>
      <c r="DQ24" s="811"/>
      <c r="DR24" s="31"/>
      <c r="DS24" s="287"/>
      <c r="DT24" s="287"/>
      <c r="DU24" s="287"/>
      <c r="DV24" s="31"/>
      <c r="DW24" s="45"/>
      <c r="DX24" s="811"/>
      <c r="DY24" s="811"/>
      <c r="DZ24" s="811"/>
      <c r="EA24" s="811"/>
      <c r="EB24" s="811"/>
      <c r="EC24" s="811"/>
      <c r="ED24" s="811"/>
      <c r="EE24" s="811"/>
      <c r="EF24" s="31"/>
      <c r="EG24" s="31"/>
      <c r="EH24" s="45"/>
      <c r="EI24" s="288"/>
      <c r="EJ24" s="287"/>
      <c r="EK24" s="811"/>
      <c r="EL24" s="811"/>
      <c r="EM24" s="811"/>
      <c r="EN24" s="811"/>
      <c r="EO24" s="811"/>
      <c r="EP24" s="811"/>
      <c r="EQ24" s="811"/>
      <c r="ER24" s="811"/>
      <c r="ES24" s="811"/>
      <c r="ET24" s="47"/>
      <c r="EU24" s="287"/>
      <c r="EV24" s="287"/>
      <c r="EW24" s="45"/>
      <c r="EX24" s="811"/>
      <c r="EY24" s="811"/>
      <c r="EZ24" s="811"/>
      <c r="FA24" s="811"/>
      <c r="FB24" s="811"/>
      <c r="FC24" s="811"/>
      <c r="FD24" s="811"/>
      <c r="FE24" s="811"/>
      <c r="FF24" s="287"/>
      <c r="FG24" s="287"/>
      <c r="FH24" s="287"/>
      <c r="FI24" s="45"/>
      <c r="FJ24" s="811"/>
      <c r="FK24" s="811"/>
      <c r="FL24" s="811"/>
      <c r="FM24" s="811"/>
      <c r="FN24" s="811"/>
      <c r="FO24" s="811"/>
      <c r="FP24" s="811"/>
      <c r="FQ24" s="811"/>
      <c r="FR24" s="287"/>
      <c r="FS24" s="287"/>
      <c r="FT24" s="287"/>
      <c r="FU24" s="287"/>
      <c r="FV24" s="287"/>
      <c r="FW24" s="287"/>
      <c r="FX24" s="47"/>
      <c r="FY24" s="46"/>
      <c r="FZ24" s="31"/>
      <c r="GA24" s="31"/>
      <c r="GB24" s="31"/>
      <c r="GC24" s="811"/>
      <c r="GD24" s="811"/>
      <c r="GE24" s="811"/>
      <c r="GF24" s="811"/>
      <c r="GG24" s="1056"/>
      <c r="GH24" s="287"/>
      <c r="GI24" s="287"/>
      <c r="GJ24" s="287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</row>
    <row r="25" spans="2:218" ht="6" customHeight="1" x14ac:dyDescent="0.15">
      <c r="B25" s="45"/>
      <c r="C25" s="31"/>
      <c r="D25" s="45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31"/>
      <c r="Q25" s="45"/>
      <c r="R25" s="287" t="s">
        <v>688</v>
      </c>
      <c r="S25" s="287"/>
      <c r="T25" s="287"/>
      <c r="U25" s="287"/>
      <c r="V25" s="287"/>
      <c r="W25" s="287"/>
      <c r="X25" s="287"/>
      <c r="Y25" s="287"/>
      <c r="Z25" s="287"/>
      <c r="AA25" s="31"/>
      <c r="AB25" s="31"/>
      <c r="AC25" s="45"/>
      <c r="AD25" s="287"/>
      <c r="AE25" s="287"/>
      <c r="AF25" s="287"/>
      <c r="AG25" s="287"/>
      <c r="AH25" s="287"/>
      <c r="AI25" s="287"/>
      <c r="AJ25" s="287"/>
      <c r="AK25" s="287"/>
      <c r="AL25" s="31"/>
      <c r="AM25" s="31"/>
      <c r="AN25" s="31"/>
      <c r="AO25" s="45"/>
      <c r="AP25" s="287"/>
      <c r="AQ25" s="287"/>
      <c r="AR25" s="287"/>
      <c r="AS25" s="287"/>
      <c r="AT25" s="287"/>
      <c r="AU25" s="287"/>
      <c r="AV25" s="287"/>
      <c r="AW25" s="287"/>
      <c r="AX25" s="31"/>
      <c r="AY25" s="31"/>
      <c r="AZ25" s="31"/>
      <c r="BA25" s="45"/>
      <c r="BB25" s="287"/>
      <c r="BC25" s="287"/>
      <c r="BD25" s="287"/>
      <c r="BE25" s="287"/>
      <c r="BF25" s="287"/>
      <c r="BG25" s="287"/>
      <c r="BH25" s="287"/>
      <c r="BI25" s="287"/>
      <c r="BJ25" s="31"/>
      <c r="BK25" s="31"/>
      <c r="BL25" s="31"/>
      <c r="BM25" s="45"/>
      <c r="BN25" s="287"/>
      <c r="BO25" s="287"/>
      <c r="BP25" s="287"/>
      <c r="BQ25" s="287"/>
      <c r="BR25" s="287"/>
      <c r="BS25" s="287"/>
      <c r="BT25" s="287"/>
      <c r="BU25" s="287"/>
      <c r="BV25" s="31"/>
      <c r="BW25" s="31"/>
      <c r="BX25" s="31"/>
      <c r="BY25" s="45"/>
      <c r="BZ25" s="287"/>
      <c r="CA25" s="287"/>
      <c r="CB25" s="287"/>
      <c r="CC25" s="287"/>
      <c r="CD25" s="287"/>
      <c r="CE25" s="287"/>
      <c r="CF25" s="287"/>
      <c r="CG25" s="287"/>
      <c r="CH25" s="31"/>
      <c r="CI25" s="31"/>
      <c r="CJ25" s="31"/>
      <c r="CK25" s="45"/>
      <c r="CL25" s="287"/>
      <c r="CM25" s="287"/>
      <c r="CN25" s="287"/>
      <c r="CO25" s="287"/>
      <c r="CP25" s="287"/>
      <c r="CQ25" s="287"/>
      <c r="CR25" s="287"/>
      <c r="CS25" s="287"/>
      <c r="CT25" s="31"/>
      <c r="CU25" s="31"/>
      <c r="CV25" s="31"/>
      <c r="CW25" s="45"/>
      <c r="CX25" s="287"/>
      <c r="CY25" s="287"/>
      <c r="CZ25" s="287"/>
      <c r="DA25" s="287"/>
      <c r="DB25" s="287"/>
      <c r="DC25" s="287"/>
      <c r="DD25" s="287"/>
      <c r="DE25" s="287"/>
      <c r="DF25" s="31"/>
      <c r="DG25" s="31"/>
      <c r="DH25" s="31"/>
      <c r="DI25" s="45"/>
      <c r="DJ25" s="287"/>
      <c r="DK25" s="287"/>
      <c r="DL25" s="287"/>
      <c r="DM25" s="287"/>
      <c r="DN25" s="287"/>
      <c r="DO25" s="287"/>
      <c r="DP25" s="287"/>
      <c r="DQ25" s="287"/>
      <c r="DR25" s="31"/>
      <c r="DS25" s="287"/>
      <c r="DT25" s="287"/>
      <c r="DU25" s="287"/>
      <c r="DV25" s="31"/>
      <c r="DW25" s="45"/>
      <c r="DX25" s="287"/>
      <c r="DY25" s="287"/>
      <c r="DZ25" s="287"/>
      <c r="EA25" s="287"/>
      <c r="EB25" s="287"/>
      <c r="EC25" s="287"/>
      <c r="ED25" s="287"/>
      <c r="EE25" s="287"/>
      <c r="EF25" s="31"/>
      <c r="EG25" s="31"/>
      <c r="EH25" s="45"/>
      <c r="EI25" s="288"/>
      <c r="EJ25" s="287"/>
      <c r="EK25" s="287"/>
      <c r="EL25" s="287"/>
      <c r="EM25" s="287"/>
      <c r="EN25" s="287"/>
      <c r="EO25" s="287"/>
      <c r="EP25" s="287"/>
      <c r="EQ25" s="287"/>
      <c r="ER25" s="287"/>
      <c r="ES25" s="287"/>
      <c r="ET25" s="47"/>
      <c r="EU25" s="287"/>
      <c r="EV25" s="287"/>
      <c r="EW25" s="45"/>
      <c r="EX25" s="287"/>
      <c r="EY25" s="287"/>
      <c r="EZ25" s="287"/>
      <c r="FA25" s="287"/>
      <c r="FB25" s="287"/>
      <c r="FC25" s="287"/>
      <c r="FD25" s="287"/>
      <c r="FE25" s="287"/>
      <c r="FF25" s="287"/>
      <c r="FG25" s="287"/>
      <c r="FH25" s="287"/>
      <c r="FI25" s="45"/>
      <c r="FJ25" s="287"/>
      <c r="FK25" s="287"/>
      <c r="FL25" s="287"/>
      <c r="FM25" s="287"/>
      <c r="FN25" s="287"/>
      <c r="FO25" s="287"/>
      <c r="FP25" s="287"/>
      <c r="FQ25" s="287"/>
      <c r="FR25" s="287"/>
      <c r="FS25" s="287"/>
      <c r="FT25" s="287"/>
      <c r="FU25" s="287"/>
      <c r="FV25" s="287"/>
      <c r="FW25" s="287"/>
      <c r="FX25" s="47"/>
      <c r="FY25" s="46"/>
      <c r="FZ25" s="31"/>
      <c r="GA25" s="843" t="s">
        <v>358</v>
      </c>
      <c r="GB25" s="844"/>
      <c r="GC25" s="844"/>
      <c r="GD25" s="844"/>
      <c r="GE25" s="844"/>
      <c r="GF25" s="844"/>
      <c r="GG25" s="844"/>
      <c r="GH25" s="844"/>
      <c r="GI25" s="844"/>
      <c r="GJ25" s="844"/>
      <c r="GK25" s="879">
        <f>2+GK27+GK29</f>
        <v>11</v>
      </c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</row>
    <row r="26" spans="2:218" ht="6" customHeight="1" x14ac:dyDescent="0.15">
      <c r="B26" s="45"/>
      <c r="C26" s="31"/>
      <c r="D26" s="45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31"/>
      <c r="Q26" s="45"/>
      <c r="R26" s="287"/>
      <c r="S26" s="287"/>
      <c r="T26" s="287"/>
      <c r="U26" s="287"/>
      <c r="V26" s="287"/>
      <c r="W26" s="287"/>
      <c r="X26" s="287"/>
      <c r="Y26" s="287"/>
      <c r="Z26" s="287"/>
      <c r="AA26" s="31"/>
      <c r="AB26" s="31"/>
      <c r="AC26" s="45"/>
      <c r="AD26" s="287"/>
      <c r="AE26" s="287"/>
      <c r="AF26" s="287"/>
      <c r="AG26" s="287"/>
      <c r="AH26" s="287"/>
      <c r="AI26" s="287"/>
      <c r="AJ26" s="287"/>
      <c r="AK26" s="287"/>
      <c r="AL26" s="31"/>
      <c r="AM26" s="31"/>
      <c r="AN26" s="31"/>
      <c r="AO26" s="45"/>
      <c r="AP26" s="287"/>
      <c r="AQ26" s="287"/>
      <c r="AR26" s="287"/>
      <c r="AS26" s="287"/>
      <c r="AT26" s="287"/>
      <c r="AU26" s="287"/>
      <c r="AV26" s="287"/>
      <c r="AW26" s="287"/>
      <c r="AX26" s="31"/>
      <c r="AY26" s="31"/>
      <c r="AZ26" s="31"/>
      <c r="BA26" s="45"/>
      <c r="BB26" s="287"/>
      <c r="BC26" s="287"/>
      <c r="BD26" s="287"/>
      <c r="BE26" s="287"/>
      <c r="BF26" s="287"/>
      <c r="BG26" s="287"/>
      <c r="BH26" s="287"/>
      <c r="BI26" s="287"/>
      <c r="BJ26" s="31"/>
      <c r="BK26" s="31"/>
      <c r="BL26" s="31"/>
      <c r="BM26" s="45"/>
      <c r="BN26" s="287"/>
      <c r="BO26" s="287"/>
      <c r="BP26" s="287"/>
      <c r="BQ26" s="287"/>
      <c r="BR26" s="287"/>
      <c r="BS26" s="287"/>
      <c r="BT26" s="287"/>
      <c r="BU26" s="287"/>
      <c r="BV26" s="31"/>
      <c r="BW26" s="31"/>
      <c r="BX26" s="31"/>
      <c r="BY26" s="45"/>
      <c r="BZ26" s="287"/>
      <c r="CA26" s="287"/>
      <c r="CB26" s="287"/>
      <c r="CC26" s="287"/>
      <c r="CD26" s="287"/>
      <c r="CE26" s="287"/>
      <c r="CF26" s="287"/>
      <c r="CG26" s="287"/>
      <c r="CH26" s="31"/>
      <c r="CI26" s="31"/>
      <c r="CJ26" s="31"/>
      <c r="CK26" s="45"/>
      <c r="CL26" s="287"/>
      <c r="CM26" s="287"/>
      <c r="CN26" s="287"/>
      <c r="CO26" s="287"/>
      <c r="CP26" s="287"/>
      <c r="CQ26" s="287"/>
      <c r="CR26" s="287"/>
      <c r="CS26" s="287"/>
      <c r="CT26" s="31"/>
      <c r="CU26" s="31"/>
      <c r="CV26" s="31"/>
      <c r="CW26" s="45"/>
      <c r="CX26" s="287"/>
      <c r="CY26" s="287"/>
      <c r="CZ26" s="287"/>
      <c r="DA26" s="287"/>
      <c r="DB26" s="287"/>
      <c r="DC26" s="287"/>
      <c r="DD26" s="287"/>
      <c r="DE26" s="287"/>
      <c r="DF26" s="287"/>
      <c r="DG26" s="31"/>
      <c r="DH26" s="31"/>
      <c r="DI26" s="45"/>
      <c r="DJ26" s="287"/>
      <c r="DK26" s="287"/>
      <c r="DL26" s="287"/>
      <c r="DM26" s="287"/>
      <c r="DN26" s="287"/>
      <c r="DO26" s="287"/>
      <c r="DP26" s="287"/>
      <c r="DQ26" s="287"/>
      <c r="DR26" s="31"/>
      <c r="DS26" s="287"/>
      <c r="DT26" s="287"/>
      <c r="DU26" s="287"/>
      <c r="DV26" s="31"/>
      <c r="DW26" s="45"/>
      <c r="DX26" s="287"/>
      <c r="DY26" s="287"/>
      <c r="DZ26" s="287"/>
      <c r="EA26" s="287"/>
      <c r="EB26" s="287"/>
      <c r="EC26" s="287"/>
      <c r="ED26" s="287"/>
      <c r="EE26" s="287"/>
      <c r="EF26" s="31"/>
      <c r="EG26" s="31"/>
      <c r="EH26" s="45"/>
      <c r="EI26" s="288"/>
      <c r="EJ26" s="287"/>
      <c r="EK26" s="287"/>
      <c r="EL26" s="287"/>
      <c r="EM26" s="287"/>
      <c r="EN26" s="287"/>
      <c r="EO26" s="287"/>
      <c r="EP26" s="287"/>
      <c r="EQ26" s="287"/>
      <c r="ER26" s="287"/>
      <c r="ES26" s="287"/>
      <c r="ET26" s="47"/>
      <c r="EU26" s="287"/>
      <c r="EV26" s="287"/>
      <c r="EW26" s="45"/>
      <c r="EX26" s="287"/>
      <c r="EY26" s="287"/>
      <c r="EZ26" s="287"/>
      <c r="FA26" s="287"/>
      <c r="FB26" s="287"/>
      <c r="FC26" s="287"/>
      <c r="FD26" s="287"/>
      <c r="FE26" s="287"/>
      <c r="FF26" s="287"/>
      <c r="FG26" s="287"/>
      <c r="FH26" s="287"/>
      <c r="FI26" s="45"/>
      <c r="FJ26" s="287"/>
      <c r="FK26" s="287"/>
      <c r="FL26" s="287"/>
      <c r="FM26" s="287"/>
      <c r="FN26" s="287"/>
      <c r="FO26" s="287"/>
      <c r="FP26" s="287"/>
      <c r="FQ26" s="287"/>
      <c r="FR26" s="287"/>
      <c r="FS26" s="287"/>
      <c r="FT26" s="287"/>
      <c r="FU26" s="287"/>
      <c r="FV26" s="287"/>
      <c r="FW26" s="287"/>
      <c r="FX26" s="47"/>
      <c r="FY26" s="46"/>
      <c r="FZ26" s="31"/>
      <c r="GA26" s="845"/>
      <c r="GB26" s="846"/>
      <c r="GC26" s="846"/>
      <c r="GD26" s="846"/>
      <c r="GE26" s="846"/>
      <c r="GF26" s="846"/>
      <c r="GG26" s="846"/>
      <c r="GH26" s="846"/>
      <c r="GI26" s="846"/>
      <c r="GJ26" s="846"/>
      <c r="GK26" s="880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</row>
    <row r="27" spans="2:218" ht="6" customHeight="1" x14ac:dyDescent="0.15">
      <c r="B27" s="45"/>
      <c r="C27" s="31"/>
      <c r="D27" s="45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31"/>
      <c r="Q27" s="45"/>
      <c r="R27" s="287"/>
      <c r="S27" s="287"/>
      <c r="T27" s="287"/>
      <c r="U27" s="287"/>
      <c r="V27" s="287"/>
      <c r="W27" s="287"/>
      <c r="X27" s="287"/>
      <c r="Y27" s="287"/>
      <c r="Z27" s="287"/>
      <c r="AA27" s="31"/>
      <c r="AB27" s="31"/>
      <c r="AC27" s="45"/>
      <c r="AD27" s="287"/>
      <c r="AE27" s="287"/>
      <c r="AF27" s="287"/>
      <c r="AG27" s="287"/>
      <c r="AH27" s="287"/>
      <c r="AI27" s="287"/>
      <c r="AJ27" s="287"/>
      <c r="AK27" s="287"/>
      <c r="AL27" s="31"/>
      <c r="AM27" s="31"/>
      <c r="AN27" s="31"/>
      <c r="AO27" s="45"/>
      <c r="AP27" s="287"/>
      <c r="AQ27" s="287"/>
      <c r="AR27" s="287"/>
      <c r="AS27" s="287"/>
      <c r="AT27" s="287"/>
      <c r="AU27" s="287"/>
      <c r="AV27" s="287"/>
      <c r="AW27" s="287"/>
      <c r="AX27" s="31"/>
      <c r="AY27" s="31"/>
      <c r="AZ27" s="31"/>
      <c r="BA27" s="45"/>
      <c r="BB27" s="287"/>
      <c r="BC27" s="287"/>
      <c r="BD27" s="287"/>
      <c r="BE27" s="287"/>
      <c r="BF27" s="287"/>
      <c r="BG27" s="287"/>
      <c r="BH27" s="287"/>
      <c r="BI27" s="287"/>
      <c r="BJ27" s="31"/>
      <c r="BK27" s="31"/>
      <c r="BL27" s="31"/>
      <c r="BM27" s="45"/>
      <c r="BN27" s="287"/>
      <c r="BO27" s="287"/>
      <c r="BP27" s="287"/>
      <c r="BQ27" s="287"/>
      <c r="BR27" s="287"/>
      <c r="BS27" s="287"/>
      <c r="BT27" s="287"/>
      <c r="BU27" s="287"/>
      <c r="BV27" s="31"/>
      <c r="BW27" s="31"/>
      <c r="BX27" s="31"/>
      <c r="BY27" s="45"/>
      <c r="BZ27" s="287"/>
      <c r="CA27" s="287"/>
      <c r="CB27" s="287"/>
      <c r="CC27" s="287"/>
      <c r="CD27" s="287"/>
      <c r="CE27" s="287"/>
      <c r="CF27" s="287"/>
      <c r="CG27" s="287"/>
      <c r="CH27" s="31"/>
      <c r="CI27" s="31"/>
      <c r="CJ27" s="31"/>
      <c r="CK27" s="45"/>
      <c r="CL27" s="287"/>
      <c r="CM27" s="287"/>
      <c r="CN27" s="287"/>
      <c r="CO27" s="287"/>
      <c r="CP27" s="287"/>
      <c r="CQ27" s="287"/>
      <c r="CR27" s="287"/>
      <c r="CS27" s="287"/>
      <c r="CT27" s="31"/>
      <c r="CU27" s="31"/>
      <c r="CV27" s="31"/>
      <c r="CW27" s="45"/>
      <c r="CX27" s="287"/>
      <c r="CY27" s="287"/>
      <c r="CZ27" s="287"/>
      <c r="DA27" s="287"/>
      <c r="DB27" s="287"/>
      <c r="DC27" s="287"/>
      <c r="DD27" s="287"/>
      <c r="DE27" s="287"/>
      <c r="DF27" s="287"/>
      <c r="DG27" s="31"/>
      <c r="DH27" s="31"/>
      <c r="DI27" s="45"/>
      <c r="DJ27" s="287"/>
      <c r="DK27" s="287"/>
      <c r="DL27" s="287"/>
      <c r="DM27" s="287"/>
      <c r="DN27" s="287"/>
      <c r="DO27" s="287"/>
      <c r="DP27" s="287"/>
      <c r="DQ27" s="287"/>
      <c r="DR27" s="31"/>
      <c r="DS27" s="287"/>
      <c r="DT27" s="287"/>
      <c r="DU27" s="287"/>
      <c r="DV27" s="31"/>
      <c r="DW27" s="45"/>
      <c r="DX27" s="287"/>
      <c r="DY27" s="287"/>
      <c r="DZ27" s="287"/>
      <c r="EA27" s="287"/>
      <c r="EB27" s="287"/>
      <c r="EC27" s="287"/>
      <c r="ED27" s="287"/>
      <c r="EE27" s="287"/>
      <c r="EF27" s="31"/>
      <c r="EG27" s="31"/>
      <c r="EH27" s="45"/>
      <c r="EI27" s="288"/>
      <c r="EJ27" s="287"/>
      <c r="EK27" s="287"/>
      <c r="EL27" s="287"/>
      <c r="EM27" s="287"/>
      <c r="EN27" s="287"/>
      <c r="EO27" s="287"/>
      <c r="EP27" s="287"/>
      <c r="EQ27" s="287"/>
      <c r="ER27" s="287"/>
      <c r="ES27" s="287"/>
      <c r="ET27" s="47"/>
      <c r="EU27" s="287"/>
      <c r="EV27" s="287"/>
      <c r="EW27" s="45"/>
      <c r="EX27" s="287"/>
      <c r="EY27" s="287"/>
      <c r="EZ27" s="287"/>
      <c r="FA27" s="287"/>
      <c r="FB27" s="287"/>
      <c r="FC27" s="287"/>
      <c r="FD27" s="287"/>
      <c r="FE27" s="287"/>
      <c r="FF27" s="287"/>
      <c r="FG27" s="287"/>
      <c r="FH27" s="287"/>
      <c r="FI27" s="45"/>
      <c r="FJ27" s="287"/>
      <c r="FK27" s="287"/>
      <c r="FL27" s="287"/>
      <c r="FM27" s="287"/>
      <c r="FN27" s="287"/>
      <c r="FO27" s="287"/>
      <c r="FP27" s="287"/>
      <c r="FQ27" s="287"/>
      <c r="FR27" s="287"/>
      <c r="FS27" s="287"/>
      <c r="FT27" s="287"/>
      <c r="FU27" s="287"/>
      <c r="FV27" s="287"/>
      <c r="FW27" s="287"/>
      <c r="FX27" s="47"/>
      <c r="FY27" s="46"/>
      <c r="FZ27" s="31"/>
      <c r="GA27" s="31"/>
      <c r="GB27" s="31"/>
      <c r="GC27" s="31"/>
      <c r="GD27" s="31"/>
      <c r="GE27" s="31"/>
      <c r="GF27" s="851" t="s">
        <v>359</v>
      </c>
      <c r="GG27" s="851"/>
      <c r="GH27" s="851"/>
      <c r="GI27" s="851"/>
      <c r="GJ27" s="851"/>
      <c r="GK27" s="960">
        <v>4</v>
      </c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</row>
    <row r="28" spans="2:218" ht="6" customHeight="1" thickBot="1" x14ac:dyDescent="0.2">
      <c r="B28" s="45"/>
      <c r="C28" s="31"/>
      <c r="D28" s="45"/>
      <c r="E28" s="31"/>
      <c r="F28" s="31"/>
      <c r="G28" s="31"/>
      <c r="H28" s="31"/>
      <c r="I28" s="31"/>
      <c r="J28" s="31"/>
      <c r="K28" s="31"/>
      <c r="L28" s="31"/>
      <c r="M28" s="31"/>
      <c r="N28" s="287"/>
      <c r="O28" s="287"/>
      <c r="P28" s="31"/>
      <c r="Q28" s="45"/>
      <c r="R28" s="31"/>
      <c r="S28" s="31"/>
      <c r="T28" s="31"/>
      <c r="U28" s="31"/>
      <c r="V28" s="31"/>
      <c r="W28" s="31"/>
      <c r="X28" s="31"/>
      <c r="Y28" s="31"/>
      <c r="Z28" s="146"/>
      <c r="AA28" s="31"/>
      <c r="AB28" s="31"/>
      <c r="AC28" s="45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45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45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45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45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45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45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45"/>
      <c r="DJ28" s="31"/>
      <c r="DK28" s="31"/>
      <c r="DL28" s="31"/>
      <c r="DM28" s="31"/>
      <c r="DN28" s="31"/>
      <c r="DO28" s="31"/>
      <c r="DP28" s="31"/>
      <c r="DQ28" s="31"/>
      <c r="DR28" s="31"/>
      <c r="DS28" s="287"/>
      <c r="DT28" s="287"/>
      <c r="DU28" s="287"/>
      <c r="DV28" s="31"/>
      <c r="DW28" s="45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45"/>
      <c r="EI28" s="288"/>
      <c r="EJ28" s="287"/>
      <c r="EK28" s="31"/>
      <c r="EL28" s="31"/>
      <c r="EM28" s="31"/>
      <c r="EN28" s="31"/>
      <c r="EO28" s="31"/>
      <c r="EP28" s="31"/>
      <c r="EQ28" s="31"/>
      <c r="ER28" s="31"/>
      <c r="ES28" s="31"/>
      <c r="ET28" s="47"/>
      <c r="EU28" s="287"/>
      <c r="EV28" s="287"/>
      <c r="EW28" s="45"/>
      <c r="EX28" s="287"/>
      <c r="EY28" s="287"/>
      <c r="EZ28" s="287"/>
      <c r="FA28" s="287"/>
      <c r="FB28" s="287"/>
      <c r="FC28" s="287"/>
      <c r="FD28" s="287"/>
      <c r="FE28" s="287"/>
      <c r="FF28" s="287"/>
      <c r="FG28" s="287"/>
      <c r="FH28" s="287"/>
      <c r="FI28" s="45"/>
      <c r="FJ28" s="287"/>
      <c r="FK28" s="287"/>
      <c r="FL28" s="287"/>
      <c r="FM28" s="287"/>
      <c r="FN28" s="287"/>
      <c r="FO28" s="287"/>
      <c r="FP28" s="287"/>
      <c r="FQ28" s="287"/>
      <c r="FR28" s="287"/>
      <c r="FS28" s="287"/>
      <c r="FT28" s="287"/>
      <c r="FU28" s="287"/>
      <c r="FV28" s="287"/>
      <c r="FW28" s="287"/>
      <c r="FX28" s="47"/>
      <c r="FY28" s="46"/>
      <c r="FZ28" s="31"/>
      <c r="GA28" s="31"/>
      <c r="GB28" s="31"/>
      <c r="GC28" s="31"/>
      <c r="GD28" s="31"/>
      <c r="GE28" s="31"/>
      <c r="GF28" s="811"/>
      <c r="GG28" s="811"/>
      <c r="GH28" s="811"/>
      <c r="GI28" s="811"/>
      <c r="GJ28" s="811"/>
      <c r="GK28" s="886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</row>
    <row r="29" spans="2:218" ht="6" customHeight="1" x14ac:dyDescent="0.15">
      <c r="B29" s="45"/>
      <c r="C29" s="31"/>
      <c r="D29" s="41"/>
      <c r="E29" s="823" t="s">
        <v>360</v>
      </c>
      <c r="F29" s="824"/>
      <c r="G29" s="824"/>
      <c r="H29" s="824"/>
      <c r="I29" s="824"/>
      <c r="J29" s="824"/>
      <c r="K29" s="824"/>
      <c r="L29" s="824"/>
      <c r="M29" s="1048">
        <f>M31+M33+M35+1</f>
        <v>13</v>
      </c>
      <c r="N29" s="287"/>
      <c r="O29" s="287"/>
      <c r="P29" s="31"/>
      <c r="Q29" s="45"/>
      <c r="R29" s="823" t="s">
        <v>361</v>
      </c>
      <c r="S29" s="824"/>
      <c r="T29" s="824"/>
      <c r="U29" s="824"/>
      <c r="V29" s="824"/>
      <c r="W29" s="824"/>
      <c r="X29" s="824"/>
      <c r="Y29" s="824"/>
      <c r="Z29" s="1054">
        <f>Z31+Z33+1</f>
        <v>10</v>
      </c>
      <c r="AA29" s="31"/>
      <c r="AB29" s="31"/>
      <c r="AC29" s="41"/>
      <c r="AD29" s="823" t="s">
        <v>362</v>
      </c>
      <c r="AE29" s="824"/>
      <c r="AF29" s="824"/>
      <c r="AG29" s="824"/>
      <c r="AH29" s="824"/>
      <c r="AI29" s="824"/>
      <c r="AJ29" s="824"/>
      <c r="AK29" s="824"/>
      <c r="AL29" s="1048">
        <f>AL31+AL33</f>
        <v>11</v>
      </c>
      <c r="AM29" s="31"/>
      <c r="AN29" s="31"/>
      <c r="AO29" s="45"/>
      <c r="AP29" s="1057" t="s">
        <v>618</v>
      </c>
      <c r="AQ29" s="1058"/>
      <c r="AR29" s="1058"/>
      <c r="AS29" s="1058"/>
      <c r="AT29" s="1058"/>
      <c r="AU29" s="1058"/>
      <c r="AV29" s="1058"/>
      <c r="AW29" s="1058"/>
      <c r="AX29" s="1048">
        <f>AX31+AX33+AX37+1</f>
        <v>16</v>
      </c>
      <c r="AY29" s="31"/>
      <c r="AZ29" s="31"/>
      <c r="BA29" s="45"/>
      <c r="BB29" s="1050" t="s">
        <v>258</v>
      </c>
      <c r="BC29" s="1051"/>
      <c r="BD29" s="1051"/>
      <c r="BE29" s="1051"/>
      <c r="BF29" s="1051"/>
      <c r="BG29" s="1051"/>
      <c r="BH29" s="1051"/>
      <c r="BI29" s="1051"/>
      <c r="BJ29" s="1048">
        <f>BJ31+BJ33+BJ35+BJ37</f>
        <v>25</v>
      </c>
      <c r="BK29" s="31"/>
      <c r="BL29" s="31"/>
      <c r="BM29" s="45"/>
      <c r="BN29" s="1050" t="s">
        <v>264</v>
      </c>
      <c r="BO29" s="1051"/>
      <c r="BP29" s="1051"/>
      <c r="BQ29" s="1051"/>
      <c r="BR29" s="1051"/>
      <c r="BS29" s="1051"/>
      <c r="BT29" s="1051"/>
      <c r="BU29" s="1051"/>
      <c r="BV29" s="1048">
        <f>BV31+BV33+BV35</f>
        <v>21</v>
      </c>
      <c r="BW29" s="31"/>
      <c r="BX29" s="31"/>
      <c r="BY29" s="45"/>
      <c r="BZ29" s="823" t="s">
        <v>292</v>
      </c>
      <c r="CA29" s="824"/>
      <c r="CB29" s="824"/>
      <c r="CC29" s="824"/>
      <c r="CD29" s="824"/>
      <c r="CE29" s="824"/>
      <c r="CF29" s="824"/>
      <c r="CG29" s="824"/>
      <c r="CH29" s="1048">
        <f>CH31+CH33+CH35</f>
        <v>17</v>
      </c>
      <c r="CI29" s="31"/>
      <c r="CJ29" s="31"/>
      <c r="CK29" s="41"/>
      <c r="CL29" s="823" t="s">
        <v>363</v>
      </c>
      <c r="CM29" s="824"/>
      <c r="CN29" s="824"/>
      <c r="CO29" s="824"/>
      <c r="CP29" s="824"/>
      <c r="CQ29" s="824"/>
      <c r="CR29" s="824"/>
      <c r="CS29" s="824"/>
      <c r="CT29" s="1048">
        <f>CT31+CT33+CT35</f>
        <v>15</v>
      </c>
      <c r="CU29" s="31"/>
      <c r="CV29" s="31"/>
      <c r="CW29" s="41"/>
      <c r="CX29" s="823" t="s">
        <v>364</v>
      </c>
      <c r="CY29" s="824"/>
      <c r="CZ29" s="824"/>
      <c r="DA29" s="824"/>
      <c r="DB29" s="824"/>
      <c r="DC29" s="824"/>
      <c r="DD29" s="824"/>
      <c r="DE29" s="824"/>
      <c r="DF29" s="1048">
        <f>DF31+DF35</f>
        <v>8</v>
      </c>
      <c r="DG29" s="31"/>
      <c r="DH29" s="31"/>
      <c r="DI29" s="41"/>
      <c r="DJ29" s="823" t="s">
        <v>365</v>
      </c>
      <c r="DK29" s="824"/>
      <c r="DL29" s="824"/>
      <c r="DM29" s="824"/>
      <c r="DN29" s="824"/>
      <c r="DO29" s="824"/>
      <c r="DP29" s="824"/>
      <c r="DQ29" s="824"/>
      <c r="DR29" s="1048">
        <f>DR31+DR33+DR35</f>
        <v>12</v>
      </c>
      <c r="DS29" s="287"/>
      <c r="DT29" s="287"/>
      <c r="DU29" s="287"/>
      <c r="DV29" s="31"/>
      <c r="DW29" s="41"/>
      <c r="DX29" s="823" t="s">
        <v>366</v>
      </c>
      <c r="DY29" s="824"/>
      <c r="DZ29" s="824"/>
      <c r="EA29" s="824"/>
      <c r="EB29" s="824"/>
      <c r="EC29" s="824"/>
      <c r="ED29" s="824"/>
      <c r="EE29" s="824"/>
      <c r="EF29" s="1048">
        <f>EF31+EF33+EF35+1</f>
        <v>12</v>
      </c>
      <c r="EG29" s="31"/>
      <c r="EH29" s="45"/>
      <c r="EI29" s="288"/>
      <c r="EJ29" s="285"/>
      <c r="EK29" s="823" t="s">
        <v>273</v>
      </c>
      <c r="EL29" s="824"/>
      <c r="EM29" s="824"/>
      <c r="EN29" s="824"/>
      <c r="EO29" s="824"/>
      <c r="EP29" s="824"/>
      <c r="EQ29" s="824"/>
      <c r="ER29" s="824"/>
      <c r="ES29" s="1048">
        <f>ES31+ES33</f>
        <v>9</v>
      </c>
      <c r="ET29" s="214"/>
      <c r="EU29" s="287"/>
      <c r="EV29" s="287"/>
      <c r="EW29" s="41"/>
      <c r="EX29" s="823" t="s">
        <v>214</v>
      </c>
      <c r="EY29" s="824"/>
      <c r="EZ29" s="824"/>
      <c r="FA29" s="824"/>
      <c r="FB29" s="824"/>
      <c r="FC29" s="824"/>
      <c r="FD29" s="824"/>
      <c r="FE29" s="824"/>
      <c r="FF29" s="1048">
        <f>2+SUM(FF31:FF36)</f>
        <v>16</v>
      </c>
      <c r="FG29" s="287"/>
      <c r="FH29" s="287"/>
      <c r="FI29" s="41"/>
      <c r="FJ29" s="823" t="s">
        <v>367</v>
      </c>
      <c r="FK29" s="824"/>
      <c r="FL29" s="824"/>
      <c r="FM29" s="824"/>
      <c r="FN29" s="824"/>
      <c r="FO29" s="824"/>
      <c r="FP29" s="824"/>
      <c r="FQ29" s="824"/>
      <c r="FR29" s="1048">
        <f>FR31+FR33+FR35</f>
        <v>10</v>
      </c>
      <c r="FS29" s="291"/>
      <c r="FT29" s="291"/>
      <c r="FU29" s="291"/>
      <c r="FV29" s="291"/>
      <c r="FW29" s="291"/>
      <c r="FX29" s="47"/>
      <c r="FY29" s="46"/>
      <c r="FZ29" s="31"/>
      <c r="GA29" s="31"/>
      <c r="GB29" s="31"/>
      <c r="GC29" s="31"/>
      <c r="GD29" s="31"/>
      <c r="GE29" s="31"/>
      <c r="GF29" s="811" t="s">
        <v>368</v>
      </c>
      <c r="GG29" s="811"/>
      <c r="GH29" s="811"/>
      <c r="GI29" s="811"/>
      <c r="GJ29" s="811"/>
      <c r="GK29" s="886">
        <v>5</v>
      </c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287"/>
      <c r="GY29" s="31"/>
      <c r="HJ29" s="320"/>
    </row>
    <row r="30" spans="2:218" ht="6" customHeight="1" thickBot="1" x14ac:dyDescent="0.2">
      <c r="B30" s="45"/>
      <c r="C30" s="31"/>
      <c r="D30" s="45"/>
      <c r="E30" s="826"/>
      <c r="F30" s="827"/>
      <c r="G30" s="827"/>
      <c r="H30" s="827"/>
      <c r="I30" s="827"/>
      <c r="J30" s="827"/>
      <c r="K30" s="827"/>
      <c r="L30" s="827"/>
      <c r="M30" s="1049"/>
      <c r="N30" s="287"/>
      <c r="O30" s="287"/>
      <c r="P30" s="31"/>
      <c r="Q30" s="38"/>
      <c r="R30" s="826"/>
      <c r="S30" s="827"/>
      <c r="T30" s="827"/>
      <c r="U30" s="827"/>
      <c r="V30" s="827"/>
      <c r="W30" s="827"/>
      <c r="X30" s="827"/>
      <c r="Y30" s="827"/>
      <c r="Z30" s="1055"/>
      <c r="AA30" s="31"/>
      <c r="AB30" s="31"/>
      <c r="AC30" s="45"/>
      <c r="AD30" s="826"/>
      <c r="AE30" s="827"/>
      <c r="AF30" s="827"/>
      <c r="AG30" s="827"/>
      <c r="AH30" s="827"/>
      <c r="AI30" s="827"/>
      <c r="AJ30" s="827"/>
      <c r="AK30" s="827"/>
      <c r="AL30" s="1049"/>
      <c r="AM30" s="31"/>
      <c r="AN30" s="31"/>
      <c r="AO30" s="38"/>
      <c r="AP30" s="1059"/>
      <c r="AQ30" s="1060"/>
      <c r="AR30" s="1060"/>
      <c r="AS30" s="1060"/>
      <c r="AT30" s="1060"/>
      <c r="AU30" s="1060"/>
      <c r="AV30" s="1060"/>
      <c r="AW30" s="1060"/>
      <c r="AX30" s="1049"/>
      <c r="AY30" s="31"/>
      <c r="AZ30" s="31"/>
      <c r="BA30" s="38"/>
      <c r="BB30" s="1052"/>
      <c r="BC30" s="1053"/>
      <c r="BD30" s="1053"/>
      <c r="BE30" s="1053"/>
      <c r="BF30" s="1053"/>
      <c r="BG30" s="1053"/>
      <c r="BH30" s="1053"/>
      <c r="BI30" s="1053"/>
      <c r="BJ30" s="1049"/>
      <c r="BK30" s="31"/>
      <c r="BL30" s="31"/>
      <c r="BM30" s="38"/>
      <c r="BN30" s="1052"/>
      <c r="BO30" s="1053"/>
      <c r="BP30" s="1053"/>
      <c r="BQ30" s="1053"/>
      <c r="BR30" s="1053"/>
      <c r="BS30" s="1053"/>
      <c r="BT30" s="1053"/>
      <c r="BU30" s="1053"/>
      <c r="BV30" s="1049"/>
      <c r="BW30" s="31"/>
      <c r="BX30" s="31"/>
      <c r="BY30" s="38"/>
      <c r="BZ30" s="826"/>
      <c r="CA30" s="827"/>
      <c r="CB30" s="827"/>
      <c r="CC30" s="827"/>
      <c r="CD30" s="827"/>
      <c r="CE30" s="827"/>
      <c r="CF30" s="827"/>
      <c r="CG30" s="827"/>
      <c r="CH30" s="1049"/>
      <c r="CI30" s="31"/>
      <c r="CJ30" s="31"/>
      <c r="CK30" s="38"/>
      <c r="CL30" s="826"/>
      <c r="CM30" s="827"/>
      <c r="CN30" s="827"/>
      <c r="CO30" s="827"/>
      <c r="CP30" s="827"/>
      <c r="CQ30" s="827"/>
      <c r="CR30" s="827"/>
      <c r="CS30" s="827"/>
      <c r="CT30" s="1049"/>
      <c r="CU30" s="31"/>
      <c r="CV30" s="31"/>
      <c r="CW30" s="38"/>
      <c r="CX30" s="826"/>
      <c r="CY30" s="827"/>
      <c r="CZ30" s="827"/>
      <c r="DA30" s="827"/>
      <c r="DB30" s="827"/>
      <c r="DC30" s="827"/>
      <c r="DD30" s="827"/>
      <c r="DE30" s="827"/>
      <c r="DF30" s="1049"/>
      <c r="DG30" s="31"/>
      <c r="DH30" s="31"/>
      <c r="DI30" s="38"/>
      <c r="DJ30" s="826"/>
      <c r="DK30" s="827"/>
      <c r="DL30" s="827"/>
      <c r="DM30" s="827"/>
      <c r="DN30" s="827"/>
      <c r="DO30" s="827"/>
      <c r="DP30" s="827"/>
      <c r="DQ30" s="827"/>
      <c r="DR30" s="1049"/>
      <c r="DS30" s="287"/>
      <c r="DT30" s="287"/>
      <c r="DU30" s="287"/>
      <c r="DV30" s="31"/>
      <c r="DW30" s="38"/>
      <c r="DX30" s="826"/>
      <c r="DY30" s="827"/>
      <c r="DZ30" s="827"/>
      <c r="EA30" s="827"/>
      <c r="EB30" s="827"/>
      <c r="EC30" s="827"/>
      <c r="ED30" s="827"/>
      <c r="EE30" s="827"/>
      <c r="EF30" s="1049"/>
      <c r="EG30" s="31"/>
      <c r="EH30" s="45"/>
      <c r="EI30" s="288"/>
      <c r="EJ30" s="283"/>
      <c r="EK30" s="826"/>
      <c r="EL30" s="827"/>
      <c r="EM30" s="827"/>
      <c r="EN30" s="827"/>
      <c r="EO30" s="827"/>
      <c r="EP30" s="827"/>
      <c r="EQ30" s="827"/>
      <c r="ER30" s="827"/>
      <c r="ES30" s="1049"/>
      <c r="ET30" s="214"/>
      <c r="EU30" s="287"/>
      <c r="EV30" s="287"/>
      <c r="EW30" s="38"/>
      <c r="EX30" s="826"/>
      <c r="EY30" s="827"/>
      <c r="EZ30" s="827"/>
      <c r="FA30" s="827"/>
      <c r="FB30" s="827"/>
      <c r="FC30" s="827"/>
      <c r="FD30" s="827"/>
      <c r="FE30" s="827"/>
      <c r="FF30" s="1049"/>
      <c r="FG30" s="287"/>
      <c r="FH30" s="287"/>
      <c r="FI30" s="38"/>
      <c r="FJ30" s="826"/>
      <c r="FK30" s="827"/>
      <c r="FL30" s="827"/>
      <c r="FM30" s="827"/>
      <c r="FN30" s="827"/>
      <c r="FO30" s="827"/>
      <c r="FP30" s="827"/>
      <c r="FQ30" s="827"/>
      <c r="FR30" s="1049"/>
      <c r="FS30" s="291"/>
      <c r="FT30" s="291"/>
      <c r="FU30" s="291"/>
      <c r="FV30" s="291"/>
      <c r="FW30" s="291"/>
      <c r="FX30" s="47"/>
      <c r="FY30" s="46"/>
      <c r="FZ30" s="31"/>
      <c r="GA30" s="31"/>
      <c r="GB30" s="31"/>
      <c r="GC30" s="31"/>
      <c r="GD30" s="31"/>
      <c r="GE30" s="31"/>
      <c r="GF30" s="811"/>
      <c r="GG30" s="811"/>
      <c r="GH30" s="811"/>
      <c r="GI30" s="811"/>
      <c r="GJ30" s="811"/>
      <c r="GK30" s="886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287"/>
      <c r="GY30" s="31"/>
      <c r="HJ30" s="320"/>
    </row>
    <row r="31" spans="2:218" ht="6" customHeight="1" x14ac:dyDescent="0.15">
      <c r="B31" s="45"/>
      <c r="C31" s="31"/>
      <c r="D31" s="45"/>
      <c r="E31" s="290"/>
      <c r="F31" s="290"/>
      <c r="G31" s="31"/>
      <c r="H31" s="1040" t="s">
        <v>369</v>
      </c>
      <c r="I31" s="1040"/>
      <c r="J31" s="1040"/>
      <c r="K31" s="1040"/>
      <c r="L31" s="1040"/>
      <c r="M31" s="1042">
        <v>4</v>
      </c>
      <c r="N31" s="287"/>
      <c r="O31" s="287"/>
      <c r="P31" s="31"/>
      <c r="Q31" s="45"/>
      <c r="R31" s="290"/>
      <c r="S31" s="290"/>
      <c r="T31" s="287"/>
      <c r="U31" s="1043" t="s">
        <v>585</v>
      </c>
      <c r="V31" s="1043"/>
      <c r="W31" s="1043"/>
      <c r="X31" s="1043"/>
      <c r="Y31" s="1043"/>
      <c r="Z31" s="1045">
        <v>5</v>
      </c>
      <c r="AA31" s="31"/>
      <c r="AB31" s="31"/>
      <c r="AC31" s="45"/>
      <c r="AD31" s="287"/>
      <c r="AE31" s="287"/>
      <c r="AF31" s="287"/>
      <c r="AG31" s="1040" t="s">
        <v>689</v>
      </c>
      <c r="AH31" s="1040"/>
      <c r="AI31" s="1040"/>
      <c r="AJ31" s="1040"/>
      <c r="AK31" s="1040"/>
      <c r="AL31" s="1047">
        <v>5</v>
      </c>
      <c r="AM31" s="31"/>
      <c r="AN31" s="31"/>
      <c r="AO31" s="45"/>
      <c r="AP31" s="287"/>
      <c r="AQ31" s="45"/>
      <c r="AR31" s="287"/>
      <c r="AS31" s="1040" t="s">
        <v>619</v>
      </c>
      <c r="AT31" s="1040"/>
      <c r="AU31" s="1040"/>
      <c r="AV31" s="1040"/>
      <c r="AW31" s="1040"/>
      <c r="AX31" s="886">
        <v>4</v>
      </c>
      <c r="AY31" s="31"/>
      <c r="AZ31" s="31"/>
      <c r="BA31" s="45"/>
      <c r="BB31" s="287"/>
      <c r="BC31" s="287"/>
      <c r="BD31" s="287"/>
      <c r="BE31" s="1040" t="s">
        <v>370</v>
      </c>
      <c r="BF31" s="1040"/>
      <c r="BG31" s="1040"/>
      <c r="BH31" s="1040"/>
      <c r="BI31" s="1040"/>
      <c r="BJ31" s="886">
        <v>6</v>
      </c>
      <c r="BK31" s="31"/>
      <c r="BL31" s="31"/>
      <c r="BM31" s="45"/>
      <c r="BN31" s="287"/>
      <c r="BO31" s="287"/>
      <c r="BP31" s="287"/>
      <c r="BQ31" s="1041" t="s">
        <v>620</v>
      </c>
      <c r="BR31" s="1041"/>
      <c r="BS31" s="1041"/>
      <c r="BT31" s="1041"/>
      <c r="BU31" s="1041"/>
      <c r="BV31" s="886">
        <v>4</v>
      </c>
      <c r="BW31" s="31"/>
      <c r="BX31" s="31"/>
      <c r="BY31" s="45"/>
      <c r="BZ31" s="287"/>
      <c r="CA31" s="48"/>
      <c r="CB31" s="287"/>
      <c r="CC31" s="1040" t="s">
        <v>371</v>
      </c>
      <c r="CD31" s="1040"/>
      <c r="CE31" s="1040"/>
      <c r="CF31" s="1040"/>
      <c r="CG31" s="1040"/>
      <c r="CH31" s="886">
        <v>6</v>
      </c>
      <c r="CI31" s="31"/>
      <c r="CJ31" s="31"/>
      <c r="CK31" s="45"/>
      <c r="CL31" s="287"/>
      <c r="CM31" s="287"/>
      <c r="CN31" s="287"/>
      <c r="CO31" s="1040" t="s">
        <v>372</v>
      </c>
      <c r="CP31" s="1040"/>
      <c r="CQ31" s="1040"/>
      <c r="CR31" s="1040"/>
      <c r="CS31" s="1040"/>
      <c r="CT31" s="886">
        <v>4</v>
      </c>
      <c r="CU31" s="31"/>
      <c r="CV31" s="31"/>
      <c r="CW31" s="45"/>
      <c r="CX31" s="287"/>
      <c r="CY31" s="45"/>
      <c r="CZ31" s="287"/>
      <c r="DA31" s="1040" t="s">
        <v>373</v>
      </c>
      <c r="DB31" s="1040"/>
      <c r="DC31" s="1040"/>
      <c r="DD31" s="1040"/>
      <c r="DE31" s="1040"/>
      <c r="DF31" s="1042">
        <v>4</v>
      </c>
      <c r="DG31" s="31"/>
      <c r="DH31" s="31"/>
      <c r="DI31" s="45"/>
      <c r="DJ31" s="287"/>
      <c r="DK31" s="287"/>
      <c r="DL31" s="287"/>
      <c r="DM31" s="1040" t="s">
        <v>374</v>
      </c>
      <c r="DN31" s="1040"/>
      <c r="DO31" s="1040"/>
      <c r="DP31" s="1040"/>
      <c r="DQ31" s="1040"/>
      <c r="DR31" s="886">
        <v>4</v>
      </c>
      <c r="DS31" s="287"/>
      <c r="DT31" s="287"/>
      <c r="DU31" s="287"/>
      <c r="DV31" s="31"/>
      <c r="DW31" s="45"/>
      <c r="DX31" s="287"/>
      <c r="DY31" s="287"/>
      <c r="DZ31" s="287"/>
      <c r="EA31" s="1040" t="s">
        <v>375</v>
      </c>
      <c r="EB31" s="1040"/>
      <c r="EC31" s="1040"/>
      <c r="ED31" s="1040"/>
      <c r="EE31" s="1040"/>
      <c r="EF31" s="886">
        <v>3</v>
      </c>
      <c r="EG31" s="31"/>
      <c r="EH31" s="45"/>
      <c r="EI31" s="288"/>
      <c r="EJ31" s="287"/>
      <c r="EK31" s="287"/>
      <c r="EL31" s="287"/>
      <c r="EM31" s="287"/>
      <c r="EN31" s="1040" t="s">
        <v>568</v>
      </c>
      <c r="EO31" s="1040"/>
      <c r="EP31" s="1040"/>
      <c r="EQ31" s="1040"/>
      <c r="ER31" s="1040"/>
      <c r="ES31" s="886">
        <v>6</v>
      </c>
      <c r="ET31" s="214"/>
      <c r="EU31" s="287"/>
      <c r="EV31" s="287"/>
      <c r="EW31" s="45"/>
      <c r="EX31" s="287"/>
      <c r="EY31" s="287"/>
      <c r="EZ31" s="287"/>
      <c r="FA31" s="1040" t="s">
        <v>376</v>
      </c>
      <c r="FB31" s="1040"/>
      <c r="FC31" s="1040"/>
      <c r="FD31" s="1040"/>
      <c r="FE31" s="1040"/>
      <c r="FF31" s="924">
        <v>4</v>
      </c>
      <c r="FG31" s="287"/>
      <c r="FH31" s="287"/>
      <c r="FI31" s="45"/>
      <c r="FJ31" s="288"/>
      <c r="FK31" s="287"/>
      <c r="FL31" s="287"/>
      <c r="FM31" s="1040" t="s">
        <v>690</v>
      </c>
      <c r="FN31" s="1040"/>
      <c r="FO31" s="1040"/>
      <c r="FP31" s="1040"/>
      <c r="FQ31" s="1040"/>
      <c r="FR31" s="924">
        <v>3</v>
      </c>
      <c r="FS31" s="291"/>
      <c r="FT31" s="291"/>
      <c r="FU31" s="291"/>
      <c r="FV31" s="291"/>
      <c r="FW31" s="291"/>
      <c r="FX31" s="47"/>
      <c r="FY31" s="46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287"/>
      <c r="GO31" s="287"/>
      <c r="GP31" s="287"/>
      <c r="GQ31" s="287"/>
      <c r="GR31" s="287"/>
      <c r="GS31" s="287"/>
      <c r="GT31" s="287"/>
      <c r="GU31" s="287"/>
      <c r="GV31" s="287"/>
      <c r="GW31" s="287"/>
      <c r="GX31" s="287"/>
      <c r="GY31" s="287"/>
      <c r="GZ31" s="320"/>
      <c r="HA31" s="320"/>
      <c r="HB31" s="320"/>
      <c r="HC31" s="320"/>
      <c r="HD31" s="287"/>
      <c r="HE31" s="287"/>
      <c r="HF31" s="287"/>
      <c r="HG31" s="287"/>
      <c r="HH31" s="287"/>
      <c r="HI31" s="287"/>
      <c r="HJ31" s="320"/>
    </row>
    <row r="32" spans="2:218" ht="6" customHeight="1" x14ac:dyDescent="0.15">
      <c r="B32" s="45"/>
      <c r="C32" s="31"/>
      <c r="D32" s="45"/>
      <c r="E32" s="287"/>
      <c r="F32" s="287"/>
      <c r="G32" s="31"/>
      <c r="H32" s="811"/>
      <c r="I32" s="811"/>
      <c r="J32" s="811"/>
      <c r="K32" s="811"/>
      <c r="L32" s="811"/>
      <c r="M32" s="924"/>
      <c r="N32" s="287"/>
      <c r="O32" s="287"/>
      <c r="P32" s="31"/>
      <c r="Q32" s="45"/>
      <c r="R32" s="287"/>
      <c r="S32" s="287"/>
      <c r="T32" s="287"/>
      <c r="U32" s="1044"/>
      <c r="V32" s="1044"/>
      <c r="W32" s="1044"/>
      <c r="X32" s="1044"/>
      <c r="Y32" s="1044"/>
      <c r="Z32" s="1046"/>
      <c r="AA32" s="31"/>
      <c r="AB32" s="31"/>
      <c r="AC32" s="45"/>
      <c r="AD32" s="287"/>
      <c r="AE32" s="287"/>
      <c r="AF32" s="287"/>
      <c r="AG32" s="811"/>
      <c r="AH32" s="811"/>
      <c r="AI32" s="811"/>
      <c r="AJ32" s="811"/>
      <c r="AK32" s="811"/>
      <c r="AL32" s="855"/>
      <c r="AM32" s="31"/>
      <c r="AN32" s="31"/>
      <c r="AO32" s="45"/>
      <c r="AP32" s="287"/>
      <c r="AQ32" s="45"/>
      <c r="AR32" s="287"/>
      <c r="AS32" s="811"/>
      <c r="AT32" s="811"/>
      <c r="AU32" s="811"/>
      <c r="AV32" s="811"/>
      <c r="AW32" s="811"/>
      <c r="AX32" s="886"/>
      <c r="AY32" s="31"/>
      <c r="AZ32" s="31"/>
      <c r="BA32" s="45"/>
      <c r="BB32" s="287"/>
      <c r="BC32" s="287"/>
      <c r="BD32" s="287"/>
      <c r="BE32" s="811"/>
      <c r="BF32" s="811"/>
      <c r="BG32" s="811"/>
      <c r="BH32" s="811"/>
      <c r="BI32" s="811"/>
      <c r="BJ32" s="886"/>
      <c r="BK32" s="31"/>
      <c r="BL32" s="287"/>
      <c r="BM32" s="45"/>
      <c r="BN32" s="287"/>
      <c r="BO32" s="287"/>
      <c r="BP32" s="287"/>
      <c r="BQ32" s="973"/>
      <c r="BR32" s="973"/>
      <c r="BS32" s="973"/>
      <c r="BT32" s="973"/>
      <c r="BU32" s="973"/>
      <c r="BV32" s="886"/>
      <c r="BW32" s="31"/>
      <c r="BX32" s="31"/>
      <c r="BY32" s="45"/>
      <c r="BZ32" s="287"/>
      <c r="CA32" s="45"/>
      <c r="CB32" s="287"/>
      <c r="CC32" s="811"/>
      <c r="CD32" s="811"/>
      <c r="CE32" s="811"/>
      <c r="CF32" s="811"/>
      <c r="CG32" s="811"/>
      <c r="CH32" s="886"/>
      <c r="CI32" s="31"/>
      <c r="CJ32" s="31"/>
      <c r="CK32" s="45"/>
      <c r="CL32" s="287"/>
      <c r="CM32" s="287"/>
      <c r="CN32" s="287"/>
      <c r="CO32" s="811"/>
      <c r="CP32" s="811"/>
      <c r="CQ32" s="811"/>
      <c r="CR32" s="811"/>
      <c r="CS32" s="811"/>
      <c r="CT32" s="886"/>
      <c r="CU32" s="31"/>
      <c r="CV32" s="31"/>
      <c r="CW32" s="45"/>
      <c r="CX32" s="287"/>
      <c r="CY32" s="45"/>
      <c r="CZ32" s="287"/>
      <c r="DA32" s="811"/>
      <c r="DB32" s="811"/>
      <c r="DC32" s="811"/>
      <c r="DD32" s="811"/>
      <c r="DE32" s="811"/>
      <c r="DF32" s="924"/>
      <c r="DG32" s="31"/>
      <c r="DH32" s="31"/>
      <c r="DI32" s="45"/>
      <c r="DJ32" s="287"/>
      <c r="DK32" s="287"/>
      <c r="DL32" s="287"/>
      <c r="DM32" s="811"/>
      <c r="DN32" s="811"/>
      <c r="DO32" s="811"/>
      <c r="DP32" s="811"/>
      <c r="DQ32" s="811"/>
      <c r="DR32" s="886"/>
      <c r="DS32" s="287"/>
      <c r="DT32" s="287"/>
      <c r="DU32" s="287"/>
      <c r="DV32" s="31"/>
      <c r="DW32" s="45"/>
      <c r="DX32" s="287"/>
      <c r="DY32" s="287"/>
      <c r="DZ32" s="287"/>
      <c r="EA32" s="811"/>
      <c r="EB32" s="811"/>
      <c r="EC32" s="811"/>
      <c r="ED32" s="811"/>
      <c r="EE32" s="811"/>
      <c r="EF32" s="886"/>
      <c r="EG32" s="31"/>
      <c r="EH32" s="45"/>
      <c r="EI32" s="288"/>
      <c r="EJ32" s="287"/>
      <c r="EK32" s="287"/>
      <c r="EL32" s="287"/>
      <c r="EM32" s="287"/>
      <c r="EN32" s="811"/>
      <c r="EO32" s="811"/>
      <c r="EP32" s="811"/>
      <c r="EQ32" s="811"/>
      <c r="ER32" s="811"/>
      <c r="ES32" s="886"/>
      <c r="ET32" s="214"/>
      <c r="EU32" s="287"/>
      <c r="EV32" s="287"/>
      <c r="EW32" s="45"/>
      <c r="EX32" s="287"/>
      <c r="EY32" s="287"/>
      <c r="EZ32" s="287"/>
      <c r="FA32" s="811"/>
      <c r="FB32" s="811"/>
      <c r="FC32" s="811"/>
      <c r="FD32" s="811"/>
      <c r="FE32" s="811"/>
      <c r="FF32" s="924"/>
      <c r="FG32" s="287"/>
      <c r="FH32" s="287"/>
      <c r="FI32" s="45"/>
      <c r="FJ32" s="288"/>
      <c r="FK32" s="287"/>
      <c r="FL32" s="287"/>
      <c r="FM32" s="811"/>
      <c r="FN32" s="811"/>
      <c r="FO32" s="811"/>
      <c r="FP32" s="811"/>
      <c r="FQ32" s="811"/>
      <c r="FR32" s="924"/>
      <c r="FS32" s="291"/>
      <c r="FT32" s="291"/>
      <c r="FU32" s="291"/>
      <c r="FV32" s="291"/>
      <c r="FW32" s="291"/>
      <c r="FX32" s="47"/>
      <c r="FY32" s="46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287"/>
      <c r="GO32" s="287"/>
      <c r="GP32" s="287"/>
      <c r="GQ32" s="287"/>
      <c r="GR32" s="287"/>
      <c r="GS32" s="287"/>
      <c r="GT32" s="287"/>
      <c r="GU32" s="287"/>
      <c r="GV32" s="287"/>
      <c r="GW32" s="287"/>
      <c r="GX32" s="287"/>
      <c r="GY32" s="287"/>
      <c r="GZ32" s="320"/>
      <c r="HA32" s="320"/>
      <c r="HB32" s="320"/>
      <c r="HC32" s="320"/>
      <c r="HD32" s="287"/>
      <c r="HE32" s="287"/>
      <c r="HF32" s="287"/>
      <c r="HG32" s="287"/>
      <c r="HH32" s="287"/>
      <c r="HI32" s="287"/>
      <c r="HJ32" s="320"/>
    </row>
    <row r="33" spans="2:229" ht="6" customHeight="1" x14ac:dyDescent="0.15">
      <c r="B33" s="45"/>
      <c r="C33" s="287"/>
      <c r="D33" s="45"/>
      <c r="E33" s="287"/>
      <c r="F33" s="287"/>
      <c r="G33" s="31"/>
      <c r="H33" s="811" t="s">
        <v>621</v>
      </c>
      <c r="I33" s="811"/>
      <c r="J33" s="811"/>
      <c r="K33" s="811"/>
      <c r="L33" s="811"/>
      <c r="M33" s="924">
        <v>6</v>
      </c>
      <c r="N33" s="287"/>
      <c r="O33" s="287"/>
      <c r="P33" s="31"/>
      <c r="Q33" s="45"/>
      <c r="R33" s="287"/>
      <c r="S33" s="287"/>
      <c r="T33" s="287"/>
      <c r="U33" s="981" t="s">
        <v>622</v>
      </c>
      <c r="V33" s="981"/>
      <c r="W33" s="981"/>
      <c r="X33" s="981"/>
      <c r="Y33" s="981"/>
      <c r="Z33" s="1037">
        <v>4</v>
      </c>
      <c r="AA33" s="31"/>
      <c r="AB33" s="31"/>
      <c r="AC33" s="45"/>
      <c r="AD33" s="287"/>
      <c r="AE33" s="287"/>
      <c r="AF33" s="287"/>
      <c r="AG33" s="811" t="s">
        <v>691</v>
      </c>
      <c r="AH33" s="811"/>
      <c r="AI33" s="811"/>
      <c r="AJ33" s="811"/>
      <c r="AK33" s="811"/>
      <c r="AL33" s="855">
        <v>6</v>
      </c>
      <c r="AM33" s="31"/>
      <c r="AN33" s="288"/>
      <c r="AO33" s="45"/>
      <c r="AP33" s="287"/>
      <c r="AQ33" s="45"/>
      <c r="AR33" s="287"/>
      <c r="AS33" s="1039" t="s">
        <v>623</v>
      </c>
      <c r="AT33" s="1039"/>
      <c r="AU33" s="1039"/>
      <c r="AV33" s="1039"/>
      <c r="AW33" s="1039"/>
      <c r="AX33" s="1037">
        <v>5</v>
      </c>
      <c r="AY33" s="31"/>
      <c r="AZ33" s="31"/>
      <c r="BA33" s="45"/>
      <c r="BB33" s="287"/>
      <c r="BC33" s="287"/>
      <c r="BD33" s="287"/>
      <c r="BE33" s="857" t="s">
        <v>586</v>
      </c>
      <c r="BF33" s="857"/>
      <c r="BG33" s="857"/>
      <c r="BH33" s="857"/>
      <c r="BI33" s="857"/>
      <c r="BJ33" s="943">
        <v>3</v>
      </c>
      <c r="BK33" s="31"/>
      <c r="BL33" s="287"/>
      <c r="BM33" s="45"/>
      <c r="BN33" s="287"/>
      <c r="BO33" s="287"/>
      <c r="BP33" s="287"/>
      <c r="BQ33" s="973" t="s">
        <v>434</v>
      </c>
      <c r="BR33" s="973"/>
      <c r="BS33" s="973"/>
      <c r="BT33" s="973"/>
      <c r="BU33" s="973"/>
      <c r="BV33" s="943">
        <v>6</v>
      </c>
      <c r="BW33" s="31"/>
      <c r="BX33" s="31"/>
      <c r="BY33" s="45"/>
      <c r="BZ33" s="287"/>
      <c r="CA33" s="45"/>
      <c r="CB33" s="287"/>
      <c r="CC33" s="923" t="s">
        <v>378</v>
      </c>
      <c r="CD33" s="923"/>
      <c r="CE33" s="923"/>
      <c r="CF33" s="923"/>
      <c r="CG33" s="923"/>
      <c r="CH33" s="886">
        <v>5</v>
      </c>
      <c r="CI33" s="31"/>
      <c r="CJ33" s="31"/>
      <c r="CK33" s="45"/>
      <c r="CL33" s="287"/>
      <c r="CM33" s="287"/>
      <c r="CN33" s="287"/>
      <c r="CO33" s="811" t="s">
        <v>379</v>
      </c>
      <c r="CP33" s="811"/>
      <c r="CQ33" s="811"/>
      <c r="CR33" s="811"/>
      <c r="CS33" s="811"/>
      <c r="CT33" s="886">
        <v>7</v>
      </c>
      <c r="CU33" s="31"/>
      <c r="CV33" s="31"/>
      <c r="CW33" s="45"/>
      <c r="CX33" s="287"/>
      <c r="CY33" s="45"/>
      <c r="CZ33" s="287"/>
      <c r="DA33" s="811"/>
      <c r="DB33" s="811"/>
      <c r="DC33" s="811"/>
      <c r="DD33" s="811"/>
      <c r="DE33" s="811"/>
      <c r="DF33" s="886"/>
      <c r="DG33" s="31"/>
      <c r="DH33" s="31"/>
      <c r="DI33" s="45"/>
      <c r="DJ33" s="287"/>
      <c r="DK33" s="287"/>
      <c r="DL33" s="287"/>
      <c r="DM33" s="811" t="s">
        <v>382</v>
      </c>
      <c r="DN33" s="811"/>
      <c r="DO33" s="811"/>
      <c r="DP33" s="811"/>
      <c r="DQ33" s="811"/>
      <c r="DR33" s="886">
        <v>3</v>
      </c>
      <c r="DS33" s="287"/>
      <c r="DT33" s="287"/>
      <c r="DU33" s="287"/>
      <c r="DV33" s="31"/>
      <c r="DW33" s="45"/>
      <c r="DX33" s="287"/>
      <c r="DY33" s="287"/>
      <c r="DZ33" s="287"/>
      <c r="EA33" s="811" t="s">
        <v>382</v>
      </c>
      <c r="EB33" s="811"/>
      <c r="EC33" s="811"/>
      <c r="ED33" s="811"/>
      <c r="EE33" s="811"/>
      <c r="EF33" s="886">
        <v>3</v>
      </c>
      <c r="EG33" s="31"/>
      <c r="EH33" s="45"/>
      <c r="EI33" s="288"/>
      <c r="EJ33" s="287"/>
      <c r="EK33" s="287"/>
      <c r="EL33" s="287"/>
      <c r="EM33" s="287"/>
      <c r="EN33" s="811" t="s">
        <v>381</v>
      </c>
      <c r="EO33" s="811"/>
      <c r="EP33" s="811"/>
      <c r="EQ33" s="811"/>
      <c r="ER33" s="811"/>
      <c r="ES33" s="886">
        <v>3</v>
      </c>
      <c r="ET33" s="214"/>
      <c r="EU33" s="287"/>
      <c r="EV33" s="287"/>
      <c r="EW33" s="45"/>
      <c r="EX33" s="287"/>
      <c r="EY33" s="287"/>
      <c r="EZ33" s="287"/>
      <c r="FA33" s="811" t="s">
        <v>383</v>
      </c>
      <c r="FB33" s="811"/>
      <c r="FC33" s="811"/>
      <c r="FD33" s="811"/>
      <c r="FE33" s="811"/>
      <c r="FF33" s="924">
        <v>3</v>
      </c>
      <c r="FG33" s="287"/>
      <c r="FH33" s="287"/>
      <c r="FI33" s="45"/>
      <c r="FJ33" s="288"/>
      <c r="FK33" s="287"/>
      <c r="FL33" s="287"/>
      <c r="FM33" s="811" t="s">
        <v>692</v>
      </c>
      <c r="FN33" s="811"/>
      <c r="FO33" s="811"/>
      <c r="FP33" s="811"/>
      <c r="FQ33" s="811"/>
      <c r="FR33" s="893">
        <v>3</v>
      </c>
      <c r="FS33" s="291"/>
      <c r="FT33" s="291"/>
      <c r="FU33" s="291"/>
      <c r="FV33" s="291"/>
      <c r="FW33" s="291"/>
      <c r="FX33" s="47"/>
      <c r="FY33" s="46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287"/>
      <c r="GO33" s="287"/>
      <c r="GP33" s="287"/>
      <c r="GQ33" s="287"/>
      <c r="GR33" s="287"/>
      <c r="GS33" s="287"/>
      <c r="GT33" s="287"/>
      <c r="GU33" s="287"/>
      <c r="GV33" s="287"/>
      <c r="GW33" s="287"/>
      <c r="GX33" s="287"/>
      <c r="GY33" s="287"/>
      <c r="GZ33" s="320"/>
      <c r="HA33" s="320"/>
      <c r="HB33" s="320"/>
      <c r="HC33" s="320"/>
      <c r="HD33" s="320"/>
      <c r="HE33" s="320"/>
      <c r="HF33" s="320"/>
      <c r="HG33" s="320"/>
      <c r="HH33" s="320"/>
      <c r="HI33" s="320"/>
      <c r="HJ33" s="320"/>
      <c r="HK33" s="320"/>
      <c r="HL33" s="320"/>
      <c r="HM33" s="320"/>
      <c r="HN33" s="320"/>
      <c r="HO33" s="320"/>
      <c r="HP33" s="320"/>
      <c r="HQ33" s="320"/>
      <c r="HR33" s="320"/>
      <c r="HS33" s="320"/>
      <c r="HT33" s="320"/>
      <c r="HU33" s="320"/>
    </row>
    <row r="34" spans="2:229" ht="6" customHeight="1" x14ac:dyDescent="0.15">
      <c r="B34" s="45"/>
      <c r="C34" s="287"/>
      <c r="D34" s="45"/>
      <c r="E34" s="287"/>
      <c r="F34" s="287"/>
      <c r="G34" s="31"/>
      <c r="H34" s="811"/>
      <c r="I34" s="811"/>
      <c r="J34" s="811"/>
      <c r="K34" s="811"/>
      <c r="L34" s="811"/>
      <c r="M34" s="924"/>
      <c r="N34" s="287"/>
      <c r="O34" s="287"/>
      <c r="P34" s="288"/>
      <c r="Q34" s="287"/>
      <c r="R34" s="287"/>
      <c r="S34" s="287"/>
      <c r="T34" s="287"/>
      <c r="U34" s="981"/>
      <c r="V34" s="981"/>
      <c r="W34" s="981"/>
      <c r="X34" s="981"/>
      <c r="Y34" s="981"/>
      <c r="Z34" s="1037"/>
      <c r="AA34" s="31"/>
      <c r="AB34" s="31"/>
      <c r="AC34" s="45"/>
      <c r="AD34" s="287"/>
      <c r="AE34" s="287"/>
      <c r="AF34" s="287"/>
      <c r="AG34" s="811"/>
      <c r="AH34" s="811"/>
      <c r="AI34" s="811"/>
      <c r="AJ34" s="811"/>
      <c r="AK34" s="811"/>
      <c r="AL34" s="855"/>
      <c r="AM34" s="31"/>
      <c r="AN34" s="287"/>
      <c r="AO34" s="45"/>
      <c r="AP34" s="287"/>
      <c r="AQ34" s="45"/>
      <c r="AR34" s="287"/>
      <c r="AS34" s="1039"/>
      <c r="AT34" s="1039"/>
      <c r="AU34" s="1039"/>
      <c r="AV34" s="1039"/>
      <c r="AW34" s="1039"/>
      <c r="AX34" s="1037"/>
      <c r="AY34" s="31"/>
      <c r="AZ34" s="31"/>
      <c r="BA34" s="45"/>
      <c r="BB34" s="287"/>
      <c r="BC34" s="287"/>
      <c r="BD34" s="287"/>
      <c r="BE34" s="857"/>
      <c r="BF34" s="857"/>
      <c r="BG34" s="857"/>
      <c r="BH34" s="857"/>
      <c r="BI34" s="857"/>
      <c r="BJ34" s="943"/>
      <c r="BK34" s="31"/>
      <c r="BL34" s="287"/>
      <c r="BM34" s="45"/>
      <c r="BN34" s="287"/>
      <c r="BO34" s="287"/>
      <c r="BP34" s="287"/>
      <c r="BQ34" s="973"/>
      <c r="BR34" s="973"/>
      <c r="BS34" s="973"/>
      <c r="BT34" s="973"/>
      <c r="BU34" s="973"/>
      <c r="BV34" s="943"/>
      <c r="BW34" s="31"/>
      <c r="BX34" s="31"/>
      <c r="BY34" s="45"/>
      <c r="BZ34" s="287"/>
      <c r="CA34" s="45"/>
      <c r="CB34" s="287"/>
      <c r="CC34" s="923"/>
      <c r="CD34" s="923"/>
      <c r="CE34" s="923"/>
      <c r="CF34" s="923"/>
      <c r="CG34" s="923"/>
      <c r="CH34" s="886"/>
      <c r="CI34" s="31"/>
      <c r="CJ34" s="288"/>
      <c r="CK34" s="287"/>
      <c r="CL34" s="287"/>
      <c r="CM34" s="287"/>
      <c r="CN34" s="287"/>
      <c r="CO34" s="811"/>
      <c r="CP34" s="811"/>
      <c r="CQ34" s="811"/>
      <c r="CR34" s="811"/>
      <c r="CS34" s="811"/>
      <c r="CT34" s="886"/>
      <c r="CU34" s="31"/>
      <c r="CV34" s="31"/>
      <c r="CW34" s="45"/>
      <c r="CX34" s="287"/>
      <c r="CY34" s="45"/>
      <c r="CZ34" s="287"/>
      <c r="DA34" s="811"/>
      <c r="DB34" s="811"/>
      <c r="DC34" s="811"/>
      <c r="DD34" s="811"/>
      <c r="DE34" s="811"/>
      <c r="DF34" s="886"/>
      <c r="DG34" s="31"/>
      <c r="DH34" s="31"/>
      <c r="DI34" s="45"/>
      <c r="DJ34" s="287"/>
      <c r="DK34" s="287"/>
      <c r="DL34" s="287"/>
      <c r="DM34" s="811"/>
      <c r="DN34" s="811"/>
      <c r="DO34" s="811"/>
      <c r="DP34" s="811"/>
      <c r="DQ34" s="811"/>
      <c r="DR34" s="886"/>
      <c r="DS34" s="287"/>
      <c r="DT34" s="287"/>
      <c r="DU34" s="287"/>
      <c r="DV34" s="31"/>
      <c r="DW34" s="45"/>
      <c r="DX34" s="287"/>
      <c r="DY34" s="287"/>
      <c r="DZ34" s="287"/>
      <c r="EA34" s="811"/>
      <c r="EB34" s="811"/>
      <c r="EC34" s="811"/>
      <c r="ED34" s="811"/>
      <c r="EE34" s="811"/>
      <c r="EF34" s="886"/>
      <c r="EG34" s="31"/>
      <c r="EH34" s="45"/>
      <c r="EI34" s="288"/>
      <c r="EJ34" s="287"/>
      <c r="EK34" s="287"/>
      <c r="EL34" s="287"/>
      <c r="EM34" s="287"/>
      <c r="EN34" s="811"/>
      <c r="EO34" s="811"/>
      <c r="EP34" s="811"/>
      <c r="EQ34" s="811"/>
      <c r="ER34" s="811"/>
      <c r="ES34" s="886"/>
      <c r="ET34" s="214"/>
      <c r="EU34" s="287"/>
      <c r="EV34" s="287"/>
      <c r="EW34" s="45"/>
      <c r="EX34" s="287"/>
      <c r="EY34" s="287"/>
      <c r="EZ34" s="287"/>
      <c r="FA34" s="811"/>
      <c r="FB34" s="811"/>
      <c r="FC34" s="811"/>
      <c r="FD34" s="811"/>
      <c r="FE34" s="811"/>
      <c r="FF34" s="924"/>
      <c r="FG34" s="287"/>
      <c r="FH34" s="287"/>
      <c r="FI34" s="45"/>
      <c r="FJ34" s="288"/>
      <c r="FK34" s="287"/>
      <c r="FL34" s="287"/>
      <c r="FM34" s="811"/>
      <c r="FN34" s="811"/>
      <c r="FO34" s="811"/>
      <c r="FP34" s="811"/>
      <c r="FQ34" s="811"/>
      <c r="FR34" s="893"/>
      <c r="FS34" s="291"/>
      <c r="FT34" s="291"/>
      <c r="FU34" s="291"/>
      <c r="FV34" s="291"/>
      <c r="FW34" s="291"/>
      <c r="FX34" s="47"/>
      <c r="FY34" s="46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287"/>
      <c r="GO34" s="287"/>
      <c r="GP34" s="287"/>
      <c r="GQ34" s="287"/>
      <c r="GR34" s="287"/>
      <c r="GS34" s="287"/>
      <c r="GT34" s="287"/>
      <c r="GU34" s="287"/>
      <c r="GV34" s="287"/>
      <c r="GW34" s="287"/>
      <c r="GX34" s="287"/>
      <c r="GY34" s="287"/>
      <c r="GZ34" s="320"/>
      <c r="HA34" s="320"/>
      <c r="HB34" s="320"/>
      <c r="HC34" s="320"/>
      <c r="HD34" s="320"/>
      <c r="HE34" s="320"/>
      <c r="HF34" s="320"/>
      <c r="HG34" s="320"/>
      <c r="HH34" s="320"/>
      <c r="HI34" s="320"/>
      <c r="HJ34" s="320"/>
      <c r="HK34" s="320"/>
      <c r="HL34" s="320"/>
      <c r="HM34" s="320"/>
      <c r="HN34" s="320"/>
      <c r="HO34" s="320"/>
      <c r="HP34" s="320"/>
      <c r="HQ34" s="320"/>
      <c r="HR34" s="320"/>
      <c r="HS34" s="320"/>
      <c r="HT34" s="320"/>
      <c r="HU34" s="320"/>
    </row>
    <row r="35" spans="2:229" ht="6" customHeight="1" x14ac:dyDescent="0.15">
      <c r="B35" s="45"/>
      <c r="C35" s="31"/>
      <c r="D35" s="45"/>
      <c r="E35" s="287"/>
      <c r="F35" s="287"/>
      <c r="G35" s="31"/>
      <c r="H35" s="811" t="s">
        <v>624</v>
      </c>
      <c r="I35" s="811"/>
      <c r="J35" s="811"/>
      <c r="K35" s="811"/>
      <c r="L35" s="811"/>
      <c r="M35" s="924">
        <v>2</v>
      </c>
      <c r="N35" s="287"/>
      <c r="O35" s="287"/>
      <c r="P35" s="288"/>
      <c r="Q35" s="287"/>
      <c r="R35" s="287"/>
      <c r="S35" s="287"/>
      <c r="T35" s="287"/>
      <c r="U35" s="981"/>
      <c r="V35" s="981"/>
      <c r="W35" s="981"/>
      <c r="X35" s="981"/>
      <c r="Y35" s="981"/>
      <c r="Z35" s="1037"/>
      <c r="AA35" s="31"/>
      <c r="AB35" s="288"/>
      <c r="AC35" s="287"/>
      <c r="AD35" s="287"/>
      <c r="AE35" s="287"/>
      <c r="AF35" s="287"/>
      <c r="AG35" s="298"/>
      <c r="AH35" s="298"/>
      <c r="AI35" s="298"/>
      <c r="AJ35" s="298"/>
      <c r="AK35" s="298"/>
      <c r="AL35" s="298"/>
      <c r="AM35" s="31"/>
      <c r="AO35" s="30"/>
      <c r="AP35" s="320"/>
      <c r="AQ35" s="30"/>
      <c r="AR35" s="320"/>
      <c r="AS35" s="1038" t="s">
        <v>625</v>
      </c>
      <c r="AT35" s="1038"/>
      <c r="AU35" s="1038"/>
      <c r="AV35" s="1038"/>
      <c r="AW35" s="1038"/>
      <c r="AX35" s="1038"/>
      <c r="AY35" s="287"/>
      <c r="AZ35" s="31"/>
      <c r="BA35" s="45"/>
      <c r="BB35" s="287"/>
      <c r="BC35" s="287"/>
      <c r="BD35" s="287"/>
      <c r="BE35" s="857" t="s">
        <v>377</v>
      </c>
      <c r="BF35" s="857"/>
      <c r="BG35" s="857"/>
      <c r="BH35" s="857"/>
      <c r="BI35" s="857"/>
      <c r="BJ35" s="943">
        <v>8</v>
      </c>
      <c r="BK35" s="31"/>
      <c r="BL35" s="287"/>
      <c r="BM35" s="45"/>
      <c r="BN35" s="287"/>
      <c r="BO35" s="287"/>
      <c r="BP35" s="287"/>
      <c r="BQ35" s="953" t="s">
        <v>443</v>
      </c>
      <c r="BR35" s="953"/>
      <c r="BS35" s="953"/>
      <c r="BT35" s="953"/>
      <c r="BU35" s="953"/>
      <c r="BV35" s="943">
        <v>11</v>
      </c>
      <c r="BW35" s="31"/>
      <c r="BX35" s="31"/>
      <c r="BY35" s="45"/>
      <c r="BZ35" s="287"/>
      <c r="CA35" s="45"/>
      <c r="CB35" s="287"/>
      <c r="CC35" s="811" t="s">
        <v>386</v>
      </c>
      <c r="CD35" s="811"/>
      <c r="CE35" s="811"/>
      <c r="CF35" s="811"/>
      <c r="CG35" s="811"/>
      <c r="CH35" s="886">
        <v>6</v>
      </c>
      <c r="CI35" s="31"/>
      <c r="CJ35" s="288"/>
      <c r="CK35" s="31"/>
      <c r="CL35" s="31"/>
      <c r="CM35" s="31"/>
      <c r="CN35" s="31"/>
      <c r="CO35" s="811" t="s">
        <v>387</v>
      </c>
      <c r="CP35" s="811"/>
      <c r="CQ35" s="811"/>
      <c r="CR35" s="811"/>
      <c r="CS35" s="811"/>
      <c r="CT35" s="886">
        <v>4</v>
      </c>
      <c r="CU35" s="31"/>
      <c r="CV35" s="31"/>
      <c r="CW35" s="45"/>
      <c r="CX35" s="287"/>
      <c r="CY35" s="41"/>
      <c r="CZ35" s="896" t="s">
        <v>393</v>
      </c>
      <c r="DA35" s="897"/>
      <c r="DB35" s="897"/>
      <c r="DC35" s="897"/>
      <c r="DD35" s="897"/>
      <c r="DE35" s="897"/>
      <c r="DF35" s="879">
        <f>DF37+1</f>
        <v>4</v>
      </c>
      <c r="DG35" s="31"/>
      <c r="DH35" s="31"/>
      <c r="DI35" s="45"/>
      <c r="DJ35" s="287"/>
      <c r="DK35" s="287"/>
      <c r="DL35" s="287"/>
      <c r="DM35" s="811" t="s">
        <v>380</v>
      </c>
      <c r="DN35" s="811"/>
      <c r="DO35" s="811"/>
      <c r="DP35" s="811"/>
      <c r="DQ35" s="811"/>
      <c r="DR35" s="893">
        <v>5</v>
      </c>
      <c r="DS35" s="287"/>
      <c r="DT35" s="287"/>
      <c r="DU35" s="287"/>
      <c r="DV35" s="31"/>
      <c r="DW35" s="45"/>
      <c r="DX35" s="287"/>
      <c r="DY35" s="287"/>
      <c r="DZ35" s="287"/>
      <c r="EA35" s="811" t="s">
        <v>388</v>
      </c>
      <c r="EB35" s="811"/>
      <c r="EC35" s="811"/>
      <c r="ED35" s="811"/>
      <c r="EE35" s="811"/>
      <c r="EF35" s="886">
        <v>5</v>
      </c>
      <c r="EG35" s="31"/>
      <c r="EH35" s="45"/>
      <c r="EI35" s="288"/>
      <c r="EJ35" s="287"/>
      <c r="EK35" s="287"/>
      <c r="EL35" s="287"/>
      <c r="EM35" s="287"/>
      <c r="EN35" s="287"/>
      <c r="EO35" s="287"/>
      <c r="EP35" s="287"/>
      <c r="EQ35" s="287"/>
      <c r="ER35" s="287"/>
      <c r="ES35" s="287"/>
      <c r="ET35" s="47"/>
      <c r="EU35" s="287"/>
      <c r="EV35" s="287"/>
      <c r="EW35" s="45"/>
      <c r="EX35" s="287"/>
      <c r="EY35" s="287"/>
      <c r="EZ35" s="287"/>
      <c r="FA35" s="811" t="s">
        <v>389</v>
      </c>
      <c r="FB35" s="811"/>
      <c r="FC35" s="811"/>
      <c r="FD35" s="811"/>
      <c r="FE35" s="811"/>
      <c r="FF35" s="924">
        <v>7</v>
      </c>
      <c r="FG35" s="287"/>
      <c r="FH35" s="287"/>
      <c r="FI35" s="45"/>
      <c r="FJ35" s="288"/>
      <c r="FK35" s="287"/>
      <c r="FL35" s="287"/>
      <c r="FM35" s="923" t="s">
        <v>693</v>
      </c>
      <c r="FN35" s="923"/>
      <c r="FO35" s="923"/>
      <c r="FP35" s="923"/>
      <c r="FQ35" s="923"/>
      <c r="FR35" s="893">
        <v>4</v>
      </c>
      <c r="FS35" s="309"/>
      <c r="FT35" s="309"/>
      <c r="FU35" s="309"/>
      <c r="FV35" s="309"/>
      <c r="FW35" s="309"/>
      <c r="FX35" s="47"/>
      <c r="FY35" s="46"/>
      <c r="FZ35" s="31"/>
      <c r="GA35" s="843" t="s">
        <v>331</v>
      </c>
      <c r="GB35" s="844"/>
      <c r="GC35" s="844"/>
      <c r="GD35" s="844"/>
      <c r="GE35" s="844"/>
      <c r="GF35" s="844"/>
      <c r="GG35" s="844"/>
      <c r="GH35" s="844"/>
      <c r="GI35" s="844"/>
      <c r="GJ35" s="844"/>
      <c r="GK35" s="976"/>
      <c r="GL35" s="31"/>
      <c r="GM35" s="31"/>
      <c r="GN35" s="287"/>
      <c r="GO35" s="287"/>
      <c r="GP35" s="287"/>
      <c r="GQ35" s="287"/>
      <c r="GR35" s="287"/>
      <c r="GS35" s="287"/>
      <c r="GT35" s="287"/>
      <c r="GU35" s="287"/>
      <c r="GV35" s="287"/>
      <c r="GW35" s="287"/>
      <c r="GX35" s="287"/>
      <c r="GY35" s="287"/>
      <c r="GZ35" s="320"/>
      <c r="HA35" s="320"/>
      <c r="HB35" s="320"/>
      <c r="HC35" s="320"/>
      <c r="HD35" s="320"/>
      <c r="HE35" s="320"/>
      <c r="HF35" s="320"/>
      <c r="HG35" s="320"/>
      <c r="HH35" s="320"/>
      <c r="HI35" s="320"/>
      <c r="HJ35" s="320"/>
      <c r="HK35" s="320"/>
      <c r="HL35" s="320"/>
      <c r="HM35" s="320"/>
      <c r="HN35" s="320"/>
      <c r="HO35" s="320"/>
      <c r="HP35" s="320"/>
      <c r="HQ35" s="320"/>
      <c r="HR35" s="320"/>
      <c r="HS35" s="320"/>
      <c r="HT35" s="320"/>
      <c r="HU35" s="320"/>
    </row>
    <row r="36" spans="2:229" ht="6" customHeight="1" x14ac:dyDescent="0.15">
      <c r="B36" s="45"/>
      <c r="C36" s="31"/>
      <c r="D36" s="45"/>
      <c r="E36" s="287"/>
      <c r="F36" s="287"/>
      <c r="G36" s="31"/>
      <c r="H36" s="811"/>
      <c r="I36" s="811"/>
      <c r="J36" s="811"/>
      <c r="K36" s="811"/>
      <c r="L36" s="811"/>
      <c r="M36" s="924"/>
      <c r="N36" s="287"/>
      <c r="O36" s="287"/>
      <c r="P36" s="288"/>
      <c r="Q36" s="287"/>
      <c r="R36" s="287"/>
      <c r="S36" s="287"/>
      <c r="T36" s="287"/>
      <c r="U36" s="295"/>
      <c r="V36" s="295"/>
      <c r="W36" s="295"/>
      <c r="X36" s="295"/>
      <c r="Y36" s="295"/>
      <c r="Z36" s="292"/>
      <c r="AA36" s="31"/>
      <c r="AB36" s="288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O36" s="30"/>
      <c r="AP36" s="320"/>
      <c r="AQ36" s="30"/>
      <c r="AR36" s="320"/>
      <c r="AS36" s="1038"/>
      <c r="AT36" s="1038"/>
      <c r="AU36" s="1038"/>
      <c r="AV36" s="1038"/>
      <c r="AW36" s="1038"/>
      <c r="AX36" s="1038"/>
      <c r="AY36" s="287"/>
      <c r="AZ36" s="31"/>
      <c r="BA36" s="45"/>
      <c r="BB36" s="287"/>
      <c r="BC36" s="287"/>
      <c r="BD36" s="287"/>
      <c r="BE36" s="857"/>
      <c r="BF36" s="857"/>
      <c r="BG36" s="857"/>
      <c r="BH36" s="857"/>
      <c r="BI36" s="857"/>
      <c r="BJ36" s="943"/>
      <c r="BK36" s="31"/>
      <c r="BL36" s="287"/>
      <c r="BM36" s="45"/>
      <c r="BN36" s="287"/>
      <c r="BO36" s="287"/>
      <c r="BP36" s="287"/>
      <c r="BQ36" s="953"/>
      <c r="BR36" s="953"/>
      <c r="BS36" s="953"/>
      <c r="BT36" s="953"/>
      <c r="BU36" s="953"/>
      <c r="BV36" s="943"/>
      <c r="BW36" s="31"/>
      <c r="BX36" s="31"/>
      <c r="BY36" s="45"/>
      <c r="BZ36" s="287"/>
      <c r="CA36" s="45"/>
      <c r="CB36" s="287"/>
      <c r="CC36" s="811"/>
      <c r="CD36" s="811"/>
      <c r="CE36" s="811"/>
      <c r="CF36" s="811"/>
      <c r="CG36" s="811"/>
      <c r="CH36" s="886"/>
      <c r="CI36" s="31"/>
      <c r="CJ36" s="288"/>
      <c r="CK36" s="31"/>
      <c r="CL36" s="31"/>
      <c r="CM36" s="31"/>
      <c r="CN36" s="31"/>
      <c r="CO36" s="811"/>
      <c r="CP36" s="811"/>
      <c r="CQ36" s="811"/>
      <c r="CR36" s="811"/>
      <c r="CS36" s="811"/>
      <c r="CT36" s="886"/>
      <c r="CU36" s="31"/>
      <c r="CV36" s="31"/>
      <c r="CW36" s="45"/>
      <c r="CX36" s="287"/>
      <c r="CY36" s="287"/>
      <c r="CZ36" s="898"/>
      <c r="DA36" s="899"/>
      <c r="DB36" s="899"/>
      <c r="DC36" s="899"/>
      <c r="DD36" s="899"/>
      <c r="DE36" s="899"/>
      <c r="DF36" s="880"/>
      <c r="DG36" s="31"/>
      <c r="DH36" s="31"/>
      <c r="DI36" s="45"/>
      <c r="DJ36" s="287"/>
      <c r="DK36" s="287"/>
      <c r="DL36" s="287"/>
      <c r="DM36" s="811"/>
      <c r="DN36" s="811"/>
      <c r="DO36" s="811"/>
      <c r="DP36" s="811"/>
      <c r="DQ36" s="811"/>
      <c r="DR36" s="893"/>
      <c r="DS36" s="287"/>
      <c r="DT36" s="320"/>
      <c r="DU36" s="320"/>
      <c r="DV36" s="31"/>
      <c r="DW36" s="45"/>
      <c r="DX36" s="287"/>
      <c r="DY36" s="287"/>
      <c r="DZ36" s="287"/>
      <c r="EA36" s="811"/>
      <c r="EB36" s="811"/>
      <c r="EC36" s="811"/>
      <c r="ED36" s="811"/>
      <c r="EE36" s="811"/>
      <c r="EF36" s="886"/>
      <c r="EH36" s="30"/>
      <c r="EI36" s="36"/>
      <c r="ET36" s="47"/>
      <c r="EU36" s="287"/>
      <c r="EV36" s="287"/>
      <c r="EW36" s="45"/>
      <c r="EX36" s="287"/>
      <c r="EY36" s="287"/>
      <c r="EZ36" s="287"/>
      <c r="FA36" s="811"/>
      <c r="FB36" s="811"/>
      <c r="FC36" s="811"/>
      <c r="FD36" s="811"/>
      <c r="FE36" s="811"/>
      <c r="FF36" s="924"/>
      <c r="FG36" s="287"/>
      <c r="FH36" s="287"/>
      <c r="FI36" s="45"/>
      <c r="FJ36" s="288"/>
      <c r="FK36" s="287"/>
      <c r="FL36" s="287"/>
      <c r="FM36" s="923"/>
      <c r="FN36" s="923"/>
      <c r="FO36" s="923"/>
      <c r="FP36" s="923"/>
      <c r="FQ36" s="923"/>
      <c r="FR36" s="893"/>
      <c r="FS36" s="309"/>
      <c r="FT36" s="309"/>
      <c r="FU36" s="309"/>
      <c r="FV36" s="309"/>
      <c r="FW36" s="309"/>
      <c r="FX36" s="47"/>
      <c r="FY36" s="46"/>
      <c r="FZ36" s="31"/>
      <c r="GA36" s="845"/>
      <c r="GB36" s="846"/>
      <c r="GC36" s="846"/>
      <c r="GD36" s="846"/>
      <c r="GE36" s="846"/>
      <c r="GF36" s="846"/>
      <c r="GG36" s="846"/>
      <c r="GH36" s="846"/>
      <c r="GI36" s="846"/>
      <c r="GJ36" s="846"/>
      <c r="GK36" s="977"/>
      <c r="GL36" s="31"/>
      <c r="GM36" s="31"/>
      <c r="GN36" s="287"/>
      <c r="GO36" s="287"/>
      <c r="GP36" s="287"/>
      <c r="GQ36" s="287"/>
      <c r="GR36" s="287"/>
      <c r="GS36" s="287"/>
      <c r="GT36" s="287"/>
      <c r="GU36" s="287"/>
      <c r="GV36" s="287"/>
      <c r="GW36" s="287"/>
      <c r="GX36" s="287"/>
      <c r="GY36" s="287"/>
      <c r="GZ36" s="320"/>
      <c r="HA36" s="320"/>
      <c r="HB36" s="320"/>
      <c r="HC36" s="320"/>
      <c r="HD36" s="320"/>
      <c r="HE36" s="320"/>
      <c r="HF36" s="320"/>
      <c r="HG36" s="320"/>
      <c r="HH36" s="320"/>
      <c r="HI36" s="320"/>
      <c r="HJ36" s="320"/>
      <c r="HK36" s="320"/>
      <c r="HL36" s="320"/>
      <c r="HM36" s="320"/>
      <c r="HN36" s="320"/>
      <c r="HO36" s="320"/>
      <c r="HP36" s="320"/>
      <c r="HQ36" s="320"/>
      <c r="HR36" s="320"/>
      <c r="HS36" s="320"/>
      <c r="HT36" s="320"/>
      <c r="HU36" s="320"/>
    </row>
    <row r="37" spans="2:229" ht="6" customHeight="1" x14ac:dyDescent="0.15">
      <c r="B37" s="45"/>
      <c r="C37" s="31"/>
      <c r="D37" s="45"/>
      <c r="E37" s="279"/>
      <c r="F37" s="279"/>
      <c r="G37" s="279"/>
      <c r="H37" s="279"/>
      <c r="I37" s="279"/>
      <c r="J37" s="279"/>
      <c r="K37" s="279"/>
      <c r="L37" s="279"/>
      <c r="M37" s="291"/>
      <c r="N37" s="287"/>
      <c r="O37" s="287"/>
      <c r="P37" s="288"/>
      <c r="Q37" s="287"/>
      <c r="R37" s="843" t="s">
        <v>626</v>
      </c>
      <c r="S37" s="844"/>
      <c r="T37" s="844"/>
      <c r="U37" s="844"/>
      <c r="V37" s="844"/>
      <c r="W37" s="844"/>
      <c r="X37" s="844"/>
      <c r="Y37" s="844"/>
      <c r="Z37" s="879">
        <f>1+Z39+Z42</f>
        <v>7</v>
      </c>
      <c r="AB37" s="288"/>
      <c r="AC37" s="287"/>
      <c r="AD37" s="843" t="s">
        <v>392</v>
      </c>
      <c r="AE37" s="844"/>
      <c r="AF37" s="844"/>
      <c r="AG37" s="844"/>
      <c r="AH37" s="844"/>
      <c r="AI37" s="844"/>
      <c r="AJ37" s="844"/>
      <c r="AK37" s="844"/>
      <c r="AL37" s="879">
        <f>SUM(AL39:AL43)+1</f>
        <v>10</v>
      </c>
      <c r="AM37" s="31"/>
      <c r="AO37" s="30"/>
      <c r="AP37" s="320"/>
      <c r="AQ37" s="30"/>
      <c r="AR37" s="215"/>
      <c r="AS37" s="1036" t="s">
        <v>627</v>
      </c>
      <c r="AT37" s="1036"/>
      <c r="AU37" s="1036"/>
      <c r="AV37" s="1036"/>
      <c r="AW37" s="1036"/>
      <c r="AX37" s="1037">
        <v>6</v>
      </c>
      <c r="AY37" s="287"/>
      <c r="AZ37" s="31"/>
      <c r="BA37" s="45"/>
      <c r="BB37" s="31"/>
      <c r="BC37" s="31"/>
      <c r="BD37" s="31"/>
      <c r="BE37" s="857" t="s">
        <v>385</v>
      </c>
      <c r="BF37" s="857"/>
      <c r="BG37" s="857"/>
      <c r="BH37" s="857"/>
      <c r="BI37" s="857"/>
      <c r="BJ37" s="943">
        <v>8</v>
      </c>
      <c r="BK37" s="31"/>
      <c r="BL37" s="287"/>
      <c r="BM37" s="45"/>
      <c r="BN37" s="1009"/>
      <c r="BO37" s="1009"/>
      <c r="BP37" s="1009"/>
      <c r="BQ37" s="1009"/>
      <c r="BR37" s="1009"/>
      <c r="BS37" s="1009"/>
      <c r="BT37" s="1009"/>
      <c r="BU37" s="1009"/>
      <c r="BV37" s="920"/>
      <c r="BW37" s="31"/>
      <c r="BX37" s="31"/>
      <c r="BY37" s="45"/>
      <c r="BZ37" s="31"/>
      <c r="CA37" s="45"/>
      <c r="CB37" s="31"/>
      <c r="CC37" s="31"/>
      <c r="CD37" s="31"/>
      <c r="CE37" s="31"/>
      <c r="CF37" s="31"/>
      <c r="CG37" s="31"/>
      <c r="CH37" s="31"/>
      <c r="CI37" s="31"/>
      <c r="CJ37" s="31"/>
      <c r="CK37" s="30"/>
      <c r="CL37" s="320"/>
      <c r="CM37" s="320"/>
      <c r="CN37" s="320"/>
      <c r="CO37" s="320"/>
      <c r="CP37" s="320"/>
      <c r="CQ37" s="320"/>
      <c r="CR37" s="320"/>
      <c r="CS37" s="320"/>
      <c r="CT37" s="320"/>
      <c r="CU37" s="31"/>
      <c r="CV37" s="31"/>
      <c r="CW37" s="45"/>
      <c r="CX37" s="287"/>
      <c r="CY37" s="287"/>
      <c r="CZ37" s="287"/>
      <c r="DA37" s="856" t="s">
        <v>399</v>
      </c>
      <c r="DB37" s="856"/>
      <c r="DC37" s="856"/>
      <c r="DD37" s="856"/>
      <c r="DE37" s="856"/>
      <c r="DF37" s="960">
        <v>3</v>
      </c>
      <c r="DG37" s="31"/>
      <c r="DH37" s="31"/>
      <c r="DI37" s="45"/>
      <c r="DJ37" s="279"/>
      <c r="DK37" s="279"/>
      <c r="DL37" s="279"/>
      <c r="DM37" s="279"/>
      <c r="DN37" s="279"/>
      <c r="DO37" s="279"/>
      <c r="DP37" s="279"/>
      <c r="DQ37" s="279"/>
      <c r="DR37" s="291"/>
      <c r="DS37" s="287"/>
      <c r="DT37" s="287"/>
      <c r="DU37" s="287"/>
      <c r="DV37" s="31"/>
      <c r="DW37" s="45"/>
      <c r="DX37" s="287"/>
      <c r="DY37" s="287"/>
      <c r="DZ37" s="287"/>
      <c r="EA37" s="287"/>
      <c r="EB37" s="287"/>
      <c r="EC37" s="287"/>
      <c r="ED37" s="287"/>
      <c r="EE37" s="287"/>
      <c r="EF37" s="287"/>
      <c r="EG37" s="31"/>
      <c r="EH37" s="45"/>
      <c r="EI37" s="288"/>
      <c r="EJ37" s="285"/>
      <c r="EK37" s="843" t="s">
        <v>277</v>
      </c>
      <c r="EL37" s="844"/>
      <c r="EM37" s="844"/>
      <c r="EN37" s="844"/>
      <c r="EO37" s="844"/>
      <c r="EP37" s="844"/>
      <c r="EQ37" s="844"/>
      <c r="ER37" s="844"/>
      <c r="ES37" s="879">
        <f>ES39+ES41</f>
        <v>6</v>
      </c>
      <c r="ET37" s="214"/>
      <c r="EU37" s="287"/>
      <c r="EV37" s="287"/>
      <c r="EW37" s="45"/>
      <c r="EX37" s="287"/>
      <c r="EY37" s="287"/>
      <c r="EZ37" s="287"/>
      <c r="FA37" s="287"/>
      <c r="FB37" s="287"/>
      <c r="FC37" s="287"/>
      <c r="FD37" s="287"/>
      <c r="FE37" s="287"/>
      <c r="FF37" s="287"/>
      <c r="FG37" s="287"/>
      <c r="FH37" s="287"/>
      <c r="FI37" s="45"/>
      <c r="FJ37" s="288"/>
      <c r="FK37" s="287"/>
      <c r="FL37" s="287"/>
      <c r="FM37" s="923" t="s">
        <v>390</v>
      </c>
      <c r="FN37" s="923"/>
      <c r="FO37" s="923"/>
      <c r="FP37" s="923"/>
      <c r="FQ37" s="923"/>
      <c r="FR37" s="1027" t="s">
        <v>694</v>
      </c>
      <c r="FS37" s="287"/>
      <c r="FT37" s="287"/>
      <c r="FU37" s="287"/>
      <c r="FV37" s="287"/>
      <c r="FW37" s="287"/>
      <c r="FX37" s="47"/>
      <c r="FY37" s="46"/>
      <c r="FZ37" s="31"/>
      <c r="GA37" s="31"/>
      <c r="GB37" s="31"/>
      <c r="GC37" s="811" t="s">
        <v>395</v>
      </c>
      <c r="GD37" s="811"/>
      <c r="GE37" s="811"/>
      <c r="GF37" s="811"/>
      <c r="GG37" s="811"/>
      <c r="GH37" s="38"/>
      <c r="GI37" s="287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HJ37" s="317"/>
    </row>
    <row r="38" spans="2:229" ht="6" customHeight="1" x14ac:dyDescent="0.15">
      <c r="B38" s="45"/>
      <c r="C38" s="288"/>
      <c r="D38" s="31"/>
      <c r="E38" s="277"/>
      <c r="F38" s="277"/>
      <c r="G38" s="277"/>
      <c r="H38" s="277"/>
      <c r="I38" s="277"/>
      <c r="J38" s="277"/>
      <c r="K38" s="277"/>
      <c r="L38" s="277"/>
      <c r="M38" s="216"/>
      <c r="N38" s="287"/>
      <c r="O38" s="287"/>
      <c r="P38" s="288"/>
      <c r="Q38" s="283"/>
      <c r="R38" s="845"/>
      <c r="S38" s="846"/>
      <c r="T38" s="846"/>
      <c r="U38" s="846"/>
      <c r="V38" s="846"/>
      <c r="W38" s="846"/>
      <c r="X38" s="846"/>
      <c r="Y38" s="846"/>
      <c r="Z38" s="880"/>
      <c r="AB38" s="288"/>
      <c r="AC38" s="283"/>
      <c r="AD38" s="845"/>
      <c r="AE38" s="846"/>
      <c r="AF38" s="846"/>
      <c r="AG38" s="846"/>
      <c r="AH38" s="846"/>
      <c r="AI38" s="846"/>
      <c r="AJ38" s="846"/>
      <c r="AK38" s="846"/>
      <c r="AL38" s="880"/>
      <c r="AM38" s="31"/>
      <c r="AO38" s="30"/>
      <c r="AP38" s="320"/>
      <c r="AQ38" s="30"/>
      <c r="AR38" s="215"/>
      <c r="AS38" s="1036"/>
      <c r="AT38" s="1036"/>
      <c r="AU38" s="1036"/>
      <c r="AV38" s="1036"/>
      <c r="AW38" s="1036"/>
      <c r="AX38" s="1037"/>
      <c r="AY38" s="287"/>
      <c r="AZ38" s="31"/>
      <c r="BA38" s="45"/>
      <c r="BB38" s="31"/>
      <c r="BC38" s="31"/>
      <c r="BD38" s="31"/>
      <c r="BE38" s="857"/>
      <c r="BF38" s="857"/>
      <c r="BG38" s="857"/>
      <c r="BH38" s="857"/>
      <c r="BI38" s="857"/>
      <c r="BJ38" s="943"/>
      <c r="BK38" s="31"/>
      <c r="BL38" s="287"/>
      <c r="BM38" s="45"/>
      <c r="BN38" s="972"/>
      <c r="BO38" s="972"/>
      <c r="BP38" s="972"/>
      <c r="BQ38" s="972"/>
      <c r="BR38" s="972"/>
      <c r="BS38" s="972"/>
      <c r="BT38" s="972"/>
      <c r="BU38" s="972"/>
      <c r="BV38" s="1035"/>
      <c r="BW38" s="31"/>
      <c r="BX38" s="31"/>
      <c r="BY38" s="45"/>
      <c r="BZ38" s="31"/>
      <c r="CA38" s="45"/>
      <c r="CB38" s="31"/>
      <c r="CC38" s="31"/>
      <c r="CD38" s="31"/>
      <c r="CE38" s="31"/>
      <c r="CF38" s="31"/>
      <c r="CG38" s="31"/>
      <c r="CH38" s="31"/>
      <c r="CI38" s="31"/>
      <c r="CJ38" s="31"/>
      <c r="CK38" s="30"/>
      <c r="CL38" s="320"/>
      <c r="CM38" s="320"/>
      <c r="CN38" s="320"/>
      <c r="CO38" s="320"/>
      <c r="CP38" s="320"/>
      <c r="CQ38" s="320"/>
      <c r="CR38" s="320"/>
      <c r="CS38" s="320"/>
      <c r="CT38" s="320"/>
      <c r="CU38" s="31"/>
      <c r="CV38" s="31"/>
      <c r="CW38" s="45"/>
      <c r="CX38" s="287"/>
      <c r="CY38" s="287"/>
      <c r="CZ38" s="287"/>
      <c r="DA38" s="857"/>
      <c r="DB38" s="857"/>
      <c r="DC38" s="857"/>
      <c r="DD38" s="857"/>
      <c r="DE38" s="857"/>
      <c r="DF38" s="886"/>
      <c r="DG38" s="31"/>
      <c r="DH38" s="31"/>
      <c r="DI38" s="45"/>
      <c r="DJ38" s="279"/>
      <c r="DK38" s="279"/>
      <c r="DL38" s="279"/>
      <c r="DM38" s="279"/>
      <c r="DN38" s="279"/>
      <c r="DO38" s="279"/>
      <c r="DP38" s="279"/>
      <c r="DQ38" s="279"/>
      <c r="DR38" s="291"/>
      <c r="DS38" s="287"/>
      <c r="DT38" s="287"/>
      <c r="DU38" s="287"/>
      <c r="DV38" s="31"/>
      <c r="DW38" s="45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45"/>
      <c r="EI38" s="288"/>
      <c r="EJ38" s="283"/>
      <c r="EK38" s="845"/>
      <c r="EL38" s="846"/>
      <c r="EM38" s="846"/>
      <c r="EN38" s="846"/>
      <c r="EO38" s="846"/>
      <c r="EP38" s="846"/>
      <c r="EQ38" s="846"/>
      <c r="ER38" s="846"/>
      <c r="ES38" s="880"/>
      <c r="ET38" s="214"/>
      <c r="EU38" s="287"/>
      <c r="EV38" s="287"/>
      <c r="EW38" s="45"/>
      <c r="EX38" s="287"/>
      <c r="EY38" s="287"/>
      <c r="EZ38" s="287"/>
      <c r="FA38" s="287"/>
      <c r="FB38" s="287"/>
      <c r="FC38" s="287"/>
      <c r="FD38" s="287"/>
      <c r="FE38" s="287"/>
      <c r="FF38" s="287"/>
      <c r="FG38" s="287"/>
      <c r="FH38" s="287"/>
      <c r="FI38" s="45"/>
      <c r="FJ38" s="288"/>
      <c r="FK38" s="287"/>
      <c r="FL38" s="287"/>
      <c r="FM38" s="923"/>
      <c r="FN38" s="923"/>
      <c r="FO38" s="923"/>
      <c r="FP38" s="923"/>
      <c r="FQ38" s="923"/>
      <c r="FR38" s="1028"/>
      <c r="FS38" s="287"/>
      <c r="FT38" s="287"/>
      <c r="FU38" s="287"/>
      <c r="FV38" s="287"/>
      <c r="FW38" s="287"/>
      <c r="FX38" s="47"/>
      <c r="FY38" s="46"/>
      <c r="FZ38" s="31"/>
      <c r="GA38" s="31"/>
      <c r="GB38" s="31"/>
      <c r="GC38" s="811"/>
      <c r="GD38" s="811"/>
      <c r="GE38" s="811"/>
      <c r="GF38" s="811"/>
      <c r="GG38" s="811"/>
      <c r="GH38" s="41"/>
      <c r="GI38" s="287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HJ38" s="317"/>
    </row>
    <row r="39" spans="2:229" ht="6" customHeight="1" x14ac:dyDescent="0.15">
      <c r="B39" s="45"/>
      <c r="C39" s="31"/>
      <c r="D39" s="41"/>
      <c r="E39" s="1029" t="s">
        <v>628</v>
      </c>
      <c r="F39" s="1030"/>
      <c r="G39" s="1030"/>
      <c r="H39" s="1030"/>
      <c r="I39" s="1030"/>
      <c r="J39" s="1030"/>
      <c r="K39" s="1030"/>
      <c r="L39" s="1030"/>
      <c r="M39" s="921">
        <f>M41+1</f>
        <v>5</v>
      </c>
      <c r="N39" s="287"/>
      <c r="O39" s="287"/>
      <c r="P39" s="288"/>
      <c r="Q39" s="287"/>
      <c r="R39" s="31"/>
      <c r="S39" s="31"/>
      <c r="T39" s="31"/>
      <c r="U39" s="1031" t="s">
        <v>629</v>
      </c>
      <c r="V39" s="1031"/>
      <c r="W39" s="1031"/>
      <c r="X39" s="1031"/>
      <c r="Y39" s="1031"/>
      <c r="Z39" s="1033">
        <v>3</v>
      </c>
      <c r="AB39" s="288"/>
      <c r="AC39" s="45"/>
      <c r="AD39" s="287"/>
      <c r="AE39" s="287"/>
      <c r="AF39" s="287"/>
      <c r="AG39" s="851" t="s">
        <v>630</v>
      </c>
      <c r="AH39" s="851"/>
      <c r="AI39" s="851"/>
      <c r="AJ39" s="851"/>
      <c r="AK39" s="851"/>
      <c r="AL39" s="854">
        <f>3</f>
        <v>3</v>
      </c>
      <c r="AM39" s="31"/>
      <c r="AO39" s="45"/>
      <c r="AP39" s="287"/>
      <c r="AQ39" s="45"/>
      <c r="AR39" s="287"/>
      <c r="AS39" s="287"/>
      <c r="AT39" s="287"/>
      <c r="AU39" s="287"/>
      <c r="AV39" s="287"/>
      <c r="AW39" s="287"/>
      <c r="AX39" s="287"/>
      <c r="AY39" s="287"/>
      <c r="AZ39" s="31"/>
      <c r="BA39" s="45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41"/>
      <c r="BN39" s="1008" t="s">
        <v>267</v>
      </c>
      <c r="BO39" s="1009"/>
      <c r="BP39" s="1009"/>
      <c r="BQ39" s="1009"/>
      <c r="BR39" s="1009"/>
      <c r="BS39" s="1009"/>
      <c r="BT39" s="1009"/>
      <c r="BU39" s="1009"/>
      <c r="BV39" s="1015">
        <f>BV41+BV43+1+1</f>
        <v>14</v>
      </c>
      <c r="BW39" s="31"/>
      <c r="BX39" s="31"/>
      <c r="BY39" s="30"/>
      <c r="BZ39" s="320"/>
      <c r="CA39" s="37"/>
      <c r="CB39" s="1021" t="s">
        <v>587</v>
      </c>
      <c r="CC39" s="1022"/>
      <c r="CD39" s="1022"/>
      <c r="CE39" s="1022"/>
      <c r="CF39" s="1022"/>
      <c r="CG39" s="1022"/>
      <c r="CH39" s="904" t="s">
        <v>695</v>
      </c>
      <c r="CI39" s="31"/>
      <c r="CJ39" s="31"/>
      <c r="CK39" s="41"/>
      <c r="CL39" s="843" t="s">
        <v>398</v>
      </c>
      <c r="CM39" s="844"/>
      <c r="CN39" s="844"/>
      <c r="CO39" s="844"/>
      <c r="CP39" s="844"/>
      <c r="CQ39" s="844"/>
      <c r="CR39" s="844"/>
      <c r="CS39" s="844"/>
      <c r="CT39" s="879">
        <f>CT41+CT43+1</f>
        <v>9</v>
      </c>
      <c r="CU39" s="31"/>
      <c r="CV39" s="31"/>
      <c r="CW39" s="45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41"/>
      <c r="DJ39" s="843" t="s">
        <v>394</v>
      </c>
      <c r="DK39" s="844"/>
      <c r="DL39" s="844"/>
      <c r="DM39" s="844"/>
      <c r="DN39" s="844"/>
      <c r="DO39" s="844"/>
      <c r="DP39" s="844"/>
      <c r="DQ39" s="844"/>
      <c r="DR39" s="879">
        <f>SUM(DR41+DR43+DR45)+2</f>
        <v>16</v>
      </c>
      <c r="DS39" s="287"/>
      <c r="DT39" s="287"/>
      <c r="DU39" s="287"/>
      <c r="DV39" s="31"/>
      <c r="DW39" s="41"/>
      <c r="DX39" s="843" t="s">
        <v>326</v>
      </c>
      <c r="DY39" s="844"/>
      <c r="DZ39" s="844"/>
      <c r="EA39" s="844"/>
      <c r="EB39" s="844"/>
      <c r="EC39" s="844"/>
      <c r="ED39" s="844"/>
      <c r="EE39" s="844"/>
      <c r="EF39" s="879">
        <f>EF41+EF43+1</f>
        <v>13</v>
      </c>
      <c r="EG39" s="31"/>
      <c r="EH39" s="45"/>
      <c r="EI39" s="288"/>
      <c r="EJ39" s="287"/>
      <c r="EK39" s="287"/>
      <c r="EL39" s="287"/>
      <c r="EM39" s="287"/>
      <c r="EN39" s="851" t="s">
        <v>401</v>
      </c>
      <c r="EO39" s="851"/>
      <c r="EP39" s="851"/>
      <c r="EQ39" s="851"/>
      <c r="ER39" s="851"/>
      <c r="ES39" s="886">
        <v>3</v>
      </c>
      <c r="ET39" s="214"/>
      <c r="EU39" s="287"/>
      <c r="EV39" s="287"/>
      <c r="EW39" s="41"/>
      <c r="EX39" s="843" t="s">
        <v>402</v>
      </c>
      <c r="EY39" s="844"/>
      <c r="EZ39" s="844"/>
      <c r="FA39" s="844"/>
      <c r="FB39" s="844"/>
      <c r="FC39" s="844"/>
      <c r="FD39" s="844"/>
      <c r="FE39" s="844"/>
      <c r="FF39" s="879">
        <f>4+FF41+FF43+FF45</f>
        <v>14</v>
      </c>
      <c r="FG39" s="287"/>
      <c r="FH39" s="31"/>
      <c r="FI39" s="45"/>
      <c r="FJ39" s="36"/>
      <c r="FL39" s="307"/>
      <c r="FM39" s="307"/>
      <c r="FN39" s="307"/>
      <c r="FO39" s="307"/>
      <c r="FP39" s="307"/>
      <c r="FQ39" s="307"/>
      <c r="FR39" s="217"/>
      <c r="FX39" s="47"/>
      <c r="FY39" s="46"/>
      <c r="FZ39" s="31"/>
      <c r="GA39" s="925" t="s">
        <v>348</v>
      </c>
      <c r="GB39" s="926"/>
      <c r="GC39" s="926"/>
      <c r="GD39" s="926"/>
      <c r="GE39" s="926"/>
      <c r="GF39" s="926"/>
      <c r="GG39" s="926"/>
      <c r="GH39" s="926"/>
      <c r="GI39" s="926"/>
      <c r="GJ39" s="926"/>
      <c r="GK39" s="879">
        <f>1+GK41</f>
        <v>4</v>
      </c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</row>
    <row r="40" spans="2:229" ht="6" customHeight="1" x14ac:dyDescent="0.15">
      <c r="B40" s="45"/>
      <c r="C40" s="288"/>
      <c r="D40" s="31"/>
      <c r="E40" s="845"/>
      <c r="F40" s="846"/>
      <c r="G40" s="846"/>
      <c r="H40" s="846"/>
      <c r="I40" s="846"/>
      <c r="J40" s="846"/>
      <c r="K40" s="846"/>
      <c r="L40" s="846"/>
      <c r="M40" s="880"/>
      <c r="N40" s="287"/>
      <c r="O40" s="287"/>
      <c r="P40" s="288"/>
      <c r="Q40" s="287"/>
      <c r="R40" s="31"/>
      <c r="S40" s="31"/>
      <c r="T40" s="31"/>
      <c r="U40" s="1032"/>
      <c r="V40" s="1032"/>
      <c r="W40" s="1032"/>
      <c r="X40" s="1032"/>
      <c r="Y40" s="1032"/>
      <c r="Z40" s="1034"/>
      <c r="AB40" s="288"/>
      <c r="AC40" s="45"/>
      <c r="AD40" s="287"/>
      <c r="AE40" s="287"/>
      <c r="AF40" s="287"/>
      <c r="AG40" s="811"/>
      <c r="AH40" s="811"/>
      <c r="AI40" s="811"/>
      <c r="AJ40" s="811"/>
      <c r="AK40" s="811"/>
      <c r="AL40" s="855"/>
      <c r="AM40" s="31"/>
      <c r="AO40" s="30"/>
      <c r="AP40" s="320"/>
      <c r="AQ40" s="37"/>
      <c r="AR40" s="1017" t="s">
        <v>216</v>
      </c>
      <c r="AS40" s="1018"/>
      <c r="AT40" s="1018"/>
      <c r="AU40" s="1018"/>
      <c r="AV40" s="1018"/>
      <c r="AW40" s="1018"/>
      <c r="AX40" s="904" t="s">
        <v>694</v>
      </c>
      <c r="AY40" s="287"/>
      <c r="AZ40" s="31"/>
      <c r="BA40" s="45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283"/>
      <c r="BN40" s="971"/>
      <c r="BO40" s="972"/>
      <c r="BP40" s="972"/>
      <c r="BQ40" s="972"/>
      <c r="BR40" s="972"/>
      <c r="BS40" s="972"/>
      <c r="BT40" s="972"/>
      <c r="BU40" s="972"/>
      <c r="BV40" s="884"/>
      <c r="BW40" s="31"/>
      <c r="BX40" s="31"/>
      <c r="BY40" s="30"/>
      <c r="BZ40" s="320"/>
      <c r="CB40" s="1023"/>
      <c r="CC40" s="1024"/>
      <c r="CD40" s="1024"/>
      <c r="CE40" s="1024"/>
      <c r="CF40" s="1024"/>
      <c r="CG40" s="1024"/>
      <c r="CH40" s="984"/>
      <c r="CI40" s="31"/>
      <c r="CJ40" s="31"/>
      <c r="CK40" s="38"/>
      <c r="CL40" s="845"/>
      <c r="CM40" s="846"/>
      <c r="CN40" s="846"/>
      <c r="CO40" s="846"/>
      <c r="CP40" s="846"/>
      <c r="CQ40" s="846"/>
      <c r="CR40" s="846"/>
      <c r="CS40" s="846"/>
      <c r="CT40" s="880"/>
      <c r="CU40" s="31"/>
      <c r="CV40" s="31"/>
      <c r="CW40" s="45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8"/>
      <c r="DJ40" s="845"/>
      <c r="DK40" s="846"/>
      <c r="DL40" s="846"/>
      <c r="DM40" s="846"/>
      <c r="DN40" s="846"/>
      <c r="DO40" s="846"/>
      <c r="DP40" s="846"/>
      <c r="DQ40" s="846"/>
      <c r="DR40" s="880"/>
      <c r="DS40" s="287"/>
      <c r="DT40" s="287"/>
      <c r="DU40" s="287"/>
      <c r="DV40" s="288"/>
      <c r="DW40" s="31"/>
      <c r="DX40" s="845"/>
      <c r="DY40" s="846"/>
      <c r="DZ40" s="846"/>
      <c r="EA40" s="846"/>
      <c r="EB40" s="846"/>
      <c r="EC40" s="846"/>
      <c r="ED40" s="846"/>
      <c r="EE40" s="846"/>
      <c r="EF40" s="880"/>
      <c r="EG40" s="31"/>
      <c r="EH40" s="45"/>
      <c r="EI40" s="288"/>
      <c r="EJ40" s="287"/>
      <c r="EK40" s="287"/>
      <c r="EL40" s="287"/>
      <c r="EM40" s="287"/>
      <c r="EN40" s="811"/>
      <c r="EO40" s="811"/>
      <c r="EP40" s="811"/>
      <c r="EQ40" s="811"/>
      <c r="ER40" s="811"/>
      <c r="ES40" s="886"/>
      <c r="ET40" s="214"/>
      <c r="EU40" s="287"/>
      <c r="EV40" s="287"/>
      <c r="EW40" s="38"/>
      <c r="EX40" s="845"/>
      <c r="EY40" s="846"/>
      <c r="EZ40" s="846"/>
      <c r="FA40" s="846"/>
      <c r="FB40" s="846"/>
      <c r="FC40" s="846"/>
      <c r="FD40" s="846"/>
      <c r="FE40" s="846"/>
      <c r="FF40" s="880"/>
      <c r="FG40" s="287"/>
      <c r="FH40" s="31"/>
      <c r="FI40" s="45"/>
      <c r="FJ40" s="288"/>
      <c r="FK40" s="45"/>
      <c r="FL40" s="307"/>
      <c r="FM40" s="307"/>
      <c r="FN40" s="307"/>
      <c r="FO40" s="307"/>
      <c r="FP40" s="307"/>
      <c r="FQ40" s="307"/>
      <c r="FR40" s="217"/>
      <c r="FS40" s="31"/>
      <c r="FT40" s="31"/>
      <c r="FU40" s="31"/>
      <c r="FV40" s="31"/>
      <c r="FW40" s="31"/>
      <c r="FX40" s="47"/>
      <c r="FY40" s="46"/>
      <c r="FZ40" s="31"/>
      <c r="GA40" s="927"/>
      <c r="GB40" s="928"/>
      <c r="GC40" s="928"/>
      <c r="GD40" s="928"/>
      <c r="GE40" s="928"/>
      <c r="GF40" s="928"/>
      <c r="GG40" s="928"/>
      <c r="GH40" s="928"/>
      <c r="GI40" s="928"/>
      <c r="GJ40" s="928"/>
      <c r="GK40" s="880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HJ40" s="320"/>
    </row>
    <row r="41" spans="2:229" ht="6" customHeight="1" x14ac:dyDescent="0.15">
      <c r="B41" s="45"/>
      <c r="C41" s="288"/>
      <c r="D41" s="31"/>
      <c r="E41" s="31"/>
      <c r="F41" s="31"/>
      <c r="G41" s="31"/>
      <c r="H41" s="851" t="s">
        <v>396</v>
      </c>
      <c r="I41" s="851"/>
      <c r="J41" s="851"/>
      <c r="K41" s="283"/>
      <c r="L41" s="283"/>
      <c r="M41" s="960">
        <v>4</v>
      </c>
      <c r="N41" s="287"/>
      <c r="O41" s="287"/>
      <c r="P41" s="287"/>
      <c r="Q41" s="45"/>
      <c r="U41" s="1032"/>
      <c r="V41" s="1032"/>
      <c r="W41" s="1032"/>
      <c r="X41" s="1032"/>
      <c r="Y41" s="1032"/>
      <c r="Z41" s="1034"/>
      <c r="AB41" s="31"/>
      <c r="AC41" s="45"/>
      <c r="AD41" s="287"/>
      <c r="AE41" s="287"/>
      <c r="AF41" s="287"/>
      <c r="AG41" s="811" t="s">
        <v>631</v>
      </c>
      <c r="AH41" s="811"/>
      <c r="AI41" s="811"/>
      <c r="AJ41" s="811"/>
      <c r="AK41" s="811"/>
      <c r="AL41" s="855">
        <f>3</f>
        <v>3</v>
      </c>
      <c r="AM41" s="31"/>
      <c r="AO41" s="30"/>
      <c r="AP41" s="320"/>
      <c r="AR41" s="1019"/>
      <c r="AS41" s="1020"/>
      <c r="AT41" s="1020"/>
      <c r="AU41" s="1020"/>
      <c r="AV41" s="1020"/>
      <c r="AW41" s="1020"/>
      <c r="AX41" s="905"/>
      <c r="AY41" s="287"/>
      <c r="AZ41" s="31"/>
      <c r="BA41" s="41"/>
      <c r="BB41" s="969" t="s">
        <v>261</v>
      </c>
      <c r="BC41" s="970"/>
      <c r="BD41" s="970"/>
      <c r="BE41" s="970"/>
      <c r="BF41" s="970"/>
      <c r="BG41" s="970"/>
      <c r="BH41" s="970"/>
      <c r="BI41" s="970"/>
      <c r="BJ41" s="883">
        <f>BJ43+BJ45+2</f>
        <v>13</v>
      </c>
      <c r="BK41" s="31"/>
      <c r="BL41" s="31"/>
      <c r="BM41" s="287"/>
      <c r="BN41" s="287"/>
      <c r="BO41" s="45"/>
      <c r="BP41" s="31"/>
      <c r="BQ41" s="1005" t="s">
        <v>460</v>
      </c>
      <c r="BR41" s="1005"/>
      <c r="BS41" s="1005"/>
      <c r="BT41" s="1005"/>
      <c r="BU41" s="1005"/>
      <c r="BV41" s="919">
        <v>8</v>
      </c>
      <c r="BW41" s="31"/>
      <c r="BX41" s="36"/>
      <c r="CB41" s="1025"/>
      <c r="CC41" s="1026"/>
      <c r="CD41" s="1026"/>
      <c r="CE41" s="1026"/>
      <c r="CF41" s="1026"/>
      <c r="CG41" s="1026"/>
      <c r="CH41" s="963"/>
      <c r="CI41" s="31"/>
      <c r="CJ41" s="31"/>
      <c r="CK41" s="45"/>
      <c r="CL41" s="283"/>
      <c r="CM41" s="283"/>
      <c r="CN41" s="287"/>
      <c r="CO41" s="851" t="s">
        <v>407</v>
      </c>
      <c r="CP41" s="851"/>
      <c r="CQ41" s="851"/>
      <c r="CR41" s="851"/>
      <c r="CS41" s="851"/>
      <c r="CT41" s="960">
        <v>4</v>
      </c>
      <c r="CU41" s="31"/>
      <c r="CV41" s="31"/>
      <c r="CW41" s="49"/>
      <c r="CX41" s="843" t="s">
        <v>417</v>
      </c>
      <c r="CY41" s="844"/>
      <c r="CZ41" s="844"/>
      <c r="DA41" s="844"/>
      <c r="DB41" s="844"/>
      <c r="DC41" s="844"/>
      <c r="DD41" s="844"/>
      <c r="DE41" s="844"/>
      <c r="DF41" s="879">
        <f>DF43+DF45+DF47</f>
        <v>14</v>
      </c>
      <c r="DG41" s="31"/>
      <c r="DH41" s="31"/>
      <c r="DI41" s="45"/>
      <c r="DJ41" s="287"/>
      <c r="DK41" s="287"/>
      <c r="DL41" s="287"/>
      <c r="DM41" s="851" t="s">
        <v>400</v>
      </c>
      <c r="DN41" s="851"/>
      <c r="DO41" s="851"/>
      <c r="DP41" s="851"/>
      <c r="DQ41" s="851"/>
      <c r="DR41" s="886">
        <v>4</v>
      </c>
      <c r="DS41" s="287"/>
      <c r="DT41" s="287"/>
      <c r="DU41" s="287"/>
      <c r="DV41" s="31"/>
      <c r="DW41" s="45"/>
      <c r="DX41" s="287"/>
      <c r="DY41" s="287"/>
      <c r="DZ41" s="287"/>
      <c r="EA41" s="851" t="s">
        <v>410</v>
      </c>
      <c r="EB41" s="851"/>
      <c r="EC41" s="851"/>
      <c r="ED41" s="851"/>
      <c r="EE41" s="851"/>
      <c r="EF41" s="886">
        <v>5</v>
      </c>
      <c r="EG41" s="31"/>
      <c r="EH41" s="45"/>
      <c r="EI41" s="288"/>
      <c r="EJ41" s="31"/>
      <c r="EK41" s="31"/>
      <c r="EL41" s="31"/>
      <c r="EM41" s="31"/>
      <c r="EN41" s="811" t="s">
        <v>409</v>
      </c>
      <c r="EO41" s="811"/>
      <c r="EP41" s="811"/>
      <c r="EQ41" s="811"/>
      <c r="ER41" s="811"/>
      <c r="ES41" s="886">
        <v>3</v>
      </c>
      <c r="ET41" s="214"/>
      <c r="EU41" s="287"/>
      <c r="EV41" s="287"/>
      <c r="EW41" s="45"/>
      <c r="EX41" s="287"/>
      <c r="EY41" s="287"/>
      <c r="EZ41" s="287"/>
      <c r="FA41" s="851" t="s">
        <v>411</v>
      </c>
      <c r="FB41" s="851"/>
      <c r="FC41" s="851"/>
      <c r="FD41" s="851"/>
      <c r="FE41" s="851"/>
      <c r="FF41" s="924">
        <v>4</v>
      </c>
      <c r="FG41" s="287"/>
      <c r="FH41" s="287"/>
      <c r="FI41" s="45"/>
      <c r="FJ41" s="288"/>
      <c r="FL41" s="932" t="s">
        <v>588</v>
      </c>
      <c r="FM41" s="933"/>
      <c r="FN41" s="933"/>
      <c r="FO41" s="933"/>
      <c r="FP41" s="933"/>
      <c r="FQ41" s="933"/>
      <c r="FR41" s="950" t="s">
        <v>696</v>
      </c>
      <c r="FS41" s="31"/>
      <c r="FT41" s="31"/>
      <c r="FU41" s="31"/>
      <c r="FV41" s="31"/>
      <c r="FW41" s="31"/>
      <c r="FX41" s="47"/>
      <c r="FY41" s="46"/>
      <c r="FZ41" s="31"/>
      <c r="GA41" s="31"/>
      <c r="GB41" s="31"/>
      <c r="GC41" s="31"/>
      <c r="GD41" s="31"/>
      <c r="GE41" s="31"/>
      <c r="GF41" s="851" t="s">
        <v>412</v>
      </c>
      <c r="GG41" s="851"/>
      <c r="GH41" s="851"/>
      <c r="GI41" s="851"/>
      <c r="GJ41" s="851"/>
      <c r="GK41" s="886">
        <v>3</v>
      </c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HJ41" s="212"/>
    </row>
    <row r="42" spans="2:229" ht="6" customHeight="1" x14ac:dyDescent="0.15">
      <c r="B42" s="45"/>
      <c r="C42" s="288"/>
      <c r="D42" s="31"/>
      <c r="E42" s="31"/>
      <c r="F42" s="31"/>
      <c r="G42" s="31"/>
      <c r="H42" s="811"/>
      <c r="I42" s="811"/>
      <c r="J42" s="811"/>
      <c r="K42" s="287"/>
      <c r="L42" s="287"/>
      <c r="M42" s="924"/>
      <c r="N42" s="287"/>
      <c r="O42" s="287"/>
      <c r="P42" s="287"/>
      <c r="Q42" s="45"/>
      <c r="R42" s="320"/>
      <c r="S42" s="320"/>
      <c r="U42" s="994" t="s">
        <v>384</v>
      </c>
      <c r="V42" s="994"/>
      <c r="W42" s="994"/>
      <c r="X42" s="994"/>
      <c r="Y42" s="994"/>
      <c r="Z42" s="1016">
        <v>3</v>
      </c>
      <c r="AB42" s="31"/>
      <c r="AC42" s="45"/>
      <c r="AD42" s="287"/>
      <c r="AE42" s="287"/>
      <c r="AF42" s="287"/>
      <c r="AG42" s="811"/>
      <c r="AH42" s="811"/>
      <c r="AI42" s="811"/>
      <c r="AJ42" s="811"/>
      <c r="AK42" s="811"/>
      <c r="AL42" s="855"/>
      <c r="AM42" s="31"/>
      <c r="AO42" s="45"/>
      <c r="AP42" s="31"/>
      <c r="AQ42" s="31"/>
      <c r="AR42" s="31"/>
      <c r="AS42" s="31"/>
      <c r="AT42" s="31"/>
      <c r="AU42" s="31"/>
      <c r="AV42" s="31"/>
      <c r="AW42" s="31"/>
      <c r="AX42" s="31"/>
      <c r="AY42" s="287"/>
      <c r="AZ42" s="31"/>
      <c r="BA42" s="45"/>
      <c r="BB42" s="971"/>
      <c r="BC42" s="972"/>
      <c r="BD42" s="972"/>
      <c r="BE42" s="972"/>
      <c r="BF42" s="972"/>
      <c r="BG42" s="972"/>
      <c r="BH42" s="972"/>
      <c r="BI42" s="972"/>
      <c r="BJ42" s="884"/>
      <c r="BK42" s="31"/>
      <c r="BL42" s="31"/>
      <c r="BM42" s="287"/>
      <c r="BN42" s="287"/>
      <c r="BO42" s="45"/>
      <c r="BP42" s="31"/>
      <c r="BQ42" s="1004"/>
      <c r="BR42" s="1004"/>
      <c r="BS42" s="1004"/>
      <c r="BT42" s="1004"/>
      <c r="BU42" s="1004"/>
      <c r="BV42" s="920"/>
      <c r="BW42" s="31"/>
      <c r="BX42" s="31"/>
      <c r="BY42" s="30"/>
      <c r="BZ42" s="320"/>
      <c r="CI42" s="31"/>
      <c r="CJ42" s="31"/>
      <c r="CK42" s="45"/>
      <c r="CL42" s="287"/>
      <c r="CM42" s="287"/>
      <c r="CN42" s="287"/>
      <c r="CO42" s="811"/>
      <c r="CP42" s="811"/>
      <c r="CQ42" s="811"/>
      <c r="CR42" s="811"/>
      <c r="CS42" s="811"/>
      <c r="CT42" s="886"/>
      <c r="CU42" s="31"/>
      <c r="CV42" s="31"/>
      <c r="CW42" s="38"/>
      <c r="CX42" s="845"/>
      <c r="CY42" s="846"/>
      <c r="CZ42" s="846"/>
      <c r="DA42" s="846"/>
      <c r="DB42" s="846"/>
      <c r="DC42" s="846"/>
      <c r="DD42" s="846"/>
      <c r="DE42" s="846"/>
      <c r="DF42" s="880"/>
      <c r="DG42" s="31"/>
      <c r="DH42" s="31"/>
      <c r="DI42" s="45"/>
      <c r="DJ42" s="287"/>
      <c r="DK42" s="287"/>
      <c r="DL42" s="287"/>
      <c r="DM42" s="811"/>
      <c r="DN42" s="811"/>
      <c r="DO42" s="811"/>
      <c r="DP42" s="811"/>
      <c r="DQ42" s="811"/>
      <c r="DR42" s="886"/>
      <c r="DS42" s="287"/>
      <c r="DT42" s="287"/>
      <c r="DU42" s="287"/>
      <c r="DV42" s="31"/>
      <c r="DW42" s="45"/>
      <c r="DX42" s="287"/>
      <c r="DY42" s="287"/>
      <c r="DZ42" s="287"/>
      <c r="EA42" s="811"/>
      <c r="EB42" s="811"/>
      <c r="EC42" s="811"/>
      <c r="ED42" s="811"/>
      <c r="EE42" s="811"/>
      <c r="EF42" s="886"/>
      <c r="EG42" s="31"/>
      <c r="EH42" s="45"/>
      <c r="EI42" s="288"/>
      <c r="EJ42" s="31"/>
      <c r="EK42" s="31"/>
      <c r="EL42" s="31"/>
      <c r="EM42" s="31"/>
      <c r="EN42" s="811"/>
      <c r="EO42" s="811"/>
      <c r="EP42" s="811"/>
      <c r="EQ42" s="811"/>
      <c r="ER42" s="811"/>
      <c r="ES42" s="886"/>
      <c r="ET42" s="214"/>
      <c r="EU42" s="287"/>
      <c r="EV42" s="287"/>
      <c r="EW42" s="45"/>
      <c r="EX42" s="287"/>
      <c r="EY42" s="287"/>
      <c r="EZ42" s="287"/>
      <c r="FA42" s="811"/>
      <c r="FB42" s="811"/>
      <c r="FC42" s="811"/>
      <c r="FD42" s="811"/>
      <c r="FE42" s="811"/>
      <c r="FF42" s="924"/>
      <c r="FG42" s="287"/>
      <c r="FH42" s="287"/>
      <c r="FI42" s="45"/>
      <c r="FJ42" s="288"/>
      <c r="FK42" s="320"/>
      <c r="FL42" s="934"/>
      <c r="FM42" s="935"/>
      <c r="FN42" s="935"/>
      <c r="FO42" s="935"/>
      <c r="FP42" s="935"/>
      <c r="FQ42" s="935"/>
      <c r="FR42" s="951"/>
      <c r="FS42" s="31"/>
      <c r="FT42" s="31"/>
      <c r="FU42" s="31"/>
      <c r="FV42" s="31"/>
      <c r="FW42" s="31"/>
      <c r="FX42" s="47"/>
      <c r="FY42" s="46"/>
      <c r="FZ42" s="31"/>
      <c r="GA42" s="31"/>
      <c r="GB42" s="31"/>
      <c r="GC42" s="31"/>
      <c r="GD42" s="31"/>
      <c r="GE42" s="31"/>
      <c r="GF42" s="811"/>
      <c r="GG42" s="811"/>
      <c r="GH42" s="811"/>
      <c r="GI42" s="811"/>
      <c r="GJ42" s="811"/>
      <c r="GK42" s="886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HJ42" s="212"/>
    </row>
    <row r="43" spans="2:229" ht="6" customHeight="1" x14ac:dyDescent="0.15">
      <c r="B43" s="45"/>
      <c r="C43" s="288"/>
      <c r="D43" s="45"/>
      <c r="E43" s="279"/>
      <c r="F43" s="279"/>
      <c r="G43" s="279"/>
      <c r="H43" s="279"/>
      <c r="I43" s="279"/>
      <c r="J43" s="279"/>
      <c r="K43" s="279"/>
      <c r="L43" s="279"/>
      <c r="M43" s="291"/>
      <c r="N43" s="287"/>
      <c r="O43" s="287"/>
      <c r="P43" s="287"/>
      <c r="Q43" s="45"/>
      <c r="R43" s="320"/>
      <c r="S43" s="320"/>
      <c r="U43" s="994"/>
      <c r="V43" s="994"/>
      <c r="W43" s="994"/>
      <c r="X43" s="994"/>
      <c r="Y43" s="994"/>
      <c r="Z43" s="1016"/>
      <c r="AB43" s="288"/>
      <c r="AC43" s="287"/>
      <c r="AD43" s="287"/>
      <c r="AE43" s="287"/>
      <c r="AF43" s="31"/>
      <c r="AG43" s="811" t="s">
        <v>405</v>
      </c>
      <c r="AH43" s="811"/>
      <c r="AI43" s="811"/>
      <c r="AJ43" s="811"/>
      <c r="AK43" s="811"/>
      <c r="AL43" s="855">
        <v>3</v>
      </c>
      <c r="AM43" s="31"/>
      <c r="AO43" s="45"/>
      <c r="AP43" s="31"/>
      <c r="AQ43" s="31"/>
      <c r="AR43" s="31"/>
      <c r="AS43" s="31"/>
      <c r="AT43" s="31"/>
      <c r="AU43" s="31"/>
      <c r="AV43" s="31"/>
      <c r="AW43" s="31"/>
      <c r="AX43" s="31"/>
      <c r="AY43" s="320"/>
      <c r="AZ43" s="288"/>
      <c r="BA43" s="31"/>
      <c r="BB43" s="31"/>
      <c r="BC43" s="31"/>
      <c r="BD43" s="31"/>
      <c r="BE43" s="955" t="s">
        <v>406</v>
      </c>
      <c r="BF43" s="955"/>
      <c r="BG43" s="955"/>
      <c r="BH43" s="955"/>
      <c r="BI43" s="955"/>
      <c r="BJ43" s="919">
        <v>5</v>
      </c>
      <c r="BK43" s="31"/>
      <c r="BL43" s="287"/>
      <c r="BM43" s="320"/>
      <c r="BN43" s="287"/>
      <c r="BO43" s="45"/>
      <c r="BP43" s="31"/>
      <c r="BQ43" s="857" t="s">
        <v>468</v>
      </c>
      <c r="BR43" s="857"/>
      <c r="BS43" s="857"/>
      <c r="BT43" s="857"/>
      <c r="BU43" s="857"/>
      <c r="BV43" s="920">
        <v>4</v>
      </c>
      <c r="BW43" s="31"/>
      <c r="BX43" s="31"/>
      <c r="BY43" s="30"/>
      <c r="BZ43" s="320"/>
      <c r="CI43" s="31"/>
      <c r="CJ43" s="287"/>
      <c r="CK43" s="45"/>
      <c r="CL43" s="287"/>
      <c r="CM43" s="287"/>
      <c r="CN43" s="287"/>
      <c r="CO43" s="811" t="s">
        <v>416</v>
      </c>
      <c r="CP43" s="811"/>
      <c r="CQ43" s="811"/>
      <c r="CR43" s="811"/>
      <c r="CS43" s="811"/>
      <c r="CT43" s="886">
        <v>4</v>
      </c>
      <c r="CU43" s="31"/>
      <c r="CV43" s="31"/>
      <c r="CW43" s="45"/>
      <c r="CX43" s="287"/>
      <c r="CY43" s="287"/>
      <c r="CZ43" s="287"/>
      <c r="DA43" s="856" t="s">
        <v>697</v>
      </c>
      <c r="DB43" s="856"/>
      <c r="DC43" s="856"/>
      <c r="DD43" s="856"/>
      <c r="DE43" s="856"/>
      <c r="DF43" s="960">
        <v>4</v>
      </c>
      <c r="DG43" s="31"/>
      <c r="DH43" s="31"/>
      <c r="DI43" s="45"/>
      <c r="DJ43" s="287"/>
      <c r="DK43" s="287"/>
      <c r="DL43" s="287"/>
      <c r="DM43" s="811" t="s">
        <v>408</v>
      </c>
      <c r="DN43" s="811"/>
      <c r="DO43" s="811"/>
      <c r="DP43" s="811"/>
      <c r="DQ43" s="811"/>
      <c r="DR43" s="886">
        <v>5</v>
      </c>
      <c r="DS43" s="287"/>
      <c r="DT43" s="287"/>
      <c r="DU43" s="287"/>
      <c r="DV43" s="31"/>
      <c r="DW43" s="45"/>
      <c r="DX43" s="287"/>
      <c r="DY43" s="287"/>
      <c r="DZ43" s="287"/>
      <c r="EA43" s="811" t="s">
        <v>419</v>
      </c>
      <c r="EB43" s="811"/>
      <c r="EC43" s="811"/>
      <c r="ED43" s="811"/>
      <c r="EE43" s="811"/>
      <c r="EF43" s="886">
        <v>7</v>
      </c>
      <c r="EG43" s="31"/>
      <c r="EH43" s="45"/>
      <c r="EI43" s="288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47"/>
      <c r="EU43" s="287"/>
      <c r="EV43" s="287"/>
      <c r="EW43" s="45"/>
      <c r="EX43" s="287"/>
      <c r="EY43" s="287"/>
      <c r="EZ43" s="287"/>
      <c r="FA43" s="811" t="s">
        <v>420</v>
      </c>
      <c r="FB43" s="811"/>
      <c r="FC43" s="811"/>
      <c r="FD43" s="811"/>
      <c r="FE43" s="811"/>
      <c r="FF43" s="924">
        <v>4</v>
      </c>
      <c r="FG43" s="287"/>
      <c r="FI43" s="30"/>
      <c r="FJ43" s="288"/>
      <c r="FK43" s="39"/>
      <c r="FL43" s="936"/>
      <c r="FM43" s="937"/>
      <c r="FN43" s="937"/>
      <c r="FO43" s="937"/>
      <c r="FP43" s="937"/>
      <c r="FQ43" s="937"/>
      <c r="FR43" s="952"/>
      <c r="FS43" s="309"/>
      <c r="FT43" s="309"/>
      <c r="FU43" s="309"/>
      <c r="FV43" s="309"/>
      <c r="FW43" s="309"/>
      <c r="FX43" s="47"/>
      <c r="FY43" s="46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HJ43" s="317"/>
    </row>
    <row r="44" spans="2:229" ht="6" customHeight="1" x14ac:dyDescent="0.15">
      <c r="B44" s="45"/>
      <c r="C44" s="288"/>
      <c r="D44" s="31"/>
      <c r="E44" s="277"/>
      <c r="F44" s="277"/>
      <c r="G44" s="277"/>
      <c r="H44" s="277"/>
      <c r="I44" s="277"/>
      <c r="J44" s="277"/>
      <c r="K44" s="277"/>
      <c r="L44" s="277"/>
      <c r="M44" s="216"/>
      <c r="N44" s="287"/>
      <c r="O44" s="287"/>
      <c r="P44" s="287"/>
      <c r="Q44" s="45"/>
      <c r="R44" s="320"/>
      <c r="S44" s="320"/>
      <c r="Z44" s="67"/>
      <c r="AB44" s="288"/>
      <c r="AC44" s="287"/>
      <c r="AD44" s="287"/>
      <c r="AE44" s="287"/>
      <c r="AF44" s="31"/>
      <c r="AG44" s="811"/>
      <c r="AH44" s="811"/>
      <c r="AI44" s="811"/>
      <c r="AJ44" s="811"/>
      <c r="AK44" s="811"/>
      <c r="AL44" s="855"/>
      <c r="AM44" s="31"/>
      <c r="AO44" s="41"/>
      <c r="AP44" s="843" t="s">
        <v>403</v>
      </c>
      <c r="AQ44" s="844"/>
      <c r="AR44" s="844"/>
      <c r="AS44" s="844"/>
      <c r="AT44" s="844"/>
      <c r="AU44" s="844"/>
      <c r="AV44" s="844"/>
      <c r="AW44" s="844"/>
      <c r="AX44" s="879">
        <f>AX46+AX48+1</f>
        <v>18</v>
      </c>
      <c r="AY44" s="320"/>
      <c r="AZ44" s="288"/>
      <c r="BA44" s="31"/>
      <c r="BB44" s="31"/>
      <c r="BC44" s="31"/>
      <c r="BD44" s="31"/>
      <c r="BE44" s="953"/>
      <c r="BF44" s="953"/>
      <c r="BG44" s="953"/>
      <c r="BH44" s="953"/>
      <c r="BI44" s="953"/>
      <c r="BJ44" s="920"/>
      <c r="BK44" s="31"/>
      <c r="BL44" s="287"/>
      <c r="BM44" s="287"/>
      <c r="BN44" s="287"/>
      <c r="BO44" s="45"/>
      <c r="BP44" s="31"/>
      <c r="BQ44" s="857"/>
      <c r="BR44" s="857"/>
      <c r="BS44" s="857"/>
      <c r="BT44" s="857"/>
      <c r="BU44" s="857"/>
      <c r="BV44" s="920"/>
      <c r="BW44" s="31"/>
      <c r="BX44" s="31"/>
      <c r="BY44" s="41"/>
      <c r="BZ44" s="843" t="s">
        <v>423</v>
      </c>
      <c r="CA44" s="844"/>
      <c r="CB44" s="844"/>
      <c r="CC44" s="844"/>
      <c r="CD44" s="844"/>
      <c r="CE44" s="844"/>
      <c r="CF44" s="844"/>
      <c r="CG44" s="844"/>
      <c r="CH44" s="879">
        <f>CH46+1</f>
        <v>5</v>
      </c>
      <c r="CI44" s="31"/>
      <c r="CJ44" s="287"/>
      <c r="CK44" s="45"/>
      <c r="CL44" s="287"/>
      <c r="CM44" s="287"/>
      <c r="CN44" s="287"/>
      <c r="CO44" s="811"/>
      <c r="CP44" s="811"/>
      <c r="CQ44" s="811"/>
      <c r="CR44" s="811"/>
      <c r="CS44" s="811"/>
      <c r="CT44" s="886"/>
      <c r="CU44" s="31"/>
      <c r="CV44" s="31"/>
      <c r="CW44" s="45"/>
      <c r="CX44" s="287"/>
      <c r="CY44" s="287"/>
      <c r="CZ44" s="287"/>
      <c r="DA44" s="857"/>
      <c r="DB44" s="857"/>
      <c r="DC44" s="857"/>
      <c r="DD44" s="857"/>
      <c r="DE44" s="857"/>
      <c r="DF44" s="886"/>
      <c r="DG44" s="31"/>
      <c r="DH44" s="31"/>
      <c r="DI44" s="45"/>
      <c r="DJ44" s="287"/>
      <c r="DK44" s="287"/>
      <c r="DL44" s="287"/>
      <c r="DM44" s="811"/>
      <c r="DN44" s="811"/>
      <c r="DO44" s="811"/>
      <c r="DP44" s="811"/>
      <c r="DQ44" s="811"/>
      <c r="DR44" s="886"/>
      <c r="DS44" s="287"/>
      <c r="DT44" s="320"/>
      <c r="DU44" s="320"/>
      <c r="DV44" s="31"/>
      <c r="DW44" s="45"/>
      <c r="DX44" s="287"/>
      <c r="DY44" s="287"/>
      <c r="DZ44" s="287"/>
      <c r="EA44" s="811"/>
      <c r="EB44" s="811"/>
      <c r="EC44" s="811"/>
      <c r="ED44" s="811"/>
      <c r="EE44" s="811"/>
      <c r="EF44" s="886"/>
      <c r="EH44" s="30"/>
      <c r="EI44" s="36"/>
      <c r="ET44" s="47"/>
      <c r="EU44" s="287"/>
      <c r="EV44" s="287"/>
      <c r="EW44" s="45"/>
      <c r="EX44" s="287"/>
      <c r="EY44" s="287"/>
      <c r="EZ44" s="287"/>
      <c r="FA44" s="811"/>
      <c r="FB44" s="811"/>
      <c r="FC44" s="811"/>
      <c r="FD44" s="811"/>
      <c r="FE44" s="811"/>
      <c r="FF44" s="924"/>
      <c r="FG44" s="287"/>
      <c r="FI44" s="30"/>
      <c r="FJ44" s="36"/>
      <c r="FS44" s="309"/>
      <c r="FT44" s="309"/>
      <c r="FU44" s="309"/>
      <c r="FV44" s="309"/>
      <c r="FW44" s="309"/>
      <c r="FX44" s="47"/>
      <c r="FY44" s="46"/>
      <c r="FZ44" s="31"/>
      <c r="GA44" s="31"/>
      <c r="GB44" s="287"/>
      <c r="GC44" s="287"/>
      <c r="GD44" s="287"/>
      <c r="GE44" s="287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HJ44" s="317"/>
    </row>
    <row r="45" spans="2:229" ht="6" customHeight="1" x14ac:dyDescent="0.15">
      <c r="B45" s="45"/>
      <c r="C45" s="288"/>
      <c r="D45" s="285"/>
      <c r="E45" s="843" t="s">
        <v>414</v>
      </c>
      <c r="F45" s="844"/>
      <c r="G45" s="844"/>
      <c r="H45" s="844"/>
      <c r="I45" s="844"/>
      <c r="J45" s="844"/>
      <c r="K45" s="844"/>
      <c r="L45" s="844"/>
      <c r="M45" s="879">
        <f>M47+M49+1</f>
        <v>12</v>
      </c>
      <c r="N45" s="287"/>
      <c r="O45" s="287"/>
      <c r="P45" s="320"/>
      <c r="Q45" s="45"/>
      <c r="R45" s="279"/>
      <c r="S45" s="279"/>
      <c r="T45" s="279"/>
      <c r="U45" s="279"/>
      <c r="V45" s="279"/>
      <c r="W45" s="279"/>
      <c r="X45" s="279"/>
      <c r="Y45" s="279"/>
      <c r="Z45" s="305"/>
      <c r="AB45" s="288"/>
      <c r="AC45" s="287"/>
      <c r="AD45" s="279"/>
      <c r="AE45" s="279"/>
      <c r="AF45" s="279"/>
      <c r="AG45" s="279"/>
      <c r="AH45" s="279"/>
      <c r="AI45" s="279"/>
      <c r="AJ45" s="279"/>
      <c r="AK45" s="279"/>
      <c r="AL45" s="291"/>
      <c r="AM45" s="31"/>
      <c r="AO45" s="45"/>
      <c r="AP45" s="845"/>
      <c r="AQ45" s="846"/>
      <c r="AR45" s="846"/>
      <c r="AS45" s="846"/>
      <c r="AT45" s="846"/>
      <c r="AU45" s="846"/>
      <c r="AV45" s="846"/>
      <c r="AW45" s="846"/>
      <c r="AX45" s="880"/>
      <c r="AY45" s="287"/>
      <c r="AZ45" s="288"/>
      <c r="BA45" s="31"/>
      <c r="BB45" s="31"/>
      <c r="BC45" s="31"/>
      <c r="BD45" s="31"/>
      <c r="BE45" s="953" t="s">
        <v>415</v>
      </c>
      <c r="BF45" s="953"/>
      <c r="BG45" s="953"/>
      <c r="BH45" s="953"/>
      <c r="BI45" s="953"/>
      <c r="BJ45" s="943">
        <v>6</v>
      </c>
      <c r="BK45" s="31"/>
      <c r="BL45" s="287"/>
      <c r="BM45" s="287"/>
      <c r="BN45" s="288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8"/>
      <c r="BZ45" s="845"/>
      <c r="CA45" s="846"/>
      <c r="CB45" s="846"/>
      <c r="CC45" s="846"/>
      <c r="CD45" s="846"/>
      <c r="CE45" s="846"/>
      <c r="CF45" s="846"/>
      <c r="CG45" s="846"/>
      <c r="CH45" s="880"/>
      <c r="CI45" s="31"/>
      <c r="CJ45" s="287"/>
      <c r="CK45" s="45"/>
      <c r="CL45" s="287"/>
      <c r="CM45" s="287"/>
      <c r="CN45" s="287"/>
      <c r="CO45" s="287"/>
      <c r="CP45" s="287"/>
      <c r="CQ45" s="287"/>
      <c r="CR45" s="287"/>
      <c r="CS45" s="287"/>
      <c r="CT45" s="287"/>
      <c r="CU45" s="31"/>
      <c r="CV45" s="31"/>
      <c r="CW45" s="45"/>
      <c r="CX45" s="287"/>
      <c r="CY45" s="287"/>
      <c r="CZ45" s="287"/>
      <c r="DA45" s="1004" t="s">
        <v>430</v>
      </c>
      <c r="DB45" s="1004"/>
      <c r="DC45" s="1004"/>
      <c r="DD45" s="1004"/>
      <c r="DE45" s="1004"/>
      <c r="DF45" s="886">
        <v>4</v>
      </c>
      <c r="DG45" s="31"/>
      <c r="DH45" s="31"/>
      <c r="DI45" s="45"/>
      <c r="DJ45" s="287"/>
      <c r="DK45" s="287"/>
      <c r="DL45" s="287"/>
      <c r="DM45" s="811" t="s">
        <v>418</v>
      </c>
      <c r="DN45" s="811"/>
      <c r="DO45" s="811"/>
      <c r="DP45" s="811"/>
      <c r="DQ45" s="811"/>
      <c r="DR45" s="886">
        <v>5</v>
      </c>
      <c r="DS45" s="287"/>
      <c r="DT45" s="287"/>
      <c r="DU45" s="287"/>
      <c r="DV45" s="31"/>
      <c r="DW45" s="45"/>
      <c r="DX45" s="287"/>
      <c r="DY45" s="287"/>
      <c r="DZ45" s="287"/>
      <c r="EG45" s="31"/>
      <c r="EH45" s="45"/>
      <c r="EI45" s="288"/>
      <c r="EJ45" s="285"/>
      <c r="EK45" s="843" t="s">
        <v>279</v>
      </c>
      <c r="EL45" s="844"/>
      <c r="EM45" s="844"/>
      <c r="EN45" s="844"/>
      <c r="EO45" s="844"/>
      <c r="EP45" s="844"/>
      <c r="EQ45" s="844"/>
      <c r="ER45" s="844"/>
      <c r="ES45" s="879">
        <f>1+ES47+ES49</f>
        <v>17</v>
      </c>
      <c r="ET45" s="214"/>
      <c r="EU45" s="287"/>
      <c r="EV45" s="287"/>
      <c r="EW45" s="45"/>
      <c r="EX45" s="287"/>
      <c r="EY45" s="287"/>
      <c r="EZ45" s="287"/>
      <c r="FA45" s="981" t="s">
        <v>698</v>
      </c>
      <c r="FB45" s="981"/>
      <c r="FC45" s="981"/>
      <c r="FD45" s="981"/>
      <c r="FE45" s="981"/>
      <c r="FF45" s="920">
        <v>2</v>
      </c>
      <c r="FG45" s="287"/>
      <c r="FH45" s="287"/>
      <c r="FI45" s="45"/>
      <c r="FJ45" s="36"/>
      <c r="FX45" s="47"/>
      <c r="FY45" s="46"/>
      <c r="FZ45" s="31"/>
      <c r="GA45" s="31"/>
      <c r="GB45" s="287"/>
      <c r="GC45" s="287"/>
      <c r="GD45" s="287"/>
      <c r="GE45" s="287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</row>
    <row r="46" spans="2:229" ht="6" customHeight="1" x14ac:dyDescent="0.15">
      <c r="B46" s="45"/>
      <c r="C46" s="288"/>
      <c r="D46" s="287"/>
      <c r="E46" s="845"/>
      <c r="F46" s="846"/>
      <c r="G46" s="846"/>
      <c r="H46" s="846"/>
      <c r="I46" s="846"/>
      <c r="J46" s="846"/>
      <c r="K46" s="846"/>
      <c r="L46" s="846"/>
      <c r="M46" s="880"/>
      <c r="N46" s="287"/>
      <c r="O46" s="287"/>
      <c r="P46" s="287"/>
      <c r="Q46" s="41"/>
      <c r="R46" s="843" t="s">
        <v>397</v>
      </c>
      <c r="S46" s="844"/>
      <c r="T46" s="844"/>
      <c r="U46" s="844"/>
      <c r="V46" s="844"/>
      <c r="W46" s="844"/>
      <c r="X46" s="844"/>
      <c r="Y46" s="844"/>
      <c r="Z46" s="883">
        <f>1+Z48+Z51+Z59</f>
        <v>21</v>
      </c>
      <c r="AB46" s="288"/>
      <c r="AC46" s="287"/>
      <c r="AD46" s="279"/>
      <c r="AE46" s="279"/>
      <c r="AF46" s="279"/>
      <c r="AG46" s="279"/>
      <c r="AH46" s="279"/>
      <c r="AI46" s="279"/>
      <c r="AJ46" s="279"/>
      <c r="AK46" s="279"/>
      <c r="AL46" s="291"/>
      <c r="AM46" s="31"/>
      <c r="AO46" s="45"/>
      <c r="AP46" s="287"/>
      <c r="AQ46" s="31"/>
      <c r="AR46" s="31"/>
      <c r="AS46" s="851" t="s">
        <v>413</v>
      </c>
      <c r="AT46" s="851"/>
      <c r="AU46" s="851"/>
      <c r="AV46" s="851"/>
      <c r="AW46" s="851"/>
      <c r="AX46" s="886">
        <v>6</v>
      </c>
      <c r="AY46" s="287"/>
      <c r="AZ46" s="288"/>
      <c r="BA46" s="31"/>
      <c r="BB46" s="31"/>
      <c r="BC46" s="31"/>
      <c r="BD46" s="31"/>
      <c r="BE46" s="953"/>
      <c r="BF46" s="953"/>
      <c r="BG46" s="953"/>
      <c r="BH46" s="953"/>
      <c r="BI46" s="953"/>
      <c r="BJ46" s="943"/>
      <c r="BK46" s="31"/>
      <c r="BL46" s="287"/>
      <c r="BM46" s="287"/>
      <c r="BN46" s="288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45"/>
      <c r="BZ46" s="287"/>
      <c r="CA46" s="287"/>
      <c r="CB46" s="287"/>
      <c r="CC46" s="851" t="s">
        <v>427</v>
      </c>
      <c r="CD46" s="851"/>
      <c r="CE46" s="851"/>
      <c r="CF46" s="851"/>
      <c r="CG46" s="851"/>
      <c r="CH46" s="886">
        <v>4</v>
      </c>
      <c r="CI46" s="31"/>
      <c r="CJ46" s="287"/>
      <c r="CK46" s="45"/>
      <c r="CL46" s="287"/>
      <c r="CM46" s="287"/>
      <c r="CN46" s="287"/>
      <c r="CO46" s="287"/>
      <c r="CP46" s="287"/>
      <c r="CQ46" s="287"/>
      <c r="CR46" s="287"/>
      <c r="CS46" s="287"/>
      <c r="CT46" s="287"/>
      <c r="CU46" s="31"/>
      <c r="CV46" s="31"/>
      <c r="CW46" s="45"/>
      <c r="CX46" s="287"/>
      <c r="CY46" s="287"/>
      <c r="CZ46" s="287"/>
      <c r="DA46" s="1004"/>
      <c r="DB46" s="1004"/>
      <c r="DC46" s="1004"/>
      <c r="DD46" s="1004"/>
      <c r="DE46" s="1004"/>
      <c r="DF46" s="886"/>
      <c r="DG46" s="31"/>
      <c r="DH46" s="31"/>
      <c r="DI46" s="45"/>
      <c r="DJ46" s="287"/>
      <c r="DK46" s="287"/>
      <c r="DL46" s="287"/>
      <c r="DM46" s="811"/>
      <c r="DN46" s="811"/>
      <c r="DO46" s="811"/>
      <c r="DP46" s="811"/>
      <c r="DQ46" s="811"/>
      <c r="DR46" s="886"/>
      <c r="DS46" s="287"/>
      <c r="DT46" s="287"/>
      <c r="DU46" s="287"/>
      <c r="DV46" s="31"/>
      <c r="DW46" s="45"/>
      <c r="DX46" s="287"/>
      <c r="DY46" s="287"/>
      <c r="DZ46" s="287"/>
      <c r="EG46" s="31"/>
      <c r="EH46" s="45"/>
      <c r="EI46" s="288"/>
      <c r="EJ46" s="283"/>
      <c r="EK46" s="845"/>
      <c r="EL46" s="846"/>
      <c r="EM46" s="846"/>
      <c r="EN46" s="846"/>
      <c r="EO46" s="846"/>
      <c r="EP46" s="846"/>
      <c r="EQ46" s="846"/>
      <c r="ER46" s="846"/>
      <c r="ES46" s="880"/>
      <c r="ET46" s="214"/>
      <c r="EU46" s="287"/>
      <c r="EV46" s="287"/>
      <c r="EW46" s="45"/>
      <c r="EX46" s="287"/>
      <c r="EY46" s="287"/>
      <c r="EZ46" s="287"/>
      <c r="FA46" s="981"/>
      <c r="FB46" s="981"/>
      <c r="FC46" s="981"/>
      <c r="FD46" s="981"/>
      <c r="FE46" s="981"/>
      <c r="FF46" s="920"/>
      <c r="FG46" s="287"/>
      <c r="FI46" s="30"/>
      <c r="FJ46" s="36"/>
      <c r="FL46" s="985" t="s">
        <v>589</v>
      </c>
      <c r="FM46" s="986"/>
      <c r="FN46" s="986"/>
      <c r="FO46" s="986"/>
      <c r="FP46" s="986"/>
      <c r="FQ46" s="986"/>
      <c r="FR46" s="904" t="s">
        <v>699</v>
      </c>
      <c r="FX46" s="47"/>
      <c r="FY46" s="46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HJ46" s="320"/>
    </row>
    <row r="47" spans="2:229" ht="6" customHeight="1" x14ac:dyDescent="0.15">
      <c r="B47" s="45"/>
      <c r="C47" s="288"/>
      <c r="D47" s="287"/>
      <c r="E47" s="287"/>
      <c r="F47" s="287"/>
      <c r="G47" s="287"/>
      <c r="H47" s="851" t="s">
        <v>424</v>
      </c>
      <c r="I47" s="851"/>
      <c r="J47" s="851"/>
      <c r="K47" s="283"/>
      <c r="L47" s="283"/>
      <c r="M47" s="960">
        <v>6</v>
      </c>
      <c r="N47" s="287"/>
      <c r="O47" s="287"/>
      <c r="P47" s="287"/>
      <c r="Q47" s="283"/>
      <c r="R47" s="845"/>
      <c r="S47" s="846"/>
      <c r="T47" s="846"/>
      <c r="U47" s="846"/>
      <c r="V47" s="846"/>
      <c r="W47" s="846"/>
      <c r="X47" s="846"/>
      <c r="Y47" s="846"/>
      <c r="Z47" s="884"/>
      <c r="AB47" s="288"/>
      <c r="AC47" s="285"/>
      <c r="AD47" s="843" t="s">
        <v>433</v>
      </c>
      <c r="AE47" s="844"/>
      <c r="AF47" s="844"/>
      <c r="AG47" s="844"/>
      <c r="AH47" s="844"/>
      <c r="AI47" s="844"/>
      <c r="AJ47" s="844"/>
      <c r="AK47" s="844"/>
      <c r="AL47" s="879">
        <f>SUM(AL49:AL52)+2</f>
        <v>15</v>
      </c>
      <c r="AM47" s="31"/>
      <c r="AO47" s="45"/>
      <c r="AP47" s="287"/>
      <c r="AQ47" s="31"/>
      <c r="AR47" s="31"/>
      <c r="AS47" s="811"/>
      <c r="AT47" s="811"/>
      <c r="AU47" s="811"/>
      <c r="AV47" s="811"/>
      <c r="AW47" s="811"/>
      <c r="AX47" s="886"/>
      <c r="AY47" s="287"/>
      <c r="AZ47" s="31"/>
      <c r="BA47" s="45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287"/>
      <c r="BN47" s="31"/>
      <c r="BO47" s="45"/>
      <c r="BP47" s="969" t="s">
        <v>480</v>
      </c>
      <c r="BQ47" s="970"/>
      <c r="BR47" s="970"/>
      <c r="BS47" s="970"/>
      <c r="BT47" s="970"/>
      <c r="BU47" s="970"/>
      <c r="BV47" s="883">
        <v>204</v>
      </c>
      <c r="BW47" s="31"/>
      <c r="BX47" s="31"/>
      <c r="BY47" s="45"/>
      <c r="BZ47" s="287"/>
      <c r="CA47" s="287"/>
      <c r="CB47" s="287"/>
      <c r="CC47" s="811"/>
      <c r="CD47" s="811"/>
      <c r="CE47" s="811"/>
      <c r="CF47" s="811"/>
      <c r="CG47" s="811"/>
      <c r="CH47" s="886"/>
      <c r="CI47" s="31"/>
      <c r="CJ47" s="31"/>
      <c r="CK47" s="41"/>
      <c r="CL47" s="843" t="s">
        <v>429</v>
      </c>
      <c r="CM47" s="844"/>
      <c r="CN47" s="844"/>
      <c r="CO47" s="844"/>
      <c r="CP47" s="844"/>
      <c r="CQ47" s="844"/>
      <c r="CR47" s="844"/>
      <c r="CS47" s="844"/>
      <c r="CT47" s="879">
        <f>CT49+CT51+1</f>
        <v>10</v>
      </c>
      <c r="CU47" s="31"/>
      <c r="CV47" s="31"/>
      <c r="CW47" s="45"/>
      <c r="CX47" s="287"/>
      <c r="CY47" s="287"/>
      <c r="CZ47" s="287"/>
      <c r="DA47" s="857" t="s">
        <v>436</v>
      </c>
      <c r="DB47" s="857"/>
      <c r="DC47" s="857"/>
      <c r="DD47" s="857"/>
      <c r="DE47" s="857"/>
      <c r="DF47" s="886">
        <v>6</v>
      </c>
      <c r="DG47" s="31"/>
      <c r="DH47" s="31"/>
      <c r="DI47" s="45"/>
      <c r="DJ47" s="31"/>
      <c r="DK47" s="31"/>
      <c r="DL47" s="31"/>
      <c r="DM47" s="31"/>
      <c r="DN47" s="31"/>
      <c r="DO47" s="31"/>
      <c r="DP47" s="31"/>
      <c r="DQ47" s="31"/>
      <c r="DR47" s="31"/>
      <c r="DS47" s="287"/>
      <c r="DT47" s="287"/>
      <c r="DU47" s="287"/>
      <c r="DV47" s="31"/>
      <c r="DW47" s="41"/>
      <c r="DX47" s="843" t="s">
        <v>329</v>
      </c>
      <c r="DY47" s="844"/>
      <c r="DZ47" s="844"/>
      <c r="EA47" s="844"/>
      <c r="EB47" s="844"/>
      <c r="EC47" s="844"/>
      <c r="ED47" s="844"/>
      <c r="EE47" s="844"/>
      <c r="EF47" s="879">
        <f>EF49+EF51+1</f>
        <v>15</v>
      </c>
      <c r="EG47" s="31"/>
      <c r="EH47" s="45"/>
      <c r="EI47" s="288"/>
      <c r="EJ47" s="287"/>
      <c r="EK47" s="287"/>
      <c r="EL47" s="287"/>
      <c r="EM47" s="287"/>
      <c r="EN47" s="851" t="s">
        <v>431</v>
      </c>
      <c r="EO47" s="851"/>
      <c r="EP47" s="851"/>
      <c r="EQ47" s="851"/>
      <c r="ER47" s="851"/>
      <c r="ES47" s="886">
        <v>8</v>
      </c>
      <c r="ET47" s="214"/>
      <c r="EU47" s="287"/>
      <c r="EV47" s="287"/>
      <c r="EW47" s="45"/>
      <c r="EX47" s="287"/>
      <c r="EY47" s="287"/>
      <c r="EZ47" s="287"/>
      <c r="FA47" s="981"/>
      <c r="FB47" s="981"/>
      <c r="FC47" s="981"/>
      <c r="FD47" s="981"/>
      <c r="FE47" s="981"/>
      <c r="FF47" s="920"/>
      <c r="FG47" s="287"/>
      <c r="FH47" s="287"/>
      <c r="FI47" s="30"/>
      <c r="FJ47" s="288"/>
      <c r="FK47" s="33"/>
      <c r="FL47" s="987"/>
      <c r="FM47" s="988"/>
      <c r="FN47" s="988"/>
      <c r="FO47" s="988"/>
      <c r="FP47" s="988"/>
      <c r="FQ47" s="988"/>
      <c r="FR47" s="984"/>
      <c r="FS47" s="287"/>
      <c r="FT47" s="287"/>
      <c r="FU47" s="287"/>
      <c r="FV47" s="287"/>
      <c r="FW47" s="287"/>
      <c r="FX47" s="47"/>
      <c r="FY47" s="46"/>
      <c r="FZ47" s="31"/>
      <c r="GA47" s="843" t="s">
        <v>338</v>
      </c>
      <c r="GB47" s="844"/>
      <c r="GC47" s="844"/>
      <c r="GD47" s="844"/>
      <c r="GE47" s="844"/>
      <c r="GF47" s="844"/>
      <c r="GG47" s="844"/>
      <c r="GH47" s="844"/>
      <c r="GI47" s="844"/>
      <c r="GJ47" s="844"/>
      <c r="GK47" s="976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HJ47" s="212"/>
    </row>
    <row r="48" spans="2:229" ht="6" customHeight="1" x14ac:dyDescent="0.15">
      <c r="B48" s="45"/>
      <c r="C48" s="288"/>
      <c r="D48" s="287"/>
      <c r="E48" s="287"/>
      <c r="F48" s="287"/>
      <c r="G48" s="287"/>
      <c r="H48" s="811"/>
      <c r="I48" s="811"/>
      <c r="J48" s="811"/>
      <c r="K48" s="287"/>
      <c r="L48" s="287"/>
      <c r="M48" s="924"/>
      <c r="N48" s="287"/>
      <c r="O48" s="287"/>
      <c r="P48" s="287"/>
      <c r="Q48" s="287"/>
      <c r="R48" s="39"/>
      <c r="S48" s="310"/>
      <c r="T48" s="311"/>
      <c r="U48" s="1013" t="s">
        <v>404</v>
      </c>
      <c r="V48" s="1013"/>
      <c r="W48" s="1013"/>
      <c r="X48" s="1013"/>
      <c r="Y48" s="1013"/>
      <c r="Z48" s="919">
        <v>6</v>
      </c>
      <c r="AB48" s="287"/>
      <c r="AC48" s="45"/>
      <c r="AD48" s="845"/>
      <c r="AE48" s="846"/>
      <c r="AF48" s="846"/>
      <c r="AG48" s="846"/>
      <c r="AH48" s="846"/>
      <c r="AI48" s="846"/>
      <c r="AJ48" s="846"/>
      <c r="AK48" s="846"/>
      <c r="AL48" s="880"/>
      <c r="AM48" s="31"/>
      <c r="AO48" s="45"/>
      <c r="AP48" s="287"/>
      <c r="AQ48" s="31"/>
      <c r="AR48" s="31"/>
      <c r="AS48" s="811" t="s">
        <v>422</v>
      </c>
      <c r="AT48" s="811"/>
      <c r="AU48" s="811"/>
      <c r="AV48" s="811"/>
      <c r="AW48" s="811"/>
      <c r="AX48" s="886">
        <v>11</v>
      </c>
      <c r="AY48" s="287"/>
      <c r="AZ48" s="31"/>
      <c r="BA48" s="45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287"/>
      <c r="BN48" s="31"/>
      <c r="BO48" s="38"/>
      <c r="BP48" s="1008"/>
      <c r="BQ48" s="1009"/>
      <c r="BR48" s="1009"/>
      <c r="BS48" s="1009"/>
      <c r="BT48" s="1009"/>
      <c r="BU48" s="1009"/>
      <c r="BV48" s="1015"/>
      <c r="BW48" s="31"/>
      <c r="BX48" s="31"/>
      <c r="BY48" s="45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8"/>
      <c r="CL48" s="845"/>
      <c r="CM48" s="846"/>
      <c r="CN48" s="846"/>
      <c r="CO48" s="846"/>
      <c r="CP48" s="846"/>
      <c r="CQ48" s="846"/>
      <c r="CR48" s="846"/>
      <c r="CS48" s="846"/>
      <c r="CT48" s="880"/>
      <c r="CU48" s="31"/>
      <c r="CV48" s="31"/>
      <c r="CW48" s="45"/>
      <c r="CX48" s="287"/>
      <c r="CY48" s="287"/>
      <c r="CZ48" s="287"/>
      <c r="DA48" s="857"/>
      <c r="DB48" s="857"/>
      <c r="DC48" s="857"/>
      <c r="DD48" s="857"/>
      <c r="DE48" s="857"/>
      <c r="DF48" s="886"/>
      <c r="DG48" s="31"/>
      <c r="DH48" s="31"/>
      <c r="DI48" s="45"/>
      <c r="DJ48" s="287"/>
      <c r="DK48" s="287"/>
      <c r="DL48" s="287"/>
      <c r="DM48" s="287"/>
      <c r="DN48" s="287"/>
      <c r="DO48" s="287"/>
      <c r="DP48" s="287"/>
      <c r="DQ48" s="287"/>
      <c r="DR48" s="287"/>
      <c r="DS48" s="287"/>
      <c r="DT48" s="287"/>
      <c r="DU48" s="287"/>
      <c r="DV48" s="31"/>
      <c r="DW48" s="31"/>
      <c r="DX48" s="845"/>
      <c r="DY48" s="846"/>
      <c r="DZ48" s="846"/>
      <c r="EA48" s="846"/>
      <c r="EB48" s="846"/>
      <c r="EC48" s="846"/>
      <c r="ED48" s="846"/>
      <c r="EE48" s="846"/>
      <c r="EF48" s="880"/>
      <c r="EG48" s="31"/>
      <c r="EH48" s="45"/>
      <c r="EI48" s="288"/>
      <c r="EJ48" s="287"/>
      <c r="EK48" s="287"/>
      <c r="EL48" s="287"/>
      <c r="EM48" s="287"/>
      <c r="EN48" s="811"/>
      <c r="EO48" s="811"/>
      <c r="EP48" s="811"/>
      <c r="EQ48" s="811"/>
      <c r="ER48" s="811"/>
      <c r="ES48" s="886"/>
      <c r="ET48" s="214"/>
      <c r="EU48" s="287"/>
      <c r="EV48" s="287"/>
      <c r="EW48" s="45"/>
      <c r="EX48" s="287"/>
      <c r="EY48" s="287"/>
      <c r="EZ48" s="287"/>
      <c r="FA48" s="287"/>
      <c r="FB48" s="287"/>
      <c r="FC48" s="287"/>
      <c r="FD48" s="287"/>
      <c r="FE48" s="287"/>
      <c r="FF48" s="305"/>
      <c r="FG48" s="287"/>
      <c r="FH48" s="287"/>
      <c r="FI48" s="30"/>
      <c r="FJ48" s="36"/>
      <c r="FK48" s="320"/>
      <c r="FL48" s="989"/>
      <c r="FM48" s="990"/>
      <c r="FN48" s="990"/>
      <c r="FO48" s="990"/>
      <c r="FP48" s="990"/>
      <c r="FQ48" s="990"/>
      <c r="FR48" s="963"/>
      <c r="FS48" s="287"/>
      <c r="FT48" s="287"/>
      <c r="FU48" s="287"/>
      <c r="FV48" s="287"/>
      <c r="FW48" s="287"/>
      <c r="FX48" s="47"/>
      <c r="FY48" s="46"/>
      <c r="FZ48" s="31"/>
      <c r="GA48" s="845"/>
      <c r="GB48" s="846"/>
      <c r="GC48" s="846"/>
      <c r="GD48" s="846"/>
      <c r="GE48" s="846"/>
      <c r="GF48" s="846"/>
      <c r="GG48" s="846"/>
      <c r="GH48" s="846"/>
      <c r="GI48" s="846"/>
      <c r="GJ48" s="846"/>
      <c r="GK48" s="977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HJ48" s="212"/>
    </row>
    <row r="49" spans="2:218" ht="6" customHeight="1" x14ac:dyDescent="0.15">
      <c r="B49" s="45"/>
      <c r="C49" s="288"/>
      <c r="D49" s="287"/>
      <c r="E49" s="287"/>
      <c r="F49" s="287"/>
      <c r="G49" s="287"/>
      <c r="H49" s="857" t="s">
        <v>428</v>
      </c>
      <c r="I49" s="857"/>
      <c r="J49" s="857"/>
      <c r="K49" s="857"/>
      <c r="L49" s="857"/>
      <c r="M49" s="924">
        <v>5</v>
      </c>
      <c r="N49" s="287"/>
      <c r="O49" s="287"/>
      <c r="P49" s="287"/>
      <c r="Q49" s="287"/>
      <c r="R49" s="313"/>
      <c r="S49" s="312"/>
      <c r="T49" s="313"/>
      <c r="U49" s="1014"/>
      <c r="V49" s="1014"/>
      <c r="W49" s="1014"/>
      <c r="X49" s="1014"/>
      <c r="Y49" s="1014"/>
      <c r="Z49" s="920"/>
      <c r="AB49" s="287"/>
      <c r="AC49" s="45"/>
      <c r="AD49" s="287"/>
      <c r="AE49" s="287"/>
      <c r="AF49" s="287"/>
      <c r="AG49" s="851" t="s">
        <v>442</v>
      </c>
      <c r="AH49" s="851"/>
      <c r="AI49" s="851"/>
      <c r="AJ49" s="851"/>
      <c r="AK49" s="851"/>
      <c r="AL49" s="854">
        <v>4</v>
      </c>
      <c r="AM49" s="31"/>
      <c r="AO49" s="45"/>
      <c r="AP49" s="287"/>
      <c r="AQ49" s="31"/>
      <c r="AR49" s="31"/>
      <c r="AS49" s="811"/>
      <c r="AT49" s="811"/>
      <c r="AU49" s="811"/>
      <c r="AV49" s="811"/>
      <c r="AW49" s="811"/>
      <c r="AX49" s="886"/>
      <c r="AY49" s="287"/>
      <c r="AZ49" s="31"/>
      <c r="BA49" s="45"/>
      <c r="BB49" s="969" t="s">
        <v>276</v>
      </c>
      <c r="BC49" s="970"/>
      <c r="BD49" s="970"/>
      <c r="BE49" s="970"/>
      <c r="BF49" s="970"/>
      <c r="BG49" s="970"/>
      <c r="BH49" s="970"/>
      <c r="BI49" s="970"/>
      <c r="BJ49" s="883">
        <f>BJ51+BJ53+1</f>
        <v>17</v>
      </c>
      <c r="BK49" s="31"/>
      <c r="BL49" s="31"/>
      <c r="BM49" s="287"/>
      <c r="BN49" s="288"/>
      <c r="BO49" s="31"/>
      <c r="BP49" s="1008" t="s">
        <v>632</v>
      </c>
      <c r="BQ49" s="1009"/>
      <c r="BR49" s="1009"/>
      <c r="BS49" s="1009"/>
      <c r="BT49" s="1009"/>
      <c r="BU49" s="1009"/>
      <c r="BV49" s="1012">
        <v>14</v>
      </c>
      <c r="BW49" s="31"/>
      <c r="BX49" s="31"/>
      <c r="BY49" s="45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45"/>
      <c r="CL49" s="287"/>
      <c r="CM49" s="287"/>
      <c r="CN49" s="287"/>
      <c r="CO49" s="851" t="s">
        <v>435</v>
      </c>
      <c r="CP49" s="851"/>
      <c r="CQ49" s="851"/>
      <c r="CR49" s="851"/>
      <c r="CS49" s="851"/>
      <c r="CT49" s="886">
        <v>3</v>
      </c>
      <c r="CU49" s="31"/>
      <c r="CV49" s="31"/>
      <c r="CW49" s="45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41"/>
      <c r="DJ49" s="843" t="s">
        <v>252</v>
      </c>
      <c r="DK49" s="844"/>
      <c r="DL49" s="844"/>
      <c r="DM49" s="844"/>
      <c r="DN49" s="844"/>
      <c r="DO49" s="844"/>
      <c r="DP49" s="844"/>
      <c r="DQ49" s="844"/>
      <c r="DR49" s="879">
        <f>DR51+DR53+1+4</f>
        <v>12</v>
      </c>
      <c r="DS49" s="287"/>
      <c r="DT49" s="287"/>
      <c r="DU49" s="287"/>
      <c r="DV49" s="31"/>
      <c r="DW49" s="31"/>
      <c r="DX49" s="31"/>
      <c r="DY49" s="31"/>
      <c r="DZ49" s="31"/>
      <c r="EA49" s="851" t="s">
        <v>439</v>
      </c>
      <c r="EB49" s="851"/>
      <c r="EC49" s="851"/>
      <c r="ED49" s="851"/>
      <c r="EE49" s="851"/>
      <c r="EF49" s="886">
        <v>8</v>
      </c>
      <c r="EG49" s="31"/>
      <c r="EH49" s="45"/>
      <c r="EI49" s="288"/>
      <c r="EJ49" s="287"/>
      <c r="EK49" s="287"/>
      <c r="EL49" s="287"/>
      <c r="EM49" s="287"/>
      <c r="EN49" s="811" t="s">
        <v>438</v>
      </c>
      <c r="EO49" s="811"/>
      <c r="EP49" s="811"/>
      <c r="EQ49" s="811"/>
      <c r="ER49" s="811"/>
      <c r="ES49" s="886">
        <v>8</v>
      </c>
      <c r="ET49" s="214"/>
      <c r="EU49" s="287"/>
      <c r="EV49" s="288"/>
      <c r="EW49" s="45"/>
      <c r="EX49" s="285"/>
      <c r="EY49" s="285"/>
      <c r="EZ49" s="285"/>
      <c r="FA49" s="285"/>
      <c r="FB49" s="285"/>
      <c r="FC49" s="285"/>
      <c r="FD49" s="285"/>
      <c r="FE49" s="285"/>
      <c r="FF49" s="321"/>
      <c r="FG49" s="287"/>
      <c r="FH49" s="287"/>
      <c r="FI49" s="30"/>
      <c r="FJ49" s="36"/>
      <c r="FK49" s="320"/>
      <c r="FL49" s="320"/>
      <c r="FM49" s="320"/>
      <c r="FN49" s="320"/>
      <c r="FO49" s="320"/>
      <c r="FP49" s="320"/>
      <c r="FQ49" s="320"/>
      <c r="FR49" s="320"/>
      <c r="FS49" s="287"/>
      <c r="FT49" s="287"/>
      <c r="FU49" s="287"/>
      <c r="FV49" s="287"/>
      <c r="FW49" s="287"/>
      <c r="FX49" s="47"/>
      <c r="FY49" s="46"/>
      <c r="FZ49" s="31"/>
      <c r="GA49" s="31"/>
      <c r="GB49" s="31"/>
      <c r="GC49" s="811" t="s">
        <v>395</v>
      </c>
      <c r="GD49" s="811"/>
      <c r="GE49" s="811"/>
      <c r="GF49" s="811"/>
      <c r="GG49" s="811"/>
      <c r="GH49" s="38"/>
      <c r="GI49" s="287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HJ49" s="317"/>
    </row>
    <row r="50" spans="2:218" ht="6" customHeight="1" x14ac:dyDescent="0.15">
      <c r="B50" s="45"/>
      <c r="C50" s="288"/>
      <c r="D50" s="287"/>
      <c r="E50" s="287"/>
      <c r="F50" s="287"/>
      <c r="G50" s="287"/>
      <c r="H50" s="857"/>
      <c r="I50" s="857"/>
      <c r="J50" s="857"/>
      <c r="K50" s="857"/>
      <c r="L50" s="857"/>
      <c r="M50" s="924"/>
      <c r="N50" s="287"/>
      <c r="O50" s="287"/>
      <c r="P50" s="287"/>
      <c r="Q50" s="287"/>
      <c r="R50" s="313"/>
      <c r="S50" s="312"/>
      <c r="T50" s="313"/>
      <c r="U50" s="1014"/>
      <c r="V50" s="1014"/>
      <c r="W50" s="1014"/>
      <c r="X50" s="1014"/>
      <c r="Y50" s="1014"/>
      <c r="Z50" s="920"/>
      <c r="AB50" s="31"/>
      <c r="AC50" s="45"/>
      <c r="AD50" s="287"/>
      <c r="AE50" s="287"/>
      <c r="AF50" s="287"/>
      <c r="AG50" s="811"/>
      <c r="AH50" s="811"/>
      <c r="AI50" s="811"/>
      <c r="AJ50" s="811"/>
      <c r="AK50" s="811"/>
      <c r="AL50" s="855"/>
      <c r="AM50" s="31"/>
      <c r="AO50" s="45"/>
      <c r="AP50" s="287"/>
      <c r="AQ50" s="31"/>
      <c r="AR50" s="31"/>
      <c r="AS50" s="66"/>
      <c r="AT50" s="66"/>
      <c r="AU50" s="66"/>
      <c r="AV50" s="66"/>
      <c r="AW50" s="66"/>
      <c r="AX50" s="66"/>
      <c r="AY50" s="287"/>
      <c r="AZ50" s="31"/>
      <c r="BA50" s="38"/>
      <c r="BB50" s="971"/>
      <c r="BC50" s="972"/>
      <c r="BD50" s="972"/>
      <c r="BE50" s="972"/>
      <c r="BF50" s="972"/>
      <c r="BG50" s="972"/>
      <c r="BH50" s="972"/>
      <c r="BI50" s="972"/>
      <c r="BJ50" s="884"/>
      <c r="BK50" s="31"/>
      <c r="BL50" s="31"/>
      <c r="BM50" s="287"/>
      <c r="BN50" s="31"/>
      <c r="BO50" s="45"/>
      <c r="BP50" s="1008"/>
      <c r="BQ50" s="1009"/>
      <c r="BR50" s="1009"/>
      <c r="BS50" s="1009"/>
      <c r="BT50" s="1009"/>
      <c r="BU50" s="1009"/>
      <c r="BV50" s="1012"/>
      <c r="BW50" s="31"/>
      <c r="BX50" s="31"/>
      <c r="BY50" s="41"/>
      <c r="BZ50" s="843" t="s">
        <v>441</v>
      </c>
      <c r="CA50" s="844"/>
      <c r="CB50" s="844"/>
      <c r="CC50" s="844"/>
      <c r="CD50" s="844"/>
      <c r="CE50" s="844"/>
      <c r="CF50" s="844"/>
      <c r="CG50" s="844"/>
      <c r="CH50" s="879">
        <f>1+CH52+CH54</f>
        <v>8</v>
      </c>
      <c r="CI50" s="31"/>
      <c r="CJ50" s="31"/>
      <c r="CK50" s="45"/>
      <c r="CL50" s="287"/>
      <c r="CM50" s="287"/>
      <c r="CN50" s="287"/>
      <c r="CO50" s="811"/>
      <c r="CP50" s="811"/>
      <c r="CQ50" s="811"/>
      <c r="CR50" s="811"/>
      <c r="CS50" s="811"/>
      <c r="CT50" s="886"/>
      <c r="CU50" s="31"/>
      <c r="CV50" s="31"/>
      <c r="CW50" s="45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845"/>
      <c r="DK50" s="846"/>
      <c r="DL50" s="846"/>
      <c r="DM50" s="846"/>
      <c r="DN50" s="846"/>
      <c r="DO50" s="846"/>
      <c r="DP50" s="846"/>
      <c r="DQ50" s="846"/>
      <c r="DR50" s="880"/>
      <c r="DS50" s="287"/>
      <c r="DT50" s="287"/>
      <c r="DU50" s="287"/>
      <c r="DV50" s="31"/>
      <c r="DW50" s="31"/>
      <c r="DX50" s="31"/>
      <c r="DY50" s="31"/>
      <c r="DZ50" s="31"/>
      <c r="EA50" s="811"/>
      <c r="EB50" s="811"/>
      <c r="EC50" s="811"/>
      <c r="ED50" s="811"/>
      <c r="EE50" s="811"/>
      <c r="EF50" s="886"/>
      <c r="EG50" s="31"/>
      <c r="EH50" s="45"/>
      <c r="EI50" s="288"/>
      <c r="EJ50" s="287"/>
      <c r="EK50" s="287"/>
      <c r="EL50" s="287"/>
      <c r="EM50" s="287"/>
      <c r="EN50" s="811"/>
      <c r="EO50" s="811"/>
      <c r="EP50" s="811"/>
      <c r="EQ50" s="811"/>
      <c r="ER50" s="811"/>
      <c r="ES50" s="886"/>
      <c r="ET50" s="214"/>
      <c r="EU50" s="287"/>
      <c r="EV50" s="288"/>
      <c r="EW50" s="49"/>
      <c r="EX50" s="843" t="s">
        <v>432</v>
      </c>
      <c r="EY50" s="844"/>
      <c r="EZ50" s="844"/>
      <c r="FA50" s="844"/>
      <c r="FB50" s="844"/>
      <c r="FC50" s="844"/>
      <c r="FD50" s="844"/>
      <c r="FE50" s="844"/>
      <c r="FF50" s="883">
        <v>12</v>
      </c>
      <c r="FG50" s="287"/>
      <c r="FH50" s="287"/>
      <c r="FI50" s="30"/>
      <c r="FJ50" s="36"/>
      <c r="FK50" s="320"/>
      <c r="FL50" s="320"/>
      <c r="FM50" s="320"/>
      <c r="FN50" s="320"/>
      <c r="FO50" s="320"/>
      <c r="FP50" s="320"/>
      <c r="FQ50" s="320"/>
      <c r="FR50" s="320"/>
      <c r="FS50" s="287"/>
      <c r="FT50" s="287"/>
      <c r="FU50" s="287"/>
      <c r="FV50" s="287"/>
      <c r="FW50" s="287"/>
      <c r="FX50" s="47"/>
      <c r="FY50" s="46"/>
      <c r="FZ50" s="31"/>
      <c r="GA50" s="31"/>
      <c r="GB50" s="31"/>
      <c r="GC50" s="811"/>
      <c r="GD50" s="811"/>
      <c r="GE50" s="811"/>
      <c r="GF50" s="811"/>
      <c r="GG50" s="811"/>
      <c r="GH50" s="41"/>
      <c r="GI50" s="287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HJ50" s="317"/>
    </row>
    <row r="51" spans="2:218" ht="6" customHeight="1" x14ac:dyDescent="0.15">
      <c r="B51" s="45"/>
      <c r="C51" s="288"/>
      <c r="G51" s="320"/>
      <c r="H51" s="320"/>
      <c r="I51" s="320"/>
      <c r="J51" s="320"/>
      <c r="K51" s="320"/>
      <c r="L51" s="320"/>
      <c r="N51" s="287"/>
      <c r="O51" s="287"/>
      <c r="P51" s="31"/>
      <c r="Q51" s="287"/>
      <c r="R51" s="287"/>
      <c r="S51" s="45"/>
      <c r="T51" s="287"/>
      <c r="U51" s="811" t="s">
        <v>700</v>
      </c>
      <c r="V51" s="811"/>
      <c r="W51" s="811"/>
      <c r="X51" s="811"/>
      <c r="Y51" s="811"/>
      <c r="Z51" s="920">
        <v>2</v>
      </c>
      <c r="AB51" s="31"/>
      <c r="AC51" s="45"/>
      <c r="AD51" s="287"/>
      <c r="AE51" s="287"/>
      <c r="AF51" s="287"/>
      <c r="AG51" s="811" t="s">
        <v>450</v>
      </c>
      <c r="AH51" s="811"/>
      <c r="AI51" s="811"/>
      <c r="AJ51" s="811"/>
      <c r="AK51" s="811"/>
      <c r="AL51" s="855">
        <v>9</v>
      </c>
      <c r="AM51" s="31"/>
      <c r="AO51" s="45"/>
      <c r="AP51" s="287"/>
      <c r="AQ51" s="31"/>
      <c r="AR51" s="31"/>
      <c r="AS51" s="66"/>
      <c r="AT51" s="66"/>
      <c r="AU51" s="66"/>
      <c r="AV51" s="66"/>
      <c r="AW51" s="66"/>
      <c r="AX51" s="66"/>
      <c r="AY51" s="287"/>
      <c r="AZ51" s="31"/>
      <c r="BA51" s="45"/>
      <c r="BB51" s="287"/>
      <c r="BC51" s="283"/>
      <c r="BD51" s="283"/>
      <c r="BE51" s="856" t="s">
        <v>495</v>
      </c>
      <c r="BF51" s="856"/>
      <c r="BG51" s="856"/>
      <c r="BH51" s="856"/>
      <c r="BI51" s="856"/>
      <c r="BJ51" s="919">
        <v>5</v>
      </c>
      <c r="BK51" s="31"/>
      <c r="BL51" s="31"/>
      <c r="BM51" s="287"/>
      <c r="BN51" s="31"/>
      <c r="BO51" s="41"/>
      <c r="BP51" s="1008" t="s">
        <v>272</v>
      </c>
      <c r="BQ51" s="1009"/>
      <c r="BR51" s="1009"/>
      <c r="BS51" s="1009"/>
      <c r="BT51" s="1009"/>
      <c r="BU51" s="1009"/>
      <c r="BV51" s="1010"/>
      <c r="BW51" s="31"/>
      <c r="BX51" s="31"/>
      <c r="BY51" s="38"/>
      <c r="BZ51" s="845"/>
      <c r="CA51" s="846"/>
      <c r="CB51" s="846"/>
      <c r="CC51" s="846"/>
      <c r="CD51" s="846"/>
      <c r="CE51" s="846"/>
      <c r="CF51" s="846"/>
      <c r="CG51" s="846"/>
      <c r="CH51" s="880"/>
      <c r="CI51" s="31"/>
      <c r="CJ51" s="31"/>
      <c r="CK51" s="45"/>
      <c r="CL51" s="287"/>
      <c r="CM51" s="287"/>
      <c r="CN51" s="287"/>
      <c r="CO51" s="811" t="s">
        <v>444</v>
      </c>
      <c r="CP51" s="811"/>
      <c r="CQ51" s="811"/>
      <c r="CR51" s="811"/>
      <c r="CS51" s="811"/>
      <c r="CT51" s="886">
        <v>6</v>
      </c>
      <c r="CU51" s="31"/>
      <c r="CV51" s="31"/>
      <c r="CW51" s="41"/>
      <c r="CX51" s="843" t="s">
        <v>225</v>
      </c>
      <c r="CY51" s="844"/>
      <c r="CZ51" s="844"/>
      <c r="DA51" s="844"/>
      <c r="DB51" s="844"/>
      <c r="DC51" s="844"/>
      <c r="DD51" s="844"/>
      <c r="DE51" s="844"/>
      <c r="DF51" s="879">
        <f>DF53+DF55+DF57+1</f>
        <v>13</v>
      </c>
      <c r="DG51" s="31"/>
      <c r="DH51" s="31"/>
      <c r="DI51" s="287"/>
      <c r="DJ51" s="288"/>
      <c r="DK51" s="287"/>
      <c r="DL51" s="287"/>
      <c r="DM51" s="851" t="s">
        <v>437</v>
      </c>
      <c r="DN51" s="851"/>
      <c r="DO51" s="851"/>
      <c r="DP51" s="851"/>
      <c r="DQ51" s="851"/>
      <c r="DR51" s="886">
        <v>3</v>
      </c>
      <c r="DS51" s="287"/>
      <c r="DT51" s="287"/>
      <c r="DU51" s="287"/>
      <c r="DV51" s="31"/>
      <c r="DW51" s="31"/>
      <c r="DX51" s="31"/>
      <c r="DY51" s="31"/>
      <c r="DZ51" s="31"/>
      <c r="EA51" s="811" t="s">
        <v>446</v>
      </c>
      <c r="EB51" s="811"/>
      <c r="EC51" s="811"/>
      <c r="ED51" s="811"/>
      <c r="EE51" s="811"/>
      <c r="EF51" s="886">
        <v>6</v>
      </c>
      <c r="EG51" s="31"/>
      <c r="EH51" s="45"/>
      <c r="EI51" s="288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47"/>
      <c r="EU51" s="287"/>
      <c r="EV51" s="288"/>
      <c r="EW51" s="283"/>
      <c r="EX51" s="845"/>
      <c r="EY51" s="846"/>
      <c r="EZ51" s="846"/>
      <c r="FA51" s="846"/>
      <c r="FB51" s="846"/>
      <c r="FC51" s="846"/>
      <c r="FD51" s="846"/>
      <c r="FE51" s="846"/>
      <c r="FF51" s="884"/>
      <c r="FG51" s="287"/>
      <c r="FI51" s="30"/>
      <c r="FJ51" s="36"/>
      <c r="FL51" s="932" t="s">
        <v>590</v>
      </c>
      <c r="FM51" s="933"/>
      <c r="FN51" s="933"/>
      <c r="FO51" s="933"/>
      <c r="FP51" s="933"/>
      <c r="FQ51" s="933"/>
      <c r="FR51" s="904" t="s">
        <v>694</v>
      </c>
      <c r="FY51" s="46"/>
      <c r="FZ51" s="31"/>
      <c r="GA51" s="843" t="s">
        <v>348</v>
      </c>
      <c r="GB51" s="844"/>
      <c r="GC51" s="844"/>
      <c r="GD51" s="844"/>
      <c r="GE51" s="844"/>
      <c r="GF51" s="844"/>
      <c r="GG51" s="844"/>
      <c r="GH51" s="844"/>
      <c r="GI51" s="844"/>
      <c r="GJ51" s="844"/>
      <c r="GK51" s="879">
        <f>1+GK53</f>
        <v>6</v>
      </c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</row>
    <row r="52" spans="2:218" ht="6" customHeight="1" x14ac:dyDescent="0.15">
      <c r="B52" s="45"/>
      <c r="C52" s="288"/>
      <c r="N52" s="287"/>
      <c r="O52" s="287"/>
      <c r="P52" s="31"/>
      <c r="Q52" s="320"/>
      <c r="R52" s="287"/>
      <c r="S52" s="45"/>
      <c r="T52" s="287"/>
      <c r="U52" s="811"/>
      <c r="V52" s="811"/>
      <c r="W52" s="811"/>
      <c r="X52" s="811"/>
      <c r="Y52" s="811"/>
      <c r="Z52" s="920"/>
      <c r="AB52" s="31"/>
      <c r="AC52" s="45"/>
      <c r="AD52" s="287"/>
      <c r="AE52" s="287"/>
      <c r="AF52" s="287"/>
      <c r="AG52" s="811"/>
      <c r="AH52" s="811"/>
      <c r="AI52" s="811"/>
      <c r="AJ52" s="811"/>
      <c r="AK52" s="811"/>
      <c r="AL52" s="855"/>
      <c r="AM52" s="31"/>
      <c r="AO52" s="45"/>
      <c r="AP52" s="843" t="s">
        <v>440</v>
      </c>
      <c r="AQ52" s="844"/>
      <c r="AR52" s="844"/>
      <c r="AS52" s="844"/>
      <c r="AT52" s="844"/>
      <c r="AU52" s="844"/>
      <c r="AV52" s="844"/>
      <c r="AW52" s="844"/>
      <c r="AX52" s="879">
        <f>AX54+AX56+2</f>
        <v>11</v>
      </c>
      <c r="AY52" s="287"/>
      <c r="AZ52" s="31"/>
      <c r="BA52" s="45"/>
      <c r="BB52" s="287"/>
      <c r="BC52" s="287"/>
      <c r="BD52" s="287"/>
      <c r="BE52" s="857"/>
      <c r="BF52" s="857"/>
      <c r="BG52" s="857"/>
      <c r="BH52" s="857"/>
      <c r="BI52" s="857"/>
      <c r="BJ52" s="920"/>
      <c r="BK52" s="31"/>
      <c r="BL52" s="31"/>
      <c r="BM52" s="287"/>
      <c r="BN52" s="31"/>
      <c r="BO52" s="31"/>
      <c r="BP52" s="971"/>
      <c r="BQ52" s="972"/>
      <c r="BR52" s="972"/>
      <c r="BS52" s="972"/>
      <c r="BT52" s="972"/>
      <c r="BU52" s="972"/>
      <c r="BV52" s="1011"/>
      <c r="BW52" s="31"/>
      <c r="BX52" s="31"/>
      <c r="BY52" s="45"/>
      <c r="BZ52" s="287"/>
      <c r="CA52" s="287"/>
      <c r="CB52" s="287"/>
      <c r="CC52" s="851" t="s">
        <v>448</v>
      </c>
      <c r="CD52" s="851"/>
      <c r="CE52" s="851"/>
      <c r="CF52" s="851"/>
      <c r="CG52" s="851"/>
      <c r="CH52" s="943">
        <v>3</v>
      </c>
      <c r="CI52" s="146"/>
      <c r="CJ52" s="31"/>
      <c r="CK52" s="45"/>
      <c r="CL52" s="287"/>
      <c r="CM52" s="287"/>
      <c r="CN52" s="287"/>
      <c r="CO52" s="811"/>
      <c r="CP52" s="811"/>
      <c r="CQ52" s="811"/>
      <c r="CR52" s="811"/>
      <c r="CS52" s="811"/>
      <c r="CT52" s="886"/>
      <c r="CU52" s="31"/>
      <c r="CV52" s="31"/>
      <c r="CW52" s="38"/>
      <c r="CX52" s="845"/>
      <c r="CY52" s="846"/>
      <c r="CZ52" s="846"/>
      <c r="DA52" s="846"/>
      <c r="DB52" s="846"/>
      <c r="DC52" s="846"/>
      <c r="DD52" s="846"/>
      <c r="DE52" s="846"/>
      <c r="DF52" s="880"/>
      <c r="DG52" s="31"/>
      <c r="DH52" s="31"/>
      <c r="DI52" s="287"/>
      <c r="DJ52" s="288"/>
      <c r="DK52" s="287"/>
      <c r="DL52" s="287"/>
      <c r="DM52" s="811"/>
      <c r="DN52" s="811"/>
      <c r="DO52" s="811"/>
      <c r="DP52" s="811"/>
      <c r="DQ52" s="811"/>
      <c r="DR52" s="886"/>
      <c r="DS52" s="287"/>
      <c r="DT52" s="320"/>
      <c r="DU52" s="320"/>
      <c r="DV52" s="31"/>
      <c r="DW52" s="31"/>
      <c r="DX52" s="31"/>
      <c r="DY52" s="31"/>
      <c r="DZ52" s="31"/>
      <c r="EA52" s="811"/>
      <c r="EB52" s="811"/>
      <c r="EC52" s="811"/>
      <c r="ED52" s="811"/>
      <c r="EE52" s="811"/>
      <c r="EF52" s="886"/>
      <c r="EH52" s="30"/>
      <c r="EI52" s="36"/>
      <c r="ET52" s="47"/>
      <c r="EU52" s="287"/>
      <c r="EV52" s="288"/>
      <c r="EW52" s="287"/>
      <c r="EX52" s="300"/>
      <c r="EY52" s="300"/>
      <c r="EZ52" s="300"/>
      <c r="FA52" s="300"/>
      <c r="FB52" s="300"/>
      <c r="FC52" s="300"/>
      <c r="FD52" s="300"/>
      <c r="FE52" s="300"/>
      <c r="FF52" s="304"/>
      <c r="FG52" s="287"/>
      <c r="FH52" s="287"/>
      <c r="FI52" s="30"/>
      <c r="FJ52" s="36"/>
      <c r="FK52" s="68"/>
      <c r="FL52" s="934"/>
      <c r="FM52" s="935"/>
      <c r="FN52" s="935"/>
      <c r="FO52" s="935"/>
      <c r="FP52" s="935"/>
      <c r="FQ52" s="935"/>
      <c r="FR52" s="984"/>
      <c r="FS52" s="287"/>
      <c r="FT52" s="287"/>
      <c r="FU52" s="287"/>
      <c r="FV52" s="287"/>
      <c r="FW52" s="287"/>
      <c r="FX52" s="47"/>
      <c r="FY52" s="46"/>
      <c r="FZ52" s="31"/>
      <c r="GA52" s="845"/>
      <c r="GB52" s="846"/>
      <c r="GC52" s="846"/>
      <c r="GD52" s="846"/>
      <c r="GE52" s="846"/>
      <c r="GF52" s="846"/>
      <c r="GG52" s="846"/>
      <c r="GH52" s="846"/>
      <c r="GI52" s="846"/>
      <c r="GJ52" s="846"/>
      <c r="GK52" s="880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HJ52" s="320"/>
    </row>
    <row r="53" spans="2:218" ht="6" customHeight="1" x14ac:dyDescent="0.15">
      <c r="B53" s="45"/>
      <c r="C53" s="287"/>
      <c r="D53" s="41"/>
      <c r="E53" s="843" t="s">
        <v>223</v>
      </c>
      <c r="F53" s="844"/>
      <c r="G53" s="844"/>
      <c r="H53" s="844"/>
      <c r="I53" s="844"/>
      <c r="J53" s="844"/>
      <c r="K53" s="844"/>
      <c r="L53" s="844"/>
      <c r="M53" s="879">
        <f>2+M55+M57</f>
        <v>8</v>
      </c>
      <c r="N53" s="287"/>
      <c r="O53" s="287"/>
      <c r="P53" s="287"/>
      <c r="Q53" s="320"/>
      <c r="R53" s="287"/>
      <c r="S53" s="45"/>
      <c r="T53" s="287"/>
      <c r="U53" s="322"/>
      <c r="V53" s="322"/>
      <c r="W53" s="322"/>
      <c r="X53" s="322"/>
      <c r="Y53" s="322"/>
      <c r="Z53" s="323"/>
      <c r="AB53" s="31"/>
      <c r="AC53" s="45"/>
      <c r="AD53" s="287"/>
      <c r="AE53" s="287"/>
      <c r="AF53" s="287"/>
      <c r="AG53" s="287"/>
      <c r="AH53" s="287"/>
      <c r="AI53" s="287"/>
      <c r="AJ53" s="287"/>
      <c r="AK53" s="287"/>
      <c r="AL53" s="287"/>
      <c r="AM53" s="31"/>
      <c r="AO53" s="38"/>
      <c r="AP53" s="845"/>
      <c r="AQ53" s="846"/>
      <c r="AR53" s="846"/>
      <c r="AS53" s="846"/>
      <c r="AT53" s="846"/>
      <c r="AU53" s="846"/>
      <c r="AV53" s="846"/>
      <c r="AW53" s="846"/>
      <c r="AX53" s="880"/>
      <c r="AY53" s="287"/>
      <c r="AZ53" s="31"/>
      <c r="BA53" s="45"/>
      <c r="BB53" s="287"/>
      <c r="BC53" s="287"/>
      <c r="BD53" s="287"/>
      <c r="BE53" s="857" t="s">
        <v>500</v>
      </c>
      <c r="BF53" s="857"/>
      <c r="BG53" s="857"/>
      <c r="BH53" s="857"/>
      <c r="BI53" s="857"/>
      <c r="BJ53" s="943">
        <v>11</v>
      </c>
      <c r="BK53" s="31"/>
      <c r="BL53" s="31"/>
      <c r="BM53" s="287"/>
      <c r="BN53" s="287"/>
      <c r="BO53" s="287"/>
      <c r="BP53" s="287"/>
      <c r="BQ53" s="276"/>
      <c r="BR53" s="276"/>
      <c r="BS53" s="324"/>
      <c r="BT53" s="276"/>
      <c r="BU53" s="276"/>
      <c r="BV53" s="305"/>
      <c r="BW53" s="31"/>
      <c r="BX53" s="31"/>
      <c r="BY53" s="45"/>
      <c r="BZ53" s="287"/>
      <c r="CA53" s="287"/>
      <c r="CB53" s="287"/>
      <c r="CC53" s="811"/>
      <c r="CD53" s="811"/>
      <c r="CE53" s="811"/>
      <c r="CF53" s="811"/>
      <c r="CG53" s="811"/>
      <c r="CH53" s="943"/>
      <c r="CI53" s="146"/>
      <c r="CJ53" s="31"/>
      <c r="CK53" s="45"/>
      <c r="CL53" s="287"/>
      <c r="CM53" s="287"/>
      <c r="CN53" s="287"/>
      <c r="CO53" s="287"/>
      <c r="CP53" s="287"/>
      <c r="CQ53" s="287"/>
      <c r="CR53" s="287"/>
      <c r="CS53" s="287"/>
      <c r="CT53" s="287"/>
      <c r="CU53" s="31"/>
      <c r="CV53" s="31"/>
      <c r="CW53" s="45"/>
      <c r="CX53" s="287"/>
      <c r="CY53" s="287"/>
      <c r="CZ53" s="287"/>
      <c r="DA53" s="1005" t="s">
        <v>457</v>
      </c>
      <c r="DB53" s="1005"/>
      <c r="DC53" s="1005"/>
      <c r="DD53" s="1005"/>
      <c r="DE53" s="1005"/>
      <c r="DF53" s="960">
        <v>4</v>
      </c>
      <c r="DG53" s="31"/>
      <c r="DH53" s="31"/>
      <c r="DI53" s="287"/>
      <c r="DJ53" s="288"/>
      <c r="DK53" s="287"/>
      <c r="DL53" s="287"/>
      <c r="DM53" s="811" t="s">
        <v>445</v>
      </c>
      <c r="DN53" s="811"/>
      <c r="DO53" s="811"/>
      <c r="DP53" s="811"/>
      <c r="DQ53" s="811"/>
      <c r="DR53" s="886">
        <v>4</v>
      </c>
      <c r="DS53" s="287"/>
      <c r="DT53" s="287"/>
      <c r="DU53" s="287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45"/>
      <c r="EI53" s="288"/>
      <c r="EJ53" s="285"/>
      <c r="EK53" s="843" t="s">
        <v>451</v>
      </c>
      <c r="EL53" s="844"/>
      <c r="EM53" s="844"/>
      <c r="EN53" s="844"/>
      <c r="EO53" s="844"/>
      <c r="EP53" s="844"/>
      <c r="EQ53" s="844"/>
      <c r="ER53" s="844"/>
      <c r="ES53" s="879">
        <f>1+ES55+ES57+ES59</f>
        <v>10</v>
      </c>
      <c r="ET53" s="214"/>
      <c r="EU53" s="287"/>
      <c r="EV53" s="288"/>
      <c r="EW53" s="287"/>
      <c r="EX53" s="301"/>
      <c r="EY53" s="301"/>
      <c r="EZ53" s="301"/>
      <c r="FA53" s="301"/>
      <c r="FB53" s="301"/>
      <c r="FC53" s="301"/>
      <c r="FD53" s="301"/>
      <c r="FE53" s="301"/>
      <c r="FF53" s="321"/>
      <c r="FG53" s="287"/>
      <c r="FH53" s="287"/>
      <c r="FI53" s="30"/>
      <c r="FJ53" s="36"/>
      <c r="FK53" s="320"/>
      <c r="FL53" s="936"/>
      <c r="FM53" s="937"/>
      <c r="FN53" s="937"/>
      <c r="FO53" s="937"/>
      <c r="FP53" s="937"/>
      <c r="FQ53" s="937"/>
      <c r="FR53" s="963"/>
      <c r="FS53" s="287"/>
      <c r="FT53" s="287"/>
      <c r="FU53" s="287"/>
      <c r="FV53" s="287"/>
      <c r="FW53" s="287"/>
      <c r="FX53" s="47"/>
      <c r="FY53" s="46"/>
      <c r="FZ53" s="31"/>
      <c r="GA53" s="31"/>
      <c r="GB53" s="31"/>
      <c r="GC53" s="31"/>
      <c r="GD53" s="31"/>
      <c r="GE53" s="31"/>
      <c r="GF53" s="851" t="s">
        <v>453</v>
      </c>
      <c r="GG53" s="851"/>
      <c r="GH53" s="851"/>
      <c r="GI53" s="851"/>
      <c r="GJ53" s="851"/>
      <c r="GK53" s="960">
        <v>5</v>
      </c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HJ53" s="212"/>
    </row>
    <row r="54" spans="2:218" ht="6" customHeight="1" x14ac:dyDescent="0.15">
      <c r="B54" s="45"/>
      <c r="C54" s="287"/>
      <c r="D54" s="45"/>
      <c r="E54" s="845"/>
      <c r="F54" s="846"/>
      <c r="G54" s="846"/>
      <c r="H54" s="846"/>
      <c r="I54" s="846"/>
      <c r="J54" s="846"/>
      <c r="K54" s="846"/>
      <c r="L54" s="846"/>
      <c r="M54" s="880"/>
      <c r="N54" s="287"/>
      <c r="O54" s="287"/>
      <c r="P54" s="287"/>
      <c r="Q54" s="287"/>
      <c r="R54" s="287"/>
      <c r="S54" s="45"/>
      <c r="T54" s="325"/>
      <c r="U54" s="325"/>
      <c r="V54" s="325"/>
      <c r="W54" s="325"/>
      <c r="X54" s="325"/>
      <c r="Y54" s="325"/>
      <c r="Z54" s="321"/>
      <c r="AB54" s="31"/>
      <c r="AC54" s="45"/>
      <c r="AD54" s="287"/>
      <c r="AE54" s="287"/>
      <c r="AF54" s="287"/>
      <c r="AG54" s="287"/>
      <c r="AH54" s="287"/>
      <c r="AI54" s="287"/>
      <c r="AJ54" s="287"/>
      <c r="AK54" s="287"/>
      <c r="AL54" s="287"/>
      <c r="AM54" s="31"/>
      <c r="AO54" s="45"/>
      <c r="AP54" s="287"/>
      <c r="AQ54" s="287"/>
      <c r="AR54" s="287"/>
      <c r="AS54" s="1006" t="s">
        <v>633</v>
      </c>
      <c r="AT54" s="1006"/>
      <c r="AU54" s="1006"/>
      <c r="AV54" s="1006"/>
      <c r="AW54" s="1006"/>
      <c r="AX54" s="886">
        <f>4</f>
        <v>4</v>
      </c>
      <c r="AY54" s="287"/>
      <c r="AZ54" s="31"/>
      <c r="BA54" s="45"/>
      <c r="BB54" s="287"/>
      <c r="BC54" s="287"/>
      <c r="BD54" s="287"/>
      <c r="BE54" s="857"/>
      <c r="BF54" s="857"/>
      <c r="BG54" s="857"/>
      <c r="BH54" s="857"/>
      <c r="BI54" s="857"/>
      <c r="BJ54" s="943"/>
      <c r="BK54" s="31"/>
      <c r="BL54" s="31"/>
      <c r="BM54" s="287"/>
      <c r="BN54" s="287"/>
      <c r="BO54" s="287"/>
      <c r="BP54" s="287"/>
      <c r="BQ54" s="276"/>
      <c r="BR54" s="276"/>
      <c r="BS54" s="324"/>
      <c r="BT54" s="276"/>
      <c r="BU54" s="276"/>
      <c r="BV54" s="305"/>
      <c r="BW54" s="31"/>
      <c r="BX54" s="31"/>
      <c r="BY54" s="45"/>
      <c r="BZ54" s="287"/>
      <c r="CA54" s="287"/>
      <c r="CB54" s="287"/>
      <c r="CC54" s="811" t="s">
        <v>454</v>
      </c>
      <c r="CD54" s="811"/>
      <c r="CE54" s="811"/>
      <c r="CF54" s="811"/>
      <c r="CG54" s="811"/>
      <c r="CH54" s="943">
        <v>4</v>
      </c>
      <c r="CI54" s="146"/>
      <c r="CJ54" s="31"/>
      <c r="CK54" s="45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45"/>
      <c r="CX54" s="287"/>
      <c r="CY54" s="287"/>
      <c r="CZ54" s="287"/>
      <c r="DA54" s="1004"/>
      <c r="DB54" s="1004"/>
      <c r="DC54" s="1004"/>
      <c r="DD54" s="1004"/>
      <c r="DE54" s="1004"/>
      <c r="DF54" s="886"/>
      <c r="DG54" s="31"/>
      <c r="DH54" s="31"/>
      <c r="DI54" s="287"/>
      <c r="DJ54" s="288"/>
      <c r="DK54" s="287"/>
      <c r="DL54" s="287"/>
      <c r="DM54" s="811"/>
      <c r="DN54" s="811"/>
      <c r="DO54" s="811"/>
      <c r="DP54" s="811"/>
      <c r="DQ54" s="811"/>
      <c r="DR54" s="886"/>
      <c r="DS54" s="287"/>
      <c r="DT54" s="287"/>
      <c r="DU54" s="287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45"/>
      <c r="EI54" s="31"/>
      <c r="EJ54" s="31"/>
      <c r="EK54" s="845"/>
      <c r="EL54" s="846"/>
      <c r="EM54" s="846"/>
      <c r="EN54" s="846"/>
      <c r="EO54" s="846"/>
      <c r="EP54" s="846"/>
      <c r="EQ54" s="846"/>
      <c r="ER54" s="846"/>
      <c r="ES54" s="880"/>
      <c r="ET54" s="214"/>
      <c r="EU54" s="287"/>
      <c r="EV54" s="288"/>
      <c r="EW54" s="285"/>
      <c r="EX54" s="843" t="s">
        <v>447</v>
      </c>
      <c r="EY54" s="844"/>
      <c r="EZ54" s="844"/>
      <c r="FA54" s="844"/>
      <c r="FB54" s="844"/>
      <c r="FC54" s="844"/>
      <c r="FD54" s="844"/>
      <c r="FE54" s="844"/>
      <c r="FF54" s="883">
        <f>FF56+4</f>
        <v>7</v>
      </c>
      <c r="FG54" s="287"/>
      <c r="FH54" s="287"/>
      <c r="FI54" s="30"/>
      <c r="FJ54" s="36"/>
      <c r="FK54" s="320"/>
      <c r="FL54" s="320"/>
      <c r="FM54" s="320"/>
      <c r="FN54" s="320"/>
      <c r="FO54" s="320"/>
      <c r="FP54" s="320"/>
      <c r="FQ54" s="320"/>
      <c r="FR54" s="320"/>
      <c r="FS54" s="287"/>
      <c r="FT54" s="287"/>
      <c r="FU54" s="287"/>
      <c r="FV54" s="287"/>
      <c r="FW54" s="287"/>
      <c r="FX54" s="47"/>
      <c r="FY54" s="46"/>
      <c r="FZ54" s="31"/>
      <c r="GA54" s="31"/>
      <c r="GB54" s="31"/>
      <c r="GC54" s="31"/>
      <c r="GD54" s="31"/>
      <c r="GE54" s="31"/>
      <c r="GF54" s="811"/>
      <c r="GG54" s="811"/>
      <c r="GH54" s="811"/>
      <c r="GI54" s="811"/>
      <c r="GJ54" s="811"/>
      <c r="GK54" s="886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HJ54" s="212"/>
    </row>
    <row r="55" spans="2:218" ht="6" customHeight="1" x14ac:dyDescent="0.15">
      <c r="B55" s="45"/>
      <c r="C55" s="31"/>
      <c r="D55" s="45"/>
      <c r="E55" s="288"/>
      <c r="F55" s="287"/>
      <c r="G55" s="287"/>
      <c r="H55" s="851" t="s">
        <v>449</v>
      </c>
      <c r="I55" s="851"/>
      <c r="J55" s="851"/>
      <c r="K55" s="851"/>
      <c r="L55" s="851"/>
      <c r="M55" s="960">
        <v>3</v>
      </c>
      <c r="N55" s="287"/>
      <c r="O55" s="287"/>
      <c r="P55" s="287"/>
      <c r="R55" s="320"/>
      <c r="S55" s="45"/>
      <c r="T55" s="996" t="s">
        <v>701</v>
      </c>
      <c r="U55" s="997"/>
      <c r="V55" s="997"/>
      <c r="W55" s="997"/>
      <c r="X55" s="997"/>
      <c r="Y55" s="997"/>
      <c r="Z55" s="883"/>
      <c r="AB55" s="31"/>
      <c r="AC55" s="41"/>
      <c r="AD55" s="843" t="s">
        <v>459</v>
      </c>
      <c r="AE55" s="844"/>
      <c r="AF55" s="844"/>
      <c r="AG55" s="844"/>
      <c r="AH55" s="844"/>
      <c r="AI55" s="844"/>
      <c r="AJ55" s="844"/>
      <c r="AK55" s="844"/>
      <c r="AL55" s="879">
        <f>AL57+AL59+1</f>
        <v>22</v>
      </c>
      <c r="AM55" s="31"/>
      <c r="AO55" s="45"/>
      <c r="AP55" s="287"/>
      <c r="AQ55" s="287"/>
      <c r="AR55" s="287"/>
      <c r="AS55" s="1007"/>
      <c r="AT55" s="1007"/>
      <c r="AU55" s="1007"/>
      <c r="AV55" s="1007"/>
      <c r="AW55" s="1007"/>
      <c r="AX55" s="886"/>
      <c r="AY55" s="287"/>
      <c r="AZ55" s="288"/>
      <c r="BA55" s="45"/>
      <c r="BB55" s="287"/>
      <c r="BC55" s="287"/>
      <c r="BD55" s="31"/>
      <c r="BE55" s="31"/>
      <c r="BF55" s="31"/>
      <c r="BG55" s="31"/>
      <c r="BH55" s="31"/>
      <c r="BI55" s="31"/>
      <c r="BJ55" s="31"/>
      <c r="BK55" s="31"/>
      <c r="BL55" s="287"/>
      <c r="BM55" s="287"/>
      <c r="BN55" s="287"/>
      <c r="BO55" s="287"/>
      <c r="BP55" s="287"/>
      <c r="BQ55" s="295"/>
      <c r="BR55" s="295"/>
      <c r="BS55" s="218"/>
      <c r="BT55" s="295"/>
      <c r="BU55" s="295"/>
      <c r="BV55" s="305"/>
      <c r="BW55" s="31"/>
      <c r="BX55" s="31"/>
      <c r="BY55" s="45"/>
      <c r="BZ55" s="287"/>
      <c r="CA55" s="287"/>
      <c r="CB55" s="287"/>
      <c r="CC55" s="811"/>
      <c r="CD55" s="811"/>
      <c r="CE55" s="811"/>
      <c r="CF55" s="811"/>
      <c r="CG55" s="811"/>
      <c r="CH55" s="943"/>
      <c r="CI55" s="146"/>
      <c r="CJ55" s="31"/>
      <c r="CK55" s="41"/>
      <c r="CL55" s="843" t="s">
        <v>456</v>
      </c>
      <c r="CM55" s="844"/>
      <c r="CN55" s="844"/>
      <c r="CO55" s="844"/>
      <c r="CP55" s="844"/>
      <c r="CQ55" s="844"/>
      <c r="CR55" s="844"/>
      <c r="CS55" s="844"/>
      <c r="CT55" s="879">
        <f>CT57+CT59+CT61+1</f>
        <v>19</v>
      </c>
      <c r="CU55" s="31"/>
      <c r="CV55" s="31"/>
      <c r="CW55" s="45"/>
      <c r="CX55" s="287"/>
      <c r="CY55" s="287"/>
      <c r="CZ55" s="287"/>
      <c r="DA55" s="1004" t="s">
        <v>462</v>
      </c>
      <c r="DB55" s="1004"/>
      <c r="DC55" s="1004"/>
      <c r="DD55" s="1004"/>
      <c r="DE55" s="1004"/>
      <c r="DF55" s="886">
        <v>5</v>
      </c>
      <c r="DG55" s="31"/>
      <c r="DH55" s="31"/>
      <c r="DI55" s="287"/>
      <c r="DJ55" s="288"/>
      <c r="DK55" s="31"/>
      <c r="DL55" s="31"/>
      <c r="DM55" s="31"/>
      <c r="DN55" s="31"/>
      <c r="DO55" s="31"/>
      <c r="DP55" s="31"/>
      <c r="DQ55" s="31"/>
      <c r="DR55" s="31"/>
      <c r="DS55" s="287"/>
      <c r="DT55" s="287"/>
      <c r="DU55" s="287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45"/>
      <c r="EI55" s="31"/>
      <c r="EJ55" s="31"/>
      <c r="EK55" s="287"/>
      <c r="EL55" s="287"/>
      <c r="EM55" s="287"/>
      <c r="EN55" s="851" t="s">
        <v>458</v>
      </c>
      <c r="EO55" s="851"/>
      <c r="EP55" s="851"/>
      <c r="EQ55" s="851"/>
      <c r="ER55" s="851"/>
      <c r="ES55" s="886">
        <v>3</v>
      </c>
      <c r="ET55" s="214"/>
      <c r="EU55" s="287"/>
      <c r="EV55" s="288"/>
      <c r="EW55" s="283"/>
      <c r="EX55" s="845"/>
      <c r="EY55" s="846"/>
      <c r="EZ55" s="846"/>
      <c r="FA55" s="846"/>
      <c r="FB55" s="846"/>
      <c r="FC55" s="846"/>
      <c r="FD55" s="846"/>
      <c r="FE55" s="846"/>
      <c r="FF55" s="884"/>
      <c r="FG55" s="287"/>
      <c r="FH55" s="287"/>
      <c r="FI55" s="30"/>
      <c r="FJ55" s="36"/>
      <c r="FK55" s="320"/>
      <c r="FL55" s="320"/>
      <c r="FM55" s="320"/>
      <c r="FN55" s="320"/>
      <c r="FO55" s="320"/>
      <c r="FP55" s="320"/>
      <c r="FQ55" s="320"/>
      <c r="FR55" s="320"/>
      <c r="FS55" s="287"/>
      <c r="FT55" s="287"/>
      <c r="FU55" s="287"/>
      <c r="FV55" s="287"/>
      <c r="FW55" s="287"/>
      <c r="FX55" s="47"/>
      <c r="FY55" s="46"/>
      <c r="FZ55" s="31"/>
      <c r="GA55" s="287"/>
      <c r="GB55" s="287"/>
      <c r="GC55" s="287"/>
      <c r="GD55" s="287"/>
      <c r="GE55" s="287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HJ55" s="317"/>
    </row>
    <row r="56" spans="2:218" ht="6" customHeight="1" x14ac:dyDescent="0.15">
      <c r="B56" s="45"/>
      <c r="C56" s="31"/>
      <c r="D56" s="45"/>
      <c r="E56" s="288"/>
      <c r="F56" s="287"/>
      <c r="G56" s="287"/>
      <c r="H56" s="811"/>
      <c r="I56" s="811"/>
      <c r="J56" s="811"/>
      <c r="K56" s="811"/>
      <c r="L56" s="811"/>
      <c r="M56" s="924"/>
      <c r="N56" s="287"/>
      <c r="O56" s="287"/>
      <c r="P56" s="287"/>
      <c r="R56" s="320"/>
      <c r="S56" s="50"/>
      <c r="T56" s="998"/>
      <c r="U56" s="999"/>
      <c r="V56" s="999"/>
      <c r="W56" s="999"/>
      <c r="X56" s="999"/>
      <c r="Y56" s="999"/>
      <c r="Z56" s="884"/>
      <c r="AB56" s="31"/>
      <c r="AC56" s="51"/>
      <c r="AD56" s="845"/>
      <c r="AE56" s="846"/>
      <c r="AF56" s="846"/>
      <c r="AG56" s="846"/>
      <c r="AH56" s="846"/>
      <c r="AI56" s="846"/>
      <c r="AJ56" s="846"/>
      <c r="AK56" s="846"/>
      <c r="AL56" s="880"/>
      <c r="AM56" s="31"/>
      <c r="AO56" s="45"/>
      <c r="AP56" s="31"/>
      <c r="AQ56" s="31"/>
      <c r="AR56" s="31"/>
      <c r="AS56" s="811" t="s">
        <v>634</v>
      </c>
      <c r="AT56" s="811"/>
      <c r="AU56" s="811"/>
      <c r="AV56" s="811"/>
      <c r="AW56" s="811"/>
      <c r="AX56" s="886">
        <v>5</v>
      </c>
      <c r="AY56" s="287"/>
      <c r="AZ56" s="288"/>
      <c r="BA56" s="45"/>
      <c r="BB56" s="287"/>
      <c r="BC56" s="285"/>
      <c r="BD56" s="31"/>
      <c r="BE56" s="31"/>
      <c r="BF56" s="31"/>
      <c r="BG56" s="31"/>
      <c r="BH56" s="31"/>
      <c r="BI56" s="31"/>
      <c r="BJ56" s="31"/>
      <c r="BK56" s="31"/>
      <c r="BL56" s="287"/>
      <c r="BM56" s="287"/>
      <c r="BN56" s="287"/>
      <c r="BO56" s="287"/>
      <c r="BP56" s="287"/>
      <c r="BQ56" s="295"/>
      <c r="BR56" s="295"/>
      <c r="BS56" s="218"/>
      <c r="BT56" s="295"/>
      <c r="BU56" s="295"/>
      <c r="BV56" s="305"/>
      <c r="BW56" s="31"/>
      <c r="BX56" s="31"/>
      <c r="BY56" s="45"/>
      <c r="BZ56" s="31"/>
      <c r="CA56" s="31"/>
      <c r="CB56" s="31"/>
      <c r="CC56" s="31"/>
      <c r="CD56" s="31"/>
      <c r="CE56" s="31"/>
      <c r="CF56" s="31"/>
      <c r="CG56" s="31"/>
      <c r="CH56" s="146"/>
      <c r="CI56" s="146"/>
      <c r="CJ56" s="31"/>
      <c r="CK56" s="38"/>
      <c r="CL56" s="845"/>
      <c r="CM56" s="846"/>
      <c r="CN56" s="846"/>
      <c r="CO56" s="846"/>
      <c r="CP56" s="846"/>
      <c r="CQ56" s="846"/>
      <c r="CR56" s="846"/>
      <c r="CS56" s="846"/>
      <c r="CT56" s="880"/>
      <c r="CU56" s="31"/>
      <c r="CV56" s="31"/>
      <c r="CW56" s="45"/>
      <c r="CX56" s="287"/>
      <c r="CY56" s="287"/>
      <c r="CZ56" s="287"/>
      <c r="DA56" s="1004"/>
      <c r="DB56" s="1004"/>
      <c r="DC56" s="1004"/>
      <c r="DD56" s="1004"/>
      <c r="DE56" s="1004"/>
      <c r="DF56" s="886"/>
      <c r="DG56" s="31"/>
      <c r="DI56" s="287"/>
      <c r="DJ56" s="288"/>
      <c r="DK56" s="31"/>
      <c r="DL56" s="31"/>
      <c r="DM56" s="31"/>
      <c r="DN56" s="31"/>
      <c r="DO56" s="31"/>
      <c r="DP56" s="31"/>
      <c r="DQ56" s="31"/>
      <c r="DR56" s="31"/>
      <c r="DS56" s="287"/>
      <c r="DT56" s="287"/>
      <c r="DU56" s="287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45"/>
      <c r="EI56" s="31"/>
      <c r="EJ56" s="31"/>
      <c r="EK56" s="287"/>
      <c r="EL56" s="287"/>
      <c r="EM56" s="287"/>
      <c r="EN56" s="811"/>
      <c r="EO56" s="811"/>
      <c r="EP56" s="811"/>
      <c r="EQ56" s="811"/>
      <c r="ER56" s="811"/>
      <c r="ES56" s="886"/>
      <c r="ET56" s="214"/>
      <c r="EU56" s="287"/>
      <c r="EV56" s="288"/>
      <c r="EW56" s="287"/>
      <c r="EX56" s="287"/>
      <c r="EY56" s="287"/>
      <c r="EZ56" s="287"/>
      <c r="FA56" s="856" t="s">
        <v>452</v>
      </c>
      <c r="FB56" s="856"/>
      <c r="FC56" s="856"/>
      <c r="FD56" s="856"/>
      <c r="FE56" s="856"/>
      <c r="FF56" s="919">
        <v>3</v>
      </c>
      <c r="FG56" s="287"/>
      <c r="FI56" s="30"/>
      <c r="FJ56" s="36"/>
      <c r="FL56" s="932" t="s">
        <v>591</v>
      </c>
      <c r="FM56" s="933"/>
      <c r="FN56" s="933"/>
      <c r="FO56" s="933"/>
      <c r="FP56" s="933"/>
      <c r="FQ56" s="933"/>
      <c r="FR56" s="904" t="s">
        <v>694</v>
      </c>
      <c r="FX56" s="47"/>
      <c r="FY56" s="46"/>
      <c r="FZ56" s="31"/>
      <c r="GA56" s="287"/>
      <c r="GB56" s="287"/>
      <c r="GC56" s="287"/>
      <c r="GD56" s="287"/>
      <c r="GE56" s="287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HJ56" s="317"/>
    </row>
    <row r="57" spans="2:218" ht="6" customHeight="1" x14ac:dyDescent="0.15">
      <c r="B57" s="45"/>
      <c r="C57" s="287"/>
      <c r="D57" s="45"/>
      <c r="E57" s="288"/>
      <c r="F57" s="287"/>
      <c r="G57" s="287"/>
      <c r="H57" s="811" t="s">
        <v>455</v>
      </c>
      <c r="I57" s="811"/>
      <c r="J57" s="811"/>
      <c r="K57" s="811"/>
      <c r="L57" s="811"/>
      <c r="M57" s="924">
        <v>3</v>
      </c>
      <c r="N57" s="287"/>
      <c r="O57" s="287"/>
      <c r="P57" s="287"/>
      <c r="R57" s="287"/>
      <c r="S57" s="30"/>
      <c r="Z57" s="305"/>
      <c r="AB57" s="287"/>
      <c r="AC57" s="45"/>
      <c r="AD57" s="287"/>
      <c r="AE57" s="287"/>
      <c r="AF57" s="287"/>
      <c r="AG57" s="851" t="s">
        <v>467</v>
      </c>
      <c r="AH57" s="851"/>
      <c r="AI57" s="851"/>
      <c r="AJ57" s="851"/>
      <c r="AK57" s="851"/>
      <c r="AL57" s="854">
        <v>10</v>
      </c>
      <c r="AM57" s="31"/>
      <c r="AO57" s="45"/>
      <c r="AP57" s="31"/>
      <c r="AQ57" s="31"/>
      <c r="AR57" s="31"/>
      <c r="AS57" s="811"/>
      <c r="AT57" s="811"/>
      <c r="AU57" s="811"/>
      <c r="AV57" s="811"/>
      <c r="AW57" s="811"/>
      <c r="AX57" s="886"/>
      <c r="AY57" s="287"/>
      <c r="AZ57" s="31"/>
      <c r="BA57" s="49"/>
      <c r="BB57" s="969" t="s">
        <v>278</v>
      </c>
      <c r="BC57" s="970"/>
      <c r="BD57" s="970"/>
      <c r="BE57" s="970"/>
      <c r="BF57" s="970"/>
      <c r="BG57" s="970"/>
      <c r="BH57" s="970"/>
      <c r="BI57" s="970"/>
      <c r="BJ57" s="883">
        <f>BJ61+BJ59+1</f>
        <v>19</v>
      </c>
      <c r="BK57" s="31"/>
      <c r="BL57" s="31"/>
      <c r="BM57" s="287"/>
      <c r="BN57" s="308"/>
      <c r="BO57" s="308"/>
      <c r="BP57" s="308"/>
      <c r="BQ57" s="308"/>
      <c r="BR57" s="308"/>
      <c r="BS57" s="219"/>
      <c r="BT57" s="308"/>
      <c r="BU57" s="308"/>
      <c r="BV57" s="305"/>
      <c r="BW57" s="31"/>
      <c r="BX57" s="31"/>
      <c r="BY57" s="45"/>
      <c r="BZ57" s="31"/>
      <c r="CA57" s="31"/>
      <c r="CB57" s="31"/>
      <c r="CC57" s="31"/>
      <c r="CD57" s="31"/>
      <c r="CE57" s="31"/>
      <c r="CF57" s="31"/>
      <c r="CG57" s="31"/>
      <c r="CH57" s="146"/>
      <c r="CI57" s="146"/>
      <c r="CJ57" s="31"/>
      <c r="CK57" s="45"/>
      <c r="CL57" s="287"/>
      <c r="CM57" s="287"/>
      <c r="CN57" s="287"/>
      <c r="CO57" s="851" t="s">
        <v>461</v>
      </c>
      <c r="CP57" s="851"/>
      <c r="CQ57" s="851"/>
      <c r="CR57" s="851"/>
      <c r="CS57" s="851"/>
      <c r="CT57" s="886">
        <v>6</v>
      </c>
      <c r="CU57" s="31"/>
      <c r="CV57" s="31"/>
      <c r="CW57" s="45"/>
      <c r="CX57" s="31"/>
      <c r="CY57" s="31"/>
      <c r="CZ57" s="31"/>
      <c r="DA57" s="1004" t="s">
        <v>470</v>
      </c>
      <c r="DB57" s="1004"/>
      <c r="DC57" s="1004"/>
      <c r="DD57" s="1004"/>
      <c r="DE57" s="1004"/>
      <c r="DF57" s="886">
        <v>3</v>
      </c>
      <c r="DG57" s="31"/>
      <c r="DI57" s="287"/>
      <c r="DJ57" s="288"/>
      <c r="DK57" s="285"/>
      <c r="DL57" s="843" t="s">
        <v>256</v>
      </c>
      <c r="DM57" s="844"/>
      <c r="DN57" s="844"/>
      <c r="DO57" s="844"/>
      <c r="DP57" s="844"/>
      <c r="DQ57" s="844"/>
      <c r="DR57" s="883" t="s">
        <v>702</v>
      </c>
      <c r="DS57" s="287"/>
      <c r="DT57" s="287"/>
      <c r="DU57" s="287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45"/>
      <c r="EI57" s="31"/>
      <c r="EJ57" s="31"/>
      <c r="EK57" s="287"/>
      <c r="EL57" s="287"/>
      <c r="EM57" s="287"/>
      <c r="EN57" s="923" t="s">
        <v>464</v>
      </c>
      <c r="EO57" s="923"/>
      <c r="EP57" s="923"/>
      <c r="EQ57" s="923"/>
      <c r="ER57" s="923"/>
      <c r="ES57" s="886">
        <v>3</v>
      </c>
      <c r="ET57" s="214"/>
      <c r="EU57" s="287"/>
      <c r="EV57" s="288"/>
      <c r="EW57" s="287"/>
      <c r="EX57" s="287"/>
      <c r="EY57" s="287"/>
      <c r="EZ57" s="287"/>
      <c r="FA57" s="857"/>
      <c r="FB57" s="857"/>
      <c r="FC57" s="857"/>
      <c r="FD57" s="857"/>
      <c r="FE57" s="857"/>
      <c r="FF57" s="920"/>
      <c r="FG57" s="287"/>
      <c r="FH57" s="287"/>
      <c r="FI57" s="30"/>
      <c r="FJ57" s="36"/>
      <c r="FK57" s="33"/>
      <c r="FL57" s="934"/>
      <c r="FM57" s="935"/>
      <c r="FN57" s="935"/>
      <c r="FO57" s="935"/>
      <c r="FP57" s="935"/>
      <c r="FQ57" s="935"/>
      <c r="FR57" s="984"/>
      <c r="FS57" s="287"/>
      <c r="FT57" s="287"/>
      <c r="FU57" s="287"/>
      <c r="FV57" s="287"/>
      <c r="FW57" s="287"/>
      <c r="FX57" s="47"/>
      <c r="FY57" s="46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</row>
    <row r="58" spans="2:218" ht="6" customHeight="1" x14ac:dyDescent="0.15">
      <c r="B58" s="45"/>
      <c r="C58" s="287"/>
      <c r="D58" s="45"/>
      <c r="E58" s="288"/>
      <c r="F58" s="287"/>
      <c r="G58" s="287"/>
      <c r="H58" s="811"/>
      <c r="I58" s="811"/>
      <c r="J58" s="811"/>
      <c r="K58" s="811"/>
      <c r="L58" s="811"/>
      <c r="M58" s="924"/>
      <c r="N58" s="287"/>
      <c r="O58" s="287"/>
      <c r="P58" s="320"/>
      <c r="R58" s="287"/>
      <c r="S58" s="30"/>
      <c r="Z58" s="67"/>
      <c r="AB58" s="287"/>
      <c r="AC58" s="45"/>
      <c r="AD58" s="287"/>
      <c r="AE58" s="287"/>
      <c r="AF58" s="287"/>
      <c r="AG58" s="811"/>
      <c r="AH58" s="811"/>
      <c r="AI58" s="811"/>
      <c r="AJ58" s="811"/>
      <c r="AK58" s="811"/>
      <c r="AL58" s="855"/>
      <c r="AM58" s="31"/>
      <c r="AO58" s="45"/>
      <c r="AP58" s="287"/>
      <c r="AQ58" s="287"/>
      <c r="AR58" s="287"/>
      <c r="AS58" s="287"/>
      <c r="AT58" s="287"/>
      <c r="AU58" s="287"/>
      <c r="AV58" s="287"/>
      <c r="AW58" s="287"/>
      <c r="AX58" s="287"/>
      <c r="AY58" s="287"/>
      <c r="AZ58" s="31"/>
      <c r="BA58" s="45"/>
      <c r="BB58" s="971"/>
      <c r="BC58" s="972"/>
      <c r="BD58" s="972"/>
      <c r="BE58" s="972"/>
      <c r="BF58" s="972"/>
      <c r="BG58" s="972"/>
      <c r="BH58" s="972"/>
      <c r="BI58" s="972"/>
      <c r="BJ58" s="884"/>
      <c r="BK58" s="31"/>
      <c r="BL58" s="287"/>
      <c r="BM58" s="287"/>
      <c r="BN58" s="308"/>
      <c r="BO58" s="308"/>
      <c r="BP58" s="308"/>
      <c r="BQ58" s="308"/>
      <c r="BR58" s="308"/>
      <c r="BS58" s="219"/>
      <c r="BT58" s="308"/>
      <c r="BU58" s="308"/>
      <c r="BV58" s="305"/>
      <c r="BW58" s="31"/>
      <c r="BX58" s="31"/>
      <c r="BY58" s="41"/>
      <c r="BZ58" s="843" t="s">
        <v>305</v>
      </c>
      <c r="CA58" s="844"/>
      <c r="CB58" s="844"/>
      <c r="CC58" s="844"/>
      <c r="CD58" s="844"/>
      <c r="CE58" s="844"/>
      <c r="CF58" s="844"/>
      <c r="CG58" s="844"/>
      <c r="CH58" s="883">
        <f>CH60+CH64+4</f>
        <v>12</v>
      </c>
      <c r="CI58" s="146"/>
      <c r="CJ58" s="31"/>
      <c r="CK58" s="45"/>
      <c r="CL58" s="287"/>
      <c r="CM58" s="287"/>
      <c r="CN58" s="287"/>
      <c r="CO58" s="811"/>
      <c r="CP58" s="811"/>
      <c r="CQ58" s="811"/>
      <c r="CR58" s="811"/>
      <c r="CS58" s="811"/>
      <c r="CT58" s="886"/>
      <c r="CU58" s="31"/>
      <c r="CV58" s="31"/>
      <c r="CW58" s="30"/>
      <c r="CX58" s="320"/>
      <c r="DA58" s="1004"/>
      <c r="DB58" s="1004"/>
      <c r="DC58" s="1004"/>
      <c r="DD58" s="1004"/>
      <c r="DE58" s="1004"/>
      <c r="DF58" s="886"/>
      <c r="DG58" s="31"/>
      <c r="DI58" s="287"/>
      <c r="DJ58" s="287"/>
      <c r="DK58" s="287"/>
      <c r="DL58" s="845"/>
      <c r="DM58" s="846"/>
      <c r="DN58" s="846"/>
      <c r="DO58" s="846"/>
      <c r="DP58" s="846"/>
      <c r="DQ58" s="846"/>
      <c r="DR58" s="884"/>
      <c r="DS58" s="287"/>
      <c r="DT58" s="287"/>
      <c r="DU58" s="287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45"/>
      <c r="EI58" s="31"/>
      <c r="EJ58" s="31"/>
      <c r="EK58" s="287"/>
      <c r="EL58" s="287"/>
      <c r="EM58" s="287"/>
      <c r="EN58" s="923"/>
      <c r="EO58" s="923"/>
      <c r="EP58" s="923"/>
      <c r="EQ58" s="923"/>
      <c r="ER58" s="923"/>
      <c r="ES58" s="886"/>
      <c r="ET58" s="214"/>
      <c r="EU58" s="287"/>
      <c r="EV58" s="288"/>
      <c r="EW58" s="45"/>
      <c r="EX58" s="298"/>
      <c r="EY58" s="298"/>
      <c r="EZ58" s="298"/>
      <c r="FA58" s="298"/>
      <c r="FB58" s="298"/>
      <c r="FC58" s="298"/>
      <c r="FD58" s="298"/>
      <c r="FE58" s="298"/>
      <c r="FF58" s="305"/>
      <c r="FG58" s="287"/>
      <c r="FH58" s="287"/>
      <c r="FI58" s="30"/>
      <c r="FJ58" s="36"/>
      <c r="FK58" s="40"/>
      <c r="FL58" s="936"/>
      <c r="FM58" s="937"/>
      <c r="FN58" s="937"/>
      <c r="FO58" s="937"/>
      <c r="FP58" s="937"/>
      <c r="FQ58" s="937"/>
      <c r="FR58" s="963"/>
      <c r="FS58" s="287"/>
      <c r="FT58" s="287"/>
      <c r="FU58" s="287"/>
      <c r="FV58" s="287"/>
      <c r="FW58" s="287"/>
      <c r="FX58" s="47"/>
      <c r="FY58" s="46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HJ58" s="320"/>
    </row>
    <row r="59" spans="2:218" ht="6" customHeight="1" x14ac:dyDescent="0.15">
      <c r="B59" s="45"/>
      <c r="C59" s="31"/>
      <c r="D59" s="45"/>
      <c r="E59" s="288"/>
      <c r="F59" s="287"/>
      <c r="G59" s="287"/>
      <c r="H59" s="287"/>
      <c r="I59" s="287"/>
      <c r="J59" s="287"/>
      <c r="K59" s="287"/>
      <c r="L59" s="287"/>
      <c r="M59" s="31"/>
      <c r="N59" s="287"/>
      <c r="O59" s="287"/>
      <c r="P59" s="320"/>
      <c r="Q59" s="287"/>
      <c r="R59" s="326"/>
      <c r="S59" s="41"/>
      <c r="T59" s="1000" t="s">
        <v>703</v>
      </c>
      <c r="U59" s="1001"/>
      <c r="V59" s="1001"/>
      <c r="W59" s="1001"/>
      <c r="X59" s="1001"/>
      <c r="Y59" s="1001"/>
      <c r="Z59" s="883">
        <f>1+Z61+Z63</f>
        <v>12</v>
      </c>
      <c r="AB59" s="31"/>
      <c r="AC59" s="45"/>
      <c r="AD59" s="287"/>
      <c r="AE59" s="287"/>
      <c r="AF59" s="287"/>
      <c r="AG59" s="811" t="s">
        <v>475</v>
      </c>
      <c r="AH59" s="811"/>
      <c r="AI59" s="811"/>
      <c r="AJ59" s="811"/>
      <c r="AK59" s="811"/>
      <c r="AL59" s="855">
        <v>11</v>
      </c>
      <c r="AM59" s="31"/>
      <c r="AO59" s="45"/>
      <c r="AP59" s="31"/>
      <c r="AQ59" s="31"/>
      <c r="AR59" s="31"/>
      <c r="AS59" s="31"/>
      <c r="AT59" s="31"/>
      <c r="AU59" s="31"/>
      <c r="AV59" s="31"/>
      <c r="AW59" s="31"/>
      <c r="AX59" s="31"/>
      <c r="AY59" s="287"/>
      <c r="AZ59" s="288"/>
      <c r="BA59" s="45"/>
      <c r="BB59" s="287"/>
      <c r="BC59" s="287"/>
      <c r="BD59" s="287"/>
      <c r="BE59" s="856" t="s">
        <v>704</v>
      </c>
      <c r="BF59" s="856"/>
      <c r="BG59" s="856"/>
      <c r="BH59" s="856"/>
      <c r="BI59" s="856"/>
      <c r="BJ59" s="919">
        <v>13</v>
      </c>
      <c r="BK59" s="31"/>
      <c r="BL59" s="287"/>
      <c r="BM59" s="287"/>
      <c r="BN59" s="287"/>
      <c r="BO59" s="287"/>
      <c r="BP59" s="287"/>
      <c r="BQ59" s="306"/>
      <c r="BR59" s="306"/>
      <c r="BS59" s="220"/>
      <c r="BT59" s="306"/>
      <c r="BU59" s="306"/>
      <c r="BV59" s="305"/>
      <c r="BW59" s="31"/>
      <c r="BX59" s="31"/>
      <c r="BY59" s="38"/>
      <c r="BZ59" s="845"/>
      <c r="CA59" s="846"/>
      <c r="CB59" s="846"/>
      <c r="CC59" s="846"/>
      <c r="CD59" s="846"/>
      <c r="CE59" s="846"/>
      <c r="CF59" s="846"/>
      <c r="CG59" s="846"/>
      <c r="CH59" s="884"/>
      <c r="CI59" s="146"/>
      <c r="CJ59" s="31"/>
      <c r="CK59" s="45"/>
      <c r="CL59" s="287"/>
      <c r="CM59" s="287"/>
      <c r="CN59" s="287"/>
      <c r="CO59" s="811" t="s">
        <v>469</v>
      </c>
      <c r="CP59" s="811"/>
      <c r="CQ59" s="811"/>
      <c r="CR59" s="811"/>
      <c r="CS59" s="811"/>
      <c r="CT59" s="886">
        <v>6</v>
      </c>
      <c r="CU59" s="31"/>
      <c r="CV59" s="31"/>
      <c r="CW59" s="30"/>
      <c r="CX59" s="320"/>
      <c r="DG59" s="31"/>
      <c r="DI59" s="287"/>
      <c r="DJ59" s="287"/>
      <c r="DK59" s="31"/>
      <c r="DL59" s="31"/>
      <c r="DM59" s="922" t="s">
        <v>463</v>
      </c>
      <c r="DN59" s="922"/>
      <c r="DO59" s="922"/>
      <c r="DP59" s="922"/>
      <c r="DQ59" s="922"/>
      <c r="DR59" s="886">
        <v>4</v>
      </c>
      <c r="DT59" s="287"/>
      <c r="DU59" s="287"/>
      <c r="DV59" s="320"/>
      <c r="DW59" s="320"/>
      <c r="DX59" s="320"/>
      <c r="DY59" s="320"/>
      <c r="DZ59" s="320"/>
      <c r="EA59" s="320"/>
      <c r="EB59" s="320"/>
      <c r="EC59" s="320"/>
      <c r="ED59" s="320"/>
      <c r="EE59" s="320"/>
      <c r="EF59" s="320"/>
      <c r="EG59" s="31"/>
      <c r="EH59" s="45"/>
      <c r="EN59" s="994" t="s">
        <v>635</v>
      </c>
      <c r="EO59" s="994"/>
      <c r="EP59" s="994"/>
      <c r="EQ59" s="994"/>
      <c r="ER59" s="994"/>
      <c r="ES59" s="995">
        <v>3</v>
      </c>
      <c r="ET59" s="47"/>
      <c r="EU59" s="287"/>
      <c r="EV59" s="288"/>
      <c r="EW59" s="45"/>
      <c r="EX59" s="301"/>
      <c r="EY59" s="301"/>
      <c r="EZ59" s="301"/>
      <c r="FA59" s="301"/>
      <c r="FB59" s="301"/>
      <c r="FC59" s="301"/>
      <c r="FD59" s="301"/>
      <c r="FE59" s="301"/>
      <c r="FF59" s="321"/>
      <c r="FG59" s="287"/>
      <c r="FH59" s="287"/>
      <c r="FI59" s="30"/>
      <c r="FJ59" s="36"/>
      <c r="FK59" s="320"/>
      <c r="FL59" s="320"/>
      <c r="FM59" s="320"/>
      <c r="FN59" s="320"/>
      <c r="FO59" s="320"/>
      <c r="FP59" s="320"/>
      <c r="FQ59" s="320"/>
      <c r="FR59" s="320"/>
      <c r="FS59" s="287"/>
      <c r="FT59" s="287"/>
      <c r="FU59" s="287"/>
      <c r="FV59" s="287"/>
      <c r="FW59" s="287"/>
      <c r="FX59" s="47"/>
      <c r="FY59" s="46"/>
      <c r="FZ59" s="31"/>
      <c r="GA59" s="843" t="s">
        <v>341</v>
      </c>
      <c r="GB59" s="844"/>
      <c r="GC59" s="844"/>
      <c r="GD59" s="844"/>
      <c r="GE59" s="844"/>
      <c r="GF59" s="844"/>
      <c r="GG59" s="844"/>
      <c r="GH59" s="844"/>
      <c r="GI59" s="844"/>
      <c r="GJ59" s="844"/>
      <c r="GK59" s="976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HJ59" s="212"/>
    </row>
    <row r="60" spans="2:218" ht="6" customHeight="1" x14ac:dyDescent="0.15">
      <c r="B60" s="45"/>
      <c r="C60" s="31"/>
      <c r="D60" s="45"/>
      <c r="E60" s="288"/>
      <c r="F60" s="287"/>
      <c r="G60" s="287"/>
      <c r="H60" s="287"/>
      <c r="I60" s="287"/>
      <c r="J60" s="287"/>
      <c r="K60" s="287"/>
      <c r="L60" s="287"/>
      <c r="M60" s="31"/>
      <c r="N60" s="287"/>
      <c r="O60" s="287"/>
      <c r="P60" s="287"/>
      <c r="Q60" s="287"/>
      <c r="R60" s="326"/>
      <c r="S60" s="287"/>
      <c r="T60" s="1002"/>
      <c r="U60" s="1003"/>
      <c r="V60" s="1003"/>
      <c r="W60" s="1003"/>
      <c r="X60" s="1003"/>
      <c r="Y60" s="1003"/>
      <c r="Z60" s="884"/>
      <c r="AA60" s="31"/>
      <c r="AB60" s="31"/>
      <c r="AC60" s="45"/>
      <c r="AD60" s="287"/>
      <c r="AE60" s="287"/>
      <c r="AF60" s="287"/>
      <c r="AG60" s="811"/>
      <c r="AH60" s="811"/>
      <c r="AI60" s="811"/>
      <c r="AJ60" s="811"/>
      <c r="AK60" s="811"/>
      <c r="AL60" s="855"/>
      <c r="AM60" s="31"/>
      <c r="AO60" s="41"/>
      <c r="AP60" s="843" t="s">
        <v>228</v>
      </c>
      <c r="AQ60" s="844"/>
      <c r="AR60" s="844"/>
      <c r="AS60" s="844"/>
      <c r="AT60" s="844"/>
      <c r="AU60" s="844"/>
      <c r="AV60" s="844"/>
      <c r="AW60" s="844"/>
      <c r="AX60" s="879">
        <f>AX68+1+AX64+AX62</f>
        <v>14</v>
      </c>
      <c r="AY60" s="287"/>
      <c r="AZ60" s="288"/>
      <c r="BA60" s="45"/>
      <c r="BB60" s="287"/>
      <c r="BC60" s="287"/>
      <c r="BD60" s="287"/>
      <c r="BE60" s="857"/>
      <c r="BF60" s="857"/>
      <c r="BG60" s="857"/>
      <c r="BH60" s="857"/>
      <c r="BI60" s="857"/>
      <c r="BJ60" s="920"/>
      <c r="BK60" s="31"/>
      <c r="BL60" s="287"/>
      <c r="BM60" s="287"/>
      <c r="BN60" s="287"/>
      <c r="BO60" s="287"/>
      <c r="BP60" s="287"/>
      <c r="BQ60" s="306"/>
      <c r="BR60" s="306"/>
      <c r="BS60" s="220"/>
      <c r="BT60" s="306"/>
      <c r="BU60" s="306"/>
      <c r="BV60" s="305"/>
      <c r="BW60" s="31"/>
      <c r="BX60" s="31"/>
      <c r="BY60" s="45"/>
      <c r="BZ60" s="287"/>
      <c r="CA60" s="45"/>
      <c r="CB60" s="287"/>
      <c r="CC60" s="851" t="s">
        <v>473</v>
      </c>
      <c r="CD60" s="851"/>
      <c r="CE60" s="851"/>
      <c r="CF60" s="851"/>
      <c r="CG60" s="851"/>
      <c r="CH60" s="943">
        <v>3</v>
      </c>
      <c r="CI60" s="146"/>
      <c r="CJ60" s="31"/>
      <c r="CK60" s="45"/>
      <c r="CL60" s="287"/>
      <c r="CM60" s="287"/>
      <c r="CN60" s="287"/>
      <c r="CO60" s="811"/>
      <c r="CP60" s="811"/>
      <c r="CQ60" s="811"/>
      <c r="CR60" s="811"/>
      <c r="CS60" s="811"/>
      <c r="CT60" s="886"/>
      <c r="CU60" s="31"/>
      <c r="CV60" s="31"/>
      <c r="CW60" s="45"/>
      <c r="CX60" s="31"/>
      <c r="CY60" s="31"/>
      <c r="CZ60" s="31"/>
      <c r="DA60" s="31"/>
      <c r="DB60" s="31"/>
      <c r="DC60" s="31"/>
      <c r="DD60" s="31"/>
      <c r="DE60" s="31"/>
      <c r="DF60" s="31"/>
      <c r="DI60" s="287"/>
      <c r="DJ60" s="287"/>
      <c r="DK60" s="31"/>
      <c r="DL60" s="31"/>
      <c r="DM60" s="923"/>
      <c r="DN60" s="923"/>
      <c r="DO60" s="923"/>
      <c r="DP60" s="923"/>
      <c r="DQ60" s="923"/>
      <c r="DR60" s="886"/>
      <c r="DT60" s="320"/>
      <c r="DU60" s="320"/>
      <c r="DV60" s="320"/>
      <c r="DW60" s="320"/>
      <c r="DX60" s="320"/>
      <c r="DY60" s="320"/>
      <c r="DZ60" s="320"/>
      <c r="EA60" s="320"/>
      <c r="EB60" s="320"/>
      <c r="EC60" s="320"/>
      <c r="ED60" s="320"/>
      <c r="EE60" s="320"/>
      <c r="EF60" s="320"/>
      <c r="EH60" s="30"/>
      <c r="EN60" s="994"/>
      <c r="EO60" s="994"/>
      <c r="EP60" s="994"/>
      <c r="EQ60" s="994"/>
      <c r="ER60" s="994"/>
      <c r="ES60" s="995"/>
      <c r="ET60" s="47"/>
      <c r="EU60" s="287"/>
      <c r="EV60" s="288"/>
      <c r="EW60" s="285"/>
      <c r="EX60" s="896" t="s">
        <v>465</v>
      </c>
      <c r="EY60" s="897"/>
      <c r="EZ60" s="897"/>
      <c r="FA60" s="897"/>
      <c r="FB60" s="897"/>
      <c r="FC60" s="897"/>
      <c r="FD60" s="897"/>
      <c r="FE60" s="897"/>
      <c r="FF60" s="883">
        <v>31</v>
      </c>
      <c r="FG60" s="287"/>
      <c r="FH60" s="287"/>
      <c r="FI60" s="30"/>
      <c r="FJ60" s="36"/>
      <c r="FK60" s="320"/>
      <c r="FL60" s="320"/>
      <c r="FM60" s="320"/>
      <c r="FN60" s="320"/>
      <c r="FO60" s="320"/>
      <c r="FP60" s="320"/>
      <c r="FQ60" s="320"/>
      <c r="FR60" s="320"/>
      <c r="FS60" s="287"/>
      <c r="FT60" s="287"/>
      <c r="FU60" s="287"/>
      <c r="FV60" s="287"/>
      <c r="FW60" s="287"/>
      <c r="FX60" s="47"/>
      <c r="FY60" s="46"/>
      <c r="FZ60" s="31"/>
      <c r="GA60" s="845"/>
      <c r="GB60" s="846"/>
      <c r="GC60" s="846"/>
      <c r="GD60" s="846"/>
      <c r="GE60" s="846"/>
      <c r="GF60" s="846"/>
      <c r="GG60" s="846"/>
      <c r="GH60" s="846"/>
      <c r="GI60" s="846"/>
      <c r="GJ60" s="846"/>
      <c r="GK60" s="977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HJ60" s="212"/>
    </row>
    <row r="61" spans="2:218" ht="6" customHeight="1" x14ac:dyDescent="0.15">
      <c r="B61" s="45"/>
      <c r="C61" s="31"/>
      <c r="D61" s="45"/>
      <c r="E61" s="288"/>
      <c r="F61" s="285"/>
      <c r="G61" s="896" t="s">
        <v>227</v>
      </c>
      <c r="H61" s="897"/>
      <c r="I61" s="897"/>
      <c r="J61" s="897"/>
      <c r="K61" s="897"/>
      <c r="L61" s="897"/>
      <c r="M61" s="902"/>
      <c r="N61" s="287"/>
      <c r="O61" s="287"/>
      <c r="P61" s="287"/>
      <c r="Q61" s="287"/>
      <c r="R61" s="66"/>
      <c r="S61" s="326"/>
      <c r="T61" s="326"/>
      <c r="U61" s="811" t="s">
        <v>421</v>
      </c>
      <c r="V61" s="811"/>
      <c r="W61" s="811"/>
      <c r="X61" s="811"/>
      <c r="Y61" s="811"/>
      <c r="Z61" s="919">
        <v>4</v>
      </c>
      <c r="AA61" s="31"/>
      <c r="AB61" s="287"/>
      <c r="AC61" s="45"/>
      <c r="AD61" s="287"/>
      <c r="AE61" s="287"/>
      <c r="AF61" s="287"/>
      <c r="AG61" s="287"/>
      <c r="AH61" s="287"/>
      <c r="AI61" s="287"/>
      <c r="AJ61" s="287"/>
      <c r="AK61" s="287"/>
      <c r="AL61" s="287"/>
      <c r="AM61" s="31"/>
      <c r="AO61" s="45"/>
      <c r="AP61" s="845"/>
      <c r="AQ61" s="846"/>
      <c r="AR61" s="846"/>
      <c r="AS61" s="846"/>
      <c r="AT61" s="846"/>
      <c r="AU61" s="846"/>
      <c r="AV61" s="846"/>
      <c r="AW61" s="846"/>
      <c r="AX61" s="880"/>
      <c r="AY61" s="287"/>
      <c r="AZ61" s="288"/>
      <c r="BA61" s="45"/>
      <c r="BB61" s="31"/>
      <c r="BC61" s="31"/>
      <c r="BD61" s="31"/>
      <c r="BE61" s="857" t="s">
        <v>514</v>
      </c>
      <c r="BF61" s="857"/>
      <c r="BG61" s="857"/>
      <c r="BH61" s="857"/>
      <c r="BI61" s="857"/>
      <c r="BJ61" s="920">
        <v>5</v>
      </c>
      <c r="BK61" s="31"/>
      <c r="BL61" s="287"/>
      <c r="BM61" s="320"/>
      <c r="BN61" s="287"/>
      <c r="BO61" s="287"/>
      <c r="BP61" s="287"/>
      <c r="BQ61" s="295"/>
      <c r="BR61" s="295"/>
      <c r="BS61" s="218"/>
      <c r="BT61" s="295"/>
      <c r="BU61" s="295"/>
      <c r="BV61" s="305"/>
      <c r="BW61" s="31"/>
      <c r="BX61" s="31"/>
      <c r="BY61" s="45"/>
      <c r="BZ61" s="287"/>
      <c r="CA61" s="45"/>
      <c r="CB61" s="287"/>
      <c r="CC61" s="811"/>
      <c r="CD61" s="811"/>
      <c r="CE61" s="811"/>
      <c r="CF61" s="811"/>
      <c r="CG61" s="811"/>
      <c r="CH61" s="943"/>
      <c r="CI61" s="146"/>
      <c r="CJ61" s="31"/>
      <c r="CK61" s="45"/>
      <c r="CL61" s="287"/>
      <c r="CM61" s="287"/>
      <c r="CN61" s="287"/>
      <c r="CO61" s="811" t="s">
        <v>476</v>
      </c>
      <c r="CP61" s="811"/>
      <c r="CQ61" s="811"/>
      <c r="CR61" s="811"/>
      <c r="CS61" s="811"/>
      <c r="CT61" s="886">
        <v>6</v>
      </c>
      <c r="CU61" s="31"/>
      <c r="CV61" s="31"/>
      <c r="CW61" s="41"/>
      <c r="CX61" s="843" t="s">
        <v>705</v>
      </c>
      <c r="CY61" s="844"/>
      <c r="CZ61" s="844"/>
      <c r="DA61" s="844"/>
      <c r="DB61" s="844"/>
      <c r="DC61" s="844"/>
      <c r="DD61" s="844"/>
      <c r="DE61" s="844"/>
      <c r="DF61" s="879">
        <f>1+DF63+DF65</f>
        <v>11</v>
      </c>
      <c r="DS61" s="287"/>
      <c r="DT61" s="287"/>
      <c r="DU61" s="287"/>
      <c r="DV61" s="279"/>
      <c r="DW61" s="279"/>
      <c r="DX61" s="279"/>
      <c r="DY61" s="279"/>
      <c r="DZ61" s="279"/>
      <c r="EA61" s="279"/>
      <c r="EB61" s="279"/>
      <c r="EC61" s="279"/>
      <c r="ED61" s="279"/>
      <c r="EE61" s="279"/>
      <c r="EF61" s="291"/>
      <c r="EG61" s="31"/>
      <c r="EH61" s="45"/>
      <c r="EI61" s="279"/>
      <c r="EJ61" s="279"/>
      <c r="EK61" s="279"/>
      <c r="EL61" s="279"/>
      <c r="EM61" s="279"/>
      <c r="EN61" s="279"/>
      <c r="EO61" s="279"/>
      <c r="EP61" s="279"/>
      <c r="EQ61" s="279"/>
      <c r="ER61" s="279"/>
      <c r="ES61" s="291"/>
      <c r="ET61" s="214"/>
      <c r="EU61" s="287"/>
      <c r="EV61" s="288"/>
      <c r="EW61" s="283"/>
      <c r="EX61" s="898"/>
      <c r="EY61" s="899"/>
      <c r="EZ61" s="899"/>
      <c r="FA61" s="899"/>
      <c r="FB61" s="899"/>
      <c r="FC61" s="899"/>
      <c r="FD61" s="899"/>
      <c r="FE61" s="899"/>
      <c r="FF61" s="884"/>
      <c r="FG61" s="287"/>
      <c r="FI61" s="30"/>
      <c r="FJ61" s="36"/>
      <c r="FL61" s="932" t="s">
        <v>594</v>
      </c>
      <c r="FM61" s="933"/>
      <c r="FN61" s="933"/>
      <c r="FO61" s="933"/>
      <c r="FP61" s="933"/>
      <c r="FQ61" s="933"/>
      <c r="FR61" s="904" t="s">
        <v>694</v>
      </c>
      <c r="FX61" s="47"/>
      <c r="FY61" s="46"/>
      <c r="FZ61" s="31"/>
      <c r="GA61" s="31"/>
      <c r="GB61" s="31"/>
      <c r="GC61" s="811" t="s">
        <v>357</v>
      </c>
      <c r="GD61" s="811"/>
      <c r="GE61" s="811"/>
      <c r="GF61" s="811"/>
      <c r="GG61" s="811"/>
      <c r="GH61" s="38"/>
      <c r="GI61" s="287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HJ61" s="317"/>
    </row>
    <row r="62" spans="2:218" ht="6" customHeight="1" x14ac:dyDescent="0.15">
      <c r="B62" s="45"/>
      <c r="C62" s="31"/>
      <c r="D62" s="45"/>
      <c r="E62" s="287"/>
      <c r="F62" s="287"/>
      <c r="G62" s="898"/>
      <c r="H62" s="899"/>
      <c r="I62" s="899"/>
      <c r="J62" s="899"/>
      <c r="K62" s="899"/>
      <c r="L62" s="899"/>
      <c r="M62" s="903"/>
      <c r="N62" s="287"/>
      <c r="O62" s="287"/>
      <c r="P62" s="287"/>
      <c r="Q62" s="287"/>
      <c r="R62" s="66"/>
      <c r="S62" s="326"/>
      <c r="T62" s="326"/>
      <c r="U62" s="811"/>
      <c r="V62" s="811"/>
      <c r="W62" s="811"/>
      <c r="X62" s="811"/>
      <c r="Y62" s="811"/>
      <c r="Z62" s="920"/>
      <c r="AA62" s="287"/>
      <c r="AB62" s="287"/>
      <c r="AC62" s="45"/>
      <c r="AD62" s="287"/>
      <c r="AE62" s="287"/>
      <c r="AF62" s="287"/>
      <c r="AG62" s="287"/>
      <c r="AH62" s="287"/>
      <c r="AI62" s="287"/>
      <c r="AJ62" s="287"/>
      <c r="AK62" s="287"/>
      <c r="AL62" s="287"/>
      <c r="AM62" s="31"/>
      <c r="AO62" s="45"/>
      <c r="AP62" s="288"/>
      <c r="AQ62" s="31"/>
      <c r="AR62" s="31"/>
      <c r="AS62" s="851" t="s">
        <v>472</v>
      </c>
      <c r="AT62" s="851"/>
      <c r="AU62" s="851"/>
      <c r="AV62" s="851"/>
      <c r="AW62" s="851"/>
      <c r="AX62" s="886">
        <v>4</v>
      </c>
      <c r="AY62" s="287"/>
      <c r="AZ62" s="288"/>
      <c r="BA62" s="45"/>
      <c r="BB62" s="31"/>
      <c r="BC62" s="31"/>
      <c r="BD62" s="31"/>
      <c r="BE62" s="857"/>
      <c r="BF62" s="857"/>
      <c r="BG62" s="857"/>
      <c r="BH62" s="857"/>
      <c r="BI62" s="857"/>
      <c r="BJ62" s="920"/>
      <c r="BK62" s="31"/>
      <c r="BL62" s="287"/>
      <c r="BM62" s="287"/>
      <c r="BN62" s="287"/>
      <c r="BO62" s="287"/>
      <c r="BP62" s="287"/>
      <c r="BQ62" s="295"/>
      <c r="BR62" s="295"/>
      <c r="BS62" s="218"/>
      <c r="BT62" s="295"/>
      <c r="BU62" s="295"/>
      <c r="BV62" s="305"/>
      <c r="BW62" s="31"/>
      <c r="BX62" s="31"/>
      <c r="BY62" s="45"/>
      <c r="BZ62" s="287"/>
      <c r="CA62" s="45"/>
      <c r="CB62" s="287"/>
      <c r="CC62" s="287"/>
      <c r="CD62" s="287"/>
      <c r="CE62" s="287"/>
      <c r="CF62" s="287"/>
      <c r="CG62" s="287"/>
      <c r="CH62" s="296"/>
      <c r="CI62" s="146"/>
      <c r="CJ62" s="31"/>
      <c r="CK62" s="45"/>
      <c r="CL62" s="287"/>
      <c r="CM62" s="287"/>
      <c r="CN62" s="287"/>
      <c r="CO62" s="811"/>
      <c r="CP62" s="811"/>
      <c r="CQ62" s="811"/>
      <c r="CR62" s="811"/>
      <c r="CS62" s="811"/>
      <c r="CT62" s="886"/>
      <c r="CU62" s="31"/>
      <c r="CV62" s="31"/>
      <c r="CW62" s="38"/>
      <c r="CX62" s="845"/>
      <c r="CY62" s="846"/>
      <c r="CZ62" s="846"/>
      <c r="DA62" s="846"/>
      <c r="DB62" s="846"/>
      <c r="DC62" s="846"/>
      <c r="DD62" s="846"/>
      <c r="DE62" s="846"/>
      <c r="DF62" s="880"/>
      <c r="DG62" s="31"/>
      <c r="DS62" s="287"/>
      <c r="DT62" s="287"/>
      <c r="DU62" s="287"/>
      <c r="DV62" s="279"/>
      <c r="DW62" s="279"/>
      <c r="DX62" s="279"/>
      <c r="DY62" s="279"/>
      <c r="DZ62" s="279"/>
      <c r="EA62" s="279"/>
      <c r="EB62" s="279"/>
      <c r="EC62" s="279"/>
      <c r="ED62" s="279"/>
      <c r="EE62" s="279"/>
      <c r="EF62" s="291"/>
      <c r="EH62" s="45"/>
      <c r="EI62" s="279"/>
      <c r="EJ62" s="279"/>
      <c r="EK62" s="279"/>
      <c r="EL62" s="279"/>
      <c r="EM62" s="279"/>
      <c r="EN62" s="279"/>
      <c r="EO62" s="279"/>
      <c r="EP62" s="279"/>
      <c r="EQ62" s="279"/>
      <c r="ER62" s="279"/>
      <c r="ES62" s="291"/>
      <c r="ET62" s="214"/>
      <c r="EU62" s="287"/>
      <c r="EV62" s="288"/>
      <c r="EW62" s="287"/>
      <c r="EX62" s="287"/>
      <c r="EY62" s="287"/>
      <c r="EZ62" s="287"/>
      <c r="FA62" s="856" t="s">
        <v>471</v>
      </c>
      <c r="FB62" s="856"/>
      <c r="FC62" s="856"/>
      <c r="FD62" s="856"/>
      <c r="FE62" s="856"/>
      <c r="FF62" s="919">
        <v>31</v>
      </c>
      <c r="FG62" s="287"/>
      <c r="FH62" s="287"/>
      <c r="FI62" s="30"/>
      <c r="FJ62" s="36"/>
      <c r="FK62" s="68"/>
      <c r="FL62" s="934"/>
      <c r="FM62" s="935"/>
      <c r="FN62" s="935"/>
      <c r="FO62" s="935"/>
      <c r="FP62" s="935"/>
      <c r="FQ62" s="935"/>
      <c r="FR62" s="984"/>
      <c r="FS62" s="287"/>
      <c r="FT62" s="287"/>
      <c r="FU62" s="287"/>
      <c r="FV62" s="287"/>
      <c r="FW62" s="287"/>
      <c r="FX62" s="47"/>
      <c r="FY62" s="46"/>
      <c r="FZ62" s="31"/>
      <c r="GA62" s="31"/>
      <c r="GB62" s="31"/>
      <c r="GC62" s="811"/>
      <c r="GD62" s="811"/>
      <c r="GE62" s="811"/>
      <c r="GF62" s="811"/>
      <c r="GG62" s="811"/>
      <c r="GH62" s="41"/>
      <c r="GI62" s="287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HJ62" s="317"/>
    </row>
    <row r="63" spans="2:218" ht="6" customHeight="1" x14ac:dyDescent="0.15">
      <c r="B63" s="45"/>
      <c r="C63" s="31"/>
      <c r="D63" s="45"/>
      <c r="E63" s="287"/>
      <c r="F63" s="287"/>
      <c r="G63" s="287"/>
      <c r="H63" s="851" t="s">
        <v>474</v>
      </c>
      <c r="I63" s="851"/>
      <c r="J63" s="851"/>
      <c r="K63" s="851"/>
      <c r="L63" s="851"/>
      <c r="M63" s="993"/>
      <c r="N63" s="287"/>
      <c r="O63" s="287"/>
      <c r="P63" s="287"/>
      <c r="Q63" s="287"/>
      <c r="R63" s="66"/>
      <c r="S63" s="66"/>
      <c r="T63" s="66"/>
      <c r="U63" s="811" t="s">
        <v>426</v>
      </c>
      <c r="V63" s="811"/>
      <c r="W63" s="811"/>
      <c r="X63" s="811"/>
      <c r="Y63" s="811"/>
      <c r="Z63" s="920">
        <v>7</v>
      </c>
      <c r="AB63" s="287"/>
      <c r="AC63" s="41"/>
      <c r="AD63" s="843" t="s">
        <v>482</v>
      </c>
      <c r="AE63" s="844"/>
      <c r="AF63" s="844"/>
      <c r="AG63" s="844"/>
      <c r="AH63" s="844"/>
      <c r="AI63" s="844"/>
      <c r="AJ63" s="844"/>
      <c r="AK63" s="844"/>
      <c r="AL63" s="879">
        <f>SUM(AL65:AL72)+1</f>
        <v>25</v>
      </c>
      <c r="AM63" s="31"/>
      <c r="AO63" s="45"/>
      <c r="AP63" s="288"/>
      <c r="AQ63" s="31"/>
      <c r="AR63" s="31"/>
      <c r="AS63" s="811"/>
      <c r="AT63" s="811"/>
      <c r="AU63" s="811"/>
      <c r="AV63" s="811"/>
      <c r="AW63" s="811"/>
      <c r="AX63" s="886"/>
      <c r="AY63" s="287"/>
      <c r="AZ63" s="31"/>
      <c r="BA63" s="30"/>
      <c r="BK63" s="31"/>
      <c r="BL63" s="287"/>
      <c r="BM63" s="287"/>
      <c r="BN63" s="287"/>
      <c r="BO63" s="287"/>
      <c r="BP63" s="287"/>
      <c r="BQ63" s="287"/>
      <c r="BR63" s="287"/>
      <c r="BS63" s="47"/>
      <c r="BT63" s="287"/>
      <c r="BU63" s="287"/>
      <c r="BV63" s="287"/>
      <c r="BW63" s="31"/>
      <c r="BX63" s="31"/>
      <c r="BY63" s="45"/>
      <c r="BZ63" s="287"/>
      <c r="CA63" s="45"/>
      <c r="CB63" s="287"/>
      <c r="CC63" s="287"/>
      <c r="CD63" s="287"/>
      <c r="CE63" s="287"/>
      <c r="CF63" s="287"/>
      <c r="CG63" s="287"/>
      <c r="CH63" s="296"/>
      <c r="CI63" s="146"/>
      <c r="CJ63" s="31"/>
      <c r="CK63" s="45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45"/>
      <c r="CX63" s="287"/>
      <c r="CY63" s="287"/>
      <c r="CZ63" s="287"/>
      <c r="DA63" s="856" t="s">
        <v>483</v>
      </c>
      <c r="DB63" s="856"/>
      <c r="DC63" s="856"/>
      <c r="DD63" s="856"/>
      <c r="DE63" s="856"/>
      <c r="DF63" s="960">
        <v>4</v>
      </c>
      <c r="DG63" s="31"/>
      <c r="DT63" s="287"/>
      <c r="DU63" s="287"/>
      <c r="DV63" s="287"/>
      <c r="DW63" s="287"/>
      <c r="DX63" s="287"/>
      <c r="DY63" s="287"/>
      <c r="DZ63" s="287"/>
      <c r="EA63" s="287"/>
      <c r="EB63" s="287"/>
      <c r="EC63" s="287"/>
      <c r="ED63" s="287"/>
      <c r="EE63" s="287"/>
      <c r="EF63" s="287"/>
      <c r="EG63" s="31"/>
      <c r="EH63" s="41"/>
      <c r="EI63" s="843" t="s">
        <v>477</v>
      </c>
      <c r="EJ63" s="844"/>
      <c r="EK63" s="844"/>
      <c r="EL63" s="844"/>
      <c r="EM63" s="844"/>
      <c r="EN63" s="844"/>
      <c r="EO63" s="844"/>
      <c r="EP63" s="844"/>
      <c r="EQ63" s="844"/>
      <c r="ER63" s="844"/>
      <c r="ES63" s="879">
        <f>2+ES67+ES85+ES101+ES113+ES121+ES133</f>
        <v>172</v>
      </c>
      <c r="ET63" s="47"/>
      <c r="EU63" s="287"/>
      <c r="EV63" s="288"/>
      <c r="EW63" s="287"/>
      <c r="EX63" s="287"/>
      <c r="EY63" s="287"/>
      <c r="EZ63" s="287"/>
      <c r="FA63" s="857"/>
      <c r="FB63" s="857"/>
      <c r="FC63" s="857"/>
      <c r="FD63" s="857"/>
      <c r="FE63" s="857"/>
      <c r="FF63" s="920"/>
      <c r="FG63" s="287"/>
      <c r="FH63" s="287"/>
      <c r="FI63" s="30"/>
      <c r="FJ63" s="36"/>
      <c r="FK63" s="320"/>
      <c r="FL63" s="936"/>
      <c r="FM63" s="937"/>
      <c r="FN63" s="937"/>
      <c r="FO63" s="937"/>
      <c r="FP63" s="937"/>
      <c r="FQ63" s="937"/>
      <c r="FR63" s="963"/>
      <c r="FS63" s="287"/>
      <c r="FT63" s="287"/>
      <c r="FU63" s="287"/>
      <c r="FV63" s="287"/>
      <c r="FW63" s="287"/>
      <c r="FX63" s="47"/>
      <c r="FY63" s="46"/>
      <c r="FZ63" s="31"/>
      <c r="GA63" s="843" t="s">
        <v>348</v>
      </c>
      <c r="GB63" s="844"/>
      <c r="GC63" s="844"/>
      <c r="GD63" s="844"/>
      <c r="GE63" s="844"/>
      <c r="GF63" s="844"/>
      <c r="GG63" s="844"/>
      <c r="GH63" s="844"/>
      <c r="GI63" s="844"/>
      <c r="GJ63" s="844"/>
      <c r="GK63" s="879">
        <f>1+GK65+GK67</f>
        <v>6</v>
      </c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HJ63" s="317"/>
    </row>
    <row r="64" spans="2:218" ht="6" customHeight="1" x14ac:dyDescent="0.15">
      <c r="B64" s="45"/>
      <c r="C64" s="31"/>
      <c r="D64" s="45"/>
      <c r="E64" s="287"/>
      <c r="F64" s="287"/>
      <c r="G64" s="287"/>
      <c r="H64" s="811"/>
      <c r="I64" s="811"/>
      <c r="J64" s="811"/>
      <c r="K64" s="811"/>
      <c r="L64" s="811"/>
      <c r="M64" s="991"/>
      <c r="N64" s="287"/>
      <c r="O64" s="287"/>
      <c r="P64" s="287"/>
      <c r="Q64" s="287"/>
      <c r="R64" s="66"/>
      <c r="S64" s="66"/>
      <c r="T64" s="66"/>
      <c r="U64" s="811"/>
      <c r="V64" s="811"/>
      <c r="W64" s="811"/>
      <c r="X64" s="811"/>
      <c r="Y64" s="811"/>
      <c r="Z64" s="920"/>
      <c r="AB64" s="287"/>
      <c r="AC64" s="283"/>
      <c r="AD64" s="845"/>
      <c r="AE64" s="846"/>
      <c r="AF64" s="846"/>
      <c r="AG64" s="846"/>
      <c r="AH64" s="846"/>
      <c r="AI64" s="846"/>
      <c r="AJ64" s="846"/>
      <c r="AK64" s="846"/>
      <c r="AL64" s="992"/>
      <c r="AM64" s="31"/>
      <c r="AO64" s="45"/>
      <c r="AP64" s="288"/>
      <c r="AQ64" s="31"/>
      <c r="AR64" s="31"/>
      <c r="AS64" s="811" t="s">
        <v>478</v>
      </c>
      <c r="AT64" s="811"/>
      <c r="AU64" s="811"/>
      <c r="AV64" s="811"/>
      <c r="AW64" s="811"/>
      <c r="AX64" s="886">
        <v>5</v>
      </c>
      <c r="AY64" s="287"/>
      <c r="AZ64" s="31"/>
      <c r="BA64" s="30"/>
      <c r="BK64" s="31"/>
      <c r="BL64" s="287"/>
      <c r="BM64" s="287"/>
      <c r="BN64" s="287"/>
      <c r="BO64" s="287"/>
      <c r="BP64" s="287"/>
      <c r="BQ64" s="287"/>
      <c r="BR64" s="287"/>
      <c r="BS64" s="47"/>
      <c r="BT64" s="287"/>
      <c r="BU64" s="287"/>
      <c r="BV64" s="287"/>
      <c r="BW64" s="31"/>
      <c r="BX64" s="31"/>
      <c r="BY64" s="45"/>
      <c r="BZ64" s="288"/>
      <c r="CA64" s="41"/>
      <c r="CB64" s="896" t="s">
        <v>308</v>
      </c>
      <c r="CC64" s="897"/>
      <c r="CD64" s="897"/>
      <c r="CE64" s="897"/>
      <c r="CF64" s="897"/>
      <c r="CG64" s="897"/>
      <c r="CH64" s="883">
        <f>1+CH66+CH68</f>
        <v>5</v>
      </c>
      <c r="CI64" s="146"/>
      <c r="CJ64" s="31"/>
      <c r="CK64" s="45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45"/>
      <c r="CX64" s="287"/>
      <c r="CY64" s="287"/>
      <c r="CZ64" s="287"/>
      <c r="DA64" s="857"/>
      <c r="DB64" s="857"/>
      <c r="DC64" s="857"/>
      <c r="DD64" s="857"/>
      <c r="DE64" s="857"/>
      <c r="DF64" s="886"/>
      <c r="DG64" s="31"/>
      <c r="DT64" s="320"/>
      <c r="DU64" s="320"/>
      <c r="DV64" s="320"/>
      <c r="DW64" s="320"/>
      <c r="DX64" s="320"/>
      <c r="DY64" s="320"/>
      <c r="DZ64" s="320"/>
      <c r="EA64" s="320"/>
      <c r="EB64" s="320"/>
      <c r="EC64" s="320"/>
      <c r="ED64" s="320"/>
      <c r="EE64" s="320"/>
      <c r="EF64" s="320"/>
      <c r="EH64" s="45"/>
      <c r="EI64" s="845"/>
      <c r="EJ64" s="846"/>
      <c r="EK64" s="846"/>
      <c r="EL64" s="846"/>
      <c r="EM64" s="846"/>
      <c r="EN64" s="846"/>
      <c r="EO64" s="846"/>
      <c r="EP64" s="846"/>
      <c r="EQ64" s="846"/>
      <c r="ER64" s="846"/>
      <c r="ES64" s="880"/>
      <c r="ET64" s="47"/>
      <c r="EU64" s="287"/>
      <c r="EV64" s="288"/>
      <c r="EW64" s="45"/>
      <c r="EX64" s="298"/>
      <c r="EY64" s="298"/>
      <c r="EZ64" s="298"/>
      <c r="FA64" s="298"/>
      <c r="FB64" s="298"/>
      <c r="FC64" s="298"/>
      <c r="FD64" s="298"/>
      <c r="FE64" s="298"/>
      <c r="FF64" s="305"/>
      <c r="FG64" s="287"/>
      <c r="FH64" s="287"/>
      <c r="FI64" s="30"/>
      <c r="FJ64" s="36"/>
      <c r="FK64" s="320"/>
      <c r="FL64" s="320"/>
      <c r="FM64" s="320"/>
      <c r="FN64" s="320"/>
      <c r="FO64" s="320"/>
      <c r="FP64" s="320"/>
      <c r="FQ64" s="320"/>
      <c r="FR64" s="320"/>
      <c r="FS64" s="287"/>
      <c r="FT64" s="287"/>
      <c r="FU64" s="287"/>
      <c r="FV64" s="287"/>
      <c r="FW64" s="287"/>
      <c r="FX64" s="47"/>
      <c r="FY64" s="46"/>
      <c r="FZ64" s="31"/>
      <c r="GA64" s="845"/>
      <c r="GB64" s="846"/>
      <c r="GC64" s="846"/>
      <c r="GD64" s="846"/>
      <c r="GE64" s="846"/>
      <c r="GF64" s="846"/>
      <c r="GG64" s="846"/>
      <c r="GH64" s="846"/>
      <c r="GI64" s="846"/>
      <c r="GJ64" s="846"/>
      <c r="GK64" s="880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HJ64" s="317"/>
    </row>
    <row r="65" spans="2:218" ht="6" customHeight="1" x14ac:dyDescent="0.15">
      <c r="B65" s="45"/>
      <c r="C65" s="287"/>
      <c r="D65" s="45"/>
      <c r="E65" s="287"/>
      <c r="F65" s="287"/>
      <c r="G65" s="287"/>
      <c r="H65" s="811" t="s">
        <v>479</v>
      </c>
      <c r="I65" s="811"/>
      <c r="J65" s="811"/>
      <c r="K65" s="811"/>
      <c r="L65" s="811"/>
      <c r="M65" s="991"/>
      <c r="N65" s="287"/>
      <c r="O65" s="287"/>
      <c r="P65" s="287"/>
      <c r="Q65" s="287"/>
      <c r="R65" s="279"/>
      <c r="S65" s="279"/>
      <c r="T65" s="279"/>
      <c r="U65" s="279"/>
      <c r="V65" s="279"/>
      <c r="W65" s="279"/>
      <c r="X65" s="279"/>
      <c r="Y65" s="279"/>
      <c r="Z65" s="305"/>
      <c r="AB65" s="320"/>
      <c r="AC65" s="287"/>
      <c r="AD65" s="287"/>
      <c r="AE65" s="287"/>
      <c r="AF65" s="287"/>
      <c r="AG65" s="851" t="s">
        <v>435</v>
      </c>
      <c r="AH65" s="851"/>
      <c r="AI65" s="851"/>
      <c r="AJ65" s="851"/>
      <c r="AK65" s="851"/>
      <c r="AL65" s="854">
        <v>8</v>
      </c>
      <c r="AM65" s="31"/>
      <c r="AO65" s="45"/>
      <c r="AP65" s="288"/>
      <c r="AQ65" s="31"/>
      <c r="AR65" s="31"/>
      <c r="AS65" s="811"/>
      <c r="AT65" s="811"/>
      <c r="AU65" s="811"/>
      <c r="AV65" s="811"/>
      <c r="AW65" s="811"/>
      <c r="AX65" s="886"/>
      <c r="AY65" s="287"/>
      <c r="AZ65" s="31"/>
      <c r="BA65" s="41"/>
      <c r="BB65" s="969" t="s">
        <v>280</v>
      </c>
      <c r="BC65" s="970"/>
      <c r="BD65" s="970"/>
      <c r="BE65" s="970"/>
      <c r="BF65" s="970"/>
      <c r="BG65" s="970"/>
      <c r="BH65" s="970"/>
      <c r="BI65" s="970"/>
      <c r="BJ65" s="883">
        <f>BJ67+BJ69+BJ71+1</f>
        <v>15</v>
      </c>
      <c r="BK65" s="31"/>
      <c r="BL65" s="287"/>
      <c r="BM65" s="287"/>
      <c r="BN65" s="287"/>
      <c r="BO65" s="287"/>
      <c r="BP65" s="308"/>
      <c r="BQ65" s="308"/>
      <c r="BR65" s="308"/>
      <c r="BS65" s="219"/>
      <c r="BT65" s="308"/>
      <c r="BU65" s="308"/>
      <c r="BV65" s="305"/>
      <c r="BW65" s="31"/>
      <c r="BX65" s="31"/>
      <c r="BY65" s="45"/>
      <c r="BZ65" s="288"/>
      <c r="CA65" s="38"/>
      <c r="CB65" s="898"/>
      <c r="CC65" s="899"/>
      <c r="CD65" s="899"/>
      <c r="CE65" s="899"/>
      <c r="CF65" s="899"/>
      <c r="CG65" s="899"/>
      <c r="CH65" s="884"/>
      <c r="CI65" s="146"/>
      <c r="CJ65" s="31"/>
      <c r="CK65" s="30"/>
      <c r="CL65" s="843" t="s">
        <v>336</v>
      </c>
      <c r="CM65" s="844"/>
      <c r="CN65" s="844"/>
      <c r="CO65" s="844"/>
      <c r="CP65" s="844"/>
      <c r="CQ65" s="844"/>
      <c r="CR65" s="844"/>
      <c r="CS65" s="844"/>
      <c r="CT65" s="879">
        <f>CT67+CT69+1</f>
        <v>14</v>
      </c>
      <c r="CU65" s="31"/>
      <c r="CV65" s="31"/>
      <c r="CW65" s="45"/>
      <c r="CX65" s="287"/>
      <c r="CY65" s="287"/>
      <c r="CZ65" s="287"/>
      <c r="DA65" s="857" t="s">
        <v>487</v>
      </c>
      <c r="DB65" s="857"/>
      <c r="DC65" s="857"/>
      <c r="DD65" s="857"/>
      <c r="DE65" s="857"/>
      <c r="DF65" s="886">
        <v>6</v>
      </c>
      <c r="DG65" s="31"/>
      <c r="DT65" s="287"/>
      <c r="DU65" s="287"/>
      <c r="DV65" s="287"/>
      <c r="DW65" s="287"/>
      <c r="DX65" s="279"/>
      <c r="DY65" s="279"/>
      <c r="DZ65" s="279"/>
      <c r="EA65" s="279"/>
      <c r="EB65" s="279"/>
      <c r="EC65" s="279"/>
      <c r="ED65" s="279"/>
      <c r="EE65" s="279"/>
      <c r="EF65" s="291"/>
      <c r="EG65" s="31"/>
      <c r="EH65" s="45"/>
      <c r="EI65" s="284"/>
      <c r="EJ65" s="287"/>
      <c r="EK65" s="31"/>
      <c r="EL65" s="31"/>
      <c r="EM65" s="31"/>
      <c r="EN65" s="31"/>
      <c r="EO65" s="31"/>
      <c r="EP65" s="31"/>
      <c r="EQ65" s="31"/>
      <c r="ER65" s="31"/>
      <c r="ES65" s="31"/>
      <c r="ET65" s="214"/>
      <c r="EU65" s="287"/>
      <c r="EV65" s="288"/>
      <c r="EW65" s="45"/>
      <c r="EX65" s="301"/>
      <c r="EY65" s="301"/>
      <c r="EZ65" s="301"/>
      <c r="FA65" s="301"/>
      <c r="FB65" s="301"/>
      <c r="FC65" s="301"/>
      <c r="FD65" s="301"/>
      <c r="FE65" s="301"/>
      <c r="FF65" s="321"/>
      <c r="FG65" s="287"/>
      <c r="FH65" s="287"/>
      <c r="FI65" s="30"/>
      <c r="FJ65" s="36"/>
      <c r="FK65" s="320"/>
      <c r="FL65" s="320"/>
      <c r="FM65" s="320"/>
      <c r="FN65" s="320"/>
      <c r="FO65" s="320"/>
      <c r="FP65" s="320"/>
      <c r="FQ65" s="320"/>
      <c r="FR65" s="320"/>
      <c r="FS65" s="287"/>
      <c r="FT65" s="287"/>
      <c r="FU65" s="287"/>
      <c r="FV65" s="287"/>
      <c r="FW65" s="287"/>
      <c r="FX65" s="47"/>
      <c r="FY65" s="46"/>
      <c r="FZ65" s="31"/>
      <c r="GA65" s="31"/>
      <c r="GB65" s="31"/>
      <c r="GC65" s="31"/>
      <c r="GD65" s="31"/>
      <c r="GE65" s="31"/>
      <c r="GF65" s="851" t="s">
        <v>484</v>
      </c>
      <c r="GG65" s="851"/>
      <c r="GH65" s="851"/>
      <c r="GI65" s="851"/>
      <c r="GJ65" s="851"/>
      <c r="GK65" s="960">
        <v>2</v>
      </c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</row>
    <row r="66" spans="2:218" ht="6" customHeight="1" x14ac:dyDescent="0.15">
      <c r="B66" s="45"/>
      <c r="C66" s="287"/>
      <c r="D66" s="45"/>
      <c r="E66" s="287"/>
      <c r="F66" s="287"/>
      <c r="G66" s="287"/>
      <c r="H66" s="811"/>
      <c r="I66" s="811"/>
      <c r="J66" s="811"/>
      <c r="K66" s="811"/>
      <c r="L66" s="811"/>
      <c r="M66" s="991"/>
      <c r="N66" s="287"/>
      <c r="O66" s="287"/>
      <c r="P66" s="287"/>
      <c r="Q66" s="287"/>
      <c r="R66" s="287"/>
      <c r="S66" s="313"/>
      <c r="T66" s="313"/>
      <c r="U66" s="299"/>
      <c r="V66" s="299"/>
      <c r="W66" s="299"/>
      <c r="X66" s="299"/>
      <c r="Y66" s="299"/>
      <c r="Z66" s="305"/>
      <c r="AB66" s="320"/>
      <c r="AC66" s="287"/>
      <c r="AD66" s="287"/>
      <c r="AE66" s="287"/>
      <c r="AF66" s="287"/>
      <c r="AG66" s="811"/>
      <c r="AH66" s="811"/>
      <c r="AI66" s="811"/>
      <c r="AJ66" s="811"/>
      <c r="AK66" s="811"/>
      <c r="AL66" s="855"/>
      <c r="AM66" s="31"/>
      <c r="AO66" s="45"/>
      <c r="AP66" s="288"/>
      <c r="AQ66" s="31"/>
      <c r="AR66" s="31"/>
      <c r="AS66" s="31"/>
      <c r="AT66" s="31"/>
      <c r="AU66" s="31"/>
      <c r="AV66" s="31"/>
      <c r="AW66" s="31"/>
      <c r="AX66" s="31"/>
      <c r="AY66" s="287"/>
      <c r="AZ66" s="31"/>
      <c r="BA66" s="45"/>
      <c r="BB66" s="971"/>
      <c r="BC66" s="972"/>
      <c r="BD66" s="972"/>
      <c r="BE66" s="972"/>
      <c r="BF66" s="972"/>
      <c r="BG66" s="972"/>
      <c r="BH66" s="972"/>
      <c r="BI66" s="972"/>
      <c r="BJ66" s="884"/>
      <c r="BK66" s="31"/>
      <c r="BL66" s="287"/>
      <c r="BM66" s="287"/>
      <c r="BN66" s="287"/>
      <c r="BO66" s="287"/>
      <c r="BP66" s="308"/>
      <c r="BQ66" s="308"/>
      <c r="BR66" s="308"/>
      <c r="BS66" s="219"/>
      <c r="BT66" s="308"/>
      <c r="BU66" s="308"/>
      <c r="BV66" s="305"/>
      <c r="BW66" s="31"/>
      <c r="BX66" s="31"/>
      <c r="BY66" s="30"/>
      <c r="BZ66" s="36"/>
      <c r="CA66" s="287"/>
      <c r="CB66" s="287"/>
      <c r="CC66" s="922" t="s">
        <v>485</v>
      </c>
      <c r="CD66" s="922"/>
      <c r="CE66" s="922"/>
      <c r="CF66" s="922"/>
      <c r="CG66" s="922"/>
      <c r="CH66" s="943">
        <v>4</v>
      </c>
      <c r="CI66" s="146"/>
      <c r="CJ66" s="287"/>
      <c r="CK66" s="50"/>
      <c r="CL66" s="845"/>
      <c r="CM66" s="846"/>
      <c r="CN66" s="846"/>
      <c r="CO66" s="846"/>
      <c r="CP66" s="846"/>
      <c r="CQ66" s="846"/>
      <c r="CR66" s="846"/>
      <c r="CS66" s="846"/>
      <c r="CT66" s="880"/>
      <c r="CU66" s="31"/>
      <c r="CV66" s="31"/>
      <c r="CW66" s="45"/>
      <c r="CX66" s="287"/>
      <c r="CY66" s="287"/>
      <c r="CZ66" s="287"/>
      <c r="DA66" s="857"/>
      <c r="DB66" s="857"/>
      <c r="DC66" s="857"/>
      <c r="DD66" s="857"/>
      <c r="DE66" s="857"/>
      <c r="DF66" s="886"/>
      <c r="DG66" s="31"/>
      <c r="DT66" s="287"/>
      <c r="DU66" s="287"/>
      <c r="DV66" s="287"/>
      <c r="DW66" s="287"/>
      <c r="DX66" s="279"/>
      <c r="DY66" s="279"/>
      <c r="DZ66" s="279"/>
      <c r="EA66" s="279"/>
      <c r="EB66" s="279"/>
      <c r="EC66" s="279"/>
      <c r="ED66" s="279"/>
      <c r="EE66" s="279"/>
      <c r="EF66" s="291"/>
      <c r="EG66" s="31"/>
      <c r="EH66" s="30"/>
      <c r="EI66" s="36"/>
      <c r="ET66" s="214"/>
      <c r="EU66" s="287"/>
      <c r="EV66" s="288"/>
      <c r="EW66" s="285"/>
      <c r="EX66" s="896" t="s">
        <v>481</v>
      </c>
      <c r="EY66" s="897"/>
      <c r="EZ66" s="897"/>
      <c r="FA66" s="897"/>
      <c r="FB66" s="897"/>
      <c r="FC66" s="897"/>
      <c r="FD66" s="897"/>
      <c r="FE66" s="897"/>
      <c r="FF66" s="883">
        <f>1+FF68</f>
        <v>2</v>
      </c>
      <c r="FG66" s="287"/>
      <c r="FI66" s="30"/>
      <c r="FJ66" s="36"/>
      <c r="FL66" s="985" t="s">
        <v>595</v>
      </c>
      <c r="FM66" s="986"/>
      <c r="FN66" s="986"/>
      <c r="FO66" s="986"/>
      <c r="FP66" s="986"/>
      <c r="FQ66" s="986"/>
      <c r="FR66" s="904" t="s">
        <v>699</v>
      </c>
      <c r="FX66" s="47"/>
      <c r="FY66" s="46"/>
      <c r="FZ66" s="31"/>
      <c r="GA66" s="31"/>
      <c r="GB66" s="31"/>
      <c r="GC66" s="31"/>
      <c r="GD66" s="31"/>
      <c r="GE66" s="31"/>
      <c r="GF66" s="811"/>
      <c r="GG66" s="811"/>
      <c r="GH66" s="811"/>
      <c r="GI66" s="811"/>
      <c r="GJ66" s="811"/>
      <c r="GK66" s="924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HJ66" s="320"/>
    </row>
    <row r="67" spans="2:218" ht="6" customHeight="1" x14ac:dyDescent="0.15">
      <c r="B67" s="45"/>
      <c r="C67" s="287"/>
      <c r="D67" s="45"/>
      <c r="E67" s="287"/>
      <c r="F67" s="287"/>
      <c r="G67" s="287"/>
      <c r="H67" s="287"/>
      <c r="I67" s="287"/>
      <c r="J67" s="287"/>
      <c r="K67" s="287"/>
      <c r="L67" s="287"/>
      <c r="M67" s="31"/>
      <c r="N67" s="287"/>
      <c r="O67" s="287"/>
      <c r="P67" s="287"/>
      <c r="Q67" s="287"/>
      <c r="R67" s="313"/>
      <c r="S67" s="313"/>
      <c r="T67" s="313"/>
      <c r="U67" s="299"/>
      <c r="V67" s="299"/>
      <c r="W67" s="299"/>
      <c r="X67" s="299"/>
      <c r="Y67" s="299"/>
      <c r="Z67" s="305"/>
      <c r="AB67" s="320"/>
      <c r="AC67" s="320"/>
      <c r="AD67" s="287"/>
      <c r="AE67" s="287"/>
      <c r="AF67" s="287"/>
      <c r="AG67" s="811" t="s">
        <v>490</v>
      </c>
      <c r="AH67" s="811"/>
      <c r="AI67" s="811"/>
      <c r="AJ67" s="811"/>
      <c r="AK67" s="811"/>
      <c r="AL67" s="855">
        <v>5</v>
      </c>
      <c r="AM67" s="31"/>
      <c r="AO67" s="45"/>
      <c r="AP67" s="288"/>
      <c r="AQ67" s="31"/>
      <c r="AR67" s="31"/>
      <c r="AS67" s="31"/>
      <c r="AT67" s="31"/>
      <c r="AU67" s="31"/>
      <c r="AV67" s="31"/>
      <c r="AW67" s="31"/>
      <c r="AX67" s="31"/>
      <c r="AY67" s="287"/>
      <c r="AZ67" s="31"/>
      <c r="BA67" s="45"/>
      <c r="BB67" s="287"/>
      <c r="BC67" s="287"/>
      <c r="BD67" s="287"/>
      <c r="BE67" s="856" t="s">
        <v>521</v>
      </c>
      <c r="BF67" s="856"/>
      <c r="BG67" s="856"/>
      <c r="BH67" s="856"/>
      <c r="BI67" s="856"/>
      <c r="BJ67" s="919">
        <v>3</v>
      </c>
      <c r="BK67" s="31"/>
      <c r="BL67" s="287"/>
      <c r="BM67" s="287"/>
      <c r="BN67" s="287"/>
      <c r="BO67" s="287"/>
      <c r="BP67" s="287"/>
      <c r="BQ67" s="287"/>
      <c r="BR67" s="287"/>
      <c r="BS67" s="47"/>
      <c r="BT67" s="287"/>
      <c r="BU67" s="287"/>
      <c r="BV67" s="287"/>
      <c r="BW67" s="31"/>
      <c r="BX67" s="31"/>
      <c r="BY67" s="30"/>
      <c r="BZ67" s="36"/>
      <c r="CA67" s="287"/>
      <c r="CB67" s="287"/>
      <c r="CC67" s="923"/>
      <c r="CD67" s="923"/>
      <c r="CE67" s="923"/>
      <c r="CF67" s="923"/>
      <c r="CG67" s="923"/>
      <c r="CH67" s="943"/>
      <c r="CI67" s="146"/>
      <c r="CJ67" s="287"/>
      <c r="CK67" s="30"/>
      <c r="CL67" s="283"/>
      <c r="CM67" s="283"/>
      <c r="CN67" s="287"/>
      <c r="CO67" s="922" t="s">
        <v>486</v>
      </c>
      <c r="CP67" s="922"/>
      <c r="CQ67" s="922"/>
      <c r="CR67" s="922"/>
      <c r="CS67" s="922"/>
      <c r="CT67" s="886">
        <v>6</v>
      </c>
      <c r="CU67" s="31"/>
      <c r="CV67" s="31"/>
      <c r="CW67" s="45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T67" s="287"/>
      <c r="DU67" s="320"/>
      <c r="DV67" s="320"/>
      <c r="DW67" s="320"/>
      <c r="DX67" s="320"/>
      <c r="DY67" s="320"/>
      <c r="DZ67" s="320"/>
      <c r="EA67" s="287"/>
      <c r="EB67" s="287"/>
      <c r="EC67" s="287"/>
      <c r="ED67" s="287"/>
      <c r="EE67" s="287"/>
      <c r="EF67" s="291"/>
      <c r="EG67" s="31"/>
      <c r="EH67" s="45"/>
      <c r="EI67" s="288"/>
      <c r="EJ67" s="285"/>
      <c r="EK67" s="843" t="s">
        <v>285</v>
      </c>
      <c r="EL67" s="844"/>
      <c r="EM67" s="844"/>
      <c r="EN67" s="844"/>
      <c r="EO67" s="844"/>
      <c r="EP67" s="844"/>
      <c r="EQ67" s="844"/>
      <c r="ER67" s="844"/>
      <c r="ES67" s="879">
        <f>SUM(ES69:ES82)</f>
        <v>55</v>
      </c>
      <c r="ET67" s="214"/>
      <c r="EU67" s="287"/>
      <c r="EV67" s="288"/>
      <c r="EW67" s="283"/>
      <c r="EX67" s="898"/>
      <c r="EY67" s="899"/>
      <c r="EZ67" s="899"/>
      <c r="FA67" s="899"/>
      <c r="FB67" s="899"/>
      <c r="FC67" s="899"/>
      <c r="FD67" s="899"/>
      <c r="FE67" s="899"/>
      <c r="FF67" s="884"/>
      <c r="FG67" s="287"/>
      <c r="FH67" s="287"/>
      <c r="FI67" s="30"/>
      <c r="FJ67" s="36"/>
      <c r="FK67" s="33"/>
      <c r="FL67" s="987"/>
      <c r="FM67" s="988"/>
      <c r="FN67" s="988"/>
      <c r="FO67" s="988"/>
      <c r="FP67" s="988"/>
      <c r="FQ67" s="988"/>
      <c r="FR67" s="984"/>
      <c r="FS67" s="287"/>
      <c r="FT67" s="287"/>
      <c r="FU67" s="287"/>
      <c r="FV67" s="287"/>
      <c r="FW67" s="287"/>
      <c r="FX67" s="47"/>
      <c r="FY67" s="46"/>
      <c r="FZ67" s="31"/>
      <c r="GA67" s="287"/>
      <c r="GB67" s="287"/>
      <c r="GC67" s="287"/>
      <c r="GD67" s="287"/>
      <c r="GE67" s="287"/>
      <c r="GF67" s="811" t="s">
        <v>488</v>
      </c>
      <c r="GG67" s="811"/>
      <c r="GH67" s="811"/>
      <c r="GI67" s="811"/>
      <c r="GJ67" s="811"/>
      <c r="GK67" s="886">
        <v>3</v>
      </c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HJ67" s="212"/>
    </row>
    <row r="68" spans="2:218" ht="6" customHeight="1" x14ac:dyDescent="0.15">
      <c r="B68" s="45"/>
      <c r="C68" s="287"/>
      <c r="D68" s="45"/>
      <c r="E68" s="287"/>
      <c r="F68" s="287"/>
      <c r="G68" s="287"/>
      <c r="H68" s="287"/>
      <c r="I68" s="287"/>
      <c r="J68" s="287"/>
      <c r="K68" s="287"/>
      <c r="L68" s="287"/>
      <c r="M68" s="31"/>
      <c r="N68" s="287"/>
      <c r="O68" s="287"/>
      <c r="P68" s="287"/>
      <c r="Q68" s="287"/>
      <c r="R68" s="313"/>
      <c r="S68" s="313"/>
      <c r="T68" s="313"/>
      <c r="U68" s="299"/>
      <c r="V68" s="299"/>
      <c r="W68" s="299"/>
      <c r="X68" s="299"/>
      <c r="Y68" s="299"/>
      <c r="Z68" s="305"/>
      <c r="AB68" s="320"/>
      <c r="AC68" s="320"/>
      <c r="AD68" s="287"/>
      <c r="AE68" s="287"/>
      <c r="AF68" s="287"/>
      <c r="AG68" s="811"/>
      <c r="AH68" s="811"/>
      <c r="AI68" s="811"/>
      <c r="AJ68" s="811"/>
      <c r="AK68" s="811"/>
      <c r="AL68" s="855"/>
      <c r="AM68" s="31"/>
      <c r="AO68" s="45"/>
      <c r="AP68" s="288"/>
      <c r="AQ68" s="285"/>
      <c r="AR68" s="896" t="s">
        <v>592</v>
      </c>
      <c r="AS68" s="897"/>
      <c r="AT68" s="897"/>
      <c r="AU68" s="897"/>
      <c r="AV68" s="897"/>
      <c r="AW68" s="897"/>
      <c r="AX68" s="879">
        <f>AX70+1</f>
        <v>4</v>
      </c>
      <c r="AY68" s="287"/>
      <c r="AZ68" s="31"/>
      <c r="BA68" s="45"/>
      <c r="BB68" s="287"/>
      <c r="BC68" s="287"/>
      <c r="BD68" s="287"/>
      <c r="BE68" s="857"/>
      <c r="BF68" s="857"/>
      <c r="BG68" s="857"/>
      <c r="BH68" s="857"/>
      <c r="BI68" s="857"/>
      <c r="BJ68" s="920"/>
      <c r="BK68" s="31"/>
      <c r="BL68" s="287"/>
      <c r="BM68" s="287"/>
      <c r="BN68" s="287"/>
      <c r="BO68" s="287"/>
      <c r="BP68" s="287"/>
      <c r="BQ68" s="287"/>
      <c r="BR68" s="287"/>
      <c r="BS68" s="47"/>
      <c r="BT68" s="287"/>
      <c r="BU68" s="287"/>
      <c r="BV68" s="287"/>
      <c r="BW68" s="31"/>
      <c r="BX68" s="31"/>
      <c r="BY68" s="30"/>
      <c r="BZ68" s="36"/>
      <c r="CC68" s="923"/>
      <c r="CD68" s="923"/>
      <c r="CE68" s="923"/>
      <c r="CF68" s="923"/>
      <c r="CG68" s="923"/>
      <c r="CH68" s="943"/>
      <c r="CI68" s="146"/>
      <c r="CJ68" s="287"/>
      <c r="CK68" s="30"/>
      <c r="CL68" s="287"/>
      <c r="CM68" s="287"/>
      <c r="CN68" s="287"/>
      <c r="CO68" s="923"/>
      <c r="CP68" s="923"/>
      <c r="CQ68" s="923"/>
      <c r="CR68" s="923"/>
      <c r="CS68" s="923"/>
      <c r="CT68" s="886"/>
      <c r="CU68" s="31"/>
      <c r="CV68" s="31"/>
      <c r="CW68" s="45"/>
      <c r="CX68" s="287"/>
      <c r="CY68" s="287"/>
      <c r="CZ68" s="287"/>
      <c r="DA68" s="287"/>
      <c r="DB68" s="287"/>
      <c r="DC68" s="287"/>
      <c r="DD68" s="287"/>
      <c r="DE68" s="287"/>
      <c r="DF68" s="287"/>
      <c r="DG68" s="31"/>
      <c r="DT68" s="287"/>
      <c r="DU68" s="320"/>
      <c r="DV68" s="320"/>
      <c r="DW68" s="320"/>
      <c r="DX68" s="320"/>
      <c r="DY68" s="320"/>
      <c r="DZ68" s="320"/>
      <c r="EA68" s="287"/>
      <c r="EB68" s="287"/>
      <c r="EC68" s="287"/>
      <c r="ED68" s="287"/>
      <c r="EE68" s="287"/>
      <c r="EF68" s="291"/>
      <c r="EG68" s="31"/>
      <c r="EH68" s="45"/>
      <c r="EI68" s="288"/>
      <c r="EJ68" s="283"/>
      <c r="EK68" s="845"/>
      <c r="EL68" s="846"/>
      <c r="EM68" s="846"/>
      <c r="EN68" s="846"/>
      <c r="EO68" s="846"/>
      <c r="EP68" s="846"/>
      <c r="EQ68" s="846"/>
      <c r="ER68" s="846"/>
      <c r="ES68" s="880"/>
      <c r="ET68" s="214"/>
      <c r="EU68" s="287"/>
      <c r="EV68" s="288"/>
      <c r="EW68" s="287"/>
      <c r="EX68" s="287"/>
      <c r="EY68" s="287"/>
      <c r="EZ68" s="287"/>
      <c r="FA68" s="856" t="s">
        <v>471</v>
      </c>
      <c r="FB68" s="856"/>
      <c r="FC68" s="856"/>
      <c r="FD68" s="856"/>
      <c r="FE68" s="856"/>
      <c r="FF68" s="919">
        <v>1</v>
      </c>
      <c r="FG68" s="287"/>
      <c r="FH68" s="287"/>
      <c r="FI68" s="30"/>
      <c r="FJ68" s="320"/>
      <c r="FK68" s="320"/>
      <c r="FL68" s="989"/>
      <c r="FM68" s="990"/>
      <c r="FN68" s="990"/>
      <c r="FO68" s="990"/>
      <c r="FP68" s="990"/>
      <c r="FQ68" s="990"/>
      <c r="FR68" s="963"/>
      <c r="FS68" s="287"/>
      <c r="FT68" s="287"/>
      <c r="FU68" s="287"/>
      <c r="FV68" s="287"/>
      <c r="FW68" s="287"/>
      <c r="FX68" s="47"/>
      <c r="FY68" s="46"/>
      <c r="FZ68" s="31"/>
      <c r="GA68" s="287"/>
      <c r="GB68" s="287"/>
      <c r="GC68" s="287"/>
      <c r="GD68" s="287"/>
      <c r="GE68" s="287"/>
      <c r="GF68" s="811"/>
      <c r="GG68" s="811"/>
      <c r="GH68" s="811"/>
      <c r="GI68" s="811"/>
      <c r="GJ68" s="811"/>
      <c r="GK68" s="886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HJ68" s="212"/>
    </row>
    <row r="69" spans="2:218" ht="6" customHeight="1" x14ac:dyDescent="0.15">
      <c r="B69" s="45"/>
      <c r="C69" s="287"/>
      <c r="D69" s="41"/>
      <c r="E69" s="843" t="s">
        <v>231</v>
      </c>
      <c r="F69" s="844"/>
      <c r="G69" s="844"/>
      <c r="H69" s="844"/>
      <c r="I69" s="844"/>
      <c r="J69" s="844"/>
      <c r="K69" s="844"/>
      <c r="L69" s="844"/>
      <c r="M69" s="879">
        <f>2+M71</f>
        <v>6</v>
      </c>
      <c r="N69" s="287"/>
      <c r="O69" s="287"/>
      <c r="P69" s="287"/>
      <c r="Q69" s="287"/>
      <c r="R69" s="287"/>
      <c r="S69" s="287"/>
      <c r="T69" s="287"/>
      <c r="U69" s="297"/>
      <c r="V69" s="297"/>
      <c r="W69" s="297"/>
      <c r="X69" s="297"/>
      <c r="Y69" s="297"/>
      <c r="Z69" s="292"/>
      <c r="AB69" s="320"/>
      <c r="AC69" s="320"/>
      <c r="AD69" s="287"/>
      <c r="AE69" s="287"/>
      <c r="AF69" s="287"/>
      <c r="AG69" s="811" t="s">
        <v>706</v>
      </c>
      <c r="AH69" s="811"/>
      <c r="AI69" s="811"/>
      <c r="AJ69" s="811"/>
      <c r="AK69" s="811"/>
      <c r="AL69" s="855">
        <v>6</v>
      </c>
      <c r="AM69" s="31"/>
      <c r="AO69" s="45"/>
      <c r="AP69" s="287"/>
      <c r="AQ69" s="287"/>
      <c r="AR69" s="898"/>
      <c r="AS69" s="899"/>
      <c r="AT69" s="899"/>
      <c r="AU69" s="899"/>
      <c r="AV69" s="899"/>
      <c r="AW69" s="899"/>
      <c r="AX69" s="880"/>
      <c r="AY69" s="287"/>
      <c r="AZ69" s="31"/>
      <c r="BA69" s="45"/>
      <c r="BB69" s="287"/>
      <c r="BC69" s="287"/>
      <c r="BD69" s="287"/>
      <c r="BE69" s="857" t="s">
        <v>523</v>
      </c>
      <c r="BF69" s="857"/>
      <c r="BG69" s="857"/>
      <c r="BH69" s="857"/>
      <c r="BI69" s="857"/>
      <c r="BJ69" s="943">
        <v>5</v>
      </c>
      <c r="BK69" s="31"/>
      <c r="BL69" s="287"/>
      <c r="BM69" s="287"/>
      <c r="BN69" s="287"/>
      <c r="BO69" s="287"/>
      <c r="BP69" s="308"/>
      <c r="BQ69" s="308"/>
      <c r="BR69" s="308"/>
      <c r="BS69" s="219"/>
      <c r="BT69" s="308"/>
      <c r="BU69" s="308"/>
      <c r="BV69" s="309"/>
      <c r="BW69" s="31"/>
      <c r="BX69" s="31"/>
      <c r="BY69" s="30"/>
      <c r="BZ69" s="36"/>
      <c r="CC69" s="923"/>
      <c r="CD69" s="923"/>
      <c r="CE69" s="923"/>
      <c r="CF69" s="923"/>
      <c r="CG69" s="923"/>
      <c r="CH69" s="943"/>
      <c r="CI69" s="146"/>
      <c r="CJ69" s="287"/>
      <c r="CK69" s="30"/>
      <c r="CL69" s="287"/>
      <c r="CM69" s="287"/>
      <c r="CN69" s="287"/>
      <c r="CO69" s="923" t="s">
        <v>491</v>
      </c>
      <c r="CP69" s="923"/>
      <c r="CQ69" s="923"/>
      <c r="CR69" s="923"/>
      <c r="CS69" s="923"/>
      <c r="CT69" s="886">
        <v>7</v>
      </c>
      <c r="CU69" s="31"/>
      <c r="CV69" s="31"/>
      <c r="CW69" s="41"/>
      <c r="CX69" s="843" t="s">
        <v>232</v>
      </c>
      <c r="CY69" s="844"/>
      <c r="CZ69" s="844"/>
      <c r="DA69" s="844"/>
      <c r="DB69" s="844"/>
      <c r="DC69" s="844"/>
      <c r="DD69" s="844"/>
      <c r="DE69" s="844"/>
      <c r="DF69" s="879">
        <f>DF71+DF73</f>
        <v>7</v>
      </c>
      <c r="DG69" s="31"/>
      <c r="DT69" s="287"/>
      <c r="DU69" s="287"/>
      <c r="DV69" s="287"/>
      <c r="DW69" s="287"/>
      <c r="DX69" s="287"/>
      <c r="DY69" s="287"/>
      <c r="DZ69" s="287"/>
      <c r="EA69" s="287"/>
      <c r="EB69" s="287"/>
      <c r="EC69" s="287"/>
      <c r="ED69" s="287"/>
      <c r="EE69" s="287"/>
      <c r="EF69" s="291"/>
      <c r="EG69" s="31"/>
      <c r="EH69" s="30"/>
      <c r="EI69" s="36"/>
      <c r="EJ69" s="320"/>
      <c r="EK69" s="320"/>
      <c r="EL69" s="320"/>
      <c r="EM69" s="320"/>
      <c r="EN69" s="851" t="s">
        <v>636</v>
      </c>
      <c r="EO69" s="851"/>
      <c r="EP69" s="851"/>
      <c r="EQ69" s="851"/>
      <c r="ER69" s="851"/>
      <c r="ES69" s="886">
        <v>2</v>
      </c>
      <c r="ET69" s="214"/>
      <c r="EU69" s="287"/>
      <c r="EV69" s="288"/>
      <c r="EW69" s="287"/>
      <c r="EX69" s="287"/>
      <c r="EY69" s="287"/>
      <c r="EZ69" s="287"/>
      <c r="FA69" s="857"/>
      <c r="FB69" s="857"/>
      <c r="FC69" s="857"/>
      <c r="FD69" s="857"/>
      <c r="FE69" s="857"/>
      <c r="FF69" s="920"/>
      <c r="FG69" s="287"/>
      <c r="FH69" s="287"/>
      <c r="FI69" s="30"/>
      <c r="FJ69" s="320"/>
      <c r="FS69" s="287"/>
      <c r="FT69" s="287"/>
      <c r="FU69" s="287"/>
      <c r="FV69" s="287"/>
      <c r="FW69" s="287"/>
      <c r="FX69" s="47"/>
      <c r="FY69" s="46"/>
      <c r="FZ69" s="31"/>
      <c r="GA69" s="287"/>
      <c r="GB69" s="287"/>
      <c r="GC69" s="287"/>
      <c r="GD69" s="287"/>
      <c r="GE69" s="287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HJ69" s="317"/>
    </row>
    <row r="70" spans="2:218" ht="6" customHeight="1" x14ac:dyDescent="0.15">
      <c r="B70" s="45"/>
      <c r="C70" s="287"/>
      <c r="D70" s="38"/>
      <c r="E70" s="845"/>
      <c r="F70" s="846"/>
      <c r="G70" s="846"/>
      <c r="H70" s="846"/>
      <c r="I70" s="846"/>
      <c r="J70" s="846"/>
      <c r="K70" s="846"/>
      <c r="L70" s="846"/>
      <c r="M70" s="880"/>
      <c r="N70" s="287"/>
      <c r="O70" s="287"/>
      <c r="P70" s="287"/>
      <c r="Q70" s="320"/>
      <c r="R70" s="287"/>
      <c r="S70" s="287"/>
      <c r="T70" s="287"/>
      <c r="U70" s="297"/>
      <c r="V70" s="297"/>
      <c r="W70" s="297"/>
      <c r="X70" s="297"/>
      <c r="Y70" s="297"/>
      <c r="Z70" s="292"/>
      <c r="AB70" s="320"/>
      <c r="AC70" s="320"/>
      <c r="AD70" s="287"/>
      <c r="AE70" s="287"/>
      <c r="AF70" s="287"/>
      <c r="AG70" s="811"/>
      <c r="AH70" s="811"/>
      <c r="AI70" s="811"/>
      <c r="AJ70" s="811"/>
      <c r="AK70" s="811"/>
      <c r="AL70" s="855"/>
      <c r="AM70" s="31"/>
      <c r="AO70" s="45"/>
      <c r="AP70" s="287"/>
      <c r="AQ70" s="287"/>
      <c r="AR70" s="298"/>
      <c r="AS70" s="922" t="s">
        <v>593</v>
      </c>
      <c r="AT70" s="922"/>
      <c r="AU70" s="922"/>
      <c r="AV70" s="922"/>
      <c r="AW70" s="922"/>
      <c r="AX70" s="960">
        <v>3</v>
      </c>
      <c r="AY70" s="287"/>
      <c r="AZ70" s="31"/>
      <c r="BA70" s="45"/>
      <c r="BB70" s="287"/>
      <c r="BC70" s="287"/>
      <c r="BD70" s="287"/>
      <c r="BE70" s="857"/>
      <c r="BF70" s="857"/>
      <c r="BG70" s="857"/>
      <c r="BH70" s="857"/>
      <c r="BI70" s="857"/>
      <c r="BJ70" s="943"/>
      <c r="BK70" s="31"/>
      <c r="BL70" s="287"/>
      <c r="BM70" s="287"/>
      <c r="BN70" s="287"/>
      <c r="BO70" s="287"/>
      <c r="BP70" s="308"/>
      <c r="BQ70" s="308"/>
      <c r="BR70" s="308"/>
      <c r="BS70" s="219"/>
      <c r="BT70" s="308"/>
      <c r="BU70" s="308"/>
      <c r="BV70" s="309"/>
      <c r="BW70" s="31"/>
      <c r="BX70" s="31"/>
      <c r="BY70" s="30"/>
      <c r="BZ70" s="36"/>
      <c r="CB70" s="978" t="s">
        <v>596</v>
      </c>
      <c r="CC70" s="979"/>
      <c r="CD70" s="979"/>
      <c r="CE70" s="979"/>
      <c r="CF70" s="979"/>
      <c r="CG70" s="979"/>
      <c r="CH70" s="904" t="s">
        <v>707</v>
      </c>
      <c r="CI70" s="146"/>
      <c r="CJ70" s="287"/>
      <c r="CK70" s="30"/>
      <c r="CL70" s="287"/>
      <c r="CM70" s="287"/>
      <c r="CN70" s="287"/>
      <c r="CO70" s="923"/>
      <c r="CP70" s="923"/>
      <c r="CQ70" s="923"/>
      <c r="CR70" s="923"/>
      <c r="CS70" s="923"/>
      <c r="CT70" s="886"/>
      <c r="CU70" s="31"/>
      <c r="CV70" s="31"/>
      <c r="CW70" s="51"/>
      <c r="CX70" s="845"/>
      <c r="CY70" s="846"/>
      <c r="CZ70" s="846"/>
      <c r="DA70" s="846"/>
      <c r="DB70" s="846"/>
      <c r="DC70" s="846"/>
      <c r="DD70" s="846"/>
      <c r="DE70" s="846"/>
      <c r="DF70" s="880"/>
      <c r="DG70" s="31"/>
      <c r="DT70" s="287"/>
      <c r="DU70" s="287"/>
      <c r="DV70" s="287"/>
      <c r="DW70" s="287"/>
      <c r="DX70" s="287"/>
      <c r="DY70" s="287"/>
      <c r="DZ70" s="287"/>
      <c r="EA70" s="287"/>
      <c r="EB70" s="287"/>
      <c r="EC70" s="287"/>
      <c r="ED70" s="287"/>
      <c r="EE70" s="287"/>
      <c r="EF70" s="291"/>
      <c r="EG70" s="31"/>
      <c r="EH70" s="30"/>
      <c r="EI70" s="36"/>
      <c r="EJ70" s="320"/>
      <c r="EK70" s="320"/>
      <c r="EL70" s="320"/>
      <c r="EM70" s="320"/>
      <c r="EN70" s="811"/>
      <c r="EO70" s="811"/>
      <c r="EP70" s="811"/>
      <c r="EQ70" s="811"/>
      <c r="ER70" s="811"/>
      <c r="ES70" s="886"/>
      <c r="ET70" s="214"/>
      <c r="EU70" s="287"/>
      <c r="EV70" s="288"/>
      <c r="EW70" s="45"/>
      <c r="EX70" s="298"/>
      <c r="EY70" s="298"/>
      <c r="EZ70" s="298"/>
      <c r="FA70" s="298"/>
      <c r="FB70" s="298"/>
      <c r="FC70" s="298"/>
      <c r="FD70" s="298"/>
      <c r="FE70" s="298"/>
      <c r="FF70" s="305"/>
      <c r="FG70" s="287"/>
      <c r="FH70" s="287"/>
      <c r="FI70" s="30"/>
      <c r="FJ70" s="320"/>
      <c r="FS70" s="287"/>
      <c r="FT70" s="287"/>
      <c r="FU70" s="287"/>
      <c r="FV70" s="287"/>
      <c r="FW70" s="287"/>
      <c r="FX70" s="47"/>
      <c r="FY70" s="46"/>
      <c r="FZ70" s="31"/>
      <c r="GA70" s="287"/>
      <c r="GB70" s="287"/>
      <c r="GC70" s="287"/>
      <c r="GD70" s="287"/>
      <c r="GE70" s="287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HJ70" s="317"/>
    </row>
    <row r="71" spans="2:218" ht="6" customHeight="1" x14ac:dyDescent="0.15">
      <c r="B71" s="45"/>
      <c r="C71" s="287"/>
      <c r="D71" s="45"/>
      <c r="E71" s="287"/>
      <c r="F71" s="287"/>
      <c r="G71" s="287"/>
      <c r="H71" s="851" t="s">
        <v>489</v>
      </c>
      <c r="I71" s="851"/>
      <c r="J71" s="851"/>
      <c r="K71" s="851"/>
      <c r="L71" s="851"/>
      <c r="M71" s="960">
        <v>4</v>
      </c>
      <c r="N71" s="287"/>
      <c r="O71" s="287"/>
      <c r="P71" s="287"/>
      <c r="Q71" s="320"/>
      <c r="R71" s="287"/>
      <c r="S71" s="287"/>
      <c r="T71" s="287"/>
      <c r="U71" s="297"/>
      <c r="V71" s="297"/>
      <c r="W71" s="297"/>
      <c r="X71" s="297"/>
      <c r="Y71" s="297"/>
      <c r="Z71" s="292"/>
      <c r="AB71" s="320"/>
      <c r="AC71" s="320"/>
      <c r="AD71" s="287"/>
      <c r="AE71" s="287"/>
      <c r="AF71" s="287"/>
      <c r="AG71" s="811" t="s">
        <v>708</v>
      </c>
      <c r="AH71" s="811"/>
      <c r="AI71" s="811"/>
      <c r="AJ71" s="811"/>
      <c r="AK71" s="811"/>
      <c r="AL71" s="855">
        <v>5</v>
      </c>
      <c r="AM71" s="31"/>
      <c r="AO71" s="45"/>
      <c r="AP71" s="287"/>
      <c r="AQ71" s="287"/>
      <c r="AR71" s="298"/>
      <c r="AS71" s="923"/>
      <c r="AT71" s="923"/>
      <c r="AU71" s="923"/>
      <c r="AV71" s="923"/>
      <c r="AW71" s="923"/>
      <c r="AX71" s="924"/>
      <c r="AY71" s="287"/>
      <c r="AZ71" s="31"/>
      <c r="BA71" s="45"/>
      <c r="BB71" s="287"/>
      <c r="BC71" s="287"/>
      <c r="BD71" s="287"/>
      <c r="BE71" s="857" t="s">
        <v>525</v>
      </c>
      <c r="BF71" s="857"/>
      <c r="BG71" s="857"/>
      <c r="BH71" s="857"/>
      <c r="BI71" s="857"/>
      <c r="BJ71" s="943">
        <v>6</v>
      </c>
      <c r="BK71" s="31"/>
      <c r="BL71" s="287"/>
      <c r="BM71" s="287"/>
      <c r="BN71" s="287"/>
      <c r="BO71" s="287"/>
      <c r="BP71" s="287"/>
      <c r="BQ71" s="287"/>
      <c r="BR71" s="287"/>
      <c r="BS71" s="47"/>
      <c r="BT71" s="287"/>
      <c r="BU71" s="287"/>
      <c r="BV71" s="287"/>
      <c r="BW71" s="31"/>
      <c r="BX71" s="31"/>
      <c r="BY71" s="45"/>
      <c r="BZ71" s="288"/>
      <c r="CA71" s="285"/>
      <c r="CB71" s="980"/>
      <c r="CC71" s="981"/>
      <c r="CD71" s="981"/>
      <c r="CE71" s="981"/>
      <c r="CF71" s="981"/>
      <c r="CG71" s="981"/>
      <c r="CH71" s="984"/>
      <c r="CI71" s="146"/>
      <c r="CJ71" s="287"/>
      <c r="CK71" s="30"/>
      <c r="CU71" s="31"/>
      <c r="CV71" s="31"/>
      <c r="CW71" s="45"/>
      <c r="CX71" s="287"/>
      <c r="CY71" s="287"/>
      <c r="CZ71" s="287"/>
      <c r="DA71" s="856" t="s">
        <v>496</v>
      </c>
      <c r="DB71" s="856"/>
      <c r="DC71" s="856"/>
      <c r="DD71" s="856"/>
      <c r="DE71" s="856"/>
      <c r="DF71" s="960">
        <v>4</v>
      </c>
      <c r="DG71" s="31"/>
      <c r="DT71" s="287"/>
      <c r="DU71" s="287"/>
      <c r="DV71" s="287"/>
      <c r="DW71" s="287"/>
      <c r="DX71" s="287"/>
      <c r="DY71" s="287"/>
      <c r="DZ71" s="287"/>
      <c r="EA71" s="287"/>
      <c r="EB71" s="287"/>
      <c r="EC71" s="287"/>
      <c r="ED71" s="287"/>
      <c r="EE71" s="287"/>
      <c r="EF71" s="291"/>
      <c r="EG71" s="31"/>
      <c r="EH71" s="45"/>
      <c r="EI71" s="288"/>
      <c r="EJ71" s="287"/>
      <c r="EK71" s="287"/>
      <c r="EL71" s="287"/>
      <c r="EM71" s="287"/>
      <c r="EN71" s="811" t="s">
        <v>492</v>
      </c>
      <c r="EO71" s="811"/>
      <c r="EP71" s="811"/>
      <c r="EQ71" s="811"/>
      <c r="ER71" s="811"/>
      <c r="ES71" s="886">
        <v>11</v>
      </c>
      <c r="ET71" s="214"/>
      <c r="EU71" s="287"/>
      <c r="EV71" s="288"/>
      <c r="EW71" s="45"/>
      <c r="EX71" s="301"/>
      <c r="EY71" s="301"/>
      <c r="EZ71" s="301"/>
      <c r="FA71" s="301"/>
      <c r="FB71" s="301"/>
      <c r="FC71" s="301"/>
      <c r="FD71" s="301"/>
      <c r="FE71" s="301"/>
      <c r="FF71" s="321"/>
      <c r="FG71" s="287"/>
      <c r="FI71" s="49"/>
      <c r="FJ71" s="925" t="s">
        <v>524</v>
      </c>
      <c r="FK71" s="926"/>
      <c r="FL71" s="926"/>
      <c r="FM71" s="926"/>
      <c r="FN71" s="926"/>
      <c r="FO71" s="926"/>
      <c r="FP71" s="926"/>
      <c r="FQ71" s="926"/>
      <c r="FR71" s="879">
        <f>1+SUM(FR73:FR76)</f>
        <v>9</v>
      </c>
      <c r="FX71" s="47"/>
      <c r="FY71" s="46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HJ71" s="317"/>
    </row>
    <row r="72" spans="2:218" ht="6" customHeight="1" x14ac:dyDescent="0.15">
      <c r="B72" s="45"/>
      <c r="C72" s="287"/>
      <c r="D72" s="45"/>
      <c r="E72" s="287"/>
      <c r="F72" s="287"/>
      <c r="G72" s="287"/>
      <c r="H72" s="811"/>
      <c r="I72" s="811"/>
      <c r="J72" s="811"/>
      <c r="K72" s="811"/>
      <c r="L72" s="811"/>
      <c r="M72" s="924"/>
      <c r="N72" s="287"/>
      <c r="O72" s="287"/>
      <c r="P72" s="287"/>
      <c r="Q72" s="287"/>
      <c r="R72" s="287"/>
      <c r="S72" s="287"/>
      <c r="T72" s="287"/>
      <c r="U72" s="297"/>
      <c r="V72" s="297"/>
      <c r="W72" s="297"/>
      <c r="X72" s="297"/>
      <c r="Y72" s="297"/>
      <c r="Z72" s="292"/>
      <c r="AB72" s="320"/>
      <c r="AC72" s="320"/>
      <c r="AD72" s="287"/>
      <c r="AE72" s="287"/>
      <c r="AF72" s="287"/>
      <c r="AG72" s="811"/>
      <c r="AH72" s="811"/>
      <c r="AI72" s="811"/>
      <c r="AJ72" s="811"/>
      <c r="AK72" s="811"/>
      <c r="AL72" s="855"/>
      <c r="AM72" s="31"/>
      <c r="AO72" s="45"/>
      <c r="AP72" s="287"/>
      <c r="AQ72" s="31"/>
      <c r="AR72" s="31"/>
      <c r="AS72" s="302"/>
      <c r="AT72" s="302"/>
      <c r="AU72" s="302"/>
      <c r="AV72" s="302"/>
      <c r="AW72" s="302"/>
      <c r="AX72" s="302"/>
      <c r="AY72" s="287"/>
      <c r="AZ72" s="31"/>
      <c r="BA72" s="45"/>
      <c r="BB72" s="287"/>
      <c r="BC72" s="287"/>
      <c r="BD72" s="287"/>
      <c r="BE72" s="857"/>
      <c r="BF72" s="857"/>
      <c r="BG72" s="857"/>
      <c r="BH72" s="857"/>
      <c r="BI72" s="857"/>
      <c r="BJ72" s="943"/>
      <c r="BK72" s="31"/>
      <c r="BL72" s="287"/>
      <c r="BM72" s="287"/>
      <c r="BN72" s="287"/>
      <c r="BO72" s="287"/>
      <c r="BP72" s="287"/>
      <c r="BQ72" s="287"/>
      <c r="BR72" s="287"/>
      <c r="BS72" s="47"/>
      <c r="BT72" s="287"/>
      <c r="BU72" s="287"/>
      <c r="BV72" s="287"/>
      <c r="BW72" s="31"/>
      <c r="BY72" s="45"/>
      <c r="BZ72" s="288"/>
      <c r="CA72" s="283"/>
      <c r="CB72" s="982"/>
      <c r="CC72" s="983"/>
      <c r="CD72" s="983"/>
      <c r="CE72" s="983"/>
      <c r="CF72" s="983"/>
      <c r="CG72" s="983"/>
      <c r="CH72" s="963"/>
      <c r="CI72" s="67"/>
      <c r="CJ72" s="287"/>
      <c r="CK72" s="30"/>
      <c r="CU72" s="31"/>
      <c r="CV72" s="288"/>
      <c r="CW72" s="45"/>
      <c r="CX72" s="287"/>
      <c r="CY72" s="287"/>
      <c r="CZ72" s="287"/>
      <c r="DA72" s="857"/>
      <c r="DB72" s="857"/>
      <c r="DC72" s="857"/>
      <c r="DD72" s="857"/>
      <c r="DE72" s="857"/>
      <c r="DF72" s="924"/>
      <c r="DG72" s="31"/>
      <c r="DT72" s="287"/>
      <c r="DU72" s="287"/>
      <c r="DV72" s="287"/>
      <c r="DW72" s="287"/>
      <c r="DX72" s="287"/>
      <c r="DY72" s="287"/>
      <c r="DZ72" s="287"/>
      <c r="EA72" s="287"/>
      <c r="EB72" s="287"/>
      <c r="EC72" s="287"/>
      <c r="ED72" s="287"/>
      <c r="EE72" s="287"/>
      <c r="EF72" s="291"/>
      <c r="EG72" s="31"/>
      <c r="EH72" s="45"/>
      <c r="EI72" s="288"/>
      <c r="EJ72" s="287"/>
      <c r="EK72" s="287"/>
      <c r="EL72" s="287"/>
      <c r="EM72" s="287"/>
      <c r="EN72" s="811"/>
      <c r="EO72" s="811"/>
      <c r="EP72" s="811"/>
      <c r="EQ72" s="811"/>
      <c r="ER72" s="811"/>
      <c r="ES72" s="886"/>
      <c r="ET72" s="214"/>
      <c r="EU72" s="287"/>
      <c r="EV72" s="288"/>
      <c r="EW72" s="285"/>
      <c r="EX72" s="896" t="s">
        <v>493</v>
      </c>
      <c r="EY72" s="897"/>
      <c r="EZ72" s="897"/>
      <c r="FA72" s="897"/>
      <c r="FB72" s="897"/>
      <c r="FC72" s="897"/>
      <c r="FD72" s="897"/>
      <c r="FE72" s="897"/>
      <c r="FF72" s="883">
        <f>1+FF74</f>
        <v>11</v>
      </c>
      <c r="FG72" s="287"/>
      <c r="FH72" s="287"/>
      <c r="FI72" s="45"/>
      <c r="FJ72" s="927"/>
      <c r="FK72" s="928"/>
      <c r="FL72" s="928"/>
      <c r="FM72" s="928"/>
      <c r="FN72" s="928"/>
      <c r="FO72" s="928"/>
      <c r="FP72" s="928"/>
      <c r="FQ72" s="928"/>
      <c r="FR72" s="880"/>
      <c r="FS72" s="287"/>
      <c r="FT72" s="287"/>
      <c r="FU72" s="287"/>
      <c r="FV72" s="287"/>
      <c r="FW72" s="287"/>
      <c r="FX72" s="47"/>
      <c r="FY72" s="46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HJ72" s="317"/>
    </row>
    <row r="73" spans="2:218" ht="6" customHeight="1" x14ac:dyDescent="0.15">
      <c r="B73" s="45"/>
      <c r="C73" s="287"/>
      <c r="D73" s="45"/>
      <c r="E73" s="287"/>
      <c r="F73" s="287"/>
      <c r="G73" s="287"/>
      <c r="H73" s="287"/>
      <c r="I73" s="287"/>
      <c r="J73" s="287"/>
      <c r="K73" s="287"/>
      <c r="L73" s="287"/>
      <c r="M73" s="31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91"/>
      <c r="AC73" s="287"/>
      <c r="AD73" s="279"/>
      <c r="AE73" s="279"/>
      <c r="AF73" s="279"/>
      <c r="AG73" s="279"/>
      <c r="AH73" s="279"/>
      <c r="AI73" s="279"/>
      <c r="AJ73" s="279"/>
      <c r="AK73" s="279"/>
      <c r="AL73" s="291"/>
      <c r="AM73" s="31"/>
      <c r="AO73" s="45"/>
      <c r="AP73" s="287"/>
      <c r="AQ73" s="31"/>
      <c r="AR73" s="31"/>
      <c r="AS73" s="31"/>
      <c r="AT73" s="31"/>
      <c r="AU73" s="31"/>
      <c r="AV73" s="31"/>
      <c r="AW73" s="31"/>
      <c r="AX73" s="31"/>
      <c r="AY73" s="287"/>
      <c r="AZ73" s="31"/>
      <c r="BA73" s="45"/>
      <c r="BB73" s="287"/>
      <c r="BC73" s="287"/>
      <c r="BD73" s="287"/>
      <c r="BE73" s="287"/>
      <c r="BF73" s="287"/>
      <c r="BG73" s="287"/>
      <c r="BH73" s="287"/>
      <c r="BI73" s="287"/>
      <c r="BJ73" s="287"/>
      <c r="BK73" s="31"/>
      <c r="BL73" s="31"/>
      <c r="BM73" s="287"/>
      <c r="BN73" s="308"/>
      <c r="BO73" s="308"/>
      <c r="BP73" s="308"/>
      <c r="BQ73" s="308"/>
      <c r="BR73" s="308"/>
      <c r="BS73" s="219"/>
      <c r="BT73" s="308"/>
      <c r="BU73" s="308"/>
      <c r="BV73" s="305"/>
      <c r="BW73" s="31"/>
      <c r="BY73" s="45"/>
      <c r="BZ73" s="287"/>
      <c r="CA73" s="45"/>
      <c r="CB73" s="287"/>
      <c r="CC73" s="897" t="s">
        <v>498</v>
      </c>
      <c r="CD73" s="897"/>
      <c r="CE73" s="897"/>
      <c r="CF73" s="897"/>
      <c r="CG73" s="897"/>
      <c r="CH73" s="974">
        <v>4</v>
      </c>
      <c r="CI73" s="146"/>
      <c r="CJ73" s="287"/>
      <c r="CK73" s="41"/>
      <c r="CL73" s="843" t="s">
        <v>709</v>
      </c>
      <c r="CM73" s="844"/>
      <c r="CN73" s="844"/>
      <c r="CO73" s="844"/>
      <c r="CP73" s="844"/>
      <c r="CQ73" s="844"/>
      <c r="CR73" s="844"/>
      <c r="CS73" s="844"/>
      <c r="CT73" s="879">
        <f>CT81+CT87+CT93+CT99+CT105+CT75+CT77</f>
        <v>35</v>
      </c>
      <c r="CU73" s="31"/>
      <c r="CV73" s="31"/>
      <c r="CW73" s="45"/>
      <c r="CX73" s="287"/>
      <c r="CY73" s="287"/>
      <c r="CZ73" s="287"/>
      <c r="DA73" s="857" t="s">
        <v>502</v>
      </c>
      <c r="DB73" s="857"/>
      <c r="DC73" s="857"/>
      <c r="DD73" s="857"/>
      <c r="DE73" s="857"/>
      <c r="DF73" s="886">
        <v>3</v>
      </c>
      <c r="DG73" s="31"/>
      <c r="DT73" s="287"/>
      <c r="DU73" s="287"/>
      <c r="DV73" s="287"/>
      <c r="DW73" s="287"/>
      <c r="DX73" s="287"/>
      <c r="DY73" s="287"/>
      <c r="DZ73" s="287"/>
      <c r="EA73" s="287"/>
      <c r="EB73" s="287"/>
      <c r="EC73" s="287"/>
      <c r="ED73" s="287"/>
      <c r="EE73" s="287"/>
      <c r="EF73" s="291"/>
      <c r="EG73" s="31"/>
      <c r="EH73" s="45"/>
      <c r="EI73" s="288"/>
      <c r="EJ73" s="287"/>
      <c r="EK73" s="287"/>
      <c r="EL73" s="287"/>
      <c r="EM73" s="287"/>
      <c r="EN73" s="811" t="s">
        <v>494</v>
      </c>
      <c r="EO73" s="811"/>
      <c r="EP73" s="811"/>
      <c r="EQ73" s="811"/>
      <c r="ER73" s="811"/>
      <c r="ES73" s="886">
        <v>8</v>
      </c>
      <c r="ET73" s="214"/>
      <c r="EU73" s="287"/>
      <c r="EV73" s="288"/>
      <c r="EW73" s="283"/>
      <c r="EX73" s="898"/>
      <c r="EY73" s="899"/>
      <c r="EZ73" s="899"/>
      <c r="FA73" s="899"/>
      <c r="FB73" s="899"/>
      <c r="FC73" s="899"/>
      <c r="FD73" s="899"/>
      <c r="FE73" s="899"/>
      <c r="FF73" s="884"/>
      <c r="FG73" s="287"/>
      <c r="FH73" s="287"/>
      <c r="FI73" s="45"/>
      <c r="FJ73" s="287"/>
      <c r="FK73" s="287"/>
      <c r="FL73" s="287"/>
      <c r="FM73" s="922" t="s">
        <v>527</v>
      </c>
      <c r="FN73" s="922"/>
      <c r="FO73" s="922"/>
      <c r="FP73" s="922"/>
      <c r="FQ73" s="922"/>
      <c r="FR73" s="924">
        <v>4</v>
      </c>
      <c r="FS73" s="287"/>
      <c r="FT73" s="287"/>
      <c r="FU73" s="287"/>
      <c r="FV73" s="287"/>
      <c r="FW73" s="287"/>
      <c r="FX73" s="47"/>
      <c r="FY73" s="46"/>
      <c r="FZ73" s="31"/>
      <c r="GA73" s="843" t="s">
        <v>333</v>
      </c>
      <c r="GB73" s="844"/>
      <c r="GC73" s="844"/>
      <c r="GD73" s="844"/>
      <c r="GE73" s="844"/>
      <c r="GF73" s="844"/>
      <c r="GG73" s="844"/>
      <c r="GH73" s="844"/>
      <c r="GI73" s="844"/>
      <c r="GJ73" s="844"/>
      <c r="GK73" s="976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</row>
    <row r="74" spans="2:218" ht="6" customHeight="1" x14ac:dyDescent="0.15">
      <c r="B74" s="45"/>
      <c r="C74" s="287"/>
      <c r="D74" s="45"/>
      <c r="E74" s="287"/>
      <c r="F74" s="287"/>
      <c r="G74" s="287"/>
      <c r="H74" s="287"/>
      <c r="I74" s="287"/>
      <c r="J74" s="287"/>
      <c r="K74" s="287"/>
      <c r="L74" s="287"/>
      <c r="M74" s="31"/>
      <c r="N74" s="287"/>
      <c r="O74" s="287"/>
      <c r="P74" s="287"/>
      <c r="Q74" s="287"/>
      <c r="R74" s="287"/>
      <c r="S74" s="287"/>
      <c r="T74" s="287"/>
      <c r="U74" s="287"/>
      <c r="V74" s="287"/>
      <c r="W74" s="287"/>
      <c r="X74" s="287"/>
      <c r="Y74" s="287"/>
      <c r="Z74" s="291"/>
      <c r="AC74" s="287"/>
      <c r="AD74" s="287"/>
      <c r="AE74" s="287"/>
      <c r="AF74" s="287"/>
      <c r="AG74" s="287"/>
      <c r="AH74" s="287"/>
      <c r="AI74" s="287"/>
      <c r="AJ74" s="287"/>
      <c r="AK74" s="287"/>
      <c r="AL74" s="293"/>
      <c r="AM74" s="31"/>
      <c r="AO74" s="45"/>
      <c r="AP74" s="965" t="s">
        <v>637</v>
      </c>
      <c r="AQ74" s="966"/>
      <c r="AR74" s="966"/>
      <c r="AS74" s="966"/>
      <c r="AT74" s="966"/>
      <c r="AU74" s="966"/>
      <c r="AV74" s="966"/>
      <c r="AW74" s="966"/>
      <c r="AX74" s="879">
        <f>AX76+1</f>
        <v>4</v>
      </c>
      <c r="AY74" s="287"/>
      <c r="AZ74" s="31"/>
      <c r="BA74" s="45"/>
      <c r="BB74" s="287"/>
      <c r="BC74" s="287"/>
      <c r="BD74" s="287"/>
      <c r="BE74" s="287"/>
      <c r="BF74" s="287"/>
      <c r="BG74" s="287"/>
      <c r="BH74" s="287"/>
      <c r="BI74" s="287"/>
      <c r="BJ74" s="287"/>
      <c r="BK74" s="31"/>
      <c r="BL74" s="31"/>
      <c r="BM74" s="287"/>
      <c r="BN74" s="308"/>
      <c r="BO74" s="308"/>
      <c r="BP74" s="308"/>
      <c r="BQ74" s="308"/>
      <c r="BR74" s="308"/>
      <c r="BS74" s="219"/>
      <c r="BT74" s="308"/>
      <c r="BU74" s="308"/>
      <c r="BV74" s="305"/>
      <c r="BW74" s="31"/>
      <c r="BY74" s="45"/>
      <c r="BZ74" s="287"/>
      <c r="CA74" s="45"/>
      <c r="CB74" s="287"/>
      <c r="CC74" s="973"/>
      <c r="CD74" s="973"/>
      <c r="CE74" s="973"/>
      <c r="CF74" s="973"/>
      <c r="CG74" s="973"/>
      <c r="CH74" s="975"/>
      <c r="CI74" s="146"/>
      <c r="CJ74" s="287"/>
      <c r="CK74" s="283"/>
      <c r="CL74" s="845"/>
      <c r="CM74" s="846"/>
      <c r="CN74" s="846"/>
      <c r="CO74" s="846"/>
      <c r="CP74" s="846"/>
      <c r="CQ74" s="846"/>
      <c r="CR74" s="846"/>
      <c r="CS74" s="846"/>
      <c r="CT74" s="880"/>
      <c r="CU74" s="287"/>
      <c r="CV74" s="287"/>
      <c r="CW74" s="45"/>
      <c r="CX74" s="287"/>
      <c r="CY74" s="287"/>
      <c r="CZ74" s="287"/>
      <c r="DA74" s="857"/>
      <c r="DB74" s="857"/>
      <c r="DC74" s="857"/>
      <c r="DD74" s="857"/>
      <c r="DE74" s="857"/>
      <c r="DF74" s="886"/>
      <c r="DG74" s="31"/>
      <c r="DT74" s="287"/>
      <c r="DU74" s="287"/>
      <c r="DV74" s="287"/>
      <c r="DW74" s="287"/>
      <c r="DX74" s="287"/>
      <c r="DY74" s="287"/>
      <c r="DZ74" s="287"/>
      <c r="EA74" s="287"/>
      <c r="EB74" s="287"/>
      <c r="EC74" s="287"/>
      <c r="ED74" s="287"/>
      <c r="EE74" s="287"/>
      <c r="EF74" s="291"/>
      <c r="EG74" s="31"/>
      <c r="EH74" s="45"/>
      <c r="EI74" s="288"/>
      <c r="EJ74" s="287"/>
      <c r="EK74" s="287"/>
      <c r="EL74" s="287"/>
      <c r="EM74" s="287"/>
      <c r="EN74" s="811"/>
      <c r="EO74" s="811"/>
      <c r="EP74" s="811"/>
      <c r="EQ74" s="811"/>
      <c r="ER74" s="811"/>
      <c r="ES74" s="886"/>
      <c r="ET74" s="214"/>
      <c r="EU74" s="287"/>
      <c r="EV74" s="288"/>
      <c r="EW74" s="287"/>
      <c r="EX74" s="287"/>
      <c r="EY74" s="287"/>
      <c r="EZ74" s="287"/>
      <c r="FA74" s="856" t="s">
        <v>471</v>
      </c>
      <c r="FB74" s="856"/>
      <c r="FC74" s="856"/>
      <c r="FD74" s="856"/>
      <c r="FE74" s="856"/>
      <c r="FF74" s="919">
        <v>10</v>
      </c>
      <c r="FG74" s="287"/>
      <c r="FH74" s="287"/>
      <c r="FI74" s="45"/>
      <c r="FJ74" s="287"/>
      <c r="FK74" s="287"/>
      <c r="FL74" s="287"/>
      <c r="FM74" s="923"/>
      <c r="FN74" s="923"/>
      <c r="FO74" s="923"/>
      <c r="FP74" s="923"/>
      <c r="FQ74" s="923"/>
      <c r="FR74" s="924"/>
      <c r="FS74" s="287"/>
      <c r="FT74" s="287"/>
      <c r="FU74" s="287"/>
      <c r="FV74" s="287"/>
      <c r="FW74" s="287"/>
      <c r="FX74" s="47"/>
      <c r="FY74" s="46"/>
      <c r="FZ74" s="31"/>
      <c r="GA74" s="845"/>
      <c r="GB74" s="846"/>
      <c r="GC74" s="846"/>
      <c r="GD74" s="846"/>
      <c r="GE74" s="846"/>
      <c r="GF74" s="846"/>
      <c r="GG74" s="846"/>
      <c r="GH74" s="846"/>
      <c r="GI74" s="846"/>
      <c r="GJ74" s="846"/>
      <c r="GK74" s="977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HJ74" s="320"/>
    </row>
    <row r="75" spans="2:218" ht="6" customHeight="1" x14ac:dyDescent="0.15">
      <c r="B75" s="45"/>
      <c r="C75" s="31"/>
      <c r="D75" s="41"/>
      <c r="E75" s="843" t="s">
        <v>234</v>
      </c>
      <c r="F75" s="844"/>
      <c r="G75" s="844"/>
      <c r="H75" s="844"/>
      <c r="I75" s="844"/>
      <c r="J75" s="844"/>
      <c r="K75" s="844"/>
      <c r="L75" s="844"/>
      <c r="M75" s="879">
        <f>1+M77+M79</f>
        <v>10</v>
      </c>
      <c r="N75" s="31"/>
      <c r="O75" s="287"/>
      <c r="P75" s="287"/>
      <c r="Q75" s="287"/>
      <c r="R75" s="279"/>
      <c r="S75" s="279"/>
      <c r="T75" s="279"/>
      <c r="Z75" s="291"/>
      <c r="AC75" s="287"/>
      <c r="AD75" s="287"/>
      <c r="AE75" s="287"/>
      <c r="AF75" s="287"/>
      <c r="AG75" s="287"/>
      <c r="AH75" s="287"/>
      <c r="AI75" s="287"/>
      <c r="AJ75" s="287"/>
      <c r="AK75" s="287"/>
      <c r="AL75" s="293"/>
      <c r="AM75" s="31"/>
      <c r="AO75" s="38"/>
      <c r="AP75" s="967"/>
      <c r="AQ75" s="968"/>
      <c r="AR75" s="968"/>
      <c r="AS75" s="968"/>
      <c r="AT75" s="968"/>
      <c r="AU75" s="968"/>
      <c r="AV75" s="968"/>
      <c r="AW75" s="968"/>
      <c r="AX75" s="880"/>
      <c r="AY75" s="287"/>
      <c r="AZ75" s="31"/>
      <c r="BA75" s="45"/>
      <c r="BB75" s="969" t="s">
        <v>530</v>
      </c>
      <c r="BC75" s="970"/>
      <c r="BD75" s="970"/>
      <c r="BE75" s="970"/>
      <c r="BF75" s="970"/>
      <c r="BG75" s="970"/>
      <c r="BH75" s="970"/>
      <c r="BI75" s="970"/>
      <c r="BJ75" s="883">
        <f>2+BJ77+BJ79+BJ81</f>
        <v>23</v>
      </c>
      <c r="BL75" s="31"/>
      <c r="BM75" s="287"/>
      <c r="BN75" s="287"/>
      <c r="BO75" s="287"/>
      <c r="BP75" s="287"/>
      <c r="BQ75" s="295"/>
      <c r="BR75" s="295"/>
      <c r="BS75" s="218"/>
      <c r="BT75" s="295"/>
      <c r="BU75" s="295"/>
      <c r="BV75" s="305"/>
      <c r="BY75" s="45"/>
      <c r="BZ75" s="288"/>
      <c r="CA75" s="31"/>
      <c r="CB75" s="31"/>
      <c r="CC75" s="31"/>
      <c r="CD75" s="31"/>
      <c r="CE75" s="31"/>
      <c r="CF75" s="31"/>
      <c r="CG75" s="31"/>
      <c r="CH75" s="146"/>
      <c r="CI75" s="146"/>
      <c r="CJ75" s="287"/>
      <c r="CK75" s="287"/>
      <c r="CL75" s="284"/>
      <c r="CM75" s="283"/>
      <c r="CN75" s="283"/>
      <c r="CO75" s="922" t="s">
        <v>501</v>
      </c>
      <c r="CP75" s="922"/>
      <c r="CQ75" s="922"/>
      <c r="CR75" s="922"/>
      <c r="CS75" s="922"/>
      <c r="CT75" s="886">
        <v>8</v>
      </c>
      <c r="CU75" s="287"/>
      <c r="CV75" s="287"/>
      <c r="CW75" s="45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T75" s="287"/>
      <c r="DU75" s="287"/>
      <c r="DV75" s="287"/>
      <c r="DW75" s="287"/>
      <c r="DX75" s="287"/>
      <c r="DY75" s="287"/>
      <c r="DZ75" s="287"/>
      <c r="EA75" s="287"/>
      <c r="EB75" s="287"/>
      <c r="EC75" s="287"/>
      <c r="ED75" s="287"/>
      <c r="EE75" s="287"/>
      <c r="EF75" s="291"/>
      <c r="EG75" s="31"/>
      <c r="EH75" s="45"/>
      <c r="EI75" s="288"/>
      <c r="EJ75" s="287"/>
      <c r="EK75" s="287"/>
      <c r="EL75" s="287"/>
      <c r="EM75" s="287"/>
      <c r="EN75" s="811" t="s">
        <v>497</v>
      </c>
      <c r="EO75" s="811"/>
      <c r="EP75" s="811"/>
      <c r="EQ75" s="811"/>
      <c r="ER75" s="811"/>
      <c r="ES75" s="886">
        <v>7</v>
      </c>
      <c r="ET75" s="214"/>
      <c r="EU75" s="287"/>
      <c r="EV75" s="288"/>
      <c r="EW75" s="287"/>
      <c r="EX75" s="287"/>
      <c r="EY75" s="287"/>
      <c r="EZ75" s="287"/>
      <c r="FA75" s="857"/>
      <c r="FB75" s="857"/>
      <c r="FC75" s="857"/>
      <c r="FD75" s="857"/>
      <c r="FE75" s="857"/>
      <c r="FF75" s="920"/>
      <c r="FG75" s="287"/>
      <c r="FH75" s="287"/>
      <c r="FI75" s="45"/>
      <c r="FJ75" s="287"/>
      <c r="FK75" s="287"/>
      <c r="FL75" s="287"/>
      <c r="FM75" s="923" t="s">
        <v>529</v>
      </c>
      <c r="FN75" s="923"/>
      <c r="FO75" s="923"/>
      <c r="FP75" s="923"/>
      <c r="FQ75" s="923"/>
      <c r="FR75" s="924">
        <v>4</v>
      </c>
      <c r="FS75" s="287"/>
      <c r="FT75" s="287"/>
      <c r="FU75" s="287"/>
      <c r="FV75" s="287"/>
      <c r="FW75" s="287"/>
      <c r="FX75" s="47"/>
      <c r="FY75" s="46"/>
      <c r="FZ75" s="31"/>
      <c r="GA75" s="31"/>
      <c r="GB75" s="31"/>
      <c r="GC75" s="31"/>
      <c r="GD75" s="31"/>
      <c r="GE75" s="31"/>
      <c r="GF75" s="31"/>
      <c r="GG75" s="31"/>
      <c r="GH75" s="38"/>
      <c r="GI75" s="287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HJ75" s="212"/>
    </row>
    <row r="76" spans="2:218" ht="6" customHeight="1" x14ac:dyDescent="0.15">
      <c r="B76" s="45"/>
      <c r="C76" s="287"/>
      <c r="D76" s="283"/>
      <c r="E76" s="845"/>
      <c r="F76" s="846"/>
      <c r="G76" s="846"/>
      <c r="H76" s="846"/>
      <c r="I76" s="846"/>
      <c r="J76" s="846"/>
      <c r="K76" s="846"/>
      <c r="L76" s="846"/>
      <c r="M76" s="880"/>
      <c r="N76" s="31"/>
      <c r="O76" s="287"/>
      <c r="P76" s="287"/>
      <c r="AC76" s="287"/>
      <c r="AD76" s="287"/>
      <c r="AE76" s="287"/>
      <c r="AF76" s="287"/>
      <c r="AG76" s="287"/>
      <c r="AH76" s="287"/>
      <c r="AI76" s="287"/>
      <c r="AJ76" s="287"/>
      <c r="AK76" s="287"/>
      <c r="AL76" s="293"/>
      <c r="AM76" s="31"/>
      <c r="AO76" s="45"/>
      <c r="AP76" s="287"/>
      <c r="AQ76" s="45"/>
      <c r="AR76" s="287"/>
      <c r="AS76" s="933" t="s">
        <v>638</v>
      </c>
      <c r="AT76" s="933"/>
      <c r="AU76" s="933"/>
      <c r="AV76" s="933"/>
      <c r="AW76" s="933"/>
      <c r="AX76" s="960">
        <v>3</v>
      </c>
      <c r="AY76" s="287"/>
      <c r="AZ76" s="31"/>
      <c r="BA76" s="283"/>
      <c r="BB76" s="971"/>
      <c r="BC76" s="972"/>
      <c r="BD76" s="972"/>
      <c r="BE76" s="972"/>
      <c r="BF76" s="972"/>
      <c r="BG76" s="972"/>
      <c r="BH76" s="972"/>
      <c r="BI76" s="972"/>
      <c r="BJ76" s="884"/>
      <c r="BL76" s="31"/>
      <c r="BM76" s="287"/>
      <c r="BN76" s="287"/>
      <c r="BO76" s="287"/>
      <c r="BP76" s="287"/>
      <c r="BQ76" s="295"/>
      <c r="BR76" s="295"/>
      <c r="BS76" s="218"/>
      <c r="BT76" s="295"/>
      <c r="BU76" s="295"/>
      <c r="BV76" s="305"/>
      <c r="BY76" s="45"/>
      <c r="BZ76" s="288"/>
      <c r="CA76" s="31"/>
      <c r="CB76" s="31"/>
      <c r="CC76" s="31"/>
      <c r="CD76" s="31"/>
      <c r="CE76" s="31"/>
      <c r="CF76" s="31"/>
      <c r="CG76" s="31"/>
      <c r="CH76" s="146"/>
      <c r="CI76" s="146"/>
      <c r="CJ76" s="287"/>
      <c r="CK76" s="287"/>
      <c r="CL76" s="288"/>
      <c r="CM76" s="287"/>
      <c r="CN76" s="287"/>
      <c r="CO76" s="923"/>
      <c r="CP76" s="923"/>
      <c r="CQ76" s="923"/>
      <c r="CR76" s="923"/>
      <c r="CS76" s="923"/>
      <c r="CT76" s="886"/>
      <c r="CU76" s="287"/>
      <c r="CV76" s="31"/>
      <c r="CW76" s="45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T76" s="287"/>
      <c r="DU76" s="287"/>
      <c r="DV76" s="287"/>
      <c r="DW76" s="287"/>
      <c r="DX76" s="287"/>
      <c r="DY76" s="287"/>
      <c r="DZ76" s="287"/>
      <c r="EA76" s="287"/>
      <c r="EB76" s="287"/>
      <c r="EC76" s="287"/>
      <c r="ED76" s="287"/>
      <c r="EE76" s="287"/>
      <c r="EF76" s="291"/>
      <c r="EG76" s="31"/>
      <c r="EH76" s="45"/>
      <c r="EI76" s="288"/>
      <c r="EJ76" s="287"/>
      <c r="EK76" s="287"/>
      <c r="EL76" s="287"/>
      <c r="EM76" s="287"/>
      <c r="EN76" s="811"/>
      <c r="EO76" s="811"/>
      <c r="EP76" s="811"/>
      <c r="EQ76" s="811"/>
      <c r="ER76" s="811"/>
      <c r="ES76" s="886"/>
      <c r="ET76" s="214"/>
      <c r="EU76" s="287"/>
      <c r="EV76" s="288"/>
      <c r="EW76" s="45"/>
      <c r="EX76" s="298"/>
      <c r="EY76" s="298"/>
      <c r="EZ76" s="298"/>
      <c r="FA76" s="298"/>
      <c r="FB76" s="298"/>
      <c r="FC76" s="298"/>
      <c r="FD76" s="298"/>
      <c r="FE76" s="298"/>
      <c r="FF76" s="309"/>
      <c r="FG76" s="287"/>
      <c r="FH76" s="287"/>
      <c r="FI76" s="45"/>
      <c r="FJ76" s="287"/>
      <c r="FK76" s="287"/>
      <c r="FL76" s="287"/>
      <c r="FM76" s="923"/>
      <c r="FN76" s="923"/>
      <c r="FO76" s="923"/>
      <c r="FP76" s="923"/>
      <c r="FQ76" s="923"/>
      <c r="FR76" s="924"/>
      <c r="FS76" s="287"/>
      <c r="FT76" s="287"/>
      <c r="FU76" s="287"/>
      <c r="FV76" s="287"/>
      <c r="FW76" s="287"/>
      <c r="FX76" s="47"/>
      <c r="FY76" s="46"/>
      <c r="FZ76" s="31"/>
      <c r="GA76" s="31"/>
      <c r="GB76" s="31"/>
      <c r="GC76" s="31"/>
      <c r="GD76" s="31"/>
      <c r="GE76" s="31"/>
      <c r="GF76" s="31"/>
      <c r="GG76" s="31"/>
      <c r="GH76" s="41"/>
      <c r="GI76" s="287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HJ76" s="212"/>
    </row>
    <row r="77" spans="2:218" ht="6" customHeight="1" x14ac:dyDescent="0.15">
      <c r="B77" s="45"/>
      <c r="C77" s="31"/>
      <c r="D77" s="31"/>
      <c r="E77" s="31"/>
      <c r="F77" s="31"/>
      <c r="G77" s="31"/>
      <c r="H77" s="851" t="s">
        <v>499</v>
      </c>
      <c r="I77" s="851"/>
      <c r="J77" s="851"/>
      <c r="K77" s="851"/>
      <c r="L77" s="851"/>
      <c r="M77" s="960">
        <v>5</v>
      </c>
      <c r="N77" s="31"/>
      <c r="O77" s="287"/>
      <c r="P77" s="287"/>
      <c r="AC77" s="287"/>
      <c r="AD77" s="287"/>
      <c r="AE77" s="287"/>
      <c r="AF77" s="287"/>
      <c r="AG77" s="287"/>
      <c r="AH77" s="287"/>
      <c r="AI77" s="287"/>
      <c r="AJ77" s="287"/>
      <c r="AK77" s="287"/>
      <c r="AL77" s="293"/>
      <c r="AM77" s="31"/>
      <c r="AO77" s="45"/>
      <c r="AP77" s="287"/>
      <c r="AQ77" s="45"/>
      <c r="AR77" s="287"/>
      <c r="AS77" s="935"/>
      <c r="AT77" s="935"/>
      <c r="AU77" s="935"/>
      <c r="AV77" s="935"/>
      <c r="AW77" s="935"/>
      <c r="AX77" s="924"/>
      <c r="AY77" s="287"/>
      <c r="AZ77" s="31"/>
      <c r="BA77" s="320"/>
      <c r="BB77" s="320"/>
      <c r="BC77" s="30"/>
      <c r="BD77" s="320"/>
      <c r="BE77" s="856" t="s">
        <v>532</v>
      </c>
      <c r="BF77" s="856"/>
      <c r="BG77" s="856"/>
      <c r="BH77" s="856"/>
      <c r="BI77" s="856"/>
      <c r="BJ77" s="961">
        <f>7</f>
        <v>7</v>
      </c>
      <c r="BK77" s="31"/>
      <c r="BL77" s="31"/>
      <c r="BM77" s="287"/>
      <c r="BN77" s="287"/>
      <c r="BO77" s="287"/>
      <c r="BP77" s="287"/>
      <c r="BQ77" s="295"/>
      <c r="BR77" s="295"/>
      <c r="BS77" s="218"/>
      <c r="BT77" s="295"/>
      <c r="BU77" s="295"/>
      <c r="BV77" s="305"/>
      <c r="BW77" s="31"/>
      <c r="BY77" s="45"/>
      <c r="BZ77" s="287"/>
      <c r="CA77" s="41"/>
      <c r="CB77" s="896" t="s">
        <v>315</v>
      </c>
      <c r="CC77" s="897"/>
      <c r="CD77" s="897"/>
      <c r="CE77" s="897"/>
      <c r="CF77" s="897"/>
      <c r="CG77" s="897"/>
      <c r="CH77" s="904" t="s">
        <v>710</v>
      </c>
      <c r="CI77" s="146"/>
      <c r="CJ77" s="31"/>
      <c r="CK77" s="287"/>
      <c r="CL77" s="288"/>
      <c r="CM77" s="287"/>
      <c r="CN77" s="287"/>
      <c r="CO77" s="923" t="s">
        <v>506</v>
      </c>
      <c r="CP77" s="923"/>
      <c r="CQ77" s="923"/>
      <c r="CR77" s="923"/>
      <c r="CS77" s="923"/>
      <c r="CT77" s="886">
        <v>8</v>
      </c>
      <c r="CU77" s="287"/>
      <c r="CV77" s="31"/>
      <c r="CW77" s="41"/>
      <c r="CX77" s="843" t="s">
        <v>509</v>
      </c>
      <c r="CY77" s="844"/>
      <c r="CZ77" s="844"/>
      <c r="DA77" s="844"/>
      <c r="DB77" s="844"/>
      <c r="DC77" s="844"/>
      <c r="DD77" s="844"/>
      <c r="DE77" s="844"/>
      <c r="DF77" s="879">
        <f>SUM(DF79:DF84)+1</f>
        <v>16</v>
      </c>
      <c r="DG77" s="31"/>
      <c r="DT77" s="287"/>
      <c r="DU77" s="287"/>
      <c r="DV77" s="287"/>
      <c r="DW77" s="287"/>
      <c r="DX77" s="287"/>
      <c r="DY77" s="287"/>
      <c r="DZ77" s="287"/>
      <c r="EA77" s="287"/>
      <c r="EB77" s="287"/>
      <c r="EC77" s="287"/>
      <c r="ED77" s="287"/>
      <c r="EE77" s="287"/>
      <c r="EF77" s="291"/>
      <c r="EG77" s="31"/>
      <c r="EH77" s="45"/>
      <c r="EI77" s="288"/>
      <c r="EJ77" s="287"/>
      <c r="EK77" s="287"/>
      <c r="EL77" s="287"/>
      <c r="EM77" s="287"/>
      <c r="EN77" s="811" t="s">
        <v>503</v>
      </c>
      <c r="EO77" s="811"/>
      <c r="EP77" s="811"/>
      <c r="EQ77" s="811"/>
      <c r="ER77" s="811"/>
      <c r="ES77" s="886">
        <v>12</v>
      </c>
      <c r="ET77" s="214"/>
      <c r="EU77" s="287"/>
      <c r="EV77" s="288"/>
      <c r="EW77" s="45"/>
      <c r="EX77" s="301"/>
      <c r="EY77" s="301"/>
      <c r="EZ77" s="301"/>
      <c r="FA77" s="301"/>
      <c r="FB77" s="301"/>
      <c r="FC77" s="301"/>
      <c r="FD77" s="301"/>
      <c r="FE77" s="301"/>
      <c r="FF77" s="327"/>
      <c r="FG77" s="287"/>
      <c r="FH77" s="287"/>
      <c r="FI77" s="45"/>
      <c r="FJ77" s="287"/>
      <c r="FK77" s="287"/>
      <c r="FL77" s="287"/>
      <c r="FM77" s="287"/>
      <c r="FN77" s="287"/>
      <c r="FO77" s="287"/>
      <c r="FP77" s="287"/>
      <c r="FQ77" s="287"/>
      <c r="FR77" s="287"/>
      <c r="FS77" s="287"/>
      <c r="FT77" s="287"/>
      <c r="FU77" s="287"/>
      <c r="FV77" s="287"/>
      <c r="FW77" s="287"/>
      <c r="FX77" s="47"/>
      <c r="FY77" s="46"/>
      <c r="FZ77" s="31"/>
      <c r="GA77" s="843" t="s">
        <v>508</v>
      </c>
      <c r="GB77" s="844"/>
      <c r="GC77" s="844"/>
      <c r="GD77" s="844"/>
      <c r="GE77" s="844"/>
      <c r="GF77" s="844"/>
      <c r="GG77" s="844"/>
      <c r="GH77" s="844"/>
      <c r="GI77" s="844"/>
      <c r="GJ77" s="844"/>
      <c r="GK77" s="904" t="s">
        <v>711</v>
      </c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HJ77" s="317"/>
    </row>
    <row r="78" spans="2:218" ht="6" customHeight="1" x14ac:dyDescent="0.15">
      <c r="B78" s="45"/>
      <c r="C78" s="31"/>
      <c r="D78" s="31"/>
      <c r="E78" s="31"/>
      <c r="F78" s="31"/>
      <c r="G78" s="31"/>
      <c r="H78" s="811"/>
      <c r="I78" s="811"/>
      <c r="J78" s="811"/>
      <c r="K78" s="811"/>
      <c r="L78" s="811"/>
      <c r="M78" s="924"/>
      <c r="N78" s="31"/>
      <c r="O78" s="287"/>
      <c r="P78" s="287"/>
      <c r="AC78" s="287"/>
      <c r="AD78" s="287"/>
      <c r="AE78" s="287"/>
      <c r="AF78" s="287"/>
      <c r="AG78" s="287"/>
      <c r="AH78" s="287"/>
      <c r="AI78" s="287"/>
      <c r="AJ78" s="287"/>
      <c r="AK78" s="287"/>
      <c r="AL78" s="287"/>
      <c r="AM78" s="31"/>
      <c r="AO78" s="45"/>
      <c r="AP78" s="287"/>
      <c r="AQ78" s="45"/>
      <c r="AR78" s="287"/>
      <c r="AS78" s="935"/>
      <c r="AT78" s="935"/>
      <c r="AU78" s="935"/>
      <c r="AV78" s="935"/>
      <c r="AW78" s="935"/>
      <c r="AX78" s="924"/>
      <c r="AY78" s="320"/>
      <c r="AZ78" s="31"/>
      <c r="BA78" s="320"/>
      <c r="BB78" s="320"/>
      <c r="BC78" s="30"/>
      <c r="BD78" s="320"/>
      <c r="BE78" s="857"/>
      <c r="BF78" s="857"/>
      <c r="BG78" s="857"/>
      <c r="BH78" s="857"/>
      <c r="BI78" s="857"/>
      <c r="BJ78" s="962"/>
      <c r="BK78" s="31"/>
      <c r="BL78" s="31"/>
      <c r="BM78" s="287"/>
      <c r="BN78" s="287"/>
      <c r="BO78" s="287"/>
      <c r="BP78" s="287"/>
      <c r="BQ78" s="295"/>
      <c r="BR78" s="295"/>
      <c r="BS78" s="218"/>
      <c r="BT78" s="295"/>
      <c r="BU78" s="295"/>
      <c r="BV78" s="305"/>
      <c r="BW78" s="31"/>
      <c r="BY78" s="45"/>
      <c r="BZ78" s="287"/>
      <c r="CA78" s="287"/>
      <c r="CB78" s="898"/>
      <c r="CC78" s="899"/>
      <c r="CD78" s="899"/>
      <c r="CE78" s="899"/>
      <c r="CF78" s="899"/>
      <c r="CG78" s="899"/>
      <c r="CH78" s="963"/>
      <c r="CI78" s="146"/>
      <c r="CJ78" s="287"/>
      <c r="CK78" s="287"/>
      <c r="CL78" s="288"/>
      <c r="CM78" s="287"/>
      <c r="CN78" s="287"/>
      <c r="CO78" s="923"/>
      <c r="CP78" s="923"/>
      <c r="CQ78" s="923"/>
      <c r="CR78" s="923"/>
      <c r="CS78" s="923"/>
      <c r="CT78" s="886"/>
      <c r="CU78" s="287"/>
      <c r="CV78" s="31"/>
      <c r="CW78" s="287"/>
      <c r="CX78" s="845"/>
      <c r="CY78" s="846"/>
      <c r="CZ78" s="846"/>
      <c r="DA78" s="846"/>
      <c r="DB78" s="846"/>
      <c r="DC78" s="846"/>
      <c r="DD78" s="846"/>
      <c r="DE78" s="846"/>
      <c r="DF78" s="880"/>
      <c r="DG78" s="31"/>
      <c r="DT78" s="287"/>
      <c r="DU78" s="287"/>
      <c r="DV78" s="287"/>
      <c r="DW78" s="287"/>
      <c r="DX78" s="287"/>
      <c r="DY78" s="287"/>
      <c r="DZ78" s="287"/>
      <c r="EA78" s="287"/>
      <c r="EB78" s="287"/>
      <c r="EC78" s="287"/>
      <c r="ED78" s="287"/>
      <c r="EE78" s="287"/>
      <c r="EF78" s="291"/>
      <c r="EG78" s="31"/>
      <c r="EH78" s="45"/>
      <c r="EI78" s="288"/>
      <c r="EJ78" s="287"/>
      <c r="EK78" s="287"/>
      <c r="EL78" s="287"/>
      <c r="EM78" s="287"/>
      <c r="EN78" s="811"/>
      <c r="EO78" s="811"/>
      <c r="EP78" s="811"/>
      <c r="EQ78" s="811"/>
      <c r="ER78" s="811"/>
      <c r="ES78" s="886"/>
      <c r="ET78" s="214"/>
      <c r="EU78" s="287"/>
      <c r="EV78" s="288"/>
      <c r="EW78" s="285"/>
      <c r="EX78" s="896" t="s">
        <v>504</v>
      </c>
      <c r="EY78" s="897"/>
      <c r="EZ78" s="897"/>
      <c r="FA78" s="897"/>
      <c r="FB78" s="897"/>
      <c r="FC78" s="897"/>
      <c r="FD78" s="897"/>
      <c r="FE78" s="897"/>
      <c r="FF78" s="902" t="s">
        <v>712</v>
      </c>
      <c r="FG78" s="287"/>
      <c r="FH78" s="287"/>
      <c r="FI78" s="45"/>
      <c r="FJ78" s="287"/>
      <c r="FK78" s="287"/>
      <c r="FL78" s="287"/>
      <c r="FM78" s="287"/>
      <c r="FN78" s="287"/>
      <c r="FO78" s="287"/>
      <c r="FP78" s="287"/>
      <c r="FQ78" s="287"/>
      <c r="FR78" s="287"/>
      <c r="FS78" s="287"/>
      <c r="FT78" s="287"/>
      <c r="FU78" s="287"/>
      <c r="FV78" s="287"/>
      <c r="FW78" s="287"/>
      <c r="FX78" s="47"/>
      <c r="FY78" s="46"/>
      <c r="FZ78" s="31"/>
      <c r="GA78" s="845"/>
      <c r="GB78" s="846"/>
      <c r="GC78" s="846"/>
      <c r="GD78" s="846"/>
      <c r="GE78" s="846"/>
      <c r="GF78" s="846"/>
      <c r="GG78" s="846"/>
      <c r="GH78" s="846"/>
      <c r="GI78" s="846"/>
      <c r="GJ78" s="846"/>
      <c r="GK78" s="905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HJ78" s="317"/>
    </row>
    <row r="79" spans="2:218" ht="6" customHeight="1" x14ac:dyDescent="0.15">
      <c r="B79" s="45"/>
      <c r="C79" s="31"/>
      <c r="D79" s="31"/>
      <c r="E79" s="31"/>
      <c r="F79" s="31"/>
      <c r="G79" s="31"/>
      <c r="H79" s="811" t="s">
        <v>505</v>
      </c>
      <c r="I79" s="811"/>
      <c r="J79" s="811"/>
      <c r="K79" s="811"/>
      <c r="L79" s="811"/>
      <c r="M79" s="924">
        <v>4</v>
      </c>
      <c r="N79" s="31"/>
      <c r="O79" s="287"/>
      <c r="P79" s="287"/>
      <c r="AC79" s="287"/>
      <c r="AD79" s="287"/>
      <c r="AE79" s="287"/>
      <c r="AF79" s="287"/>
      <c r="AG79" s="287"/>
      <c r="AH79" s="287"/>
      <c r="AI79" s="287"/>
      <c r="AJ79" s="287"/>
      <c r="AK79" s="287"/>
      <c r="AL79" s="287"/>
      <c r="AM79" s="31"/>
      <c r="AO79" s="45"/>
      <c r="AP79" s="287"/>
      <c r="AQ79" s="45"/>
      <c r="AR79" s="287"/>
      <c r="AS79" s="298"/>
      <c r="AT79" s="298"/>
      <c r="AU79" s="298"/>
      <c r="AV79" s="298"/>
      <c r="AW79" s="298"/>
      <c r="AX79" s="298"/>
      <c r="AY79" s="320"/>
      <c r="AZ79" s="31"/>
      <c r="BA79" s="320"/>
      <c r="BB79" s="320"/>
      <c r="BC79" s="30"/>
      <c r="BD79" s="320"/>
      <c r="BE79" s="857" t="s">
        <v>534</v>
      </c>
      <c r="BF79" s="857"/>
      <c r="BG79" s="857"/>
      <c r="BH79" s="857"/>
      <c r="BI79" s="857"/>
      <c r="BJ79" s="964">
        <v>11</v>
      </c>
      <c r="BK79" s="31"/>
      <c r="BL79" s="31"/>
      <c r="BM79" s="287"/>
      <c r="BN79" s="287"/>
      <c r="BO79" s="287"/>
      <c r="BP79" s="287"/>
      <c r="BQ79" s="287"/>
      <c r="BR79" s="287"/>
      <c r="BS79" s="47"/>
      <c r="BT79" s="287"/>
      <c r="BU79" s="287"/>
      <c r="BV79" s="287"/>
      <c r="BW79" s="31"/>
      <c r="BY79" s="45"/>
      <c r="BZ79" s="31"/>
      <c r="CA79" s="31"/>
      <c r="CB79" s="31"/>
      <c r="CC79" s="31"/>
      <c r="CD79" s="31"/>
      <c r="CE79" s="31"/>
      <c r="CF79" s="31"/>
      <c r="CG79" s="31"/>
      <c r="CH79" s="146"/>
      <c r="CI79" s="146"/>
      <c r="CJ79" s="287"/>
      <c r="CK79" s="287"/>
      <c r="CL79" s="288"/>
      <c r="CM79" s="287"/>
      <c r="CN79" s="287"/>
      <c r="CO79" s="298"/>
      <c r="CP79" s="298"/>
      <c r="CQ79" s="298"/>
      <c r="CR79" s="298"/>
      <c r="CS79" s="298"/>
      <c r="CT79" s="298"/>
      <c r="CU79" s="287"/>
      <c r="CV79" s="31"/>
      <c r="CW79" s="287"/>
      <c r="CX79" s="287"/>
      <c r="CY79" s="287"/>
      <c r="CZ79" s="287"/>
      <c r="DA79" s="856" t="s">
        <v>511</v>
      </c>
      <c r="DB79" s="856"/>
      <c r="DC79" s="856"/>
      <c r="DD79" s="856"/>
      <c r="DE79" s="856"/>
      <c r="DF79" s="960">
        <v>4</v>
      </c>
      <c r="DG79" s="287"/>
      <c r="DT79" s="287"/>
      <c r="DU79" s="287"/>
      <c r="DV79" s="287"/>
      <c r="DW79" s="287"/>
      <c r="DX79" s="287"/>
      <c r="DY79" s="287"/>
      <c r="DZ79" s="287"/>
      <c r="EA79" s="287"/>
      <c r="EB79" s="287"/>
      <c r="EC79" s="287"/>
      <c r="ED79" s="287"/>
      <c r="EE79" s="287"/>
      <c r="EF79" s="291"/>
      <c r="EG79" s="31"/>
      <c r="EH79" s="45"/>
      <c r="EI79" s="288"/>
      <c r="EJ79" s="287"/>
      <c r="EK79" s="287"/>
      <c r="EL79" s="287"/>
      <c r="EM79" s="287"/>
      <c r="EN79" s="811" t="s">
        <v>507</v>
      </c>
      <c r="EO79" s="811"/>
      <c r="EP79" s="811"/>
      <c r="EQ79" s="811"/>
      <c r="ER79" s="811"/>
      <c r="ES79" s="886">
        <v>8</v>
      </c>
      <c r="ET79" s="214"/>
      <c r="EU79" s="287"/>
      <c r="EV79" s="288"/>
      <c r="EW79" s="283"/>
      <c r="EX79" s="898"/>
      <c r="EY79" s="899"/>
      <c r="EZ79" s="899"/>
      <c r="FA79" s="899"/>
      <c r="FB79" s="899"/>
      <c r="FC79" s="899"/>
      <c r="FD79" s="899"/>
      <c r="FE79" s="899"/>
      <c r="FF79" s="903"/>
      <c r="FG79" s="287"/>
      <c r="FH79" s="287"/>
      <c r="FI79" s="49"/>
      <c r="FJ79" s="843" t="s">
        <v>291</v>
      </c>
      <c r="FK79" s="844"/>
      <c r="FL79" s="844"/>
      <c r="FM79" s="844"/>
      <c r="FN79" s="844"/>
      <c r="FO79" s="844"/>
      <c r="FP79" s="844"/>
      <c r="FQ79" s="844"/>
      <c r="FR79" s="879">
        <f>1+SUM(FR81:FR84)+FR89</f>
        <v>17</v>
      </c>
      <c r="FS79" s="287"/>
      <c r="FT79" s="287"/>
      <c r="FU79" s="287"/>
      <c r="FV79" s="287"/>
      <c r="FW79" s="287"/>
      <c r="FX79" s="47"/>
      <c r="FY79" s="46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</row>
    <row r="80" spans="2:218" ht="6" customHeight="1" x14ac:dyDescent="0.15">
      <c r="B80" s="45"/>
      <c r="C80" s="31"/>
      <c r="D80" s="31"/>
      <c r="E80" s="31"/>
      <c r="F80" s="31"/>
      <c r="G80" s="31"/>
      <c r="H80" s="811"/>
      <c r="I80" s="811"/>
      <c r="J80" s="811"/>
      <c r="K80" s="811"/>
      <c r="L80" s="811"/>
      <c r="M80" s="924"/>
      <c r="N80" s="31"/>
      <c r="O80" s="287"/>
      <c r="P80" s="287"/>
      <c r="AC80" s="287"/>
      <c r="AD80" s="279"/>
      <c r="AE80" s="279"/>
      <c r="AF80" s="279"/>
      <c r="AG80" s="279"/>
      <c r="AH80" s="279"/>
      <c r="AI80" s="279"/>
      <c r="AJ80" s="279"/>
      <c r="AK80" s="279"/>
      <c r="AL80" s="291"/>
      <c r="AM80" s="31"/>
      <c r="AO80" s="45"/>
      <c r="AP80" s="31"/>
      <c r="AQ80" s="45"/>
      <c r="AR80" s="896" t="s">
        <v>513</v>
      </c>
      <c r="AS80" s="897"/>
      <c r="AT80" s="897"/>
      <c r="AU80" s="897"/>
      <c r="AV80" s="897"/>
      <c r="AW80" s="897"/>
      <c r="AX80" s="930" t="s">
        <v>713</v>
      </c>
      <c r="AY80" s="320"/>
      <c r="AZ80" s="31"/>
      <c r="BA80" s="320"/>
      <c r="BB80" s="320"/>
      <c r="BC80" s="30"/>
      <c r="BD80" s="320"/>
      <c r="BE80" s="857"/>
      <c r="BF80" s="857"/>
      <c r="BG80" s="857"/>
      <c r="BH80" s="857"/>
      <c r="BI80" s="857"/>
      <c r="BJ80" s="964"/>
      <c r="BK80" s="31"/>
      <c r="BL80" s="31"/>
      <c r="BM80" s="287"/>
      <c r="BN80" s="287"/>
      <c r="BO80" s="287"/>
      <c r="BP80" s="287"/>
      <c r="BQ80" s="287"/>
      <c r="BR80" s="287"/>
      <c r="BS80" s="47"/>
      <c r="BT80" s="287"/>
      <c r="BU80" s="287"/>
      <c r="BV80" s="287"/>
      <c r="BW80" s="31"/>
      <c r="BX80" s="31"/>
      <c r="BY80" s="45"/>
      <c r="BZ80" s="31"/>
      <c r="CA80" s="31"/>
      <c r="CB80" s="31"/>
      <c r="CC80" s="31"/>
      <c r="CD80" s="31"/>
      <c r="CE80" s="31"/>
      <c r="CF80" s="31"/>
      <c r="CG80" s="31"/>
      <c r="CH80" s="146"/>
      <c r="CI80" s="146"/>
      <c r="CJ80" s="31"/>
      <c r="CK80" s="320"/>
      <c r="CL80" s="36"/>
      <c r="CM80" s="287"/>
      <c r="CN80" s="287"/>
      <c r="CO80" s="298"/>
      <c r="CP80" s="298"/>
      <c r="CQ80" s="298"/>
      <c r="CR80" s="298"/>
      <c r="CS80" s="298"/>
      <c r="CT80" s="298"/>
      <c r="CU80" s="287"/>
      <c r="CV80" s="287"/>
      <c r="CW80" s="287"/>
      <c r="CX80" s="287"/>
      <c r="CY80" s="287"/>
      <c r="CZ80" s="287"/>
      <c r="DA80" s="857"/>
      <c r="DB80" s="857"/>
      <c r="DC80" s="857"/>
      <c r="DD80" s="857"/>
      <c r="DE80" s="857"/>
      <c r="DF80" s="886"/>
      <c r="DG80" s="287"/>
      <c r="DT80" s="287"/>
      <c r="DU80" s="287"/>
      <c r="DV80" s="287"/>
      <c r="DW80" s="287"/>
      <c r="DX80" s="287"/>
      <c r="DY80" s="287"/>
      <c r="DZ80" s="287"/>
      <c r="EA80" s="287"/>
      <c r="EB80" s="287"/>
      <c r="EC80" s="287"/>
      <c r="ED80" s="287"/>
      <c r="EE80" s="287"/>
      <c r="EF80" s="291"/>
      <c r="EG80" s="31"/>
      <c r="EH80" s="45"/>
      <c r="EI80" s="288"/>
      <c r="EJ80" s="287"/>
      <c r="EK80" s="287"/>
      <c r="EL80" s="287"/>
      <c r="EM80" s="287"/>
      <c r="EN80" s="811"/>
      <c r="EO80" s="811"/>
      <c r="EP80" s="811"/>
      <c r="EQ80" s="811"/>
      <c r="ER80" s="811"/>
      <c r="ES80" s="886"/>
      <c r="ET80" s="214"/>
      <c r="EU80" s="287"/>
      <c r="EV80" s="288"/>
      <c r="EW80" s="287"/>
      <c r="EX80" s="287"/>
      <c r="EY80" s="287"/>
      <c r="EZ80" s="287"/>
      <c r="FA80" s="856" t="s">
        <v>471</v>
      </c>
      <c r="FB80" s="856"/>
      <c r="FC80" s="856"/>
      <c r="FD80" s="856"/>
      <c r="FE80" s="856"/>
      <c r="FF80" s="919">
        <v>2</v>
      </c>
      <c r="FG80" s="287"/>
      <c r="FH80" s="287"/>
      <c r="FI80" s="287"/>
      <c r="FJ80" s="845"/>
      <c r="FK80" s="846"/>
      <c r="FL80" s="846"/>
      <c r="FM80" s="846"/>
      <c r="FN80" s="846"/>
      <c r="FO80" s="846"/>
      <c r="FP80" s="846"/>
      <c r="FQ80" s="846"/>
      <c r="FR80" s="880"/>
      <c r="FS80" s="287"/>
      <c r="FT80" s="287"/>
      <c r="FU80" s="287"/>
      <c r="FV80" s="287"/>
      <c r="FW80" s="287"/>
      <c r="FX80" s="47"/>
      <c r="FY80" s="46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HJ80" s="320"/>
    </row>
    <row r="81" spans="2:218" ht="6" customHeight="1" x14ac:dyDescent="0.15">
      <c r="B81" s="45"/>
      <c r="C81" s="31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31"/>
      <c r="O81" s="287"/>
      <c r="P81" s="287"/>
      <c r="AA81" s="287"/>
      <c r="AC81" s="287"/>
      <c r="AD81" s="279"/>
      <c r="AE81" s="279"/>
      <c r="AF81" s="279"/>
      <c r="AG81" s="279"/>
      <c r="AH81" s="279"/>
      <c r="AI81" s="279"/>
      <c r="AJ81" s="279"/>
      <c r="AK81" s="279"/>
      <c r="AL81" s="291"/>
      <c r="AM81" s="31"/>
      <c r="AO81" s="45"/>
      <c r="AP81" s="287"/>
      <c r="AQ81" s="38"/>
      <c r="AR81" s="898"/>
      <c r="AS81" s="899"/>
      <c r="AT81" s="899"/>
      <c r="AU81" s="899"/>
      <c r="AV81" s="899"/>
      <c r="AW81" s="899"/>
      <c r="AX81" s="931"/>
      <c r="AY81" s="320"/>
      <c r="AZ81" s="31"/>
      <c r="BA81" s="320"/>
      <c r="BB81" s="320"/>
      <c r="BC81" s="30"/>
      <c r="BD81" s="320"/>
      <c r="BE81" s="857" t="s">
        <v>537</v>
      </c>
      <c r="BF81" s="857"/>
      <c r="BG81" s="857"/>
      <c r="BH81" s="857"/>
      <c r="BI81" s="857"/>
      <c r="BJ81" s="964">
        <v>3</v>
      </c>
      <c r="BK81" s="31"/>
      <c r="BL81" s="31"/>
      <c r="BM81" s="287"/>
      <c r="BN81" s="308"/>
      <c r="BO81" s="308"/>
      <c r="BP81" s="308"/>
      <c r="BQ81" s="308"/>
      <c r="BR81" s="308"/>
      <c r="BS81" s="219"/>
      <c r="BT81" s="308"/>
      <c r="BU81" s="308"/>
      <c r="BV81" s="305"/>
      <c r="BW81" s="31"/>
      <c r="BX81" s="31"/>
      <c r="BY81" s="41"/>
      <c r="BZ81" s="843" t="s">
        <v>318</v>
      </c>
      <c r="CA81" s="844"/>
      <c r="CB81" s="844"/>
      <c r="CC81" s="844"/>
      <c r="CD81" s="844"/>
      <c r="CE81" s="844"/>
      <c r="CF81" s="844"/>
      <c r="CG81" s="844"/>
      <c r="CH81" s="883">
        <f>CH83+CH85+1</f>
        <v>8</v>
      </c>
      <c r="CI81" s="146"/>
      <c r="CJ81" s="31"/>
      <c r="CK81" s="320"/>
      <c r="CL81" s="36"/>
      <c r="CM81" s="49"/>
      <c r="CN81" s="896" t="s">
        <v>561</v>
      </c>
      <c r="CO81" s="897"/>
      <c r="CP81" s="897"/>
      <c r="CQ81" s="897"/>
      <c r="CR81" s="897"/>
      <c r="CS81" s="897"/>
      <c r="CT81" s="900">
        <f>CT83+2</f>
        <v>5</v>
      </c>
      <c r="CW81" s="287"/>
      <c r="CX81" s="287"/>
      <c r="CY81" s="287"/>
      <c r="CZ81" s="287"/>
      <c r="DA81" s="857" t="s">
        <v>515</v>
      </c>
      <c r="DB81" s="857"/>
      <c r="DC81" s="857"/>
      <c r="DD81" s="857"/>
      <c r="DE81" s="857"/>
      <c r="DF81" s="886">
        <v>6</v>
      </c>
      <c r="DT81" s="320"/>
      <c r="DU81" s="320"/>
      <c r="DV81" s="320"/>
      <c r="DW81" s="320"/>
      <c r="DX81" s="320"/>
      <c r="DY81" s="320"/>
      <c r="DZ81" s="320"/>
      <c r="EA81" s="320"/>
      <c r="EB81" s="320"/>
      <c r="EC81" s="320"/>
      <c r="ED81" s="320"/>
      <c r="EE81" s="320"/>
      <c r="EF81" s="320"/>
      <c r="EG81" s="31"/>
      <c r="EH81" s="45"/>
      <c r="EI81" s="288"/>
      <c r="EJ81" s="287"/>
      <c r="EK81" s="287"/>
      <c r="EL81" s="287"/>
      <c r="EM81" s="287"/>
      <c r="EN81" s="811" t="s">
        <v>510</v>
      </c>
      <c r="EO81" s="811"/>
      <c r="EP81" s="811"/>
      <c r="EQ81" s="811"/>
      <c r="ER81" s="811"/>
      <c r="ES81" s="886">
        <v>7</v>
      </c>
      <c r="ET81" s="47"/>
      <c r="EU81" s="287"/>
      <c r="EV81" s="288"/>
      <c r="EW81" s="287"/>
      <c r="EX81" s="287"/>
      <c r="EY81" s="287"/>
      <c r="EZ81" s="287"/>
      <c r="FA81" s="857"/>
      <c r="FB81" s="857"/>
      <c r="FC81" s="857"/>
      <c r="FD81" s="857"/>
      <c r="FE81" s="857"/>
      <c r="FF81" s="920"/>
      <c r="FG81" s="287"/>
      <c r="FH81" s="287"/>
      <c r="FI81" s="287"/>
      <c r="FJ81" s="288"/>
      <c r="FK81" s="287"/>
      <c r="FL81" s="287"/>
      <c r="FM81" s="922" t="s">
        <v>639</v>
      </c>
      <c r="FN81" s="922"/>
      <c r="FO81" s="922"/>
      <c r="FP81" s="922"/>
      <c r="FQ81" s="922"/>
      <c r="FR81" s="924">
        <v>6</v>
      </c>
      <c r="FS81" s="287"/>
      <c r="FT81" s="287"/>
      <c r="FU81" s="287"/>
      <c r="FV81" s="287"/>
      <c r="FW81" s="287"/>
      <c r="FX81" s="47"/>
      <c r="FY81" s="46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HJ81" s="212"/>
    </row>
    <row r="82" spans="2:218" ht="6" customHeight="1" x14ac:dyDescent="0.15">
      <c r="B82" s="45"/>
      <c r="C82" s="287"/>
      <c r="D82" s="287"/>
      <c r="E82" s="287"/>
      <c r="F82" s="287"/>
      <c r="G82" s="287"/>
      <c r="H82" s="287"/>
      <c r="I82" s="287"/>
      <c r="J82" s="287"/>
      <c r="K82" s="287"/>
      <c r="L82" s="287"/>
      <c r="M82" s="287"/>
      <c r="N82" s="31"/>
      <c r="O82" s="287"/>
      <c r="AA82" s="287"/>
      <c r="AM82" s="31"/>
      <c r="AO82" s="45"/>
      <c r="AP82" s="298"/>
      <c r="AQ82" s="54"/>
      <c r="AR82" s="298"/>
      <c r="AS82" s="283"/>
      <c r="AT82" s="283"/>
      <c r="AU82" s="283"/>
      <c r="AV82" s="283"/>
      <c r="AW82" s="283"/>
      <c r="AX82" s="282"/>
      <c r="AY82" s="320"/>
      <c r="AZ82" s="31"/>
      <c r="BA82" s="320"/>
      <c r="BB82" s="320"/>
      <c r="BC82" s="30"/>
      <c r="BD82" s="320"/>
      <c r="BE82" s="857"/>
      <c r="BF82" s="857"/>
      <c r="BG82" s="857"/>
      <c r="BH82" s="857"/>
      <c r="BI82" s="857"/>
      <c r="BJ82" s="964"/>
      <c r="BK82" s="31"/>
      <c r="BL82" s="31"/>
      <c r="BM82" s="287"/>
      <c r="BN82" s="308"/>
      <c r="BO82" s="308"/>
      <c r="BP82" s="308"/>
      <c r="BQ82" s="308"/>
      <c r="BR82" s="308"/>
      <c r="BS82" s="219"/>
      <c r="BT82" s="308"/>
      <c r="BU82" s="308"/>
      <c r="BV82" s="305"/>
      <c r="BW82" s="31"/>
      <c r="BX82" s="31"/>
      <c r="BY82" s="31"/>
      <c r="BZ82" s="845"/>
      <c r="CA82" s="846"/>
      <c r="CB82" s="846"/>
      <c r="CC82" s="846"/>
      <c r="CD82" s="846"/>
      <c r="CE82" s="846"/>
      <c r="CF82" s="846"/>
      <c r="CG82" s="846"/>
      <c r="CH82" s="884"/>
      <c r="CI82" s="146"/>
      <c r="CJ82" s="31"/>
      <c r="CK82" s="320"/>
      <c r="CL82" s="36"/>
      <c r="CM82" s="287"/>
      <c r="CN82" s="898"/>
      <c r="CO82" s="899"/>
      <c r="CP82" s="899"/>
      <c r="CQ82" s="899"/>
      <c r="CR82" s="899"/>
      <c r="CS82" s="899"/>
      <c r="CT82" s="901"/>
      <c r="CV82" s="320"/>
      <c r="CW82" s="287"/>
      <c r="CX82" s="287"/>
      <c r="CY82" s="287"/>
      <c r="CZ82" s="287"/>
      <c r="DA82" s="857"/>
      <c r="DB82" s="857"/>
      <c r="DC82" s="857"/>
      <c r="DD82" s="857"/>
      <c r="DE82" s="857"/>
      <c r="DF82" s="886"/>
      <c r="DT82" s="320"/>
      <c r="DU82" s="320"/>
      <c r="DV82" s="320"/>
      <c r="DW82" s="320"/>
      <c r="DX82" s="320"/>
      <c r="DY82" s="320"/>
      <c r="DZ82" s="320"/>
      <c r="EA82" s="320"/>
      <c r="EB82" s="320"/>
      <c r="EC82" s="320"/>
      <c r="ED82" s="320"/>
      <c r="EE82" s="320"/>
      <c r="EF82" s="320"/>
      <c r="EH82" s="45"/>
      <c r="EI82" s="288"/>
      <c r="EJ82" s="287"/>
      <c r="EK82" s="287"/>
      <c r="EL82" s="287"/>
      <c r="EM82" s="287"/>
      <c r="EN82" s="811"/>
      <c r="EO82" s="811"/>
      <c r="EP82" s="811"/>
      <c r="EQ82" s="811"/>
      <c r="ER82" s="811"/>
      <c r="ES82" s="886"/>
      <c r="ET82" s="47"/>
      <c r="EU82" s="287"/>
      <c r="EV82" s="288"/>
      <c r="EW82" s="45"/>
      <c r="EX82" s="298"/>
      <c r="EY82" s="298"/>
      <c r="EZ82" s="298"/>
      <c r="FA82" s="298"/>
      <c r="FB82" s="298"/>
      <c r="FC82" s="298"/>
      <c r="FD82" s="298"/>
      <c r="FE82" s="298"/>
      <c r="FF82" s="309"/>
      <c r="FG82" s="287"/>
      <c r="FH82" s="287"/>
      <c r="FI82" s="287"/>
      <c r="FJ82" s="288"/>
      <c r="FK82" s="287"/>
      <c r="FL82" s="287"/>
      <c r="FM82" s="923"/>
      <c r="FN82" s="923"/>
      <c r="FO82" s="923"/>
      <c r="FP82" s="923"/>
      <c r="FQ82" s="923"/>
      <c r="FR82" s="924"/>
      <c r="FS82" s="287"/>
      <c r="FT82" s="287"/>
      <c r="FU82" s="287"/>
      <c r="FV82" s="287"/>
      <c r="FW82" s="287"/>
      <c r="FX82" s="47"/>
      <c r="FY82" s="46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HJ82" s="212"/>
    </row>
    <row r="83" spans="2:218" ht="6" customHeight="1" x14ac:dyDescent="0.15">
      <c r="B83" s="45"/>
      <c r="C83" s="287"/>
      <c r="D83" s="287"/>
      <c r="E83" s="279"/>
      <c r="F83" s="279"/>
      <c r="G83" s="279"/>
      <c r="H83" s="279"/>
      <c r="I83" s="279"/>
      <c r="J83" s="279"/>
      <c r="K83" s="279"/>
      <c r="L83" s="279"/>
      <c r="M83" s="279"/>
      <c r="N83" s="31"/>
      <c r="O83" s="287"/>
      <c r="AA83" s="287"/>
      <c r="AM83" s="31"/>
      <c r="AO83" s="45"/>
      <c r="AP83" s="287"/>
      <c r="AQ83" s="45"/>
      <c r="AR83" s="287"/>
      <c r="AS83" s="287"/>
      <c r="AT83" s="287"/>
      <c r="AU83" s="287"/>
      <c r="AV83" s="287"/>
      <c r="AW83" s="287"/>
      <c r="AX83" s="289"/>
      <c r="AY83" s="320"/>
      <c r="AZ83" s="31"/>
      <c r="BA83" s="320"/>
      <c r="BB83" s="36"/>
      <c r="BK83" s="31"/>
      <c r="BL83" s="31"/>
      <c r="BM83" s="287"/>
      <c r="BN83" s="287"/>
      <c r="BO83" s="287"/>
      <c r="BP83" s="287"/>
      <c r="BQ83" s="295"/>
      <c r="BR83" s="295"/>
      <c r="BS83" s="218"/>
      <c r="BT83" s="295"/>
      <c r="BU83" s="295"/>
      <c r="BV83" s="305"/>
      <c r="BW83" s="31"/>
      <c r="BX83" s="31"/>
      <c r="BY83" s="31"/>
      <c r="BZ83" s="284"/>
      <c r="CA83" s="283"/>
      <c r="CB83" s="283"/>
      <c r="CC83" s="955" t="s">
        <v>516</v>
      </c>
      <c r="CD83" s="955"/>
      <c r="CE83" s="955"/>
      <c r="CF83" s="955"/>
      <c r="CG83" s="955"/>
      <c r="CH83" s="919">
        <v>3</v>
      </c>
      <c r="CI83" s="146"/>
      <c r="CJ83" s="31"/>
      <c r="CK83" s="320"/>
      <c r="CL83" s="36"/>
      <c r="CM83" s="298"/>
      <c r="CN83" s="298"/>
      <c r="CO83" s="811" t="s">
        <v>445</v>
      </c>
      <c r="CP83" s="811"/>
      <c r="CQ83" s="811"/>
      <c r="CR83" s="811"/>
      <c r="CS83" s="811"/>
      <c r="CT83" s="855">
        <v>3</v>
      </c>
      <c r="CU83" s="287"/>
      <c r="CV83" s="287"/>
      <c r="CW83" s="287"/>
      <c r="CX83" s="287"/>
      <c r="CY83" s="287"/>
      <c r="CZ83" s="287"/>
      <c r="DA83" s="857" t="s">
        <v>517</v>
      </c>
      <c r="DB83" s="857"/>
      <c r="DC83" s="857"/>
      <c r="DD83" s="857"/>
      <c r="DE83" s="857"/>
      <c r="DF83" s="886">
        <v>5</v>
      </c>
      <c r="DG83" s="31"/>
      <c r="DT83" s="287"/>
      <c r="DU83" s="287"/>
      <c r="DV83" s="287"/>
      <c r="DW83" s="287"/>
      <c r="DX83" s="279"/>
      <c r="DY83" s="279"/>
      <c r="DZ83" s="279"/>
      <c r="EA83" s="279"/>
      <c r="EB83" s="279"/>
      <c r="EC83" s="279"/>
      <c r="ED83" s="279"/>
      <c r="EE83" s="279"/>
      <c r="EF83" s="291"/>
      <c r="EH83" s="30"/>
      <c r="EI83" s="36"/>
      <c r="ET83" s="214"/>
      <c r="EU83" s="287"/>
      <c r="EV83" s="288"/>
      <c r="EW83" s="45"/>
      <c r="EX83" s="301"/>
      <c r="EY83" s="301"/>
      <c r="EZ83" s="301"/>
      <c r="FA83" s="301"/>
      <c r="FB83" s="301"/>
      <c r="FC83" s="301"/>
      <c r="FD83" s="301"/>
      <c r="FE83" s="301"/>
      <c r="FF83" s="327"/>
      <c r="FG83" s="287"/>
      <c r="FH83" s="287"/>
      <c r="FI83" s="287"/>
      <c r="FJ83" s="288"/>
      <c r="FK83" s="287"/>
      <c r="FL83" s="287"/>
      <c r="FM83" s="811" t="s">
        <v>640</v>
      </c>
      <c r="FN83" s="811"/>
      <c r="FO83" s="811"/>
      <c r="FP83" s="811"/>
      <c r="FQ83" s="811"/>
      <c r="FR83" s="924">
        <v>5</v>
      </c>
      <c r="FS83" s="287"/>
      <c r="FT83" s="287"/>
      <c r="FU83" s="287"/>
      <c r="FV83" s="287"/>
      <c r="FW83" s="287"/>
      <c r="FX83" s="47"/>
      <c r="FY83" s="46"/>
      <c r="FZ83" s="31"/>
      <c r="GA83" s="896" t="s">
        <v>337</v>
      </c>
      <c r="GB83" s="897"/>
      <c r="GC83" s="897"/>
      <c r="GD83" s="897"/>
      <c r="GE83" s="897"/>
      <c r="GF83" s="897"/>
      <c r="GG83" s="897"/>
      <c r="GH83" s="897"/>
      <c r="GI83" s="897"/>
      <c r="GJ83" s="897"/>
      <c r="GK83" s="94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HJ83" s="317"/>
    </row>
    <row r="84" spans="2:218" ht="6" customHeight="1" x14ac:dyDescent="0.15">
      <c r="B84" s="45"/>
      <c r="C84" s="287"/>
      <c r="D84" s="287"/>
      <c r="E84" s="279"/>
      <c r="F84" s="279"/>
      <c r="G84" s="279"/>
      <c r="H84" s="279"/>
      <c r="I84" s="279"/>
      <c r="J84" s="279"/>
      <c r="K84" s="279"/>
      <c r="L84" s="279"/>
      <c r="M84" s="279"/>
      <c r="N84" s="31"/>
      <c r="O84" s="287"/>
      <c r="AA84" s="287"/>
      <c r="AM84" s="31"/>
      <c r="AO84" s="45"/>
      <c r="AP84" s="287"/>
      <c r="AQ84" s="41"/>
      <c r="AR84" s="896" t="s">
        <v>518</v>
      </c>
      <c r="AS84" s="897"/>
      <c r="AT84" s="897"/>
      <c r="AU84" s="897"/>
      <c r="AV84" s="897"/>
      <c r="AW84" s="897"/>
      <c r="AX84" s="930" t="s">
        <v>714</v>
      </c>
      <c r="AY84" s="320"/>
      <c r="AZ84" s="31"/>
      <c r="BA84" s="320"/>
      <c r="BB84" s="36"/>
      <c r="BK84" s="31"/>
      <c r="BL84" s="31"/>
      <c r="BM84" s="287"/>
      <c r="BN84" s="287"/>
      <c r="BO84" s="287"/>
      <c r="BP84" s="287"/>
      <c r="BQ84" s="295"/>
      <c r="BR84" s="295"/>
      <c r="BS84" s="218"/>
      <c r="BT84" s="295"/>
      <c r="BU84" s="295"/>
      <c r="BV84" s="305"/>
      <c r="BW84" s="31"/>
      <c r="BX84" s="31"/>
      <c r="BY84" s="31"/>
      <c r="BZ84" s="288"/>
      <c r="CA84" s="287"/>
      <c r="CB84" s="287"/>
      <c r="CC84" s="953"/>
      <c r="CD84" s="953"/>
      <c r="CE84" s="953"/>
      <c r="CF84" s="953"/>
      <c r="CG84" s="953"/>
      <c r="CH84" s="943"/>
      <c r="CI84" s="943">
        <v>5</v>
      </c>
      <c r="CK84" s="320"/>
      <c r="CL84" s="36"/>
      <c r="CM84" s="287"/>
      <c r="CN84" s="287"/>
      <c r="CO84" s="811"/>
      <c r="CP84" s="811"/>
      <c r="CQ84" s="811"/>
      <c r="CR84" s="811"/>
      <c r="CS84" s="811"/>
      <c r="CT84" s="855"/>
      <c r="CU84" s="287"/>
      <c r="CV84" s="287"/>
      <c r="CW84" s="287"/>
      <c r="CX84" s="287"/>
      <c r="CY84" s="287"/>
      <c r="CZ84" s="287"/>
      <c r="DA84" s="857"/>
      <c r="DB84" s="857"/>
      <c r="DC84" s="857"/>
      <c r="DD84" s="857"/>
      <c r="DE84" s="857"/>
      <c r="DF84" s="886"/>
      <c r="DT84" s="287"/>
      <c r="DU84" s="287"/>
      <c r="DV84" s="287"/>
      <c r="DW84" s="287"/>
      <c r="DX84" s="279"/>
      <c r="DY84" s="279"/>
      <c r="DZ84" s="279"/>
      <c r="EA84" s="279"/>
      <c r="EB84" s="279"/>
      <c r="EC84" s="279"/>
      <c r="ED84" s="279"/>
      <c r="EE84" s="279"/>
      <c r="EF84" s="291"/>
      <c r="EH84" s="30"/>
      <c r="EI84" s="36"/>
      <c r="ET84" s="214"/>
      <c r="EU84" s="287"/>
      <c r="EV84" s="288"/>
      <c r="EW84" s="285"/>
      <c r="EX84" s="896" t="s">
        <v>512</v>
      </c>
      <c r="EY84" s="897"/>
      <c r="EZ84" s="897"/>
      <c r="FA84" s="897"/>
      <c r="FB84" s="897"/>
      <c r="FC84" s="897"/>
      <c r="FD84" s="897"/>
      <c r="FE84" s="897"/>
      <c r="FF84" s="902" t="s">
        <v>715</v>
      </c>
      <c r="FG84" s="287"/>
      <c r="FH84" s="287"/>
      <c r="FI84" s="287"/>
      <c r="FJ84" s="288"/>
      <c r="FK84" s="287"/>
      <c r="FL84" s="287"/>
      <c r="FM84" s="811"/>
      <c r="FN84" s="811"/>
      <c r="FO84" s="811"/>
      <c r="FP84" s="811"/>
      <c r="FQ84" s="811"/>
      <c r="FR84" s="924"/>
      <c r="FS84" s="287"/>
      <c r="FT84" s="287"/>
      <c r="FU84" s="287"/>
      <c r="FV84" s="287"/>
      <c r="FW84" s="287"/>
      <c r="FX84" s="47"/>
      <c r="FY84" s="46"/>
      <c r="FZ84" s="31"/>
      <c r="GA84" s="898"/>
      <c r="GB84" s="899"/>
      <c r="GC84" s="899"/>
      <c r="GD84" s="899"/>
      <c r="GE84" s="899"/>
      <c r="GF84" s="899"/>
      <c r="GG84" s="899"/>
      <c r="GH84" s="899"/>
      <c r="GI84" s="899"/>
      <c r="GJ84" s="899"/>
      <c r="GK84" s="942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HJ84" s="317"/>
    </row>
    <row r="85" spans="2:218" ht="6" customHeight="1" x14ac:dyDescent="0.15">
      <c r="B85" s="45"/>
      <c r="C85" s="287"/>
      <c r="D85" s="287"/>
      <c r="E85" s="287"/>
      <c r="F85" s="287"/>
      <c r="G85" s="287"/>
      <c r="H85" s="287"/>
      <c r="I85" s="287"/>
      <c r="J85" s="287"/>
      <c r="K85" s="287"/>
      <c r="L85" s="287"/>
      <c r="M85" s="287"/>
      <c r="N85" s="31"/>
      <c r="O85" s="287"/>
      <c r="AA85" s="287"/>
      <c r="AM85" s="31"/>
      <c r="AO85" s="45"/>
      <c r="AP85" s="31"/>
      <c r="AQ85" s="45"/>
      <c r="AR85" s="898"/>
      <c r="AS85" s="899"/>
      <c r="AT85" s="899"/>
      <c r="AU85" s="899"/>
      <c r="AV85" s="899"/>
      <c r="AW85" s="899"/>
      <c r="AX85" s="931"/>
      <c r="AY85" s="320"/>
      <c r="AZ85" s="31"/>
      <c r="BA85" s="320"/>
      <c r="BC85" s="37"/>
      <c r="BD85" s="944" t="s">
        <v>541</v>
      </c>
      <c r="BE85" s="945"/>
      <c r="BF85" s="945"/>
      <c r="BG85" s="945"/>
      <c r="BH85" s="945"/>
      <c r="BI85" s="945"/>
      <c r="BJ85" s="950"/>
      <c r="BK85" s="31"/>
      <c r="BL85" s="31"/>
      <c r="BM85" s="287"/>
      <c r="BN85" s="287"/>
      <c r="BO85" s="287"/>
      <c r="BP85" s="287"/>
      <c r="BQ85" s="295"/>
      <c r="BR85" s="295"/>
      <c r="BS85" s="218"/>
      <c r="BT85" s="295"/>
      <c r="BU85" s="295"/>
      <c r="BV85" s="305"/>
      <c r="BW85" s="31"/>
      <c r="BX85" s="31"/>
      <c r="BY85" s="31"/>
      <c r="BZ85" s="288"/>
      <c r="CA85" s="287"/>
      <c r="CB85" s="287"/>
      <c r="CC85" s="953" t="s">
        <v>519</v>
      </c>
      <c r="CD85" s="953"/>
      <c r="CE85" s="953"/>
      <c r="CF85" s="953"/>
      <c r="CG85" s="953"/>
      <c r="CH85" s="943">
        <v>4</v>
      </c>
      <c r="CI85" s="943"/>
      <c r="CK85" s="320"/>
      <c r="CL85" s="36"/>
      <c r="CV85" s="287"/>
      <c r="CW85" s="287"/>
      <c r="CX85" s="287"/>
      <c r="CY85" s="287"/>
      <c r="CZ85" s="287"/>
      <c r="DA85" s="811"/>
      <c r="DB85" s="811"/>
      <c r="DC85" s="811"/>
      <c r="DD85" s="811"/>
      <c r="DE85" s="811"/>
      <c r="DF85" s="886"/>
      <c r="DS85" s="287"/>
      <c r="DT85" s="287"/>
      <c r="DU85" s="287"/>
      <c r="DV85" s="287"/>
      <c r="DW85" s="287"/>
      <c r="DX85" s="287"/>
      <c r="DY85" s="287"/>
      <c r="DZ85" s="287"/>
      <c r="EA85" s="287"/>
      <c r="EB85" s="287"/>
      <c r="EC85" s="287"/>
      <c r="ED85" s="287"/>
      <c r="EE85" s="287"/>
      <c r="EF85" s="291"/>
      <c r="EG85" s="31"/>
      <c r="EH85" s="45"/>
      <c r="EI85" s="288"/>
      <c r="EJ85" s="285"/>
      <c r="EK85" s="843" t="s">
        <v>286</v>
      </c>
      <c r="EL85" s="844"/>
      <c r="EM85" s="844"/>
      <c r="EN85" s="844"/>
      <c r="EO85" s="844"/>
      <c r="EP85" s="844"/>
      <c r="EQ85" s="844"/>
      <c r="ER85" s="844"/>
      <c r="ES85" s="879">
        <f>SUM(ES87:ES98)+1</f>
        <v>31</v>
      </c>
      <c r="ET85" s="214"/>
      <c r="EU85" s="287"/>
      <c r="EV85" s="288"/>
      <c r="EW85" s="283"/>
      <c r="EX85" s="898"/>
      <c r="EY85" s="899"/>
      <c r="EZ85" s="899"/>
      <c r="FA85" s="899"/>
      <c r="FB85" s="899"/>
      <c r="FC85" s="899"/>
      <c r="FD85" s="899"/>
      <c r="FE85" s="899"/>
      <c r="FF85" s="903"/>
      <c r="FG85" s="287"/>
      <c r="FH85" s="287"/>
      <c r="FI85" s="287"/>
      <c r="FJ85" s="288"/>
      <c r="FK85" s="287"/>
      <c r="FL85" s="287"/>
      <c r="FM85" s="811"/>
      <c r="FN85" s="811"/>
      <c r="FO85" s="811"/>
      <c r="FP85" s="811"/>
      <c r="FQ85" s="811"/>
      <c r="FR85" s="811"/>
      <c r="FS85" s="305"/>
      <c r="FT85" s="305"/>
      <c r="FU85" s="305"/>
      <c r="FV85" s="305"/>
      <c r="FW85" s="305"/>
      <c r="FX85" s="47"/>
      <c r="FY85" s="46"/>
      <c r="FZ85" s="31"/>
      <c r="GA85" s="31"/>
      <c r="GB85" s="31"/>
      <c r="GC85" s="31"/>
      <c r="GD85" s="31"/>
      <c r="GE85" s="31"/>
      <c r="GF85" s="31"/>
      <c r="GG85" s="31"/>
      <c r="GH85" s="38"/>
      <c r="GI85" s="287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HJ85" s="317"/>
    </row>
    <row r="86" spans="2:218" ht="6" customHeight="1" x14ac:dyDescent="0.15">
      <c r="B86" s="45"/>
      <c r="C86" s="31"/>
      <c r="D86" s="287"/>
      <c r="E86" s="287"/>
      <c r="F86" s="287"/>
      <c r="G86" s="287"/>
      <c r="H86" s="287"/>
      <c r="I86" s="287"/>
      <c r="J86" s="287"/>
      <c r="K86" s="287"/>
      <c r="L86" s="287"/>
      <c r="M86" s="287"/>
      <c r="N86" s="31"/>
      <c r="O86" s="287"/>
      <c r="AA86" s="287"/>
      <c r="AM86" s="31"/>
      <c r="AO86" s="45"/>
      <c r="AP86" s="288"/>
      <c r="AQ86" s="31"/>
      <c r="AR86" s="31"/>
      <c r="AS86" s="31"/>
      <c r="AT86" s="31"/>
      <c r="AU86" s="31"/>
      <c r="AV86" s="31"/>
      <c r="AW86" s="31"/>
      <c r="AX86" s="31"/>
      <c r="AY86" s="320"/>
      <c r="AZ86" s="31"/>
      <c r="BA86" s="320"/>
      <c r="BD86" s="946"/>
      <c r="BE86" s="947"/>
      <c r="BF86" s="947"/>
      <c r="BG86" s="947"/>
      <c r="BH86" s="947"/>
      <c r="BI86" s="947"/>
      <c r="BJ86" s="951"/>
      <c r="BK86" s="31"/>
      <c r="BL86" s="31"/>
      <c r="BM86" s="287"/>
      <c r="BN86" s="287"/>
      <c r="BO86" s="287"/>
      <c r="BP86" s="287"/>
      <c r="BQ86" s="295"/>
      <c r="BR86" s="295"/>
      <c r="BS86" s="218"/>
      <c r="BT86" s="295"/>
      <c r="BU86" s="295"/>
      <c r="BV86" s="305"/>
      <c r="BW86" s="31"/>
      <c r="BX86" s="31"/>
      <c r="BY86" s="31"/>
      <c r="BZ86" s="288"/>
      <c r="CA86" s="287"/>
      <c r="CB86" s="287"/>
      <c r="CC86" s="953"/>
      <c r="CD86" s="953"/>
      <c r="CE86" s="953"/>
      <c r="CF86" s="953"/>
      <c r="CG86" s="953"/>
      <c r="CH86" s="943"/>
      <c r="CI86" s="146"/>
      <c r="CK86" s="287"/>
      <c r="CL86" s="288"/>
      <c r="CU86" s="320"/>
      <c r="CV86" s="287"/>
      <c r="CW86" s="287"/>
      <c r="CX86" s="287"/>
      <c r="CY86" s="287"/>
      <c r="CZ86" s="287"/>
      <c r="DA86" s="811"/>
      <c r="DB86" s="811"/>
      <c r="DC86" s="811"/>
      <c r="DD86" s="811"/>
      <c r="DE86" s="811"/>
      <c r="DF86" s="886"/>
      <c r="DS86" s="287"/>
      <c r="DT86" s="287"/>
      <c r="DU86" s="287"/>
      <c r="DV86" s="287"/>
      <c r="DW86" s="287"/>
      <c r="DX86" s="287"/>
      <c r="DY86" s="287"/>
      <c r="DZ86" s="287"/>
      <c r="EA86" s="287"/>
      <c r="EB86" s="287"/>
      <c r="EC86" s="287"/>
      <c r="ED86" s="287"/>
      <c r="EE86" s="287"/>
      <c r="EF86" s="291"/>
      <c r="EG86" s="31"/>
      <c r="EH86" s="45"/>
      <c r="EI86" s="288"/>
      <c r="EJ86" s="283"/>
      <c r="EK86" s="845"/>
      <c r="EL86" s="846"/>
      <c r="EM86" s="846"/>
      <c r="EN86" s="846"/>
      <c r="EO86" s="846"/>
      <c r="EP86" s="846"/>
      <c r="EQ86" s="846"/>
      <c r="ER86" s="846"/>
      <c r="ES86" s="880"/>
      <c r="ET86" s="214"/>
      <c r="EU86" s="287"/>
      <c r="EV86" s="288"/>
      <c r="EW86" s="287"/>
      <c r="EX86" s="287"/>
      <c r="EY86" s="287"/>
      <c r="EZ86" s="287"/>
      <c r="FA86" s="856" t="s">
        <v>471</v>
      </c>
      <c r="FB86" s="856"/>
      <c r="FC86" s="856"/>
      <c r="FD86" s="856"/>
      <c r="FE86" s="856"/>
      <c r="FF86" s="919">
        <v>3</v>
      </c>
      <c r="FG86" s="287"/>
      <c r="FH86" s="287"/>
      <c r="FI86" s="287"/>
      <c r="FJ86" s="288"/>
      <c r="FK86" s="287"/>
      <c r="FL86" s="287"/>
      <c r="FM86" s="811"/>
      <c r="FN86" s="811"/>
      <c r="FO86" s="811"/>
      <c r="FP86" s="811"/>
      <c r="FQ86" s="811"/>
      <c r="FR86" s="811"/>
      <c r="FS86" s="287"/>
      <c r="FT86" s="287"/>
      <c r="FU86" s="287"/>
      <c r="FV86" s="287"/>
      <c r="FW86" s="287"/>
      <c r="FX86" s="47"/>
      <c r="FY86" s="46"/>
      <c r="FZ86" s="31"/>
      <c r="GA86" s="31"/>
      <c r="GB86" s="31"/>
      <c r="GC86" s="31"/>
      <c r="GD86" s="31"/>
      <c r="GE86" s="31"/>
      <c r="GF86" s="31"/>
      <c r="GG86" s="31"/>
      <c r="GH86" s="41"/>
      <c r="GI86" s="287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HJ86" s="317"/>
    </row>
    <row r="87" spans="2:218" ht="6" customHeight="1" x14ac:dyDescent="0.15">
      <c r="B87" s="45"/>
      <c r="C87" s="31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31"/>
      <c r="O87" s="287"/>
      <c r="AA87" s="287"/>
      <c r="AM87" s="31"/>
      <c r="AO87" s="45"/>
      <c r="AP87" s="31"/>
      <c r="AQ87" s="45"/>
      <c r="AR87" s="287"/>
      <c r="AS87" s="31"/>
      <c r="AT87" s="31"/>
      <c r="AU87" s="31"/>
      <c r="AV87" s="31"/>
      <c r="AW87" s="31"/>
      <c r="AX87" s="31"/>
      <c r="AY87" s="320"/>
      <c r="BD87" s="948"/>
      <c r="BE87" s="949"/>
      <c r="BF87" s="949"/>
      <c r="BG87" s="949"/>
      <c r="BH87" s="949"/>
      <c r="BI87" s="949"/>
      <c r="BJ87" s="952"/>
      <c r="BK87" s="31"/>
      <c r="BM87" s="320"/>
      <c r="BN87" s="320"/>
      <c r="BO87" s="320"/>
      <c r="BP87" s="320"/>
      <c r="BQ87" s="320"/>
      <c r="BR87" s="320"/>
      <c r="BS87" s="44"/>
      <c r="BT87" s="320"/>
      <c r="BU87" s="320"/>
      <c r="BV87" s="320"/>
      <c r="BW87" s="31"/>
      <c r="BX87" s="31"/>
      <c r="BZ87" s="36"/>
      <c r="CA87" s="287"/>
      <c r="CB87" s="320"/>
      <c r="CH87" s="67"/>
      <c r="CI87" s="146"/>
      <c r="CK87" s="287"/>
      <c r="CL87" s="288"/>
      <c r="CM87" s="287"/>
      <c r="CN87" s="896" t="s">
        <v>562</v>
      </c>
      <c r="CO87" s="897"/>
      <c r="CP87" s="897"/>
      <c r="CQ87" s="897"/>
      <c r="CR87" s="897"/>
      <c r="CS87" s="897"/>
      <c r="CT87" s="900">
        <f>CT89+1</f>
        <v>4</v>
      </c>
      <c r="CU87" s="320"/>
      <c r="CV87" s="320"/>
      <c r="CW87" s="287"/>
      <c r="CX87" s="320"/>
      <c r="DT87" s="287"/>
      <c r="DU87" s="287"/>
      <c r="DV87" s="287"/>
      <c r="DW87" s="287"/>
      <c r="DX87" s="287"/>
      <c r="DY87" s="287"/>
      <c r="DZ87" s="287"/>
      <c r="EA87" s="287"/>
      <c r="EB87" s="287"/>
      <c r="EC87" s="287"/>
      <c r="ED87" s="287"/>
      <c r="EE87" s="287"/>
      <c r="EF87" s="291"/>
      <c r="EG87" s="31"/>
      <c r="EH87" s="45"/>
      <c r="EI87" s="288"/>
      <c r="EJ87" s="287"/>
      <c r="EK87" s="287"/>
      <c r="EL87" s="287"/>
      <c r="EM87" s="287"/>
      <c r="EN87" s="851" t="s">
        <v>492</v>
      </c>
      <c r="EO87" s="851"/>
      <c r="EP87" s="851"/>
      <c r="EQ87" s="851"/>
      <c r="ER87" s="851"/>
      <c r="ES87" s="886">
        <v>6</v>
      </c>
      <c r="ET87" s="214"/>
      <c r="EU87" s="287"/>
      <c r="EV87" s="288"/>
      <c r="EW87" s="287"/>
      <c r="EX87" s="287"/>
      <c r="EY87" s="287"/>
      <c r="EZ87" s="287"/>
      <c r="FA87" s="857"/>
      <c r="FB87" s="857"/>
      <c r="FC87" s="857"/>
      <c r="FD87" s="857"/>
      <c r="FE87" s="857"/>
      <c r="FF87" s="920"/>
      <c r="FG87" s="287"/>
      <c r="FH87" s="287"/>
      <c r="FI87" s="287"/>
      <c r="FJ87" s="288"/>
      <c r="FK87" s="287"/>
      <c r="FL87" s="287"/>
      <c r="FM87" s="287"/>
      <c r="FN87" s="287"/>
      <c r="FO87" s="287"/>
      <c r="FP87" s="287"/>
      <c r="FQ87" s="287"/>
      <c r="FR87" s="287"/>
      <c r="FS87" s="287"/>
      <c r="FT87" s="287"/>
      <c r="FU87" s="287"/>
      <c r="FV87" s="287"/>
      <c r="FW87" s="287"/>
      <c r="FX87" s="47"/>
      <c r="FY87" s="46"/>
      <c r="FZ87" s="31"/>
      <c r="GA87" s="954" t="s">
        <v>425</v>
      </c>
      <c r="GB87" s="955"/>
      <c r="GC87" s="955"/>
      <c r="GD87" s="955"/>
      <c r="GE87" s="955"/>
      <c r="GF87" s="955"/>
      <c r="GG87" s="955"/>
      <c r="GH87" s="955"/>
      <c r="GI87" s="955"/>
      <c r="GJ87" s="955"/>
      <c r="GK87" s="956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</row>
    <row r="88" spans="2:218" ht="6" customHeight="1" x14ac:dyDescent="0.15">
      <c r="B88" s="45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287"/>
      <c r="AA88" s="287"/>
      <c r="AM88" s="31"/>
      <c r="AO88" s="45"/>
      <c r="AP88" s="31"/>
      <c r="AQ88" s="41"/>
      <c r="AR88" s="896" t="s">
        <v>522</v>
      </c>
      <c r="AS88" s="897"/>
      <c r="AT88" s="897"/>
      <c r="AU88" s="897"/>
      <c r="AV88" s="897"/>
      <c r="AW88" s="897"/>
      <c r="AX88" s="930" t="s">
        <v>714</v>
      </c>
      <c r="AY88" s="320"/>
      <c r="BA88" s="320"/>
      <c r="BB88" s="320"/>
      <c r="BC88" s="320"/>
      <c r="BD88" s="320"/>
      <c r="BE88" s="320"/>
      <c r="BF88" s="320"/>
      <c r="BG88" s="320"/>
      <c r="BH88" s="320"/>
      <c r="BI88" s="320"/>
      <c r="BJ88" s="320"/>
      <c r="BK88" s="31"/>
      <c r="BM88" s="320"/>
      <c r="BN88" s="320"/>
      <c r="BO88" s="320"/>
      <c r="BP88" s="320"/>
      <c r="BQ88" s="320"/>
      <c r="BR88" s="320"/>
      <c r="BS88" s="44"/>
      <c r="BT88" s="320"/>
      <c r="BU88" s="320"/>
      <c r="BV88" s="320"/>
      <c r="BW88" s="31"/>
      <c r="BZ88" s="36"/>
      <c r="CA88" s="287"/>
      <c r="CB88" s="320"/>
      <c r="CH88" s="67"/>
      <c r="CI88" s="146"/>
      <c r="CK88" s="287"/>
      <c r="CL88" s="288"/>
      <c r="CM88" s="284"/>
      <c r="CN88" s="898"/>
      <c r="CO88" s="899"/>
      <c r="CP88" s="899"/>
      <c r="CQ88" s="899"/>
      <c r="CR88" s="899"/>
      <c r="CS88" s="899"/>
      <c r="CT88" s="901"/>
      <c r="CU88" s="320"/>
      <c r="CV88" s="320"/>
      <c r="CW88" s="287"/>
      <c r="CX88" s="320"/>
      <c r="DT88" s="287"/>
      <c r="DU88" s="287"/>
      <c r="DV88" s="287"/>
      <c r="DW88" s="287"/>
      <c r="DX88" s="287"/>
      <c r="DY88" s="287"/>
      <c r="DZ88" s="287"/>
      <c r="EA88" s="287"/>
      <c r="EB88" s="287"/>
      <c r="EC88" s="287"/>
      <c r="ED88" s="287"/>
      <c r="EE88" s="287"/>
      <c r="EF88" s="291"/>
      <c r="EG88" s="31"/>
      <c r="EH88" s="45"/>
      <c r="EI88" s="288"/>
      <c r="EJ88" s="287"/>
      <c r="EK88" s="287"/>
      <c r="EL88" s="287"/>
      <c r="EM88" s="287"/>
      <c r="EN88" s="811"/>
      <c r="EO88" s="811"/>
      <c r="EP88" s="811"/>
      <c r="EQ88" s="811"/>
      <c r="ER88" s="811"/>
      <c r="ES88" s="886"/>
      <c r="ET88" s="214"/>
      <c r="EU88" s="287"/>
      <c r="EV88" s="288"/>
      <c r="EW88" s="45"/>
      <c r="EX88" s="298"/>
      <c r="EY88" s="298"/>
      <c r="EZ88" s="298"/>
      <c r="FA88" s="298"/>
      <c r="FB88" s="298"/>
      <c r="FC88" s="298"/>
      <c r="FD88" s="298"/>
      <c r="FE88" s="298"/>
      <c r="FF88" s="309"/>
      <c r="FG88" s="287"/>
      <c r="FH88" s="287"/>
      <c r="FI88" s="287"/>
      <c r="FJ88" s="288"/>
      <c r="FK88" s="287"/>
      <c r="FL88" s="287"/>
      <c r="FM88" s="287"/>
      <c r="FN88" s="287"/>
      <c r="FO88" s="287"/>
      <c r="FP88" s="287"/>
      <c r="FQ88" s="287"/>
      <c r="FR88" s="287"/>
      <c r="FS88" s="287"/>
      <c r="FT88" s="287"/>
      <c r="FU88" s="287"/>
      <c r="FV88" s="287"/>
      <c r="FW88" s="287"/>
      <c r="FX88" s="47"/>
      <c r="FY88" s="46"/>
      <c r="FZ88" s="31"/>
      <c r="GA88" s="957"/>
      <c r="GB88" s="958"/>
      <c r="GC88" s="958"/>
      <c r="GD88" s="958"/>
      <c r="GE88" s="958"/>
      <c r="GF88" s="958"/>
      <c r="GG88" s="958"/>
      <c r="GH88" s="958"/>
      <c r="GI88" s="958"/>
      <c r="GJ88" s="958"/>
      <c r="GK88" s="959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</row>
    <row r="89" spans="2:218" ht="6" customHeight="1" x14ac:dyDescent="0.15">
      <c r="B89" s="45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287"/>
      <c r="AM89" s="31"/>
      <c r="AO89" s="45"/>
      <c r="AP89" s="31"/>
      <c r="AQ89" s="38"/>
      <c r="AR89" s="898"/>
      <c r="AS89" s="899"/>
      <c r="AT89" s="899"/>
      <c r="AU89" s="899"/>
      <c r="AV89" s="899"/>
      <c r="AW89" s="899"/>
      <c r="AX89" s="931"/>
      <c r="AY89" s="320"/>
      <c r="BA89" s="287"/>
      <c r="BB89" s="308"/>
      <c r="BC89" s="308"/>
      <c r="BD89" s="308"/>
      <c r="BE89" s="308"/>
      <c r="BF89" s="308"/>
      <c r="BG89" s="308"/>
      <c r="BH89" s="308"/>
      <c r="BI89" s="308"/>
      <c r="BJ89" s="305"/>
      <c r="BM89" s="287"/>
      <c r="BN89" s="308"/>
      <c r="BO89" s="308"/>
      <c r="BP89" s="308"/>
      <c r="BQ89" s="308"/>
      <c r="BR89" s="308"/>
      <c r="BS89" s="219"/>
      <c r="BT89" s="308"/>
      <c r="BU89" s="308"/>
      <c r="BV89" s="305"/>
      <c r="BX89" s="31"/>
      <c r="BZ89" s="36"/>
      <c r="CA89" s="287"/>
      <c r="CB89" s="925" t="s">
        <v>560</v>
      </c>
      <c r="CC89" s="926"/>
      <c r="CD89" s="926"/>
      <c r="CE89" s="926"/>
      <c r="CF89" s="926"/>
      <c r="CG89" s="926"/>
      <c r="CH89" s="904" t="s">
        <v>716</v>
      </c>
      <c r="CI89" s="146"/>
      <c r="CK89" s="287"/>
      <c r="CL89" s="288"/>
      <c r="CO89" s="811" t="s">
        <v>445</v>
      </c>
      <c r="CP89" s="811"/>
      <c r="CQ89" s="811"/>
      <c r="CR89" s="811"/>
      <c r="CS89" s="811"/>
      <c r="CT89" s="855">
        <v>3</v>
      </c>
      <c r="CU89" s="320"/>
      <c r="DT89" s="287"/>
      <c r="DU89" s="287"/>
      <c r="DV89" s="287"/>
      <c r="DW89" s="287"/>
      <c r="DX89" s="287"/>
      <c r="DY89" s="287"/>
      <c r="DZ89" s="287"/>
      <c r="EA89" s="287"/>
      <c r="EB89" s="287"/>
      <c r="EC89" s="287"/>
      <c r="ED89" s="287"/>
      <c r="EE89" s="287"/>
      <c r="EF89" s="291"/>
      <c r="EG89" s="31"/>
      <c r="EH89" s="45"/>
      <c r="EI89" s="288"/>
      <c r="EJ89" s="287"/>
      <c r="EK89" s="287"/>
      <c r="EL89" s="287"/>
      <c r="EM89" s="287"/>
      <c r="EN89" s="811" t="s">
        <v>494</v>
      </c>
      <c r="EO89" s="811"/>
      <c r="EP89" s="811"/>
      <c r="EQ89" s="811"/>
      <c r="ER89" s="811"/>
      <c r="ES89" s="886">
        <v>4</v>
      </c>
      <c r="ET89" s="214"/>
      <c r="EU89" s="287"/>
      <c r="EV89" s="288"/>
      <c r="EW89" s="45"/>
      <c r="EX89" s="301"/>
      <c r="EY89" s="301"/>
      <c r="EZ89" s="301"/>
      <c r="FA89" s="301"/>
      <c r="FB89" s="301"/>
      <c r="FC89" s="301"/>
      <c r="FD89" s="301"/>
      <c r="FE89" s="301"/>
      <c r="FF89" s="327"/>
      <c r="FG89" s="287"/>
      <c r="FH89" s="287"/>
      <c r="FI89" s="320"/>
      <c r="FJ89" s="36"/>
      <c r="FL89" s="932" t="s">
        <v>597</v>
      </c>
      <c r="FM89" s="933"/>
      <c r="FN89" s="933"/>
      <c r="FO89" s="933"/>
      <c r="FP89" s="933"/>
      <c r="FQ89" s="933"/>
      <c r="FR89" s="879">
        <f>1+FR92</f>
        <v>5</v>
      </c>
      <c r="FS89" s="287"/>
      <c r="FT89" s="287"/>
      <c r="FU89" s="287"/>
      <c r="FV89" s="287"/>
      <c r="FW89" s="287"/>
      <c r="FX89" s="47"/>
      <c r="FY89" s="46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HJ89" s="315"/>
    </row>
    <row r="90" spans="2:218" ht="6" customHeight="1" x14ac:dyDescent="0.15">
      <c r="B90" s="45"/>
      <c r="C90" s="287"/>
      <c r="D90" s="287"/>
      <c r="E90" s="287"/>
      <c r="F90" s="287"/>
      <c r="G90" s="287"/>
      <c r="H90" s="287"/>
      <c r="I90" s="287"/>
      <c r="J90" s="287"/>
      <c r="K90" s="287"/>
      <c r="L90" s="287"/>
      <c r="M90" s="287"/>
      <c r="N90" s="287"/>
      <c r="O90" s="287"/>
      <c r="AM90" s="31"/>
      <c r="AO90" s="45"/>
      <c r="AP90" s="31"/>
      <c r="AQ90" s="54"/>
      <c r="AR90" s="287"/>
      <c r="AS90" s="287"/>
      <c r="AT90" s="287"/>
      <c r="AU90" s="287"/>
      <c r="AV90" s="287"/>
      <c r="AW90" s="287"/>
      <c r="AX90" s="31"/>
      <c r="AY90" s="320"/>
      <c r="BA90" s="287"/>
      <c r="BB90" s="308"/>
      <c r="BC90" s="308"/>
      <c r="BD90" s="308"/>
      <c r="BE90" s="308"/>
      <c r="BF90" s="308"/>
      <c r="BG90" s="308"/>
      <c r="BH90" s="308"/>
      <c r="BI90" s="308"/>
      <c r="BJ90" s="305"/>
      <c r="BM90" s="287"/>
      <c r="BN90" s="308"/>
      <c r="BO90" s="308"/>
      <c r="BP90" s="308"/>
      <c r="BQ90" s="308"/>
      <c r="BR90" s="308"/>
      <c r="BS90" s="219"/>
      <c r="BT90" s="308"/>
      <c r="BU90" s="308"/>
      <c r="BV90" s="305"/>
      <c r="BX90" s="31"/>
      <c r="CA90" s="40"/>
      <c r="CB90" s="927"/>
      <c r="CC90" s="928"/>
      <c r="CD90" s="928"/>
      <c r="CE90" s="928"/>
      <c r="CF90" s="928"/>
      <c r="CG90" s="928"/>
      <c r="CH90" s="929"/>
      <c r="CI90" s="146"/>
      <c r="CK90" s="287"/>
      <c r="CL90" s="288"/>
      <c r="CO90" s="811"/>
      <c r="CP90" s="811"/>
      <c r="CQ90" s="811"/>
      <c r="CR90" s="811"/>
      <c r="CS90" s="811"/>
      <c r="CT90" s="855"/>
      <c r="CU90" s="320"/>
      <c r="DT90" s="287"/>
      <c r="DU90" s="287"/>
      <c r="DV90" s="287"/>
      <c r="DW90" s="287"/>
      <c r="DX90" s="287"/>
      <c r="DY90" s="287"/>
      <c r="DZ90" s="287"/>
      <c r="EA90" s="287"/>
      <c r="EB90" s="287"/>
      <c r="EC90" s="287"/>
      <c r="ED90" s="287"/>
      <c r="EE90" s="287"/>
      <c r="EF90" s="291"/>
      <c r="EG90" s="31"/>
      <c r="EH90" s="45"/>
      <c r="EI90" s="288"/>
      <c r="EJ90" s="287"/>
      <c r="EK90" s="287"/>
      <c r="EL90" s="287"/>
      <c r="EM90" s="287"/>
      <c r="EN90" s="811"/>
      <c r="EO90" s="811"/>
      <c r="EP90" s="811"/>
      <c r="EQ90" s="811"/>
      <c r="ER90" s="811"/>
      <c r="ES90" s="886"/>
      <c r="ET90" s="214"/>
      <c r="EU90" s="287"/>
      <c r="EV90" s="288"/>
      <c r="EW90" s="285"/>
      <c r="EX90" s="896" t="s">
        <v>520</v>
      </c>
      <c r="EY90" s="897"/>
      <c r="EZ90" s="897"/>
      <c r="FA90" s="897"/>
      <c r="FB90" s="897"/>
      <c r="FC90" s="897"/>
      <c r="FD90" s="897"/>
      <c r="FE90" s="897"/>
      <c r="FF90" s="902" t="s">
        <v>717</v>
      </c>
      <c r="FG90" s="287"/>
      <c r="FH90" s="287"/>
      <c r="FI90" s="287"/>
      <c r="FJ90" s="288"/>
      <c r="FK90" s="285"/>
      <c r="FL90" s="934"/>
      <c r="FM90" s="935"/>
      <c r="FN90" s="935"/>
      <c r="FO90" s="935"/>
      <c r="FP90" s="935"/>
      <c r="FQ90" s="935"/>
      <c r="FR90" s="921"/>
      <c r="FS90" s="287"/>
      <c r="FT90" s="287"/>
      <c r="FU90" s="287"/>
      <c r="FV90" s="287"/>
      <c r="FW90" s="287"/>
      <c r="FX90" s="47"/>
      <c r="FY90" s="46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HJ90" s="315"/>
    </row>
    <row r="91" spans="2:218" ht="6" customHeight="1" x14ac:dyDescent="0.15">
      <c r="B91" s="45"/>
      <c r="C91" s="287"/>
      <c r="D91" s="287"/>
      <c r="E91" s="279"/>
      <c r="F91" s="279"/>
      <c r="G91" s="279"/>
      <c r="H91" s="279"/>
      <c r="I91" s="279"/>
      <c r="J91" s="279"/>
      <c r="K91" s="279"/>
      <c r="L91" s="279"/>
      <c r="M91" s="279"/>
      <c r="N91" s="287"/>
      <c r="O91" s="287"/>
      <c r="AM91" s="31"/>
      <c r="AO91" s="30"/>
      <c r="AQ91" s="45"/>
      <c r="AR91" s="320"/>
      <c r="AS91" s="320"/>
      <c r="AT91" s="320"/>
      <c r="AU91" s="320"/>
      <c r="AV91" s="320"/>
      <c r="AW91" s="320"/>
      <c r="AY91" s="320"/>
      <c r="BK91" s="31"/>
      <c r="BM91" s="287"/>
      <c r="BN91" s="287"/>
      <c r="BO91" s="287"/>
      <c r="BP91" s="287"/>
      <c r="BQ91" s="295"/>
      <c r="BR91" s="295"/>
      <c r="BS91" s="218"/>
      <c r="BT91" s="295"/>
      <c r="BU91" s="295"/>
      <c r="BV91" s="305"/>
      <c r="BW91" s="31"/>
      <c r="BX91" s="31"/>
      <c r="BZ91" s="320"/>
      <c r="CA91" s="287"/>
      <c r="CB91" s="926"/>
      <c r="CC91" s="926"/>
      <c r="CD91" s="926"/>
      <c r="CE91" s="926"/>
      <c r="CF91" s="926"/>
      <c r="CG91" s="926"/>
      <c r="CH91" s="939"/>
      <c r="CI91" s="31"/>
      <c r="CK91" s="287"/>
      <c r="CL91" s="288"/>
      <c r="CU91" s="320"/>
      <c r="DT91" s="287"/>
      <c r="DU91" s="287"/>
      <c r="DV91" s="287"/>
      <c r="DW91" s="287"/>
      <c r="DX91" s="287"/>
      <c r="DY91" s="287"/>
      <c r="DZ91" s="287"/>
      <c r="EA91" s="287"/>
      <c r="EB91" s="287"/>
      <c r="EC91" s="287"/>
      <c r="ED91" s="287"/>
      <c r="EE91" s="287"/>
      <c r="EF91" s="291"/>
      <c r="EG91" s="31"/>
      <c r="EH91" s="45"/>
      <c r="EI91" s="288"/>
      <c r="EJ91" s="287"/>
      <c r="EK91" s="287"/>
      <c r="EL91" s="287"/>
      <c r="EM91" s="287"/>
      <c r="EN91" s="811" t="s">
        <v>497</v>
      </c>
      <c r="EO91" s="811"/>
      <c r="EP91" s="811"/>
      <c r="EQ91" s="811"/>
      <c r="ER91" s="811"/>
      <c r="ES91" s="886">
        <v>6</v>
      </c>
      <c r="ET91" s="214"/>
      <c r="EU91" s="287"/>
      <c r="EV91" s="288"/>
      <c r="EW91" s="283"/>
      <c r="EX91" s="898"/>
      <c r="EY91" s="899"/>
      <c r="EZ91" s="899"/>
      <c r="FA91" s="899"/>
      <c r="FB91" s="899"/>
      <c r="FC91" s="899"/>
      <c r="FD91" s="899"/>
      <c r="FE91" s="899"/>
      <c r="FF91" s="903"/>
      <c r="FG91" s="287"/>
      <c r="FH91" s="287"/>
      <c r="FI91" s="320"/>
      <c r="FJ91" s="287"/>
      <c r="FK91" s="38"/>
      <c r="FL91" s="936"/>
      <c r="FM91" s="937"/>
      <c r="FN91" s="937"/>
      <c r="FO91" s="937"/>
      <c r="FP91" s="937"/>
      <c r="FQ91" s="937"/>
      <c r="FR91" s="880"/>
      <c r="FS91" s="287"/>
      <c r="FT91" s="287"/>
      <c r="FU91" s="287"/>
      <c r="FV91" s="287"/>
      <c r="FW91" s="287"/>
      <c r="FX91" s="47"/>
      <c r="FY91" s="46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HJ91" s="317"/>
    </row>
    <row r="92" spans="2:218" ht="6" customHeight="1" x14ac:dyDescent="0.15">
      <c r="B92" s="45"/>
      <c r="C92" s="287"/>
      <c r="D92" s="287"/>
      <c r="E92" s="279"/>
      <c r="F92" s="279"/>
      <c r="G92" s="279"/>
      <c r="H92" s="279"/>
      <c r="I92" s="279"/>
      <c r="J92" s="279"/>
      <c r="K92" s="279"/>
      <c r="L92" s="279"/>
      <c r="M92" s="279"/>
      <c r="N92" s="287"/>
      <c r="O92" s="287"/>
      <c r="AM92" s="31"/>
      <c r="AO92" s="30"/>
      <c r="AP92" s="320"/>
      <c r="AQ92" s="41"/>
      <c r="AR92" s="896" t="s">
        <v>528</v>
      </c>
      <c r="AS92" s="897"/>
      <c r="AT92" s="897"/>
      <c r="AU92" s="897"/>
      <c r="AV92" s="897"/>
      <c r="AW92" s="897"/>
      <c r="AX92" s="930" t="s">
        <v>718</v>
      </c>
      <c r="AY92" s="320"/>
      <c r="BK92" s="31"/>
      <c r="BM92" s="287"/>
      <c r="BN92" s="287"/>
      <c r="BO92" s="287"/>
      <c r="BP92" s="287"/>
      <c r="BQ92" s="295"/>
      <c r="BR92" s="295"/>
      <c r="BS92" s="218"/>
      <c r="BT92" s="295"/>
      <c r="BU92" s="295"/>
      <c r="BV92" s="305"/>
      <c r="BW92" s="31"/>
      <c r="BX92" s="31"/>
      <c r="CA92" s="320"/>
      <c r="CB92" s="938"/>
      <c r="CC92" s="938"/>
      <c r="CD92" s="938"/>
      <c r="CE92" s="938"/>
      <c r="CF92" s="938"/>
      <c r="CG92" s="938"/>
      <c r="CH92" s="940"/>
      <c r="CI92" s="31"/>
      <c r="CK92" s="287"/>
      <c r="CL92" s="288"/>
      <c r="CU92" s="320"/>
      <c r="DT92" s="287"/>
      <c r="DU92" s="287"/>
      <c r="DV92" s="287"/>
      <c r="DW92" s="287"/>
      <c r="DX92" s="287"/>
      <c r="DY92" s="287"/>
      <c r="DZ92" s="287"/>
      <c r="EA92" s="287"/>
      <c r="EB92" s="287"/>
      <c r="EC92" s="287"/>
      <c r="ED92" s="287"/>
      <c r="EE92" s="287"/>
      <c r="EF92" s="291"/>
      <c r="EG92" s="31"/>
      <c r="EH92" s="45"/>
      <c r="EI92" s="288"/>
      <c r="EJ92" s="287"/>
      <c r="EK92" s="287"/>
      <c r="EL92" s="287"/>
      <c r="EM92" s="287"/>
      <c r="EN92" s="811"/>
      <c r="EO92" s="811"/>
      <c r="EP92" s="811"/>
      <c r="EQ92" s="811"/>
      <c r="ER92" s="811"/>
      <c r="ES92" s="886"/>
      <c r="ET92" s="214"/>
      <c r="EU92" s="287"/>
      <c r="EV92" s="288"/>
      <c r="EW92" s="287"/>
      <c r="EX92" s="287"/>
      <c r="EY92" s="287"/>
      <c r="EZ92" s="287"/>
      <c r="FA92" s="856" t="s">
        <v>471</v>
      </c>
      <c r="FB92" s="856"/>
      <c r="FC92" s="856"/>
      <c r="FD92" s="856"/>
      <c r="FE92" s="856"/>
      <c r="FF92" s="919">
        <v>3</v>
      </c>
      <c r="FG92" s="287"/>
      <c r="FH92" s="287"/>
      <c r="FI92" s="287"/>
      <c r="FK92" s="30"/>
      <c r="FL92" s="300"/>
      <c r="FM92" s="922" t="s">
        <v>490</v>
      </c>
      <c r="FN92" s="922"/>
      <c r="FO92" s="922"/>
      <c r="FP92" s="922"/>
      <c r="FQ92" s="922"/>
      <c r="FR92" s="924">
        <v>4</v>
      </c>
      <c r="FX92" s="47"/>
      <c r="FY92" s="46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HJ92" s="317"/>
    </row>
    <row r="93" spans="2:218" ht="6" customHeight="1" x14ac:dyDescent="0.15">
      <c r="B93" s="45"/>
      <c r="C93" s="287"/>
      <c r="D93" s="287"/>
      <c r="E93" s="318"/>
      <c r="F93" s="318"/>
      <c r="G93" s="318"/>
      <c r="H93" s="318"/>
      <c r="I93" s="318"/>
      <c r="J93" s="318"/>
      <c r="K93" s="318"/>
      <c r="L93" s="318"/>
      <c r="M93" s="287"/>
      <c r="N93" s="287"/>
      <c r="O93" s="287"/>
      <c r="AM93" s="31"/>
      <c r="AO93" s="30"/>
      <c r="AP93" s="320"/>
      <c r="AQ93" s="45"/>
      <c r="AR93" s="898"/>
      <c r="AS93" s="899"/>
      <c r="AT93" s="899"/>
      <c r="AU93" s="899"/>
      <c r="AV93" s="899"/>
      <c r="AW93" s="899"/>
      <c r="AX93" s="931"/>
      <c r="AY93" s="320"/>
      <c r="BK93" s="31"/>
      <c r="BM93" s="287"/>
      <c r="BN93" s="287"/>
      <c r="BO93" s="287"/>
      <c r="BP93" s="287"/>
      <c r="BQ93" s="295"/>
      <c r="BR93" s="295"/>
      <c r="BS93" s="218"/>
      <c r="BT93" s="295"/>
      <c r="BU93" s="295"/>
      <c r="BV93" s="305"/>
      <c r="BW93" s="31"/>
      <c r="BX93" s="31"/>
      <c r="CI93" s="31"/>
      <c r="CK93" s="320"/>
      <c r="CL93" s="36"/>
      <c r="CM93" s="287"/>
      <c r="CN93" s="896" t="s">
        <v>563</v>
      </c>
      <c r="CO93" s="897"/>
      <c r="CP93" s="897"/>
      <c r="CQ93" s="897"/>
      <c r="CR93" s="897"/>
      <c r="CS93" s="897"/>
      <c r="CT93" s="900">
        <f>CT95+1</f>
        <v>3</v>
      </c>
      <c r="DT93" s="287"/>
      <c r="DU93" s="287"/>
      <c r="DV93" s="287"/>
      <c r="DW93" s="287"/>
      <c r="DX93" s="287"/>
      <c r="DY93" s="287"/>
      <c r="DZ93" s="287"/>
      <c r="EA93" s="287"/>
      <c r="EB93" s="287"/>
      <c r="EC93" s="287"/>
      <c r="ED93" s="287"/>
      <c r="EE93" s="287"/>
      <c r="EF93" s="291"/>
      <c r="EG93" s="31"/>
      <c r="EH93" s="45"/>
      <c r="EI93" s="288"/>
      <c r="EJ93" s="287"/>
      <c r="EK93" s="287"/>
      <c r="EL93" s="287"/>
      <c r="EM93" s="287"/>
      <c r="EN93" s="811" t="s">
        <v>503</v>
      </c>
      <c r="EO93" s="811"/>
      <c r="EP93" s="811"/>
      <c r="EQ93" s="811"/>
      <c r="ER93" s="811"/>
      <c r="ES93" s="886">
        <v>5</v>
      </c>
      <c r="ET93" s="214"/>
      <c r="EU93" s="287"/>
      <c r="EV93" s="288"/>
      <c r="EW93" s="287"/>
      <c r="EX93" s="287"/>
      <c r="EY93" s="287"/>
      <c r="EZ93" s="287"/>
      <c r="FA93" s="857"/>
      <c r="FB93" s="857"/>
      <c r="FC93" s="857"/>
      <c r="FD93" s="857"/>
      <c r="FE93" s="857"/>
      <c r="FF93" s="920"/>
      <c r="FG93" s="287"/>
      <c r="FH93" s="287"/>
      <c r="FI93" s="287"/>
      <c r="FJ93" s="287"/>
      <c r="FK93" s="45"/>
      <c r="FL93" s="287"/>
      <c r="FM93" s="923"/>
      <c r="FN93" s="923"/>
      <c r="FO93" s="923"/>
      <c r="FP93" s="923"/>
      <c r="FQ93" s="923"/>
      <c r="FR93" s="924"/>
      <c r="FS93" s="31"/>
      <c r="FT93" s="31"/>
      <c r="FU93" s="31"/>
      <c r="FV93" s="31"/>
      <c r="FW93" s="31"/>
      <c r="FX93" s="47"/>
      <c r="FY93" s="46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</row>
    <row r="94" spans="2:218" ht="6" customHeight="1" x14ac:dyDescent="0.15">
      <c r="B94" s="45"/>
      <c r="C94" s="287"/>
      <c r="D94" s="287"/>
      <c r="E94" s="318"/>
      <c r="F94" s="318"/>
      <c r="G94" s="318"/>
      <c r="H94" s="318"/>
      <c r="I94" s="318"/>
      <c r="J94" s="318"/>
      <c r="K94" s="318"/>
      <c r="L94" s="318"/>
      <c r="M94" s="287"/>
      <c r="N94" s="287"/>
      <c r="O94" s="287"/>
      <c r="AA94" s="287"/>
      <c r="AB94" s="320"/>
      <c r="AM94" s="31"/>
      <c r="AO94" s="30"/>
      <c r="AP94" s="320"/>
      <c r="AQ94" s="45"/>
      <c r="AR94" s="320"/>
      <c r="AS94" s="320"/>
      <c r="AT94" s="320"/>
      <c r="AU94" s="320"/>
      <c r="AV94" s="320"/>
      <c r="AW94" s="320"/>
      <c r="AY94" s="320"/>
      <c r="BK94" s="31"/>
      <c r="BM94" s="287"/>
      <c r="BN94" s="287"/>
      <c r="BO94" s="287"/>
      <c r="BP94" s="287"/>
      <c r="BQ94" s="295"/>
      <c r="BR94" s="295"/>
      <c r="BS94" s="218"/>
      <c r="BT94" s="295"/>
      <c r="BU94" s="295"/>
      <c r="BV94" s="305"/>
      <c r="BW94" s="31"/>
      <c r="BX94" s="31"/>
      <c r="CI94" s="31"/>
      <c r="CK94" s="320"/>
      <c r="CL94" s="36"/>
      <c r="CM94" s="284"/>
      <c r="CN94" s="898"/>
      <c r="CO94" s="899"/>
      <c r="CP94" s="899"/>
      <c r="CQ94" s="899"/>
      <c r="CR94" s="899"/>
      <c r="CS94" s="899"/>
      <c r="CT94" s="901"/>
      <c r="DT94" s="287"/>
      <c r="DU94" s="287"/>
      <c r="DV94" s="287"/>
      <c r="DW94" s="287"/>
      <c r="DX94" s="287"/>
      <c r="DY94" s="287"/>
      <c r="DZ94" s="287"/>
      <c r="EA94" s="287"/>
      <c r="EB94" s="287"/>
      <c r="EC94" s="287"/>
      <c r="ED94" s="287"/>
      <c r="EE94" s="287"/>
      <c r="EF94" s="291"/>
      <c r="EG94" s="31"/>
      <c r="EH94" s="45"/>
      <c r="EI94" s="288"/>
      <c r="EJ94" s="287"/>
      <c r="EK94" s="287"/>
      <c r="EL94" s="287"/>
      <c r="EM94" s="287"/>
      <c r="EN94" s="811"/>
      <c r="EO94" s="811"/>
      <c r="EP94" s="811"/>
      <c r="EQ94" s="811"/>
      <c r="ER94" s="811"/>
      <c r="ES94" s="886"/>
      <c r="ET94" s="214"/>
      <c r="EU94" s="287"/>
      <c r="EV94" s="288"/>
      <c r="EW94" s="45"/>
      <c r="EX94" s="298"/>
      <c r="EY94" s="298"/>
      <c r="EZ94" s="298"/>
      <c r="FA94" s="298"/>
      <c r="FB94" s="298"/>
      <c r="FC94" s="298"/>
      <c r="FD94" s="298"/>
      <c r="FE94" s="298"/>
      <c r="FF94" s="309"/>
      <c r="FG94" s="287"/>
      <c r="FH94" s="320"/>
      <c r="FI94" s="287"/>
      <c r="FJ94" s="287"/>
      <c r="FK94" s="45"/>
      <c r="FL94" s="287"/>
      <c r="FM94" s="306"/>
      <c r="FN94" s="306"/>
      <c r="FO94" s="306"/>
      <c r="FP94" s="306"/>
      <c r="FQ94" s="306"/>
      <c r="FR94" s="306"/>
      <c r="FS94" s="31"/>
      <c r="FT94" s="31"/>
      <c r="FU94" s="31"/>
      <c r="FV94" s="31"/>
      <c r="FW94" s="31"/>
      <c r="FX94" s="47"/>
      <c r="FY94" s="46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</row>
    <row r="95" spans="2:218" ht="6" customHeight="1" x14ac:dyDescent="0.15">
      <c r="B95" s="45"/>
      <c r="C95" s="287"/>
      <c r="D95" s="287"/>
      <c r="E95" s="287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AA95" s="287"/>
      <c r="AB95" s="320"/>
      <c r="AM95" s="31"/>
      <c r="AO95" s="30"/>
      <c r="AP95" s="320"/>
      <c r="AQ95" s="45"/>
      <c r="AR95" s="320"/>
      <c r="AS95" s="320"/>
      <c r="AT95" s="320"/>
      <c r="AU95" s="320"/>
      <c r="AV95" s="320"/>
      <c r="AW95" s="320"/>
      <c r="AY95" s="320"/>
      <c r="BK95" s="31"/>
      <c r="BM95" s="287"/>
      <c r="BN95" s="287"/>
      <c r="BO95" s="287"/>
      <c r="BP95" s="287"/>
      <c r="BQ95" s="295"/>
      <c r="BR95" s="295"/>
      <c r="BS95" s="218"/>
      <c r="BT95" s="295"/>
      <c r="BU95" s="295"/>
      <c r="BV95" s="305"/>
      <c r="BW95" s="31"/>
      <c r="BX95" s="31"/>
      <c r="CI95" s="31"/>
      <c r="CK95" s="320"/>
      <c r="CL95" s="36"/>
      <c r="CO95" s="811" t="s">
        <v>445</v>
      </c>
      <c r="CP95" s="811"/>
      <c r="CQ95" s="811"/>
      <c r="CR95" s="811"/>
      <c r="CS95" s="811"/>
      <c r="CT95" s="855">
        <v>2</v>
      </c>
      <c r="DT95" s="287"/>
      <c r="DU95" s="287"/>
      <c r="DV95" s="287"/>
      <c r="DW95" s="287"/>
      <c r="DX95" s="287"/>
      <c r="DY95" s="287"/>
      <c r="DZ95" s="287"/>
      <c r="EA95" s="287"/>
      <c r="EB95" s="287"/>
      <c r="EC95" s="287"/>
      <c r="ED95" s="287"/>
      <c r="EE95" s="287"/>
      <c r="EF95" s="291"/>
      <c r="EH95" s="45"/>
      <c r="EI95" s="288"/>
      <c r="EJ95" s="287"/>
      <c r="EK95" s="287"/>
      <c r="EL95" s="287"/>
      <c r="EM95" s="287"/>
      <c r="EN95" s="811" t="s">
        <v>507</v>
      </c>
      <c r="EO95" s="811"/>
      <c r="EP95" s="811"/>
      <c r="EQ95" s="811"/>
      <c r="ER95" s="811"/>
      <c r="ES95" s="886">
        <v>4</v>
      </c>
      <c r="ET95" s="214"/>
      <c r="EU95" s="287"/>
      <c r="EV95" s="288"/>
      <c r="EW95" s="45"/>
      <c r="EX95" s="301"/>
      <c r="EY95" s="301"/>
      <c r="EZ95" s="301"/>
      <c r="FA95" s="301"/>
      <c r="FB95" s="301"/>
      <c r="FC95" s="301"/>
      <c r="FD95" s="301"/>
      <c r="FE95" s="301"/>
      <c r="FF95" s="327"/>
      <c r="FG95" s="287"/>
      <c r="FH95" s="287"/>
      <c r="FI95" s="287"/>
      <c r="FJ95" s="287"/>
      <c r="FK95" s="45"/>
      <c r="FL95" s="287"/>
      <c r="FM95" s="306"/>
      <c r="FN95" s="306"/>
      <c r="FO95" s="306"/>
      <c r="FP95" s="306"/>
      <c r="FQ95" s="306"/>
      <c r="FR95" s="306"/>
      <c r="FX95" s="47"/>
      <c r="FY95" s="46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</row>
    <row r="96" spans="2:218" ht="6" customHeight="1" x14ac:dyDescent="0.15">
      <c r="B96" s="45"/>
      <c r="C96" s="287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287"/>
      <c r="O96" s="287"/>
      <c r="AA96" s="287"/>
      <c r="AB96" s="320"/>
      <c r="AM96" s="31"/>
      <c r="AO96" s="30"/>
      <c r="AP96" s="320"/>
      <c r="AQ96" s="41"/>
      <c r="AR96" s="896" t="s">
        <v>531</v>
      </c>
      <c r="AS96" s="897"/>
      <c r="AT96" s="897"/>
      <c r="AU96" s="897"/>
      <c r="AV96" s="897"/>
      <c r="AW96" s="897"/>
      <c r="AX96" s="904" t="s">
        <v>716</v>
      </c>
      <c r="AY96" s="320"/>
      <c r="BJ96" s="906" t="s">
        <v>641</v>
      </c>
      <c r="BK96" s="907"/>
      <c r="BL96" s="907"/>
      <c r="BM96" s="907"/>
      <c r="BN96" s="907"/>
      <c r="BO96" s="907"/>
      <c r="BP96" s="907"/>
      <c r="BQ96" s="907"/>
      <c r="BR96" s="907"/>
      <c r="BS96" s="907"/>
      <c r="BT96" s="907"/>
      <c r="BU96" s="907"/>
      <c r="BV96" s="907"/>
      <c r="BW96" s="907"/>
      <c r="BX96" s="907"/>
      <c r="BY96" s="907"/>
      <c r="BZ96" s="907"/>
      <c r="CA96" s="907"/>
      <c r="CB96" s="907"/>
      <c r="CC96" s="907"/>
      <c r="CD96" s="908"/>
      <c r="CI96" s="31"/>
      <c r="CK96" s="320"/>
      <c r="CL96" s="36"/>
      <c r="CO96" s="811"/>
      <c r="CP96" s="811"/>
      <c r="CQ96" s="811"/>
      <c r="CR96" s="811"/>
      <c r="CS96" s="811"/>
      <c r="CT96" s="855"/>
      <c r="DT96" s="287"/>
      <c r="DU96" s="287"/>
      <c r="DV96" s="287"/>
      <c r="DW96" s="287"/>
      <c r="DX96" s="287"/>
      <c r="DY96" s="287"/>
      <c r="DZ96" s="287"/>
      <c r="EA96" s="287"/>
      <c r="EB96" s="287"/>
      <c r="EC96" s="287"/>
      <c r="ED96" s="287"/>
      <c r="EE96" s="287"/>
      <c r="EF96" s="291"/>
      <c r="EH96" s="45"/>
      <c r="EI96" s="288"/>
      <c r="EJ96" s="287"/>
      <c r="EK96" s="287"/>
      <c r="EL96" s="287"/>
      <c r="EM96" s="287"/>
      <c r="EN96" s="811"/>
      <c r="EO96" s="811"/>
      <c r="EP96" s="811"/>
      <c r="EQ96" s="811"/>
      <c r="ER96" s="811"/>
      <c r="ES96" s="886"/>
      <c r="ET96" s="214"/>
      <c r="EU96" s="287"/>
      <c r="EV96" s="288"/>
      <c r="EW96" s="285"/>
      <c r="EX96" s="896" t="s">
        <v>526</v>
      </c>
      <c r="EY96" s="897"/>
      <c r="EZ96" s="897"/>
      <c r="FA96" s="897"/>
      <c r="FB96" s="897"/>
      <c r="FC96" s="897"/>
      <c r="FD96" s="897"/>
      <c r="FE96" s="897"/>
      <c r="FF96" s="902" t="s">
        <v>719</v>
      </c>
      <c r="FG96" s="287"/>
      <c r="FH96" s="287"/>
      <c r="FI96" s="287"/>
      <c r="FJ96" s="287"/>
      <c r="FK96" s="41"/>
      <c r="FL96" s="843" t="s">
        <v>569</v>
      </c>
      <c r="FM96" s="844"/>
      <c r="FN96" s="844"/>
      <c r="FO96" s="844"/>
      <c r="FP96" s="844"/>
      <c r="FQ96" s="844"/>
      <c r="FR96" s="917" t="s">
        <v>391</v>
      </c>
      <c r="FS96" s="31"/>
      <c r="FT96" s="31"/>
      <c r="FU96" s="31"/>
      <c r="FV96" s="31"/>
      <c r="FW96" s="31"/>
      <c r="FX96" s="47"/>
      <c r="FY96" s="46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</row>
    <row r="97" spans="2:207" ht="6" customHeight="1" x14ac:dyDescent="0.15">
      <c r="B97" s="45"/>
      <c r="C97" s="287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287"/>
      <c r="O97" s="287"/>
      <c r="AA97" s="287"/>
      <c r="AB97" s="320"/>
      <c r="AM97" s="287"/>
      <c r="AO97" s="30"/>
      <c r="AP97" s="320"/>
      <c r="AQ97" s="320"/>
      <c r="AR97" s="898"/>
      <c r="AS97" s="899"/>
      <c r="AT97" s="899"/>
      <c r="AU97" s="899"/>
      <c r="AV97" s="899"/>
      <c r="AW97" s="899"/>
      <c r="AX97" s="905"/>
      <c r="AY97" s="320"/>
      <c r="BJ97" s="909"/>
      <c r="BK97" s="910"/>
      <c r="BL97" s="910"/>
      <c r="BM97" s="910"/>
      <c r="BN97" s="910"/>
      <c r="BO97" s="910"/>
      <c r="BP97" s="910"/>
      <c r="BQ97" s="910"/>
      <c r="BR97" s="910"/>
      <c r="BS97" s="910"/>
      <c r="BT97" s="910"/>
      <c r="BU97" s="910"/>
      <c r="BV97" s="910"/>
      <c r="BW97" s="910"/>
      <c r="BX97" s="910"/>
      <c r="BY97" s="910"/>
      <c r="BZ97" s="910"/>
      <c r="CA97" s="910"/>
      <c r="CB97" s="910"/>
      <c r="CC97" s="910"/>
      <c r="CD97" s="911"/>
      <c r="CI97" s="31"/>
      <c r="CK97" s="320"/>
      <c r="CL97" s="36"/>
      <c r="CM97" s="320"/>
      <c r="DT97" s="320"/>
      <c r="DU97" s="320"/>
      <c r="DV97" s="320"/>
      <c r="DW97" s="320"/>
      <c r="DX97" s="320"/>
      <c r="DY97" s="320"/>
      <c r="DZ97" s="320"/>
      <c r="EA97" s="320"/>
      <c r="EB97" s="320"/>
      <c r="EC97" s="320"/>
      <c r="ED97" s="320"/>
      <c r="EE97" s="320"/>
      <c r="EF97" s="320"/>
      <c r="EH97" s="45"/>
      <c r="EI97" s="288"/>
      <c r="EJ97" s="287"/>
      <c r="EK97" s="287"/>
      <c r="EL97" s="287"/>
      <c r="EM97" s="287"/>
      <c r="EN97" s="811" t="s">
        <v>510</v>
      </c>
      <c r="EO97" s="811"/>
      <c r="EP97" s="811"/>
      <c r="EQ97" s="811"/>
      <c r="ER97" s="811"/>
      <c r="ES97" s="886">
        <v>5</v>
      </c>
      <c r="ET97" s="47"/>
      <c r="EU97" s="287"/>
      <c r="EV97" s="288"/>
      <c r="EW97" s="283"/>
      <c r="EX97" s="898"/>
      <c r="EY97" s="899"/>
      <c r="EZ97" s="899"/>
      <c r="FA97" s="899"/>
      <c r="FB97" s="899"/>
      <c r="FC97" s="899"/>
      <c r="FD97" s="899"/>
      <c r="FE97" s="899"/>
      <c r="FF97" s="903"/>
      <c r="FG97" s="287"/>
      <c r="FH97" s="287"/>
      <c r="FI97" s="287"/>
      <c r="FJ97" s="287"/>
      <c r="FK97" s="287"/>
      <c r="FL97" s="845"/>
      <c r="FM97" s="846"/>
      <c r="FN97" s="846"/>
      <c r="FO97" s="846"/>
      <c r="FP97" s="846"/>
      <c r="FQ97" s="846"/>
      <c r="FR97" s="918"/>
      <c r="FS97" s="309"/>
      <c r="FT97" s="309"/>
      <c r="FU97" s="309"/>
      <c r="FV97" s="309"/>
      <c r="FW97" s="309"/>
      <c r="FX97" s="47"/>
      <c r="FY97" s="46"/>
      <c r="GL97" s="31"/>
      <c r="GM97" s="31"/>
      <c r="GN97" s="31"/>
      <c r="GO97" s="31"/>
      <c r="GP97" s="31"/>
      <c r="GQ97" s="31"/>
      <c r="GR97" s="31"/>
      <c r="GS97" s="31"/>
      <c r="GT97" s="31"/>
      <c r="GU97" s="31"/>
      <c r="GV97" s="31"/>
      <c r="GW97" s="31"/>
      <c r="GX97" s="31"/>
      <c r="GY97" s="31"/>
    </row>
    <row r="98" spans="2:207" ht="6" customHeight="1" x14ac:dyDescent="0.15">
      <c r="B98" s="45"/>
      <c r="C98" s="287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287"/>
      <c r="O98" s="287"/>
      <c r="AA98" s="287"/>
      <c r="AB98" s="287"/>
      <c r="AM98" s="287"/>
      <c r="AO98" s="30"/>
      <c r="AP98" s="320"/>
      <c r="AQ98" s="287"/>
      <c r="AR98" s="320"/>
      <c r="AS98" s="320"/>
      <c r="AT98" s="320"/>
      <c r="AU98" s="320"/>
      <c r="AV98" s="320"/>
      <c r="AW98" s="320"/>
      <c r="AY98" s="320"/>
      <c r="BJ98" s="909"/>
      <c r="BK98" s="910"/>
      <c r="BL98" s="910"/>
      <c r="BM98" s="910"/>
      <c r="BN98" s="910"/>
      <c r="BO98" s="910"/>
      <c r="BP98" s="910"/>
      <c r="BQ98" s="910"/>
      <c r="BR98" s="910"/>
      <c r="BS98" s="910"/>
      <c r="BT98" s="910"/>
      <c r="BU98" s="910"/>
      <c r="BV98" s="910"/>
      <c r="BW98" s="910"/>
      <c r="BX98" s="910"/>
      <c r="BY98" s="910"/>
      <c r="BZ98" s="910"/>
      <c r="CA98" s="910"/>
      <c r="CB98" s="910"/>
      <c r="CC98" s="910"/>
      <c r="CD98" s="911"/>
      <c r="CI98" s="31"/>
      <c r="CK98" s="320"/>
      <c r="CL98" s="36"/>
      <c r="CM98" s="320"/>
      <c r="DT98" s="320"/>
      <c r="DU98" s="320"/>
      <c r="DV98" s="320"/>
      <c r="DW98" s="320"/>
      <c r="DX98" s="320"/>
      <c r="DY98" s="320"/>
      <c r="DZ98" s="320"/>
      <c r="EA98" s="320"/>
      <c r="EB98" s="320"/>
      <c r="EC98" s="320"/>
      <c r="ED98" s="320"/>
      <c r="EE98" s="320"/>
      <c r="EF98" s="320"/>
      <c r="EH98" s="45"/>
      <c r="EI98" s="288"/>
      <c r="EJ98" s="287"/>
      <c r="EK98" s="287"/>
      <c r="EL98" s="287"/>
      <c r="EM98" s="287"/>
      <c r="EN98" s="811"/>
      <c r="EO98" s="811"/>
      <c r="EP98" s="811"/>
      <c r="EQ98" s="811"/>
      <c r="ER98" s="811"/>
      <c r="ES98" s="886"/>
      <c r="ET98" s="47"/>
      <c r="EU98" s="287"/>
      <c r="EV98" s="288"/>
      <c r="EW98" s="287"/>
      <c r="EX98" s="287"/>
      <c r="EY98" s="287"/>
      <c r="EZ98" s="287"/>
      <c r="FA98" s="856" t="s">
        <v>471</v>
      </c>
      <c r="FB98" s="856"/>
      <c r="FC98" s="856"/>
      <c r="FD98" s="856"/>
      <c r="FE98" s="856"/>
      <c r="FF98" s="919">
        <v>1</v>
      </c>
      <c r="FG98" s="287"/>
      <c r="FH98" s="287"/>
      <c r="FI98" s="287"/>
      <c r="FJ98" s="287"/>
      <c r="FK98" s="287"/>
      <c r="FL98" s="287"/>
      <c r="FM98" s="287"/>
      <c r="FN98" s="287"/>
      <c r="FO98" s="287"/>
      <c r="FP98" s="287"/>
      <c r="FQ98" s="287"/>
      <c r="FR98" s="287"/>
      <c r="FS98" s="320"/>
      <c r="FT98" s="320"/>
      <c r="FU98" s="320"/>
      <c r="FV98" s="320"/>
      <c r="FW98" s="320"/>
      <c r="FX98" s="47"/>
      <c r="FY98" s="46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</row>
    <row r="99" spans="2:207" ht="6" customHeight="1" x14ac:dyDescent="0.15">
      <c r="B99" s="30"/>
      <c r="C99" s="320"/>
      <c r="N99" s="320"/>
      <c r="O99" s="320"/>
      <c r="AA99" s="287"/>
      <c r="AB99" s="320"/>
      <c r="AM99" s="320"/>
      <c r="AO99" s="30"/>
      <c r="AP99" s="320"/>
      <c r="AQ99" s="287"/>
      <c r="AR99" s="320"/>
      <c r="AS99" s="320"/>
      <c r="AT99" s="320"/>
      <c r="AU99" s="320"/>
      <c r="AV99" s="320"/>
      <c r="AW99" s="320"/>
      <c r="AY99" s="320"/>
      <c r="BJ99" s="909"/>
      <c r="BK99" s="910"/>
      <c r="BL99" s="910"/>
      <c r="BM99" s="910"/>
      <c r="BN99" s="910"/>
      <c r="BO99" s="910"/>
      <c r="BP99" s="910"/>
      <c r="BQ99" s="910"/>
      <c r="BR99" s="910"/>
      <c r="BS99" s="910"/>
      <c r="BT99" s="910"/>
      <c r="BU99" s="910"/>
      <c r="BV99" s="910"/>
      <c r="BW99" s="910"/>
      <c r="BX99" s="910"/>
      <c r="BY99" s="910"/>
      <c r="BZ99" s="910"/>
      <c r="CA99" s="910"/>
      <c r="CB99" s="910"/>
      <c r="CC99" s="910"/>
      <c r="CD99" s="911"/>
      <c r="CK99" s="320"/>
      <c r="CL99" s="36"/>
      <c r="CM99" s="287"/>
      <c r="CN99" s="896" t="s">
        <v>565</v>
      </c>
      <c r="CO99" s="897"/>
      <c r="CP99" s="897"/>
      <c r="CQ99" s="897"/>
      <c r="CR99" s="897"/>
      <c r="CS99" s="897"/>
      <c r="CT99" s="900">
        <f>CT101+2</f>
        <v>3</v>
      </c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T99" s="287"/>
      <c r="DU99" s="287"/>
      <c r="DV99" s="287"/>
      <c r="DW99" s="287"/>
      <c r="DX99" s="279"/>
      <c r="DY99" s="279"/>
      <c r="DZ99" s="279"/>
      <c r="EA99" s="279"/>
      <c r="EB99" s="279"/>
      <c r="EC99" s="279"/>
      <c r="ED99" s="279"/>
      <c r="EE99" s="279"/>
      <c r="EF99" s="291"/>
      <c r="EH99" s="30"/>
      <c r="EI99" s="36"/>
      <c r="ET99" s="214"/>
      <c r="EU99" s="320"/>
      <c r="EV99" s="36"/>
      <c r="EW99" s="287"/>
      <c r="EX99" s="287"/>
      <c r="EY99" s="287"/>
      <c r="EZ99" s="287"/>
      <c r="FA99" s="857"/>
      <c r="FB99" s="857"/>
      <c r="FC99" s="857"/>
      <c r="FD99" s="857"/>
      <c r="FE99" s="857"/>
      <c r="FF99" s="920"/>
      <c r="FG99" s="320"/>
      <c r="FH99" s="287"/>
      <c r="FI99" s="287"/>
      <c r="FJ99" s="287"/>
      <c r="FK99" s="287"/>
      <c r="FL99" s="287"/>
      <c r="FM99" s="287"/>
      <c r="FN99" s="287"/>
      <c r="FO99" s="287"/>
      <c r="FP99" s="287"/>
      <c r="FQ99" s="287"/>
      <c r="FR99" s="287"/>
      <c r="FS99" s="320"/>
      <c r="FT99" s="320"/>
      <c r="FU99" s="320"/>
      <c r="FV99" s="320"/>
      <c r="FW99" s="320"/>
      <c r="FX99" s="47"/>
      <c r="FY99" s="29"/>
    </row>
    <row r="100" spans="2:207" ht="6" customHeight="1" x14ac:dyDescent="0.15">
      <c r="B100" s="30"/>
      <c r="C100" s="320"/>
      <c r="N100" s="320"/>
      <c r="O100" s="320"/>
      <c r="AA100" s="287"/>
      <c r="AB100" s="320"/>
      <c r="AM100" s="320"/>
      <c r="AO100" s="41"/>
      <c r="AP100" s="843" t="s">
        <v>254</v>
      </c>
      <c r="AQ100" s="844"/>
      <c r="AR100" s="844"/>
      <c r="AS100" s="844"/>
      <c r="AT100" s="844"/>
      <c r="AU100" s="844"/>
      <c r="AV100" s="844"/>
      <c r="AW100" s="844"/>
      <c r="AX100" s="883"/>
      <c r="AY100" s="320"/>
      <c r="BJ100" s="909"/>
      <c r="BK100" s="910"/>
      <c r="BL100" s="910"/>
      <c r="BM100" s="910"/>
      <c r="BN100" s="910"/>
      <c r="BO100" s="910"/>
      <c r="BP100" s="910"/>
      <c r="BQ100" s="910"/>
      <c r="BR100" s="910"/>
      <c r="BS100" s="910"/>
      <c r="BT100" s="910"/>
      <c r="BU100" s="910"/>
      <c r="BV100" s="910"/>
      <c r="BW100" s="910"/>
      <c r="BX100" s="910"/>
      <c r="BY100" s="910"/>
      <c r="BZ100" s="910"/>
      <c r="CA100" s="910"/>
      <c r="CB100" s="910"/>
      <c r="CC100" s="910"/>
      <c r="CD100" s="911"/>
      <c r="CK100" s="320"/>
      <c r="CL100" s="36"/>
      <c r="CM100" s="284"/>
      <c r="CN100" s="898"/>
      <c r="CO100" s="899"/>
      <c r="CP100" s="899"/>
      <c r="CQ100" s="899"/>
      <c r="CR100" s="899"/>
      <c r="CS100" s="899"/>
      <c r="CT100" s="901"/>
      <c r="DT100" s="287"/>
      <c r="DU100" s="287"/>
      <c r="DV100" s="287"/>
      <c r="DW100" s="287"/>
      <c r="DX100" s="279"/>
      <c r="DY100" s="279"/>
      <c r="DZ100" s="279"/>
      <c r="EA100" s="279"/>
      <c r="EB100" s="279"/>
      <c r="EC100" s="279"/>
      <c r="ED100" s="279"/>
      <c r="EE100" s="279"/>
      <c r="EF100" s="291"/>
      <c r="EH100" s="30"/>
      <c r="EI100" s="36"/>
      <c r="ET100" s="214"/>
      <c r="EU100" s="320"/>
      <c r="EV100" s="36"/>
      <c r="EW100" s="30"/>
      <c r="EX100" s="287"/>
      <c r="EY100" s="287"/>
      <c r="EZ100" s="287"/>
      <c r="FA100" s="287"/>
      <c r="FB100" s="287"/>
      <c r="FC100" s="287"/>
      <c r="FD100" s="287"/>
      <c r="FE100" s="287"/>
      <c r="FF100" s="305"/>
      <c r="FG100" s="320"/>
      <c r="FH100" s="287"/>
      <c r="FI100" s="287"/>
      <c r="FJ100" s="279"/>
      <c r="FK100" s="279"/>
      <c r="FL100" s="279"/>
      <c r="FM100" s="279"/>
      <c r="FN100" s="279"/>
      <c r="FO100" s="279"/>
      <c r="FP100" s="279"/>
      <c r="FQ100" s="279"/>
      <c r="FR100" s="291"/>
      <c r="FS100" s="320"/>
      <c r="FT100" s="320"/>
      <c r="FU100" s="320"/>
      <c r="FV100" s="320"/>
      <c r="FW100" s="320"/>
      <c r="FX100" s="44"/>
      <c r="FY100" s="29"/>
    </row>
    <row r="101" spans="2:207" ht="6" customHeight="1" x14ac:dyDescent="0.15">
      <c r="B101" s="30"/>
      <c r="C101" s="320"/>
      <c r="N101" s="320"/>
      <c r="O101" s="320"/>
      <c r="AA101" s="320"/>
      <c r="AB101" s="320"/>
      <c r="AM101" s="320"/>
      <c r="AO101" s="45"/>
      <c r="AP101" s="845"/>
      <c r="AQ101" s="846"/>
      <c r="AR101" s="846"/>
      <c r="AS101" s="846"/>
      <c r="AT101" s="846"/>
      <c r="AU101" s="846"/>
      <c r="AV101" s="846"/>
      <c r="AW101" s="846"/>
      <c r="AX101" s="884"/>
      <c r="AY101" s="47"/>
      <c r="AZ101" s="287"/>
      <c r="BA101" s="287"/>
      <c r="BJ101" s="909"/>
      <c r="BK101" s="910"/>
      <c r="BL101" s="910"/>
      <c r="BM101" s="910"/>
      <c r="BN101" s="910"/>
      <c r="BO101" s="910"/>
      <c r="BP101" s="910"/>
      <c r="BQ101" s="910"/>
      <c r="BR101" s="910"/>
      <c r="BS101" s="910"/>
      <c r="BT101" s="910"/>
      <c r="BU101" s="910"/>
      <c r="BV101" s="910"/>
      <c r="BW101" s="910"/>
      <c r="BX101" s="910"/>
      <c r="BY101" s="910"/>
      <c r="BZ101" s="910"/>
      <c r="CA101" s="910"/>
      <c r="CB101" s="910"/>
      <c r="CC101" s="910"/>
      <c r="CD101" s="911"/>
      <c r="CK101" s="320"/>
      <c r="CL101" s="36"/>
      <c r="CM101" s="320"/>
      <c r="CO101" s="811" t="s">
        <v>445</v>
      </c>
      <c r="CP101" s="811"/>
      <c r="CQ101" s="811"/>
      <c r="CR101" s="811"/>
      <c r="CS101" s="811"/>
      <c r="CT101" s="855">
        <v>1</v>
      </c>
      <c r="DT101" s="287"/>
      <c r="DU101" s="287"/>
      <c r="DV101" s="287"/>
      <c r="DW101" s="287"/>
      <c r="DX101" s="287"/>
      <c r="DY101" s="287"/>
      <c r="DZ101" s="287"/>
      <c r="EA101" s="287"/>
      <c r="EB101" s="287"/>
      <c r="EC101" s="287"/>
      <c r="ED101" s="287"/>
      <c r="EE101" s="287"/>
      <c r="EF101" s="291"/>
      <c r="EH101" s="45"/>
      <c r="EI101" s="288"/>
      <c r="EJ101" s="285"/>
      <c r="EK101" s="843" t="s">
        <v>290</v>
      </c>
      <c r="EL101" s="844"/>
      <c r="EM101" s="844"/>
      <c r="EN101" s="844"/>
      <c r="EO101" s="844"/>
      <c r="EP101" s="844"/>
      <c r="EQ101" s="844"/>
      <c r="ER101" s="844"/>
      <c r="ES101" s="879">
        <f>1+SUM(ES103:ES110)</f>
        <v>21</v>
      </c>
      <c r="ET101" s="214"/>
      <c r="EU101" s="320"/>
      <c r="EV101" s="36"/>
      <c r="EW101" s="30"/>
      <c r="EX101" s="285"/>
      <c r="EY101" s="285"/>
      <c r="EZ101" s="285"/>
      <c r="FA101" s="285"/>
      <c r="FB101" s="285"/>
      <c r="FC101" s="285"/>
      <c r="FD101" s="285"/>
      <c r="FE101" s="285"/>
      <c r="FF101" s="321"/>
      <c r="FG101" s="320"/>
      <c r="FH101" s="287"/>
      <c r="FI101" s="287"/>
      <c r="FJ101" s="279"/>
      <c r="FK101" s="279"/>
      <c r="FL101" s="279"/>
      <c r="FM101" s="279"/>
      <c r="FN101" s="279"/>
      <c r="FO101" s="279"/>
      <c r="FP101" s="279"/>
      <c r="FQ101" s="279"/>
      <c r="FR101" s="291"/>
      <c r="FS101" s="320"/>
      <c r="FT101" s="320"/>
      <c r="FU101" s="320"/>
      <c r="FV101" s="320"/>
      <c r="FW101" s="320"/>
      <c r="FX101" s="44"/>
      <c r="FY101" s="29"/>
    </row>
    <row r="102" spans="2:207" ht="6" customHeight="1" x14ac:dyDescent="0.15">
      <c r="B102" s="37"/>
      <c r="C102" s="843" t="s">
        <v>535</v>
      </c>
      <c r="D102" s="844"/>
      <c r="E102" s="844"/>
      <c r="F102" s="844"/>
      <c r="G102" s="844"/>
      <c r="H102" s="844"/>
      <c r="I102" s="844"/>
      <c r="J102" s="844"/>
      <c r="K102" s="844"/>
      <c r="L102" s="844"/>
      <c r="M102" s="888">
        <f>M106</f>
        <v>13</v>
      </c>
      <c r="N102" s="320"/>
      <c r="O102" s="320"/>
      <c r="AA102" s="320"/>
      <c r="AB102" s="320"/>
      <c r="AM102" s="320"/>
      <c r="AO102" s="45"/>
      <c r="AP102" s="287"/>
      <c r="AQ102" s="31"/>
      <c r="AR102" s="31"/>
      <c r="AS102" s="31"/>
      <c r="AT102" s="31"/>
      <c r="AU102" s="31"/>
      <c r="AV102" s="31"/>
      <c r="AW102" s="31"/>
      <c r="AX102" s="146"/>
      <c r="AY102" s="47"/>
      <c r="AZ102" s="287"/>
      <c r="BA102" s="287"/>
      <c r="BJ102" s="909"/>
      <c r="BK102" s="910"/>
      <c r="BL102" s="910"/>
      <c r="BM102" s="910"/>
      <c r="BN102" s="910"/>
      <c r="BO102" s="910"/>
      <c r="BP102" s="910"/>
      <c r="BQ102" s="910"/>
      <c r="BR102" s="910"/>
      <c r="BS102" s="910"/>
      <c r="BT102" s="910"/>
      <c r="BU102" s="910"/>
      <c r="BV102" s="910"/>
      <c r="BW102" s="910"/>
      <c r="BX102" s="910"/>
      <c r="BY102" s="910"/>
      <c r="BZ102" s="910"/>
      <c r="CA102" s="910"/>
      <c r="CB102" s="910"/>
      <c r="CC102" s="910"/>
      <c r="CD102" s="911"/>
      <c r="CE102" s="67"/>
      <c r="CK102" s="320"/>
      <c r="CL102" s="36"/>
      <c r="CM102" s="320"/>
      <c r="CO102" s="811"/>
      <c r="CP102" s="811"/>
      <c r="CQ102" s="811"/>
      <c r="CR102" s="811"/>
      <c r="CS102" s="811"/>
      <c r="CT102" s="855"/>
      <c r="DT102" s="287"/>
      <c r="DU102" s="287"/>
      <c r="DV102" s="287"/>
      <c r="DW102" s="287"/>
      <c r="DX102" s="287"/>
      <c r="DY102" s="287"/>
      <c r="DZ102" s="287"/>
      <c r="EA102" s="287"/>
      <c r="EB102" s="287"/>
      <c r="EC102" s="287"/>
      <c r="ED102" s="287"/>
      <c r="EE102" s="287"/>
      <c r="EF102" s="291"/>
      <c r="EG102" s="31"/>
      <c r="EH102" s="45"/>
      <c r="EI102" s="288"/>
      <c r="EJ102" s="283"/>
      <c r="EK102" s="845"/>
      <c r="EL102" s="846"/>
      <c r="EM102" s="846"/>
      <c r="EN102" s="846"/>
      <c r="EO102" s="846"/>
      <c r="EP102" s="846"/>
      <c r="EQ102" s="846"/>
      <c r="ER102" s="846"/>
      <c r="ES102" s="880"/>
      <c r="ET102" s="214"/>
      <c r="EU102" s="320"/>
      <c r="EV102" s="36"/>
      <c r="EW102" s="68"/>
      <c r="EX102" s="843" t="s">
        <v>533</v>
      </c>
      <c r="EY102" s="844"/>
      <c r="EZ102" s="844"/>
      <c r="FA102" s="844"/>
      <c r="FB102" s="844"/>
      <c r="FC102" s="844"/>
      <c r="FD102" s="844"/>
      <c r="FE102" s="844"/>
      <c r="FF102" s="883" t="s">
        <v>720</v>
      </c>
      <c r="FG102" s="320"/>
      <c r="FH102" s="287"/>
      <c r="FI102" s="320"/>
      <c r="FJ102" s="287"/>
      <c r="FK102" s="287"/>
      <c r="FL102" s="287"/>
      <c r="FM102" s="287"/>
      <c r="FN102" s="287"/>
      <c r="FO102" s="287"/>
      <c r="FP102" s="287"/>
      <c r="FQ102" s="287"/>
      <c r="FR102" s="291"/>
      <c r="FS102" s="320"/>
      <c r="FT102" s="320"/>
      <c r="FU102" s="320"/>
      <c r="FV102" s="320"/>
      <c r="FW102" s="320"/>
      <c r="FX102" s="44"/>
      <c r="FY102" s="29"/>
    </row>
    <row r="103" spans="2:207" ht="6" customHeight="1" x14ac:dyDescent="0.15">
      <c r="B103" s="39"/>
      <c r="C103" s="845"/>
      <c r="D103" s="846"/>
      <c r="E103" s="846"/>
      <c r="F103" s="846"/>
      <c r="G103" s="846"/>
      <c r="H103" s="846"/>
      <c r="I103" s="846"/>
      <c r="J103" s="846"/>
      <c r="K103" s="846"/>
      <c r="L103" s="846"/>
      <c r="M103" s="889"/>
      <c r="N103" s="320"/>
      <c r="O103" s="320"/>
      <c r="AA103" s="320"/>
      <c r="AB103" s="320"/>
      <c r="AM103" s="320"/>
      <c r="AO103" s="45"/>
      <c r="AP103" s="287"/>
      <c r="AQ103" s="31"/>
      <c r="AR103" s="31"/>
      <c r="AS103" s="31"/>
      <c r="AT103" s="31"/>
      <c r="AU103" s="31"/>
      <c r="AV103" s="31"/>
      <c r="AW103" s="31"/>
      <c r="AX103" s="146"/>
      <c r="AY103" s="47"/>
      <c r="AZ103" s="287"/>
      <c r="BA103" s="287"/>
      <c r="BJ103" s="909"/>
      <c r="BK103" s="910"/>
      <c r="BL103" s="910"/>
      <c r="BM103" s="910"/>
      <c r="BN103" s="910"/>
      <c r="BO103" s="910"/>
      <c r="BP103" s="910"/>
      <c r="BQ103" s="910"/>
      <c r="BR103" s="910"/>
      <c r="BS103" s="910"/>
      <c r="BT103" s="910"/>
      <c r="BU103" s="910"/>
      <c r="BV103" s="910"/>
      <c r="BW103" s="910"/>
      <c r="BX103" s="910"/>
      <c r="BY103" s="910"/>
      <c r="BZ103" s="910"/>
      <c r="CA103" s="910"/>
      <c r="CB103" s="910"/>
      <c r="CC103" s="910"/>
      <c r="CD103" s="911"/>
      <c r="CK103" s="320"/>
      <c r="CL103" s="36"/>
      <c r="CM103" s="320"/>
      <c r="DT103" s="320"/>
      <c r="DU103" s="287"/>
      <c r="DV103" s="287"/>
      <c r="DW103" s="287"/>
      <c r="DX103" s="287"/>
      <c r="DY103" s="287"/>
      <c r="DZ103" s="287"/>
      <c r="EA103" s="287"/>
      <c r="EB103" s="287"/>
      <c r="EC103" s="287"/>
      <c r="ED103" s="287"/>
      <c r="EE103" s="287"/>
      <c r="EF103" s="291"/>
      <c r="EG103" s="31"/>
      <c r="EH103" s="45"/>
      <c r="EI103" s="288"/>
      <c r="EJ103" s="287"/>
      <c r="EK103" s="287"/>
      <c r="EL103" s="287"/>
      <c r="EM103" s="287"/>
      <c r="EN103" s="851" t="s">
        <v>492</v>
      </c>
      <c r="EO103" s="851"/>
      <c r="EP103" s="851"/>
      <c r="EQ103" s="851"/>
      <c r="ER103" s="851"/>
      <c r="ES103" s="886">
        <v>6</v>
      </c>
      <c r="ET103" s="214"/>
      <c r="EU103" s="320"/>
      <c r="EV103" s="36"/>
      <c r="EW103" s="320"/>
      <c r="EX103" s="845"/>
      <c r="EY103" s="846"/>
      <c r="EZ103" s="846"/>
      <c r="FA103" s="846"/>
      <c r="FB103" s="846"/>
      <c r="FC103" s="846"/>
      <c r="FD103" s="846"/>
      <c r="FE103" s="846"/>
      <c r="FF103" s="884"/>
      <c r="FG103" s="320"/>
      <c r="FH103" s="287"/>
      <c r="FI103" s="320"/>
      <c r="FJ103" s="287"/>
      <c r="FK103" s="287"/>
      <c r="FL103" s="287"/>
      <c r="FM103" s="287"/>
      <c r="FN103" s="287"/>
      <c r="FO103" s="287"/>
      <c r="FP103" s="287"/>
      <c r="FQ103" s="287"/>
      <c r="FR103" s="291"/>
      <c r="FS103" s="320"/>
      <c r="FT103" s="320"/>
      <c r="FU103" s="320"/>
      <c r="FV103" s="320"/>
      <c r="FW103" s="320"/>
      <c r="FX103" s="44"/>
      <c r="FY103" s="29"/>
    </row>
    <row r="104" spans="2:207" ht="6" customHeight="1" x14ac:dyDescent="0.15">
      <c r="B104" s="320"/>
      <c r="C104" s="320"/>
      <c r="J104" s="42"/>
      <c r="N104" s="320"/>
      <c r="O104" s="320"/>
      <c r="AA104" s="320"/>
      <c r="AB104" s="320"/>
      <c r="AM104" s="320"/>
      <c r="AO104" s="41"/>
      <c r="AP104" s="843" t="s">
        <v>266</v>
      </c>
      <c r="AQ104" s="844"/>
      <c r="AR104" s="844"/>
      <c r="AS104" s="844"/>
      <c r="AT104" s="844"/>
      <c r="AU104" s="844"/>
      <c r="AV104" s="844"/>
      <c r="AW104" s="844"/>
      <c r="AX104" s="894"/>
      <c r="AY104" s="47"/>
      <c r="AZ104" s="287"/>
      <c r="BA104" s="287"/>
      <c r="BJ104" s="909"/>
      <c r="BK104" s="910"/>
      <c r="BL104" s="910"/>
      <c r="BM104" s="910"/>
      <c r="BN104" s="910"/>
      <c r="BO104" s="910"/>
      <c r="BP104" s="910"/>
      <c r="BQ104" s="910"/>
      <c r="BR104" s="910"/>
      <c r="BS104" s="910"/>
      <c r="BT104" s="910"/>
      <c r="BU104" s="910"/>
      <c r="BV104" s="910"/>
      <c r="BW104" s="910"/>
      <c r="BX104" s="910"/>
      <c r="BY104" s="910"/>
      <c r="BZ104" s="910"/>
      <c r="CA104" s="910"/>
      <c r="CB104" s="910"/>
      <c r="CC104" s="910"/>
      <c r="CD104" s="911"/>
      <c r="CK104" s="320"/>
      <c r="CL104" s="36"/>
      <c r="CM104" s="287"/>
      <c r="CN104" s="320"/>
      <c r="CO104" s="320"/>
      <c r="CP104" s="320"/>
      <c r="CQ104" s="320"/>
      <c r="CR104" s="320"/>
      <c r="CS104" s="320"/>
      <c r="CT104" s="320"/>
      <c r="DT104" s="320"/>
      <c r="DU104" s="287"/>
      <c r="DV104" s="287"/>
      <c r="DW104" s="287"/>
      <c r="DX104" s="287"/>
      <c r="DY104" s="287"/>
      <c r="DZ104" s="287"/>
      <c r="EA104" s="287"/>
      <c r="EB104" s="287"/>
      <c r="EC104" s="287"/>
      <c r="ED104" s="287"/>
      <c r="EE104" s="287"/>
      <c r="EF104" s="291"/>
      <c r="EG104" s="31"/>
      <c r="EH104" s="45"/>
      <c r="EI104" s="288"/>
      <c r="EJ104" s="287"/>
      <c r="EK104" s="287"/>
      <c r="EL104" s="287"/>
      <c r="EM104" s="287"/>
      <c r="EN104" s="811"/>
      <c r="EO104" s="811"/>
      <c r="EP104" s="811"/>
      <c r="EQ104" s="811"/>
      <c r="ER104" s="811"/>
      <c r="ES104" s="886"/>
      <c r="ET104" s="214"/>
      <c r="EU104" s="320"/>
      <c r="EV104" s="36"/>
      <c r="EW104" s="30"/>
      <c r="EX104" s="283"/>
      <c r="EY104" s="283"/>
      <c r="EZ104" s="283"/>
      <c r="FA104" s="283"/>
      <c r="FB104" s="283"/>
      <c r="FC104" s="283"/>
      <c r="FD104" s="283"/>
      <c r="FE104" s="283"/>
      <c r="FF104" s="304"/>
      <c r="FG104" s="320"/>
      <c r="FH104" s="287"/>
      <c r="FI104" s="320"/>
      <c r="FJ104" s="287"/>
      <c r="FK104" s="287"/>
      <c r="FL104" s="287"/>
      <c r="FM104" s="287"/>
      <c r="FN104" s="287"/>
      <c r="FO104" s="287"/>
      <c r="FP104" s="287"/>
      <c r="FQ104" s="287"/>
      <c r="FR104" s="291"/>
      <c r="FS104" s="320"/>
      <c r="FT104" s="320"/>
      <c r="FU104" s="320"/>
      <c r="FV104" s="320"/>
      <c r="FW104" s="320"/>
      <c r="FX104" s="44"/>
      <c r="FY104" s="29"/>
    </row>
    <row r="105" spans="2:207" ht="6" customHeight="1" x14ac:dyDescent="0.15">
      <c r="B105" s="320"/>
      <c r="J105" s="37"/>
      <c r="N105" s="320"/>
      <c r="O105" s="320"/>
      <c r="AA105" s="320"/>
      <c r="AB105" s="320"/>
      <c r="AM105" s="320"/>
      <c r="AO105" s="45"/>
      <c r="AP105" s="845"/>
      <c r="AQ105" s="846"/>
      <c r="AR105" s="846"/>
      <c r="AS105" s="846"/>
      <c r="AT105" s="846"/>
      <c r="AU105" s="846"/>
      <c r="AV105" s="846"/>
      <c r="AW105" s="846"/>
      <c r="AX105" s="895"/>
      <c r="AY105" s="47"/>
      <c r="AZ105" s="287"/>
      <c r="BA105" s="287"/>
      <c r="BJ105" s="909"/>
      <c r="BK105" s="910"/>
      <c r="BL105" s="910"/>
      <c r="BM105" s="910"/>
      <c r="BN105" s="910"/>
      <c r="BO105" s="910"/>
      <c r="BP105" s="910"/>
      <c r="BQ105" s="910"/>
      <c r="BR105" s="910"/>
      <c r="BS105" s="910"/>
      <c r="BT105" s="910"/>
      <c r="BU105" s="910"/>
      <c r="BV105" s="910"/>
      <c r="BW105" s="910"/>
      <c r="BX105" s="910"/>
      <c r="BY105" s="910"/>
      <c r="BZ105" s="910"/>
      <c r="CA105" s="910"/>
      <c r="CB105" s="910"/>
      <c r="CC105" s="910"/>
      <c r="CD105" s="911"/>
      <c r="CK105" s="320"/>
      <c r="CL105" s="36"/>
      <c r="CM105" s="287"/>
      <c r="CN105" s="896" t="s">
        <v>566</v>
      </c>
      <c r="CO105" s="897"/>
      <c r="CP105" s="897"/>
      <c r="CQ105" s="897"/>
      <c r="CR105" s="897"/>
      <c r="CS105" s="897"/>
      <c r="CT105" s="900">
        <f>CT107+1</f>
        <v>4</v>
      </c>
      <c r="DT105" s="320"/>
      <c r="DU105" s="320"/>
      <c r="DV105" s="320"/>
      <c r="DW105" s="320"/>
      <c r="DX105" s="320"/>
      <c r="DY105" s="320"/>
      <c r="DZ105" s="320"/>
      <c r="EA105" s="287"/>
      <c r="EB105" s="287"/>
      <c r="EC105" s="287"/>
      <c r="ED105" s="287"/>
      <c r="EE105" s="287"/>
      <c r="EF105" s="212"/>
      <c r="EG105" s="31"/>
      <c r="EH105" s="45"/>
      <c r="EI105" s="288"/>
      <c r="EJ105" s="287"/>
      <c r="EK105" s="287"/>
      <c r="EL105" s="287"/>
      <c r="EM105" s="287"/>
      <c r="EN105" s="811" t="s">
        <v>494</v>
      </c>
      <c r="EO105" s="811"/>
      <c r="EP105" s="811"/>
      <c r="EQ105" s="811"/>
      <c r="ER105" s="811"/>
      <c r="ES105" s="886">
        <v>4</v>
      </c>
      <c r="ET105" s="214"/>
      <c r="EU105" s="320"/>
      <c r="EV105" s="36"/>
      <c r="EW105" s="30"/>
      <c r="EX105" s="285"/>
      <c r="EY105" s="285"/>
      <c r="EZ105" s="285"/>
      <c r="FA105" s="285"/>
      <c r="FB105" s="285"/>
      <c r="FC105" s="285"/>
      <c r="FD105" s="285"/>
      <c r="FE105" s="285"/>
      <c r="FF105" s="321"/>
      <c r="FG105" s="320"/>
      <c r="FH105" s="287"/>
      <c r="FI105" s="320"/>
      <c r="FJ105" s="287"/>
      <c r="FK105" s="287"/>
      <c r="FL105" s="287"/>
      <c r="FM105" s="287"/>
      <c r="FN105" s="287"/>
      <c r="FO105" s="287"/>
      <c r="FP105" s="287"/>
      <c r="FQ105" s="287"/>
      <c r="FR105" s="291"/>
      <c r="FS105" s="320"/>
      <c r="FT105" s="320"/>
      <c r="FU105" s="320"/>
      <c r="FV105" s="320"/>
      <c r="FW105" s="320"/>
      <c r="FX105" s="44"/>
    </row>
    <row r="106" spans="2:207" ht="6" customHeight="1" x14ac:dyDescent="0.15">
      <c r="B106" s="320"/>
      <c r="C106" s="843" t="s">
        <v>540</v>
      </c>
      <c r="D106" s="844"/>
      <c r="E106" s="844"/>
      <c r="F106" s="844"/>
      <c r="G106" s="844"/>
      <c r="H106" s="844"/>
      <c r="I106" s="844"/>
      <c r="J106" s="844"/>
      <c r="K106" s="844"/>
      <c r="L106" s="844"/>
      <c r="M106" s="888">
        <f>2+M110</f>
        <v>13</v>
      </c>
      <c r="N106" s="320"/>
      <c r="O106" s="320"/>
      <c r="AA106" s="320"/>
      <c r="AB106" s="320"/>
      <c r="AM106" s="320"/>
      <c r="AO106" s="45"/>
      <c r="AP106" s="287"/>
      <c r="AQ106" s="31"/>
      <c r="AR106" s="31"/>
      <c r="AS106" s="31"/>
      <c r="AT106" s="31"/>
      <c r="AU106" s="31"/>
      <c r="AV106" s="31"/>
      <c r="AW106" s="31"/>
      <c r="AX106" s="146"/>
      <c r="AY106" s="47"/>
      <c r="AZ106" s="287"/>
      <c r="BA106" s="287"/>
      <c r="BJ106" s="909"/>
      <c r="BK106" s="910"/>
      <c r="BL106" s="910"/>
      <c r="BM106" s="910"/>
      <c r="BN106" s="910"/>
      <c r="BO106" s="910"/>
      <c r="BP106" s="910"/>
      <c r="BQ106" s="910"/>
      <c r="BR106" s="910"/>
      <c r="BS106" s="910"/>
      <c r="BT106" s="910"/>
      <c r="BU106" s="910"/>
      <c r="BV106" s="910"/>
      <c r="BW106" s="910"/>
      <c r="BX106" s="910"/>
      <c r="BY106" s="910"/>
      <c r="BZ106" s="910"/>
      <c r="CA106" s="910"/>
      <c r="CB106" s="910"/>
      <c r="CC106" s="910"/>
      <c r="CD106" s="911"/>
      <c r="CM106" s="40"/>
      <c r="CN106" s="898"/>
      <c r="CO106" s="899"/>
      <c r="CP106" s="899"/>
      <c r="CQ106" s="899"/>
      <c r="CR106" s="899"/>
      <c r="CS106" s="899"/>
      <c r="CT106" s="901"/>
      <c r="DT106" s="320"/>
      <c r="DU106" s="320"/>
      <c r="DV106" s="320"/>
      <c r="DW106" s="320"/>
      <c r="DX106" s="320"/>
      <c r="DY106" s="320"/>
      <c r="DZ106" s="320"/>
      <c r="EA106" s="287"/>
      <c r="EB106" s="287"/>
      <c r="EC106" s="287"/>
      <c r="ED106" s="287"/>
      <c r="EE106" s="287"/>
      <c r="EF106" s="212"/>
      <c r="EG106" s="31"/>
      <c r="EH106" s="45"/>
      <c r="EI106" s="288"/>
      <c r="EJ106" s="287"/>
      <c r="EK106" s="287"/>
      <c r="EL106" s="287"/>
      <c r="EM106" s="287"/>
      <c r="EN106" s="811"/>
      <c r="EO106" s="811"/>
      <c r="EP106" s="811"/>
      <c r="EQ106" s="811"/>
      <c r="ER106" s="811"/>
      <c r="ES106" s="886"/>
      <c r="ET106" s="214"/>
      <c r="EU106" s="320"/>
      <c r="EV106" s="36"/>
      <c r="EW106" s="68"/>
      <c r="EX106" s="843" t="s">
        <v>538</v>
      </c>
      <c r="EY106" s="844"/>
      <c r="EZ106" s="844"/>
      <c r="FA106" s="844"/>
      <c r="FB106" s="844"/>
      <c r="FC106" s="844"/>
      <c r="FD106" s="844"/>
      <c r="FE106" s="844"/>
      <c r="FF106" s="883" t="s">
        <v>721</v>
      </c>
      <c r="FG106" s="320"/>
      <c r="FH106" s="287"/>
      <c r="FI106" s="320"/>
      <c r="FJ106" s="287"/>
      <c r="FK106" s="287"/>
      <c r="FL106" s="287"/>
      <c r="FM106" s="287"/>
      <c r="FN106" s="287"/>
      <c r="FO106" s="287"/>
      <c r="FP106" s="287"/>
      <c r="FQ106" s="287"/>
      <c r="FR106" s="320"/>
      <c r="FS106" s="320"/>
      <c r="FT106" s="320"/>
      <c r="FU106" s="320"/>
      <c r="FV106" s="320"/>
      <c r="FW106" s="320"/>
      <c r="FX106" s="44"/>
      <c r="FY106" s="29"/>
    </row>
    <row r="107" spans="2:207" ht="6" customHeight="1" x14ac:dyDescent="0.15">
      <c r="C107" s="845"/>
      <c r="D107" s="846"/>
      <c r="E107" s="846"/>
      <c r="F107" s="846"/>
      <c r="G107" s="846"/>
      <c r="H107" s="846"/>
      <c r="I107" s="846"/>
      <c r="J107" s="846"/>
      <c r="K107" s="846"/>
      <c r="L107" s="846"/>
      <c r="M107" s="889"/>
      <c r="N107" s="320"/>
      <c r="O107" s="320"/>
      <c r="AA107" s="320"/>
      <c r="AB107" s="320"/>
      <c r="AM107" s="320"/>
      <c r="AO107" s="45"/>
      <c r="AP107" s="287"/>
      <c r="AQ107" s="31"/>
      <c r="AR107" s="31"/>
      <c r="AS107" s="31"/>
      <c r="AT107" s="31"/>
      <c r="AU107" s="31"/>
      <c r="AV107" s="31"/>
      <c r="AW107" s="31"/>
      <c r="AX107" s="146"/>
      <c r="AY107" s="47"/>
      <c r="AZ107" s="287"/>
      <c r="BJ107" s="909"/>
      <c r="BK107" s="910"/>
      <c r="BL107" s="910"/>
      <c r="BM107" s="910"/>
      <c r="BN107" s="910"/>
      <c r="BO107" s="910"/>
      <c r="BP107" s="910"/>
      <c r="BQ107" s="910"/>
      <c r="BR107" s="910"/>
      <c r="BS107" s="910"/>
      <c r="BT107" s="910"/>
      <c r="BU107" s="910"/>
      <c r="BV107" s="910"/>
      <c r="BW107" s="910"/>
      <c r="BX107" s="910"/>
      <c r="BY107" s="910"/>
      <c r="BZ107" s="910"/>
      <c r="CA107" s="910"/>
      <c r="CB107" s="910"/>
      <c r="CC107" s="910"/>
      <c r="CD107" s="911"/>
      <c r="CO107" s="811" t="s">
        <v>445</v>
      </c>
      <c r="CP107" s="811"/>
      <c r="CQ107" s="811"/>
      <c r="CR107" s="811"/>
      <c r="CS107" s="811"/>
      <c r="CT107" s="855">
        <v>3</v>
      </c>
      <c r="DT107" s="320"/>
      <c r="DU107" s="320"/>
      <c r="DV107" s="320"/>
      <c r="DW107" s="320"/>
      <c r="DX107" s="320"/>
      <c r="DY107" s="320"/>
      <c r="DZ107" s="320"/>
      <c r="EA107" s="287"/>
      <c r="EB107" s="287"/>
      <c r="EC107" s="287"/>
      <c r="ED107" s="287"/>
      <c r="EE107" s="287"/>
      <c r="EF107" s="212"/>
      <c r="EG107" s="31"/>
      <c r="EH107" s="30"/>
      <c r="EI107" s="36"/>
      <c r="EJ107" s="320"/>
      <c r="EK107" s="320"/>
      <c r="EL107" s="320"/>
      <c r="EM107" s="320"/>
      <c r="EN107" s="811" t="s">
        <v>503</v>
      </c>
      <c r="EO107" s="811"/>
      <c r="EP107" s="811"/>
      <c r="EQ107" s="811"/>
      <c r="ER107" s="811"/>
      <c r="ES107" s="810">
        <v>6</v>
      </c>
      <c r="ET107" s="214"/>
      <c r="EU107" s="320"/>
      <c r="EV107" s="36"/>
      <c r="EW107" s="320"/>
      <c r="EX107" s="845"/>
      <c r="EY107" s="846"/>
      <c r="EZ107" s="846"/>
      <c r="FA107" s="846"/>
      <c r="FB107" s="846"/>
      <c r="FC107" s="846"/>
      <c r="FD107" s="846"/>
      <c r="FE107" s="846"/>
      <c r="FF107" s="884"/>
      <c r="FG107" s="320"/>
      <c r="FH107" s="287"/>
      <c r="FI107" s="320"/>
      <c r="FJ107" s="287"/>
      <c r="FK107" s="287"/>
      <c r="FL107" s="287"/>
      <c r="FM107" s="287"/>
      <c r="FN107" s="287"/>
      <c r="FO107" s="287"/>
      <c r="FP107" s="287"/>
      <c r="FQ107" s="287"/>
      <c r="FR107" s="320"/>
      <c r="FS107" s="320"/>
      <c r="FT107" s="320"/>
      <c r="FU107" s="320"/>
      <c r="FV107" s="320"/>
      <c r="FW107" s="320"/>
      <c r="FX107" s="44"/>
      <c r="FY107" s="29"/>
    </row>
    <row r="108" spans="2:207" ht="6" customHeight="1" x14ac:dyDescent="0.15">
      <c r="D108" s="30"/>
      <c r="F108" s="915" t="s">
        <v>722</v>
      </c>
      <c r="G108" s="915"/>
      <c r="H108" s="915"/>
      <c r="I108" s="915"/>
      <c r="J108" s="915"/>
      <c r="K108" s="915"/>
      <c r="L108" s="915"/>
      <c r="M108" s="915"/>
      <c r="N108" s="320"/>
      <c r="O108" s="320"/>
      <c r="AA108" s="320"/>
      <c r="AB108" s="320"/>
      <c r="AM108" s="320"/>
      <c r="AO108" s="41"/>
      <c r="AP108" s="843" t="s">
        <v>275</v>
      </c>
      <c r="AQ108" s="844"/>
      <c r="AR108" s="844"/>
      <c r="AS108" s="844"/>
      <c r="AT108" s="844"/>
      <c r="AU108" s="844"/>
      <c r="AV108" s="844"/>
      <c r="AW108" s="844"/>
      <c r="AX108" s="894"/>
      <c r="AY108" s="47"/>
      <c r="AZ108" s="287"/>
      <c r="BB108" s="320"/>
      <c r="BC108" s="320"/>
      <c r="BD108" s="320"/>
      <c r="BE108" s="320"/>
      <c r="BF108" s="320"/>
      <c r="BG108" s="320"/>
      <c r="BH108" s="320"/>
      <c r="BI108" s="320"/>
      <c r="BJ108" s="909"/>
      <c r="BK108" s="910"/>
      <c r="BL108" s="910"/>
      <c r="BM108" s="910"/>
      <c r="BN108" s="910"/>
      <c r="BO108" s="910"/>
      <c r="BP108" s="910"/>
      <c r="BQ108" s="910"/>
      <c r="BR108" s="910"/>
      <c r="BS108" s="910"/>
      <c r="BT108" s="910"/>
      <c r="BU108" s="910"/>
      <c r="BV108" s="910"/>
      <c r="BW108" s="910"/>
      <c r="BX108" s="910"/>
      <c r="BY108" s="910"/>
      <c r="BZ108" s="910"/>
      <c r="CA108" s="910"/>
      <c r="CB108" s="910"/>
      <c r="CC108" s="910"/>
      <c r="CD108" s="911"/>
      <c r="CO108" s="811"/>
      <c r="CP108" s="811"/>
      <c r="CQ108" s="811"/>
      <c r="CR108" s="811"/>
      <c r="CS108" s="811"/>
      <c r="CT108" s="855"/>
      <c r="DS108" s="320"/>
      <c r="DT108" s="320"/>
      <c r="DU108" s="320"/>
      <c r="DV108" s="320"/>
      <c r="DW108" s="320"/>
      <c r="DX108" s="320"/>
      <c r="DY108" s="320"/>
      <c r="DZ108" s="320"/>
      <c r="EA108" s="287"/>
      <c r="EB108" s="287"/>
      <c r="EC108" s="287"/>
      <c r="ED108" s="287"/>
      <c r="EE108" s="287"/>
      <c r="EF108" s="212"/>
      <c r="EG108" s="31"/>
      <c r="EH108" s="30"/>
      <c r="EI108" s="36"/>
      <c r="EJ108" s="320"/>
      <c r="EK108" s="320"/>
      <c r="EL108" s="320"/>
      <c r="EM108" s="320"/>
      <c r="EN108" s="811"/>
      <c r="EO108" s="811"/>
      <c r="EP108" s="811"/>
      <c r="EQ108" s="811"/>
      <c r="ER108" s="811"/>
      <c r="ES108" s="810"/>
      <c r="ET108" s="214"/>
      <c r="EU108" s="320"/>
      <c r="EV108" s="36"/>
      <c r="EW108" s="30"/>
      <c r="EX108" s="283"/>
      <c r="EY108" s="283"/>
      <c r="EZ108" s="283"/>
      <c r="FA108" s="283"/>
      <c r="FB108" s="283"/>
      <c r="FC108" s="283"/>
      <c r="FD108" s="283"/>
      <c r="FE108" s="283"/>
      <c r="FF108" s="314"/>
      <c r="FG108" s="320"/>
      <c r="FH108" s="287"/>
      <c r="FI108" s="320"/>
      <c r="FJ108" s="287"/>
      <c r="FK108" s="287"/>
      <c r="FL108" s="302"/>
      <c r="FM108" s="302"/>
      <c r="FN108" s="302"/>
      <c r="FO108" s="302"/>
      <c r="FP108" s="302"/>
      <c r="FQ108" s="302"/>
      <c r="FR108" s="211"/>
      <c r="FS108" s="320"/>
      <c r="FT108" s="320"/>
      <c r="FU108" s="320"/>
      <c r="FV108" s="320"/>
      <c r="FW108" s="320"/>
      <c r="FX108" s="44"/>
      <c r="FY108" s="29"/>
    </row>
    <row r="109" spans="2:207" ht="6" customHeight="1" x14ac:dyDescent="0.15">
      <c r="D109" s="30"/>
      <c r="F109" s="916"/>
      <c r="G109" s="916"/>
      <c r="H109" s="916"/>
      <c r="I109" s="916"/>
      <c r="J109" s="916"/>
      <c r="K109" s="916"/>
      <c r="L109" s="916"/>
      <c r="M109" s="916"/>
      <c r="N109" s="320"/>
      <c r="O109" s="320"/>
      <c r="AA109" s="320"/>
      <c r="AB109" s="320"/>
      <c r="AM109" s="320"/>
      <c r="AO109" s="45"/>
      <c r="AP109" s="845"/>
      <c r="AQ109" s="846"/>
      <c r="AR109" s="846"/>
      <c r="AS109" s="846"/>
      <c r="AT109" s="846"/>
      <c r="AU109" s="846"/>
      <c r="AV109" s="846"/>
      <c r="AW109" s="846"/>
      <c r="AX109" s="895"/>
      <c r="AY109" s="47"/>
      <c r="AZ109" s="287"/>
      <c r="BB109" s="320"/>
      <c r="BC109" s="320"/>
      <c r="BD109" s="316"/>
      <c r="BE109" s="316"/>
      <c r="BF109" s="316"/>
      <c r="BG109" s="316"/>
      <c r="BH109" s="316"/>
      <c r="BI109" s="316"/>
      <c r="BJ109" s="909"/>
      <c r="BK109" s="910"/>
      <c r="BL109" s="910"/>
      <c r="BM109" s="910"/>
      <c r="BN109" s="910"/>
      <c r="BO109" s="910"/>
      <c r="BP109" s="910"/>
      <c r="BQ109" s="910"/>
      <c r="BR109" s="910"/>
      <c r="BS109" s="910"/>
      <c r="BT109" s="910"/>
      <c r="BU109" s="910"/>
      <c r="BV109" s="910"/>
      <c r="BW109" s="910"/>
      <c r="BX109" s="910"/>
      <c r="BY109" s="910"/>
      <c r="BZ109" s="910"/>
      <c r="CA109" s="910"/>
      <c r="CB109" s="910"/>
      <c r="CC109" s="910"/>
      <c r="CD109" s="911"/>
      <c r="DS109" s="320"/>
      <c r="DT109" s="320"/>
      <c r="DU109" s="320"/>
      <c r="DV109" s="320"/>
      <c r="DW109" s="320"/>
      <c r="DX109" s="320"/>
      <c r="DY109" s="320"/>
      <c r="DZ109" s="320"/>
      <c r="EA109" s="320"/>
      <c r="EB109" s="320"/>
      <c r="EC109" s="320"/>
      <c r="ED109" s="320"/>
      <c r="EE109" s="320"/>
      <c r="EF109" s="320"/>
      <c r="EG109" s="31"/>
      <c r="EH109" s="30"/>
      <c r="EI109" s="36"/>
      <c r="EJ109" s="320"/>
      <c r="EK109" s="320"/>
      <c r="EL109" s="320"/>
      <c r="EM109" s="320"/>
      <c r="EN109" s="811" t="s">
        <v>507</v>
      </c>
      <c r="EO109" s="811"/>
      <c r="EP109" s="811"/>
      <c r="EQ109" s="811"/>
      <c r="ER109" s="811"/>
      <c r="ES109" s="810">
        <v>4</v>
      </c>
      <c r="ET109" s="47"/>
      <c r="EU109" s="320"/>
      <c r="EV109" s="36"/>
      <c r="EW109" s="30"/>
      <c r="EX109" s="285"/>
      <c r="EY109" s="285"/>
      <c r="EZ109" s="285"/>
      <c r="FA109" s="285"/>
      <c r="FB109" s="285"/>
      <c r="FC109" s="285"/>
      <c r="FD109" s="285"/>
      <c r="FE109" s="285"/>
      <c r="FF109" s="328"/>
      <c r="FG109" s="320"/>
      <c r="FH109" s="287"/>
      <c r="FI109" s="320"/>
      <c r="FJ109" s="287"/>
      <c r="FK109" s="287"/>
      <c r="FL109" s="302"/>
      <c r="FM109" s="302"/>
      <c r="FN109" s="302"/>
      <c r="FO109" s="302"/>
      <c r="FP109" s="302"/>
      <c r="FQ109" s="302"/>
      <c r="FR109" s="211"/>
      <c r="FS109" s="315"/>
      <c r="FT109" s="315"/>
      <c r="FU109" s="315"/>
      <c r="FV109" s="315"/>
      <c r="FW109" s="315"/>
      <c r="FX109" s="44"/>
      <c r="FY109" s="29"/>
    </row>
    <row r="110" spans="2:207" ht="6" customHeight="1" x14ac:dyDescent="0.15">
      <c r="D110" s="37"/>
      <c r="E110" s="843" t="s">
        <v>543</v>
      </c>
      <c r="F110" s="844"/>
      <c r="G110" s="844"/>
      <c r="H110" s="844"/>
      <c r="I110" s="844"/>
      <c r="J110" s="844"/>
      <c r="K110" s="844"/>
      <c r="L110" s="844"/>
      <c r="M110" s="888">
        <f>M112+M114</f>
        <v>11</v>
      </c>
      <c r="N110" s="320"/>
      <c r="O110" s="320"/>
      <c r="AA110" s="320"/>
      <c r="AB110" s="320"/>
      <c r="AM110" s="320"/>
      <c r="AO110" s="45"/>
      <c r="AP110" s="287"/>
      <c r="AQ110" s="31"/>
      <c r="AR110" s="31"/>
      <c r="AS110" s="31"/>
      <c r="AT110" s="31"/>
      <c r="AU110" s="31"/>
      <c r="AV110" s="31"/>
      <c r="AW110" s="31"/>
      <c r="AX110" s="146"/>
      <c r="AY110" s="47"/>
      <c r="AZ110" s="287"/>
      <c r="BB110" s="320"/>
      <c r="BC110" s="320"/>
      <c r="BD110" s="316"/>
      <c r="BE110" s="316"/>
      <c r="BF110" s="316"/>
      <c r="BG110" s="316"/>
      <c r="BH110" s="316"/>
      <c r="BI110" s="316"/>
      <c r="BJ110" s="909"/>
      <c r="BK110" s="910"/>
      <c r="BL110" s="910"/>
      <c r="BM110" s="910"/>
      <c r="BN110" s="910"/>
      <c r="BO110" s="910"/>
      <c r="BP110" s="910"/>
      <c r="BQ110" s="910"/>
      <c r="BR110" s="910"/>
      <c r="BS110" s="910"/>
      <c r="BT110" s="910"/>
      <c r="BU110" s="910"/>
      <c r="BV110" s="910"/>
      <c r="BW110" s="910"/>
      <c r="BX110" s="910"/>
      <c r="BY110" s="910"/>
      <c r="BZ110" s="910"/>
      <c r="CA110" s="910"/>
      <c r="CB110" s="910"/>
      <c r="CC110" s="910"/>
      <c r="CD110" s="911"/>
      <c r="DS110" s="320"/>
      <c r="DT110" s="320"/>
      <c r="DU110" s="320"/>
      <c r="DV110" s="320"/>
      <c r="DW110" s="320"/>
      <c r="DX110" s="320"/>
      <c r="DY110" s="320"/>
      <c r="DZ110" s="320"/>
      <c r="EA110" s="320"/>
      <c r="EB110" s="320"/>
      <c r="EC110" s="320"/>
      <c r="ED110" s="320"/>
      <c r="EE110" s="320"/>
      <c r="EF110" s="320"/>
      <c r="EH110" s="30"/>
      <c r="EI110" s="36"/>
      <c r="EJ110" s="320"/>
      <c r="EK110" s="320"/>
      <c r="EL110" s="320"/>
      <c r="EM110" s="320"/>
      <c r="EN110" s="811"/>
      <c r="EO110" s="811"/>
      <c r="EP110" s="811"/>
      <c r="EQ110" s="811"/>
      <c r="ER110" s="811"/>
      <c r="ES110" s="810"/>
      <c r="ET110" s="47"/>
      <c r="EU110" s="320"/>
      <c r="EV110" s="320"/>
      <c r="EW110" s="68"/>
      <c r="EX110" s="843" t="s">
        <v>723</v>
      </c>
      <c r="EY110" s="844"/>
      <c r="EZ110" s="844"/>
      <c r="FA110" s="844"/>
      <c r="FB110" s="844"/>
      <c r="FC110" s="844"/>
      <c r="FD110" s="844"/>
      <c r="FE110" s="844"/>
      <c r="FF110" s="890">
        <v>13</v>
      </c>
      <c r="FG110" s="320"/>
      <c r="FH110" s="287"/>
      <c r="FI110" s="320"/>
      <c r="FJ110" s="287"/>
      <c r="FK110" s="287"/>
      <c r="FL110" s="302"/>
      <c r="FM110" s="302"/>
      <c r="FN110" s="302"/>
      <c r="FO110" s="302"/>
      <c r="FP110" s="302"/>
      <c r="FQ110" s="302"/>
      <c r="FR110" s="211"/>
      <c r="FS110" s="212"/>
      <c r="FT110" s="212"/>
      <c r="FU110" s="212"/>
      <c r="FV110" s="212"/>
      <c r="FW110" s="212"/>
      <c r="FX110" s="44"/>
      <c r="FY110" s="29"/>
    </row>
    <row r="111" spans="2:207" ht="6" customHeight="1" x14ac:dyDescent="0.15">
      <c r="E111" s="845"/>
      <c r="F111" s="846"/>
      <c r="G111" s="846"/>
      <c r="H111" s="846"/>
      <c r="I111" s="846"/>
      <c r="J111" s="846"/>
      <c r="K111" s="846"/>
      <c r="L111" s="846"/>
      <c r="M111" s="889"/>
      <c r="N111" s="320"/>
      <c r="O111" s="320"/>
      <c r="AA111" s="320"/>
      <c r="AB111" s="320"/>
      <c r="AM111" s="320"/>
      <c r="AO111" s="45"/>
      <c r="AP111" s="287"/>
      <c r="AQ111" s="31"/>
      <c r="AR111" s="31"/>
      <c r="AS111" s="31"/>
      <c r="AT111" s="31"/>
      <c r="AU111" s="31"/>
      <c r="AV111" s="31"/>
      <c r="AW111" s="31"/>
      <c r="AX111" s="146"/>
      <c r="AY111" s="47"/>
      <c r="AZ111" s="287"/>
      <c r="BB111" s="320"/>
      <c r="BC111" s="320"/>
      <c r="BD111" s="316"/>
      <c r="BE111" s="316"/>
      <c r="BF111" s="316"/>
      <c r="BG111" s="316"/>
      <c r="BH111" s="316"/>
      <c r="BI111" s="316"/>
      <c r="BJ111" s="909"/>
      <c r="BK111" s="910"/>
      <c r="BL111" s="910"/>
      <c r="BM111" s="910"/>
      <c r="BN111" s="910"/>
      <c r="BO111" s="910"/>
      <c r="BP111" s="910"/>
      <c r="BQ111" s="910"/>
      <c r="BR111" s="910"/>
      <c r="BS111" s="910"/>
      <c r="BT111" s="910"/>
      <c r="BU111" s="910"/>
      <c r="BV111" s="910"/>
      <c r="BW111" s="910"/>
      <c r="BX111" s="910"/>
      <c r="BY111" s="910"/>
      <c r="BZ111" s="910"/>
      <c r="CA111" s="910"/>
      <c r="CB111" s="910"/>
      <c r="CC111" s="910"/>
      <c r="CD111" s="911"/>
      <c r="CH111" s="31"/>
      <c r="CI111" s="31"/>
      <c r="CJ111" s="31"/>
      <c r="CK111" s="31"/>
      <c r="CL111" s="31"/>
      <c r="CM111" s="31"/>
      <c r="CN111" s="31"/>
      <c r="DS111" s="320"/>
      <c r="DT111" s="320"/>
      <c r="DU111" s="320"/>
      <c r="DV111" s="320"/>
      <c r="DW111" s="320"/>
      <c r="DX111" s="279"/>
      <c r="DY111" s="279"/>
      <c r="DZ111" s="279"/>
      <c r="EA111" s="279"/>
      <c r="EB111" s="279"/>
      <c r="EC111" s="279"/>
      <c r="ED111" s="279"/>
      <c r="EE111" s="279"/>
      <c r="EF111" s="212"/>
      <c r="EH111" s="30"/>
      <c r="EI111" s="36"/>
      <c r="ET111" s="214"/>
      <c r="EU111" s="320"/>
      <c r="EV111" s="320"/>
      <c r="EW111" s="320"/>
      <c r="EX111" s="845"/>
      <c r="EY111" s="846"/>
      <c r="EZ111" s="846"/>
      <c r="FA111" s="846"/>
      <c r="FB111" s="846"/>
      <c r="FC111" s="846"/>
      <c r="FD111" s="846"/>
      <c r="FE111" s="846"/>
      <c r="FF111" s="891"/>
      <c r="FG111" s="320"/>
      <c r="FH111" s="287"/>
      <c r="FI111" s="320"/>
      <c r="FJ111" s="287"/>
      <c r="FK111" s="287"/>
      <c r="FL111" s="287"/>
      <c r="FM111" s="287"/>
      <c r="FN111" s="287"/>
      <c r="FO111" s="287"/>
      <c r="FP111" s="287"/>
      <c r="FQ111" s="287"/>
      <c r="FR111" s="212"/>
      <c r="FS111" s="212"/>
      <c r="FT111" s="212"/>
      <c r="FU111" s="212"/>
      <c r="FV111" s="212"/>
      <c r="FW111" s="212"/>
      <c r="FX111" s="44"/>
      <c r="FY111" s="29"/>
    </row>
    <row r="112" spans="2:207" ht="6" customHeight="1" x14ac:dyDescent="0.15">
      <c r="E112" s="320"/>
      <c r="G112" s="287"/>
      <c r="H112" s="851" t="s">
        <v>544</v>
      </c>
      <c r="I112" s="851"/>
      <c r="J112" s="851"/>
      <c r="K112" s="851"/>
      <c r="L112" s="851"/>
      <c r="M112" s="892">
        <v>6</v>
      </c>
      <c r="N112" s="320"/>
      <c r="O112" s="320"/>
      <c r="AA112" s="320"/>
      <c r="AB112" s="320"/>
      <c r="AM112" s="320"/>
      <c r="AO112" s="41"/>
      <c r="AP112" s="843" t="s">
        <v>282</v>
      </c>
      <c r="AQ112" s="844"/>
      <c r="AR112" s="844"/>
      <c r="AS112" s="844"/>
      <c r="AT112" s="844"/>
      <c r="AU112" s="844"/>
      <c r="AV112" s="844"/>
      <c r="AW112" s="844"/>
      <c r="AX112" s="894"/>
      <c r="AY112" s="47"/>
      <c r="AZ112" s="287"/>
      <c r="BJ112" s="909"/>
      <c r="BK112" s="910"/>
      <c r="BL112" s="910"/>
      <c r="BM112" s="910"/>
      <c r="BN112" s="910"/>
      <c r="BO112" s="910"/>
      <c r="BP112" s="910"/>
      <c r="BQ112" s="910"/>
      <c r="BR112" s="910"/>
      <c r="BS112" s="910"/>
      <c r="BT112" s="910"/>
      <c r="BU112" s="910"/>
      <c r="BV112" s="910"/>
      <c r="BW112" s="910"/>
      <c r="BX112" s="910"/>
      <c r="BY112" s="910"/>
      <c r="BZ112" s="910"/>
      <c r="CA112" s="910"/>
      <c r="CB112" s="910"/>
      <c r="CC112" s="910"/>
      <c r="CD112" s="911"/>
      <c r="CH112" s="31"/>
      <c r="CI112" s="31"/>
      <c r="CJ112" s="31"/>
      <c r="CK112" s="31"/>
      <c r="CL112" s="31"/>
      <c r="CM112" s="31"/>
      <c r="CN112" s="31"/>
      <c r="DS112" s="320"/>
      <c r="DT112" s="320"/>
      <c r="DU112" s="320"/>
      <c r="DV112" s="320"/>
      <c r="DW112" s="320"/>
      <c r="DX112" s="279"/>
      <c r="DY112" s="279"/>
      <c r="DZ112" s="279"/>
      <c r="EA112" s="279"/>
      <c r="EB112" s="279"/>
      <c r="EC112" s="279"/>
      <c r="ED112" s="279"/>
      <c r="EE112" s="279"/>
      <c r="EF112" s="212"/>
      <c r="EH112" s="30"/>
      <c r="EI112" s="36"/>
      <c r="ET112" s="214"/>
      <c r="EU112" s="320"/>
      <c r="EV112" s="320"/>
      <c r="EW112" s="320"/>
      <c r="EX112" s="320"/>
      <c r="EY112" s="320"/>
      <c r="EZ112" s="320"/>
      <c r="FA112" s="320"/>
      <c r="FB112" s="320"/>
      <c r="FC112" s="320"/>
      <c r="FD112" s="320"/>
      <c r="FE112" s="320"/>
      <c r="FF112" s="320"/>
      <c r="FG112" s="320"/>
      <c r="FH112" s="287"/>
      <c r="FI112" s="320"/>
      <c r="FJ112" s="287"/>
      <c r="FK112" s="287"/>
      <c r="FL112" s="287"/>
      <c r="FM112" s="287"/>
      <c r="FN112" s="287"/>
      <c r="FO112" s="287"/>
      <c r="FP112" s="287"/>
      <c r="FQ112" s="287"/>
      <c r="FR112" s="212"/>
      <c r="FS112" s="320"/>
      <c r="FT112" s="320"/>
      <c r="FU112" s="320"/>
      <c r="FV112" s="320"/>
      <c r="FW112" s="320"/>
      <c r="FX112" s="44"/>
      <c r="FY112" s="29"/>
    </row>
    <row r="113" spans="5:181" ht="6" customHeight="1" x14ac:dyDescent="0.15">
      <c r="E113" s="320"/>
      <c r="G113" s="287"/>
      <c r="H113" s="811"/>
      <c r="I113" s="811"/>
      <c r="J113" s="811"/>
      <c r="K113" s="811"/>
      <c r="L113" s="811"/>
      <c r="M113" s="893"/>
      <c r="N113" s="320"/>
      <c r="O113" s="320"/>
      <c r="AA113" s="320"/>
      <c r="AB113" s="320"/>
      <c r="AM113" s="320"/>
      <c r="AO113" s="45"/>
      <c r="AP113" s="845"/>
      <c r="AQ113" s="846"/>
      <c r="AR113" s="846"/>
      <c r="AS113" s="846"/>
      <c r="AT113" s="846"/>
      <c r="AU113" s="846"/>
      <c r="AV113" s="846"/>
      <c r="AW113" s="846"/>
      <c r="AX113" s="895"/>
      <c r="AY113" s="47"/>
      <c r="AZ113" s="287"/>
      <c r="BA113" s="320"/>
      <c r="BJ113" s="909"/>
      <c r="BK113" s="910"/>
      <c r="BL113" s="910"/>
      <c r="BM113" s="910"/>
      <c r="BN113" s="910"/>
      <c r="BO113" s="910"/>
      <c r="BP113" s="910"/>
      <c r="BQ113" s="910"/>
      <c r="BR113" s="910"/>
      <c r="BS113" s="910"/>
      <c r="BT113" s="910"/>
      <c r="BU113" s="910"/>
      <c r="BV113" s="910"/>
      <c r="BW113" s="910"/>
      <c r="BX113" s="910"/>
      <c r="BY113" s="910"/>
      <c r="BZ113" s="910"/>
      <c r="CA113" s="910"/>
      <c r="CB113" s="910"/>
      <c r="CC113" s="910"/>
      <c r="CD113" s="911"/>
      <c r="CH113" s="31"/>
      <c r="CI113" s="31"/>
      <c r="CJ113" s="31"/>
      <c r="CK113" s="31"/>
      <c r="CL113" s="31"/>
      <c r="CM113" s="31"/>
      <c r="CN113" s="31"/>
      <c r="DS113" s="320"/>
      <c r="DT113" s="320"/>
      <c r="DU113" s="320"/>
      <c r="DV113" s="320"/>
      <c r="DW113" s="320"/>
      <c r="DX113" s="320"/>
      <c r="DY113" s="320"/>
      <c r="DZ113" s="320"/>
      <c r="EA113" s="287"/>
      <c r="EB113" s="287"/>
      <c r="EC113" s="287"/>
      <c r="ED113" s="287"/>
      <c r="EE113" s="287"/>
      <c r="EF113" s="212"/>
      <c r="EH113" s="30"/>
      <c r="EI113" s="36"/>
      <c r="EJ113" s="33"/>
      <c r="EK113" s="843" t="s">
        <v>293</v>
      </c>
      <c r="EL113" s="844"/>
      <c r="EM113" s="844"/>
      <c r="EN113" s="844"/>
      <c r="EO113" s="844"/>
      <c r="EP113" s="844"/>
      <c r="EQ113" s="844"/>
      <c r="ER113" s="844"/>
      <c r="ES113" s="847">
        <f>1+ES115+ES117</f>
        <v>21</v>
      </c>
      <c r="ET113" s="214"/>
      <c r="EU113" s="320"/>
      <c r="EV113" s="320"/>
      <c r="EW113" s="320"/>
      <c r="EX113" s="320"/>
      <c r="EY113" s="320"/>
      <c r="EZ113" s="320"/>
      <c r="FA113" s="320"/>
      <c r="FB113" s="320"/>
      <c r="FC113" s="320"/>
      <c r="FD113" s="320"/>
      <c r="FE113" s="320"/>
      <c r="FF113" s="320"/>
      <c r="FG113" s="320"/>
      <c r="FH113" s="320"/>
      <c r="FI113" s="320"/>
      <c r="FJ113" s="287"/>
      <c r="FK113" s="287"/>
      <c r="FL113" s="287"/>
      <c r="FM113" s="287"/>
      <c r="FN113" s="287"/>
      <c r="FO113" s="287"/>
      <c r="FP113" s="287"/>
      <c r="FQ113" s="287"/>
      <c r="FR113" s="320"/>
      <c r="FS113" s="320"/>
      <c r="FT113" s="320"/>
      <c r="FU113" s="320"/>
      <c r="FV113" s="320"/>
      <c r="FW113" s="320"/>
      <c r="FX113" s="44"/>
      <c r="FY113" s="29"/>
    </row>
    <row r="114" spans="5:181" ht="6" customHeight="1" x14ac:dyDescent="0.15">
      <c r="E114" s="320"/>
      <c r="G114" s="287"/>
      <c r="H114" s="811" t="s">
        <v>724</v>
      </c>
      <c r="I114" s="811"/>
      <c r="J114" s="811"/>
      <c r="K114" s="811"/>
      <c r="L114" s="811"/>
      <c r="M114" s="893">
        <v>5</v>
      </c>
      <c r="N114" s="320"/>
      <c r="O114" s="320"/>
      <c r="AA114" s="320"/>
      <c r="AB114" s="320"/>
      <c r="AM114" s="320"/>
      <c r="AO114" s="45"/>
      <c r="AP114" s="287"/>
      <c r="AQ114" s="31"/>
      <c r="AR114" s="31"/>
      <c r="AS114" s="31"/>
      <c r="AT114" s="31"/>
      <c r="AU114" s="31"/>
      <c r="AV114" s="31"/>
      <c r="AW114" s="31"/>
      <c r="AX114" s="146"/>
      <c r="AY114" s="47"/>
      <c r="AZ114" s="287"/>
      <c r="BJ114" s="912"/>
      <c r="BK114" s="913"/>
      <c r="BL114" s="913"/>
      <c r="BM114" s="913"/>
      <c r="BN114" s="913"/>
      <c r="BO114" s="913"/>
      <c r="BP114" s="913"/>
      <c r="BQ114" s="913"/>
      <c r="BR114" s="913"/>
      <c r="BS114" s="913"/>
      <c r="BT114" s="913"/>
      <c r="BU114" s="913"/>
      <c r="BV114" s="913"/>
      <c r="BW114" s="913"/>
      <c r="BX114" s="913"/>
      <c r="BY114" s="913"/>
      <c r="BZ114" s="913"/>
      <c r="CA114" s="913"/>
      <c r="CB114" s="913"/>
      <c r="CC114" s="913"/>
      <c r="CD114" s="914"/>
      <c r="CH114" s="31"/>
      <c r="CI114" s="31"/>
      <c r="CJ114" s="31"/>
      <c r="CK114" s="31"/>
      <c r="CL114" s="31"/>
      <c r="CM114" s="31"/>
      <c r="CN114" s="31"/>
      <c r="DS114" s="320"/>
      <c r="DT114" s="320"/>
      <c r="DU114" s="320"/>
      <c r="DV114" s="320"/>
      <c r="DW114" s="320"/>
      <c r="DX114" s="320"/>
      <c r="DY114" s="320"/>
      <c r="DZ114" s="320"/>
      <c r="EA114" s="287"/>
      <c r="EB114" s="287"/>
      <c r="EC114" s="287"/>
      <c r="ED114" s="287"/>
      <c r="EE114" s="287"/>
      <c r="EF114" s="212"/>
      <c r="EH114" s="30"/>
      <c r="EI114" s="36"/>
      <c r="EJ114" s="39"/>
      <c r="EK114" s="845"/>
      <c r="EL114" s="846"/>
      <c r="EM114" s="846"/>
      <c r="EN114" s="846"/>
      <c r="EO114" s="846"/>
      <c r="EP114" s="846"/>
      <c r="EQ114" s="846"/>
      <c r="ER114" s="846"/>
      <c r="ES114" s="848"/>
      <c r="ET114" s="214"/>
      <c r="EU114" s="320"/>
      <c r="EV114" s="320"/>
      <c r="EW114" s="320"/>
      <c r="EX114" s="320"/>
      <c r="EY114" s="320"/>
      <c r="EZ114" s="320"/>
      <c r="FA114" s="320"/>
      <c r="FB114" s="320"/>
      <c r="FC114" s="320"/>
      <c r="FD114" s="320"/>
      <c r="FE114" s="320"/>
      <c r="FF114" s="320"/>
      <c r="FG114" s="320"/>
      <c r="FH114" s="320"/>
      <c r="FI114" s="320"/>
      <c r="FJ114" s="287"/>
      <c r="FK114" s="287"/>
      <c r="FL114" s="221"/>
      <c r="FM114" s="221"/>
      <c r="FN114" s="221"/>
      <c r="FO114" s="221"/>
      <c r="FP114" s="221"/>
      <c r="FQ114" s="221"/>
      <c r="FR114" s="211"/>
      <c r="FS114" s="315"/>
      <c r="FT114" s="315"/>
      <c r="FU114" s="315"/>
      <c r="FV114" s="315"/>
      <c r="FW114" s="315"/>
      <c r="FX114" s="44"/>
      <c r="FY114" s="29"/>
    </row>
    <row r="115" spans="5:181" ht="6" customHeight="1" x14ac:dyDescent="0.15">
      <c r="E115" s="320"/>
      <c r="G115" s="287"/>
      <c r="H115" s="811"/>
      <c r="I115" s="811"/>
      <c r="J115" s="811"/>
      <c r="K115" s="811"/>
      <c r="L115" s="811"/>
      <c r="M115" s="893"/>
      <c r="N115" s="320"/>
      <c r="O115" s="320"/>
      <c r="AA115" s="320"/>
      <c r="AB115" s="320"/>
      <c r="AM115" s="320"/>
      <c r="AO115" s="45"/>
      <c r="AP115" s="287"/>
      <c r="AQ115" s="31"/>
      <c r="AR115" s="31"/>
      <c r="AS115" s="31"/>
      <c r="AT115" s="31"/>
      <c r="AU115" s="31"/>
      <c r="AV115" s="31"/>
      <c r="AW115" s="31"/>
      <c r="AX115" s="146"/>
      <c r="AY115" s="47"/>
      <c r="AZ115" s="287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S115" s="320"/>
      <c r="DT115" s="320"/>
      <c r="DU115" s="320"/>
      <c r="DV115" s="320"/>
      <c r="DW115" s="320"/>
      <c r="DX115" s="320"/>
      <c r="DY115" s="320"/>
      <c r="DZ115" s="320"/>
      <c r="EA115" s="287"/>
      <c r="EB115" s="287"/>
      <c r="EC115" s="287"/>
      <c r="ED115" s="287"/>
      <c r="EE115" s="287"/>
      <c r="EF115" s="212"/>
      <c r="EH115" s="30"/>
      <c r="EI115" s="36"/>
      <c r="EJ115" s="320"/>
      <c r="EK115" s="320"/>
      <c r="EL115" s="320"/>
      <c r="EM115" s="320"/>
      <c r="EN115" s="851" t="s">
        <v>492</v>
      </c>
      <c r="EO115" s="851"/>
      <c r="EP115" s="851"/>
      <c r="EQ115" s="851"/>
      <c r="ER115" s="851"/>
      <c r="ES115" s="810">
        <v>10</v>
      </c>
      <c r="ET115" s="214"/>
      <c r="EU115" s="320"/>
      <c r="EV115" s="320"/>
      <c r="EW115" s="320"/>
      <c r="EX115" s="320"/>
      <c r="EY115" s="320"/>
      <c r="EZ115" s="320"/>
      <c r="FA115" s="320"/>
      <c r="FB115" s="320"/>
      <c r="FC115" s="320"/>
      <c r="FD115" s="320"/>
      <c r="FE115" s="320"/>
      <c r="FF115" s="320"/>
      <c r="FG115" s="320"/>
      <c r="FH115" s="320"/>
      <c r="FI115" s="320"/>
      <c r="FJ115" s="287"/>
      <c r="FK115" s="287"/>
      <c r="FL115" s="221"/>
      <c r="FM115" s="221"/>
      <c r="FN115" s="221"/>
      <c r="FO115" s="221"/>
      <c r="FP115" s="221"/>
      <c r="FQ115" s="221"/>
      <c r="FR115" s="222"/>
      <c r="FS115" s="315"/>
      <c r="FT115" s="315"/>
      <c r="FU115" s="315"/>
      <c r="FV115" s="315"/>
      <c r="FW115" s="315"/>
      <c r="FX115" s="44"/>
      <c r="FY115" s="29"/>
    </row>
    <row r="116" spans="5:181" ht="6" customHeight="1" x14ac:dyDescent="0.15">
      <c r="E116" s="320"/>
      <c r="G116" s="287"/>
      <c r="N116" s="320"/>
      <c r="O116" s="320"/>
      <c r="AA116" s="320"/>
      <c r="AB116" s="320"/>
      <c r="AM116" s="320"/>
      <c r="AO116" s="41"/>
      <c r="AP116" s="843" t="s">
        <v>288</v>
      </c>
      <c r="AQ116" s="844"/>
      <c r="AR116" s="844"/>
      <c r="AS116" s="844"/>
      <c r="AT116" s="844"/>
      <c r="AU116" s="844"/>
      <c r="AV116" s="844"/>
      <c r="AW116" s="844"/>
      <c r="AX116" s="894"/>
      <c r="AY116" s="47"/>
      <c r="AZ116" s="287"/>
      <c r="BE116" s="287"/>
      <c r="BF116" s="287"/>
      <c r="BG116" s="287"/>
      <c r="BH116" s="287"/>
      <c r="BI116" s="287"/>
      <c r="BJ116" s="287"/>
      <c r="BQ116" s="287"/>
      <c r="BR116" s="287"/>
      <c r="BS116" s="287"/>
      <c r="BT116" s="287"/>
      <c r="BU116" s="287"/>
      <c r="BV116" s="287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DS116" s="320"/>
      <c r="DT116" s="320"/>
      <c r="DU116" s="320"/>
      <c r="DV116" s="320"/>
      <c r="DW116" s="320"/>
      <c r="DX116" s="320"/>
      <c r="DY116" s="320"/>
      <c r="DZ116" s="320"/>
      <c r="EA116" s="287"/>
      <c r="EB116" s="287"/>
      <c r="EC116" s="287"/>
      <c r="ED116" s="287"/>
      <c r="EE116" s="287"/>
      <c r="EF116" s="212"/>
      <c r="EH116" s="30"/>
      <c r="EI116" s="36"/>
      <c r="EJ116" s="320"/>
      <c r="EK116" s="320"/>
      <c r="EL116" s="320"/>
      <c r="EM116" s="320"/>
      <c r="EN116" s="811"/>
      <c r="EO116" s="811"/>
      <c r="EP116" s="811"/>
      <c r="EQ116" s="811"/>
      <c r="ER116" s="811"/>
      <c r="ES116" s="810"/>
      <c r="ET116" s="214"/>
      <c r="EU116" s="320"/>
      <c r="EV116" s="320"/>
      <c r="EW116" s="320"/>
      <c r="EX116" s="320"/>
      <c r="EY116" s="320"/>
      <c r="EZ116" s="320"/>
      <c r="FA116" s="320"/>
      <c r="FB116" s="320"/>
      <c r="FC116" s="320"/>
      <c r="FD116" s="320"/>
      <c r="FE116" s="320"/>
      <c r="FF116" s="320"/>
      <c r="FG116" s="320"/>
      <c r="FH116" s="320"/>
      <c r="FI116" s="320"/>
      <c r="FJ116" s="287"/>
      <c r="FK116" s="287"/>
      <c r="FL116" s="287"/>
      <c r="FM116" s="287"/>
      <c r="FN116" s="287"/>
      <c r="FO116" s="287"/>
      <c r="FP116" s="287"/>
      <c r="FQ116" s="287"/>
      <c r="FR116" s="212"/>
      <c r="FS116" s="212"/>
      <c r="FT116" s="212"/>
      <c r="FU116" s="212"/>
      <c r="FV116" s="212"/>
      <c r="FW116" s="212"/>
      <c r="FX116" s="44"/>
      <c r="FY116" s="29"/>
    </row>
    <row r="117" spans="5:181" ht="6" customHeight="1" x14ac:dyDescent="0.15">
      <c r="N117" s="320"/>
      <c r="O117" s="320"/>
      <c r="AA117" s="320"/>
      <c r="AB117" s="320"/>
      <c r="AC117" s="320"/>
      <c r="AD117" s="320"/>
      <c r="AM117" s="320"/>
      <c r="AO117" s="45"/>
      <c r="AP117" s="845"/>
      <c r="AQ117" s="846"/>
      <c r="AR117" s="846"/>
      <c r="AS117" s="846"/>
      <c r="AT117" s="846"/>
      <c r="AU117" s="846"/>
      <c r="AV117" s="846"/>
      <c r="AW117" s="846"/>
      <c r="AX117" s="895"/>
      <c r="AY117" s="47"/>
      <c r="AZ117" s="287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DS117" s="320"/>
      <c r="DT117" s="320"/>
      <c r="DU117" s="320"/>
      <c r="DV117" s="320"/>
      <c r="DW117" s="320"/>
      <c r="DX117" s="320"/>
      <c r="DY117" s="320"/>
      <c r="DZ117" s="320"/>
      <c r="EA117" s="320"/>
      <c r="EB117" s="320"/>
      <c r="EC117" s="320"/>
      <c r="ED117" s="320"/>
      <c r="EE117" s="320"/>
      <c r="EF117" s="320"/>
      <c r="EH117" s="30"/>
      <c r="EI117" s="36"/>
      <c r="EJ117" s="320"/>
      <c r="EK117" s="320"/>
      <c r="EL117" s="320"/>
      <c r="EM117" s="320"/>
      <c r="EN117" s="811" t="s">
        <v>503</v>
      </c>
      <c r="EO117" s="811"/>
      <c r="EP117" s="811"/>
      <c r="EQ117" s="811"/>
      <c r="ER117" s="811"/>
      <c r="ES117" s="810">
        <v>10</v>
      </c>
      <c r="ET117" s="47"/>
      <c r="EU117" s="320"/>
      <c r="EV117" s="320"/>
      <c r="EW117" s="320"/>
      <c r="EX117" s="320"/>
      <c r="EY117" s="320"/>
      <c r="EZ117" s="320"/>
      <c r="FA117" s="320"/>
      <c r="FB117" s="320"/>
      <c r="FC117" s="320"/>
      <c r="FD117" s="320"/>
      <c r="FE117" s="320"/>
      <c r="FF117" s="320"/>
      <c r="FG117" s="320"/>
      <c r="FH117" s="320"/>
      <c r="FI117" s="320"/>
      <c r="FJ117" s="287"/>
      <c r="FK117" s="287"/>
      <c r="FL117" s="287"/>
      <c r="FM117" s="287"/>
      <c r="FN117" s="287"/>
      <c r="FO117" s="287"/>
      <c r="FP117" s="287"/>
      <c r="FQ117" s="287"/>
      <c r="FR117" s="212"/>
      <c r="FX117" s="44"/>
      <c r="FY117" s="29"/>
    </row>
    <row r="118" spans="5:181" ht="6" customHeight="1" x14ac:dyDescent="0.15">
      <c r="N118" s="320"/>
      <c r="O118" s="320"/>
      <c r="AA118" s="320"/>
      <c r="AB118" s="320"/>
      <c r="AC118" s="320"/>
      <c r="AD118" s="320"/>
      <c r="AM118" s="320"/>
      <c r="AO118" s="30"/>
      <c r="AY118" s="47"/>
      <c r="AZ118" s="287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287"/>
      <c r="DR118" s="320"/>
      <c r="DS118" s="320"/>
      <c r="DT118" s="320"/>
      <c r="DU118" s="320"/>
      <c r="DV118" s="320"/>
      <c r="DW118" s="320"/>
      <c r="DX118" s="320"/>
      <c r="DY118" s="320"/>
      <c r="DZ118" s="320"/>
      <c r="EA118" s="320"/>
      <c r="EB118" s="320"/>
      <c r="EC118" s="320"/>
      <c r="ED118" s="320"/>
      <c r="EE118" s="320"/>
      <c r="EF118" s="320"/>
      <c r="EH118" s="30"/>
      <c r="EI118" s="36"/>
      <c r="EJ118" s="320"/>
      <c r="EK118" s="320"/>
      <c r="EL118" s="320"/>
      <c r="EM118" s="320"/>
      <c r="EN118" s="811"/>
      <c r="EO118" s="811"/>
      <c r="EP118" s="811"/>
      <c r="EQ118" s="811"/>
      <c r="ER118" s="811"/>
      <c r="ES118" s="810"/>
      <c r="ET118" s="47"/>
      <c r="EU118" s="320"/>
      <c r="EV118" s="320"/>
      <c r="EW118" s="320"/>
      <c r="EX118" s="320"/>
      <c r="EY118" s="320"/>
      <c r="EZ118" s="320"/>
      <c r="FA118" s="320"/>
      <c r="FB118" s="320"/>
      <c r="FC118" s="320"/>
      <c r="FD118" s="320"/>
      <c r="FE118" s="320"/>
      <c r="FF118" s="320"/>
      <c r="FG118" s="320"/>
      <c r="FH118" s="320"/>
      <c r="FI118" s="320"/>
      <c r="FJ118" s="287"/>
      <c r="FK118" s="287"/>
      <c r="FL118" s="287"/>
      <c r="FM118" s="287"/>
      <c r="FN118" s="287"/>
      <c r="FO118" s="287"/>
      <c r="FP118" s="287"/>
      <c r="FQ118" s="287"/>
      <c r="FR118" s="320"/>
      <c r="FS118" s="212"/>
      <c r="FT118" s="212"/>
      <c r="FU118" s="212"/>
      <c r="FV118" s="212"/>
      <c r="FW118" s="212"/>
      <c r="FX118" s="44"/>
      <c r="FY118" s="29"/>
    </row>
    <row r="119" spans="5:181" ht="6" customHeight="1" x14ac:dyDescent="0.15">
      <c r="N119" s="320"/>
      <c r="O119" s="320"/>
      <c r="AA119" s="320"/>
      <c r="AB119" s="320"/>
      <c r="AC119" s="320"/>
      <c r="AD119" s="320"/>
      <c r="AO119" s="3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47"/>
      <c r="AZ119" s="287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287"/>
      <c r="DR119" s="320"/>
      <c r="DS119" s="320"/>
      <c r="DT119" s="320"/>
      <c r="DU119" s="320"/>
      <c r="DV119" s="320"/>
      <c r="DW119" s="320"/>
      <c r="DX119" s="279"/>
      <c r="DY119" s="279"/>
      <c r="DZ119" s="279"/>
      <c r="EA119" s="279"/>
      <c r="EB119" s="279"/>
      <c r="EC119" s="279"/>
      <c r="ED119" s="279"/>
      <c r="EE119" s="279"/>
      <c r="EF119" s="212"/>
      <c r="EH119" s="30"/>
      <c r="EI119" s="36"/>
      <c r="EJ119" s="320"/>
      <c r="ET119" s="214"/>
      <c r="EU119" s="320"/>
      <c r="EV119" s="320"/>
      <c r="EW119" s="320"/>
      <c r="EX119" s="320"/>
      <c r="EY119" s="320"/>
      <c r="EZ119" s="320"/>
      <c r="FA119" s="320"/>
      <c r="FB119" s="320"/>
      <c r="FC119" s="320"/>
      <c r="FD119" s="320"/>
      <c r="FE119" s="320"/>
      <c r="FF119" s="320"/>
      <c r="FG119" s="320"/>
      <c r="FH119" s="320"/>
      <c r="FI119" s="320"/>
      <c r="FJ119" s="287"/>
      <c r="FK119" s="287"/>
      <c r="FL119" s="287"/>
      <c r="FM119" s="287"/>
      <c r="FN119" s="287"/>
      <c r="FO119" s="287"/>
      <c r="FP119" s="287"/>
      <c r="FQ119" s="287"/>
      <c r="FR119" s="320"/>
      <c r="FS119" s="320"/>
      <c r="FT119" s="320"/>
      <c r="FU119" s="320"/>
      <c r="FV119" s="320"/>
      <c r="FW119" s="320"/>
      <c r="FX119" s="44"/>
      <c r="FY119" s="29"/>
    </row>
    <row r="120" spans="5:181" ht="6" customHeight="1" x14ac:dyDescent="0.15">
      <c r="N120" s="320"/>
      <c r="O120" s="320"/>
      <c r="AA120" s="320"/>
      <c r="AB120" s="320"/>
      <c r="AC120" s="320"/>
      <c r="AD120" s="320"/>
      <c r="AO120" s="37"/>
      <c r="AP120" s="843" t="s">
        <v>536</v>
      </c>
      <c r="AQ120" s="844"/>
      <c r="AR120" s="844"/>
      <c r="AS120" s="844"/>
      <c r="AT120" s="844"/>
      <c r="AU120" s="844"/>
      <c r="AV120" s="844"/>
      <c r="AW120" s="844"/>
      <c r="AX120" s="879">
        <f>AX122+1</f>
        <v>5</v>
      </c>
      <c r="AY120" s="47"/>
      <c r="AZ120" s="287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287"/>
      <c r="DR120" s="320"/>
      <c r="DS120" s="320"/>
      <c r="DT120" s="320"/>
      <c r="DU120" s="320"/>
      <c r="DV120" s="320"/>
      <c r="DW120" s="320"/>
      <c r="DX120" s="279"/>
      <c r="DY120" s="279"/>
      <c r="DZ120" s="279"/>
      <c r="EA120" s="279"/>
      <c r="EB120" s="279"/>
      <c r="EC120" s="279"/>
      <c r="ED120" s="279"/>
      <c r="EE120" s="279"/>
      <c r="EF120" s="212"/>
      <c r="EH120" s="30"/>
      <c r="EI120" s="36"/>
      <c r="ET120" s="214"/>
      <c r="EU120" s="320"/>
      <c r="EV120" s="320"/>
      <c r="EW120" s="320"/>
      <c r="EX120" s="320"/>
      <c r="EY120" s="320"/>
      <c r="EZ120" s="320"/>
      <c r="FA120" s="320"/>
      <c r="FB120" s="320"/>
      <c r="FC120" s="320"/>
      <c r="FD120" s="320"/>
      <c r="FE120" s="320"/>
      <c r="FF120" s="320"/>
      <c r="FG120" s="320"/>
      <c r="FH120" s="320"/>
      <c r="FI120" s="320"/>
      <c r="FJ120" s="287"/>
      <c r="FK120" s="287"/>
      <c r="FL120" s="221"/>
      <c r="FM120" s="221"/>
      <c r="FN120" s="221"/>
      <c r="FO120" s="221"/>
      <c r="FP120" s="221"/>
      <c r="FQ120" s="221"/>
      <c r="FR120" s="211"/>
      <c r="FS120" s="320"/>
      <c r="FT120" s="320"/>
      <c r="FU120" s="320"/>
      <c r="FV120" s="320"/>
      <c r="FW120" s="320"/>
      <c r="FX120" s="44"/>
      <c r="FY120" s="29"/>
    </row>
    <row r="121" spans="5:181" ht="6" customHeight="1" x14ac:dyDescent="0.15">
      <c r="AB121" s="320"/>
      <c r="AC121" s="320"/>
      <c r="AD121" s="320"/>
      <c r="AO121" s="30"/>
      <c r="AP121" s="845"/>
      <c r="AQ121" s="846"/>
      <c r="AR121" s="846"/>
      <c r="AS121" s="846"/>
      <c r="AT121" s="846"/>
      <c r="AU121" s="846"/>
      <c r="AV121" s="846"/>
      <c r="AW121" s="846"/>
      <c r="AX121" s="880"/>
      <c r="AY121" s="44"/>
      <c r="AZ121" s="287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287"/>
      <c r="DR121" s="320"/>
      <c r="DS121" s="320"/>
      <c r="DT121" s="320"/>
      <c r="DU121" s="320"/>
      <c r="DV121" s="320"/>
      <c r="DW121" s="320"/>
      <c r="DX121" s="320"/>
      <c r="DY121" s="320"/>
      <c r="DZ121" s="320"/>
      <c r="EA121" s="287"/>
      <c r="EB121" s="287"/>
      <c r="EC121" s="287"/>
      <c r="ED121" s="287"/>
      <c r="EE121" s="287"/>
      <c r="EF121" s="212"/>
      <c r="EH121" s="30"/>
      <c r="EI121" s="36"/>
      <c r="EJ121" s="33"/>
      <c r="EK121" s="843" t="s">
        <v>296</v>
      </c>
      <c r="EL121" s="844"/>
      <c r="EM121" s="844"/>
      <c r="EN121" s="844"/>
      <c r="EO121" s="844"/>
      <c r="EP121" s="844"/>
      <c r="EQ121" s="844"/>
      <c r="ER121" s="844"/>
      <c r="ES121" s="847">
        <f>1+SUM(ES123:ES130)</f>
        <v>21</v>
      </c>
      <c r="ET121" s="214"/>
      <c r="EU121" s="320"/>
      <c r="EV121" s="320"/>
      <c r="EW121" s="320"/>
      <c r="EX121" s="320"/>
      <c r="EY121" s="320"/>
      <c r="EZ121" s="320"/>
      <c r="FA121" s="320"/>
      <c r="FB121" s="320"/>
      <c r="FC121" s="320"/>
      <c r="FD121" s="320"/>
      <c r="FE121" s="320"/>
      <c r="FF121" s="320"/>
      <c r="FG121" s="320"/>
      <c r="FH121" s="320"/>
      <c r="FI121" s="320"/>
      <c r="FJ121" s="287"/>
      <c r="FK121" s="287"/>
      <c r="FL121" s="221"/>
      <c r="FM121" s="221"/>
      <c r="FN121" s="221"/>
      <c r="FO121" s="221"/>
      <c r="FP121" s="221"/>
      <c r="FQ121" s="221"/>
      <c r="FR121" s="222"/>
      <c r="FS121" s="212"/>
      <c r="FT121" s="212"/>
      <c r="FU121" s="212"/>
      <c r="FV121" s="212"/>
      <c r="FW121" s="212"/>
      <c r="FY121" s="29"/>
    </row>
    <row r="122" spans="5:181" ht="6" customHeight="1" x14ac:dyDescent="0.15">
      <c r="AB122" s="320"/>
      <c r="AC122" s="320"/>
      <c r="AD122" s="320"/>
      <c r="AO122" s="30"/>
      <c r="AP122" s="320"/>
      <c r="AQ122" s="320"/>
      <c r="AR122" s="320"/>
      <c r="AS122" s="851" t="s">
        <v>539</v>
      </c>
      <c r="AT122" s="851"/>
      <c r="AU122" s="851"/>
      <c r="AV122" s="851"/>
      <c r="AW122" s="851"/>
      <c r="AX122" s="885">
        <v>4</v>
      </c>
      <c r="AY122" s="44"/>
      <c r="AZ122" s="287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287"/>
      <c r="DR122" s="320"/>
      <c r="DS122" s="320"/>
      <c r="DT122" s="320"/>
      <c r="DU122" s="320"/>
      <c r="DV122" s="320"/>
      <c r="DW122" s="320"/>
      <c r="DX122" s="320"/>
      <c r="DY122" s="320"/>
      <c r="DZ122" s="320"/>
      <c r="EA122" s="287"/>
      <c r="EB122" s="287"/>
      <c r="EC122" s="287"/>
      <c r="ED122" s="287"/>
      <c r="EE122" s="287"/>
      <c r="EF122" s="212"/>
      <c r="EH122" s="30"/>
      <c r="EI122" s="36"/>
      <c r="EK122" s="845"/>
      <c r="EL122" s="846"/>
      <c r="EM122" s="846"/>
      <c r="EN122" s="846"/>
      <c r="EO122" s="846"/>
      <c r="EP122" s="846"/>
      <c r="EQ122" s="846"/>
      <c r="ER122" s="846"/>
      <c r="ES122" s="848"/>
      <c r="ET122" s="214"/>
      <c r="EU122" s="320"/>
      <c r="EV122" s="320"/>
      <c r="EW122" s="320"/>
      <c r="EX122" s="320"/>
      <c r="EY122" s="320"/>
      <c r="EZ122" s="320"/>
      <c r="FA122" s="320"/>
      <c r="FB122" s="320"/>
      <c r="FC122" s="320"/>
      <c r="FD122" s="320"/>
      <c r="FE122" s="320"/>
      <c r="FF122" s="320"/>
      <c r="FG122" s="320"/>
      <c r="FH122" s="320"/>
      <c r="FI122" s="320"/>
      <c r="FJ122" s="287"/>
      <c r="FK122" s="287"/>
      <c r="FL122" s="287"/>
      <c r="FM122" s="287"/>
      <c r="FN122" s="287"/>
      <c r="FO122" s="287"/>
      <c r="FP122" s="287"/>
      <c r="FQ122" s="287"/>
      <c r="FR122" s="211"/>
      <c r="FS122" s="212"/>
      <c r="FT122" s="212"/>
      <c r="FU122" s="212"/>
      <c r="FV122" s="212"/>
      <c r="FW122" s="212"/>
      <c r="FX122" s="44"/>
      <c r="FY122" s="29"/>
    </row>
    <row r="123" spans="5:181" ht="6" customHeight="1" x14ac:dyDescent="0.15">
      <c r="AB123" s="320"/>
      <c r="AC123" s="320"/>
      <c r="AD123" s="320"/>
      <c r="AO123" s="30"/>
      <c r="AP123" s="320"/>
      <c r="AQ123" s="320"/>
      <c r="AR123" s="320"/>
      <c r="AS123" s="811"/>
      <c r="AT123" s="811"/>
      <c r="AU123" s="811"/>
      <c r="AV123" s="811"/>
      <c r="AW123" s="811"/>
      <c r="AX123" s="810"/>
      <c r="AY123" s="44"/>
      <c r="AZ123" s="287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287"/>
      <c r="DR123" s="320"/>
      <c r="DS123" s="320"/>
      <c r="DT123" s="320"/>
      <c r="DU123" s="320"/>
      <c r="DV123" s="320"/>
      <c r="DW123" s="320"/>
      <c r="DX123" s="320"/>
      <c r="DY123" s="320"/>
      <c r="DZ123" s="320"/>
      <c r="EA123" s="287"/>
      <c r="EB123" s="287"/>
      <c r="EC123" s="287"/>
      <c r="ED123" s="287"/>
      <c r="EE123" s="287"/>
      <c r="EF123" s="291"/>
      <c r="EH123" s="30"/>
      <c r="EI123" s="36"/>
      <c r="EK123" s="320"/>
      <c r="EL123" s="320"/>
      <c r="EM123" s="320"/>
      <c r="EN123" s="851" t="s">
        <v>492</v>
      </c>
      <c r="EO123" s="851"/>
      <c r="EP123" s="851"/>
      <c r="EQ123" s="851"/>
      <c r="ER123" s="851"/>
      <c r="ES123" s="810">
        <v>6</v>
      </c>
      <c r="ET123" s="214"/>
      <c r="EU123" s="320"/>
      <c r="EV123" s="320"/>
      <c r="EW123" s="320"/>
      <c r="EX123" s="320"/>
      <c r="EY123" s="320"/>
      <c r="EZ123" s="320"/>
      <c r="FA123" s="320"/>
      <c r="FB123" s="320"/>
      <c r="FC123" s="320"/>
      <c r="FD123" s="320"/>
      <c r="FE123" s="320"/>
      <c r="FF123" s="320"/>
      <c r="FG123" s="320"/>
      <c r="FH123" s="320"/>
      <c r="FI123" s="320"/>
      <c r="FJ123" s="287"/>
      <c r="FK123" s="287"/>
      <c r="FL123" s="287"/>
      <c r="FM123" s="287"/>
      <c r="FN123" s="287"/>
      <c r="FO123" s="287"/>
      <c r="FP123" s="287"/>
      <c r="FQ123" s="287"/>
      <c r="FR123" s="211"/>
      <c r="FS123" s="315"/>
      <c r="FT123" s="315"/>
      <c r="FU123" s="315"/>
      <c r="FV123" s="315"/>
      <c r="FW123" s="315"/>
      <c r="FX123" s="44"/>
      <c r="FY123" s="29"/>
    </row>
    <row r="124" spans="5:181" ht="6" customHeight="1" x14ac:dyDescent="0.15">
      <c r="AB124" s="320"/>
      <c r="AC124" s="320"/>
      <c r="AD124" s="320"/>
      <c r="AO124" s="30"/>
      <c r="AY124" s="44"/>
      <c r="AZ124" s="287"/>
      <c r="BK124" s="320"/>
      <c r="BW124" s="320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287"/>
      <c r="DR124" s="320"/>
      <c r="DS124" s="320"/>
      <c r="DT124" s="320"/>
      <c r="DU124" s="320"/>
      <c r="DV124" s="320"/>
      <c r="DW124" s="320"/>
      <c r="DX124" s="320"/>
      <c r="DY124" s="320"/>
      <c r="DZ124" s="320"/>
      <c r="EA124" s="287"/>
      <c r="EB124" s="287"/>
      <c r="EC124" s="287"/>
      <c r="ED124" s="287"/>
      <c r="EE124" s="287"/>
      <c r="EF124" s="291"/>
      <c r="EH124" s="30"/>
      <c r="EI124" s="36"/>
      <c r="EK124" s="320"/>
      <c r="EL124" s="320"/>
      <c r="EM124" s="320"/>
      <c r="EN124" s="811"/>
      <c r="EO124" s="811"/>
      <c r="EP124" s="811"/>
      <c r="EQ124" s="811"/>
      <c r="ER124" s="811"/>
      <c r="ES124" s="810"/>
      <c r="ET124" s="214"/>
      <c r="EU124" s="320"/>
      <c r="EV124" s="320"/>
      <c r="EW124" s="320"/>
      <c r="EX124" s="320"/>
      <c r="EY124" s="320"/>
      <c r="EZ124" s="320"/>
      <c r="FA124" s="320"/>
      <c r="FB124" s="320"/>
      <c r="FC124" s="320"/>
      <c r="FD124" s="320"/>
      <c r="FE124" s="320"/>
      <c r="FF124" s="320"/>
      <c r="FG124" s="320"/>
      <c r="FH124" s="320"/>
      <c r="FI124" s="320"/>
      <c r="FJ124" s="287"/>
      <c r="FK124" s="287"/>
      <c r="FL124" s="287"/>
      <c r="FM124" s="287"/>
      <c r="FN124" s="287"/>
      <c r="FO124" s="287"/>
      <c r="FP124" s="287"/>
      <c r="FQ124" s="287"/>
      <c r="FR124" s="320"/>
      <c r="FS124" s="315"/>
      <c r="FT124" s="315"/>
      <c r="FU124" s="315"/>
      <c r="FV124" s="315"/>
      <c r="FW124" s="315"/>
      <c r="FX124" s="44"/>
      <c r="FY124" s="29"/>
    </row>
    <row r="125" spans="5:181" ht="6" customHeight="1" x14ac:dyDescent="0.15">
      <c r="AB125" s="320"/>
      <c r="AC125" s="320"/>
      <c r="AD125" s="320"/>
      <c r="AO125" s="30"/>
      <c r="AY125" s="44"/>
      <c r="AZ125" s="287"/>
      <c r="BA125" s="31"/>
      <c r="BK125" s="320"/>
      <c r="BW125" s="320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287"/>
      <c r="DR125" s="320"/>
      <c r="DS125" s="320"/>
      <c r="DT125" s="320"/>
      <c r="DU125" s="320"/>
      <c r="DV125" s="320"/>
      <c r="DW125" s="320"/>
      <c r="DX125" s="320"/>
      <c r="DY125" s="320"/>
      <c r="DZ125" s="320"/>
      <c r="EA125" s="287"/>
      <c r="EB125" s="287"/>
      <c r="EC125" s="287"/>
      <c r="ED125" s="287"/>
      <c r="EE125" s="287"/>
      <c r="EF125" s="212"/>
      <c r="EH125" s="30"/>
      <c r="EI125" s="36"/>
      <c r="EK125" s="320"/>
      <c r="EL125" s="320"/>
      <c r="EM125" s="320"/>
      <c r="EN125" s="811" t="s">
        <v>494</v>
      </c>
      <c r="EO125" s="811"/>
      <c r="EP125" s="811"/>
      <c r="EQ125" s="811"/>
      <c r="ER125" s="811"/>
      <c r="ES125" s="886">
        <v>4</v>
      </c>
      <c r="ET125" s="214"/>
      <c r="EU125" s="320"/>
      <c r="EV125" s="320"/>
      <c r="EW125" s="320"/>
      <c r="EX125" s="320"/>
      <c r="EY125" s="320"/>
      <c r="EZ125" s="320"/>
      <c r="FA125" s="320"/>
      <c r="FB125" s="320"/>
      <c r="FC125" s="320"/>
      <c r="FD125" s="320"/>
      <c r="FE125" s="320"/>
      <c r="FF125" s="320"/>
      <c r="FG125" s="320"/>
      <c r="FH125" s="320"/>
      <c r="FI125" s="320"/>
      <c r="FJ125" s="287"/>
      <c r="FK125" s="287"/>
      <c r="FL125" s="287"/>
      <c r="FM125" s="287"/>
      <c r="FN125" s="287"/>
      <c r="FO125" s="287"/>
      <c r="FP125" s="287"/>
      <c r="FQ125" s="287"/>
      <c r="FR125" s="320"/>
      <c r="FS125" s="320"/>
      <c r="FT125" s="320"/>
      <c r="FU125" s="320"/>
      <c r="FV125" s="320"/>
      <c r="FW125" s="320"/>
      <c r="FX125" s="44"/>
      <c r="FY125" s="29"/>
    </row>
    <row r="126" spans="5:181" ht="6" customHeight="1" x14ac:dyDescent="0.15">
      <c r="AB126" s="320"/>
      <c r="AC126" s="320"/>
      <c r="AD126" s="320"/>
      <c r="AO126" s="30"/>
      <c r="AP126" s="843" t="s">
        <v>542</v>
      </c>
      <c r="AQ126" s="844"/>
      <c r="AR126" s="844"/>
      <c r="AS126" s="844"/>
      <c r="AT126" s="844"/>
      <c r="AU126" s="844"/>
      <c r="AV126" s="844"/>
      <c r="AW126" s="844"/>
      <c r="AX126" s="879">
        <f>AX128+1</f>
        <v>3</v>
      </c>
      <c r="AY126" s="47"/>
      <c r="BB126" s="320"/>
      <c r="BC126" s="320"/>
      <c r="BD126" s="320"/>
      <c r="BE126" s="320"/>
      <c r="BF126" s="320"/>
      <c r="BG126" s="320"/>
      <c r="BH126" s="320"/>
      <c r="BI126" s="320"/>
      <c r="BJ126" s="320"/>
      <c r="BK126" s="320"/>
      <c r="BL126" s="320"/>
      <c r="BM126" s="320"/>
      <c r="BN126" s="320"/>
      <c r="BO126" s="320"/>
      <c r="BP126" s="320"/>
      <c r="BQ126" s="320"/>
      <c r="BR126" s="320"/>
      <c r="BS126" s="320"/>
      <c r="BT126" s="320"/>
      <c r="BU126" s="320"/>
      <c r="BV126" s="320"/>
      <c r="BW126" s="320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287"/>
      <c r="DR126" s="320"/>
      <c r="DS126" s="320"/>
      <c r="DT126" s="320"/>
      <c r="DU126" s="320"/>
      <c r="DV126" s="320"/>
      <c r="DW126" s="320"/>
      <c r="DX126" s="320"/>
      <c r="DY126" s="320"/>
      <c r="DZ126" s="320"/>
      <c r="EA126" s="287"/>
      <c r="EB126" s="287"/>
      <c r="EC126" s="287"/>
      <c r="ED126" s="287"/>
      <c r="EE126" s="287"/>
      <c r="EF126" s="212"/>
      <c r="EH126" s="30"/>
      <c r="EI126" s="36"/>
      <c r="EK126" s="320"/>
      <c r="EL126" s="320"/>
      <c r="EM126" s="320"/>
      <c r="EN126" s="811"/>
      <c r="EO126" s="811"/>
      <c r="EP126" s="811"/>
      <c r="EQ126" s="811"/>
      <c r="ER126" s="811"/>
      <c r="ES126" s="886"/>
      <c r="ET126" s="214"/>
      <c r="EU126" s="320"/>
      <c r="EV126" s="320"/>
      <c r="EW126" s="320"/>
      <c r="EX126" s="320"/>
      <c r="EY126" s="320"/>
      <c r="EZ126" s="320"/>
      <c r="FA126" s="320"/>
      <c r="FB126" s="320"/>
      <c r="FC126" s="320"/>
      <c r="FD126" s="320"/>
      <c r="FE126" s="320"/>
      <c r="FF126" s="320"/>
      <c r="FG126" s="320"/>
      <c r="FH126" s="320"/>
      <c r="FI126" s="320"/>
      <c r="FJ126" s="287"/>
      <c r="FK126" s="287"/>
      <c r="FL126" s="221"/>
      <c r="FM126" s="221"/>
      <c r="FN126" s="221"/>
      <c r="FO126" s="221"/>
      <c r="FP126" s="221"/>
      <c r="FQ126" s="221"/>
      <c r="FR126" s="211"/>
      <c r="FS126" s="320"/>
      <c r="FT126" s="320"/>
      <c r="FU126" s="320"/>
      <c r="FV126" s="320"/>
      <c r="FW126" s="320"/>
      <c r="FX126" s="44"/>
      <c r="FY126" s="29"/>
    </row>
    <row r="127" spans="5:181" ht="6" customHeight="1" x14ac:dyDescent="0.15">
      <c r="N127" s="320"/>
      <c r="O127" s="320"/>
      <c r="AA127" s="320"/>
      <c r="AB127" s="320"/>
      <c r="AC127" s="320"/>
      <c r="AD127" s="320"/>
      <c r="AO127" s="50"/>
      <c r="AP127" s="845"/>
      <c r="AQ127" s="846"/>
      <c r="AR127" s="846"/>
      <c r="AS127" s="846"/>
      <c r="AT127" s="846"/>
      <c r="AU127" s="846"/>
      <c r="AV127" s="846"/>
      <c r="AW127" s="846"/>
      <c r="AX127" s="880"/>
      <c r="AY127" s="47"/>
      <c r="AZ127" s="287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287"/>
      <c r="DR127" s="320"/>
      <c r="DS127" s="320"/>
      <c r="DT127" s="320"/>
      <c r="DU127" s="320"/>
      <c r="DV127" s="320"/>
      <c r="DW127" s="320"/>
      <c r="DX127" s="320"/>
      <c r="DY127" s="320"/>
      <c r="DZ127" s="320"/>
      <c r="EA127" s="287"/>
      <c r="EB127" s="287"/>
      <c r="EC127" s="287"/>
      <c r="ED127" s="287"/>
      <c r="EE127" s="287"/>
      <c r="EF127" s="291"/>
      <c r="EH127" s="30"/>
      <c r="EI127" s="36"/>
      <c r="EK127" s="320"/>
      <c r="EL127" s="320"/>
      <c r="EM127" s="320"/>
      <c r="EN127" s="811" t="s">
        <v>503</v>
      </c>
      <c r="EO127" s="811"/>
      <c r="EP127" s="811"/>
      <c r="EQ127" s="811"/>
      <c r="ER127" s="811"/>
      <c r="ES127" s="810">
        <v>6</v>
      </c>
      <c r="ET127" s="214"/>
      <c r="EU127" s="320"/>
      <c r="EV127" s="320"/>
      <c r="EW127" s="320"/>
      <c r="EX127" s="320"/>
      <c r="EY127" s="320"/>
      <c r="EZ127" s="320"/>
      <c r="FA127" s="320"/>
      <c r="FB127" s="320"/>
      <c r="FC127" s="320"/>
      <c r="FD127" s="320"/>
      <c r="FE127" s="320"/>
      <c r="FF127" s="320"/>
      <c r="FG127" s="320"/>
      <c r="FH127" s="320"/>
      <c r="FI127" s="320"/>
      <c r="FJ127" s="287"/>
      <c r="FK127" s="287"/>
      <c r="FL127" s="221"/>
      <c r="FM127" s="221"/>
      <c r="FN127" s="221"/>
      <c r="FO127" s="221"/>
      <c r="FP127" s="221"/>
      <c r="FQ127" s="221"/>
      <c r="FR127" s="222"/>
      <c r="FS127" s="315"/>
      <c r="FT127" s="315"/>
      <c r="FU127" s="315"/>
      <c r="FV127" s="315"/>
      <c r="FW127" s="315"/>
      <c r="FX127" s="44"/>
      <c r="FY127" s="29"/>
    </row>
    <row r="128" spans="5:181" ht="6" customHeight="1" x14ac:dyDescent="0.15">
      <c r="N128" s="320"/>
      <c r="O128" s="320"/>
      <c r="AA128" s="320"/>
      <c r="AB128" s="320"/>
      <c r="AC128" s="320"/>
      <c r="AD128" s="320"/>
      <c r="AO128" s="30"/>
      <c r="AP128" s="320"/>
      <c r="AQ128" s="320"/>
      <c r="AR128" s="320"/>
      <c r="AS128" s="851" t="s">
        <v>539</v>
      </c>
      <c r="AT128" s="851"/>
      <c r="AU128" s="851"/>
      <c r="AV128" s="851"/>
      <c r="AW128" s="851"/>
      <c r="AX128" s="885">
        <v>2</v>
      </c>
      <c r="AY128" s="47"/>
      <c r="AZ128" s="287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287"/>
      <c r="DR128" s="320"/>
      <c r="DS128" s="320"/>
      <c r="DT128" s="320"/>
      <c r="DU128" s="320"/>
      <c r="DV128" s="320"/>
      <c r="DW128" s="320"/>
      <c r="DX128" s="320"/>
      <c r="DY128" s="320"/>
      <c r="DZ128" s="320"/>
      <c r="EA128" s="287"/>
      <c r="EB128" s="287"/>
      <c r="EC128" s="287"/>
      <c r="ED128" s="287"/>
      <c r="EE128" s="287"/>
      <c r="EF128" s="291"/>
      <c r="EH128" s="30"/>
      <c r="EI128" s="36"/>
      <c r="EK128" s="320"/>
      <c r="EL128" s="320"/>
      <c r="EM128" s="320"/>
      <c r="EN128" s="811"/>
      <c r="EO128" s="811"/>
      <c r="EP128" s="811"/>
      <c r="EQ128" s="811"/>
      <c r="ER128" s="811"/>
      <c r="ES128" s="810"/>
      <c r="ET128" s="214"/>
      <c r="EU128" s="320"/>
      <c r="EV128" s="320"/>
      <c r="EW128" s="320"/>
      <c r="EX128" s="320"/>
      <c r="EY128" s="320"/>
      <c r="EZ128" s="320"/>
      <c r="FA128" s="320"/>
      <c r="FB128" s="320"/>
      <c r="FC128" s="320"/>
      <c r="FD128" s="320"/>
      <c r="FE128" s="320"/>
      <c r="FF128" s="320"/>
      <c r="FG128" s="320"/>
      <c r="FH128" s="320"/>
      <c r="FI128" s="320"/>
      <c r="FJ128" s="287"/>
      <c r="FK128" s="287"/>
      <c r="FL128" s="287"/>
      <c r="FM128" s="287"/>
      <c r="FN128" s="287"/>
      <c r="FO128" s="287"/>
      <c r="FP128" s="287"/>
      <c r="FQ128" s="287"/>
      <c r="FR128" s="211"/>
      <c r="FS128" s="315"/>
      <c r="FT128" s="315"/>
      <c r="FU128" s="315"/>
      <c r="FV128" s="315"/>
      <c r="FW128" s="315"/>
      <c r="FX128" s="44"/>
      <c r="FY128" s="29"/>
    </row>
    <row r="129" spans="2:181" ht="6" customHeight="1" x14ac:dyDescent="0.15">
      <c r="N129" s="320"/>
      <c r="O129" s="320"/>
      <c r="AA129" s="320"/>
      <c r="AB129" s="320"/>
      <c r="AC129" s="320"/>
      <c r="AD129" s="320"/>
      <c r="AO129" s="30"/>
      <c r="AP129" s="320"/>
      <c r="AQ129" s="320"/>
      <c r="AR129" s="320"/>
      <c r="AS129" s="811"/>
      <c r="AT129" s="811"/>
      <c r="AU129" s="811"/>
      <c r="AV129" s="811"/>
      <c r="AW129" s="811"/>
      <c r="AX129" s="810"/>
      <c r="AY129" s="47"/>
      <c r="AZ129" s="287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287"/>
      <c r="DR129" s="320"/>
      <c r="DS129" s="320"/>
      <c r="DT129" s="320"/>
      <c r="DU129" s="320"/>
      <c r="DV129" s="320"/>
      <c r="DW129" s="320"/>
      <c r="DX129" s="320"/>
      <c r="DY129" s="320"/>
      <c r="DZ129" s="320"/>
      <c r="EA129" s="320"/>
      <c r="EB129" s="320"/>
      <c r="EC129" s="320"/>
      <c r="ED129" s="320"/>
      <c r="EE129" s="320"/>
      <c r="EF129" s="320"/>
      <c r="EH129" s="30"/>
      <c r="EI129" s="36"/>
      <c r="EK129" s="320"/>
      <c r="EL129" s="320"/>
      <c r="EM129" s="320"/>
      <c r="EN129" s="811" t="s">
        <v>507</v>
      </c>
      <c r="EO129" s="811"/>
      <c r="EP129" s="811"/>
      <c r="EQ129" s="811"/>
      <c r="ER129" s="811"/>
      <c r="ES129" s="886">
        <v>4</v>
      </c>
      <c r="ET129" s="47"/>
      <c r="EU129" s="320"/>
      <c r="EV129" s="320"/>
      <c r="EW129" s="320"/>
      <c r="EX129" s="320"/>
      <c r="EY129" s="320"/>
      <c r="EZ129" s="320"/>
      <c r="FA129" s="320"/>
      <c r="FB129" s="320"/>
      <c r="FC129" s="320"/>
      <c r="FD129" s="320"/>
      <c r="FE129" s="320"/>
      <c r="FF129" s="320"/>
      <c r="FG129" s="320"/>
      <c r="FH129" s="320"/>
      <c r="FI129" s="320"/>
      <c r="FJ129" s="287"/>
      <c r="FK129" s="287"/>
      <c r="FL129" s="287"/>
      <c r="FM129" s="287"/>
      <c r="FN129" s="287"/>
      <c r="FO129" s="287"/>
      <c r="FP129" s="287"/>
      <c r="FQ129" s="287"/>
      <c r="FR129" s="211"/>
      <c r="FS129" s="320"/>
      <c r="FT129" s="320"/>
      <c r="FU129" s="320"/>
      <c r="FV129" s="320"/>
      <c r="FW129" s="320"/>
      <c r="FX129" s="44"/>
      <c r="FY129" s="29"/>
    </row>
    <row r="130" spans="2:181" ht="6" customHeight="1" x14ac:dyDescent="0.15"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O130" s="30"/>
      <c r="AY130" s="47"/>
      <c r="AZ130" s="287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287"/>
      <c r="DR130" s="320"/>
      <c r="DS130" s="320"/>
      <c r="DT130" s="320"/>
      <c r="DU130" s="320"/>
      <c r="DV130" s="320"/>
      <c r="DW130" s="320"/>
      <c r="DX130" s="320"/>
      <c r="DY130" s="320"/>
      <c r="DZ130" s="320"/>
      <c r="EA130" s="320"/>
      <c r="EB130" s="320"/>
      <c r="EC130" s="320"/>
      <c r="ED130" s="320"/>
      <c r="EE130" s="320"/>
      <c r="EF130" s="320"/>
      <c r="EH130" s="30"/>
      <c r="EI130" s="36"/>
      <c r="EK130" s="320"/>
      <c r="EL130" s="320"/>
      <c r="EM130" s="320"/>
      <c r="EN130" s="811"/>
      <c r="EO130" s="811"/>
      <c r="EP130" s="811"/>
      <c r="EQ130" s="811"/>
      <c r="ER130" s="811"/>
      <c r="ES130" s="886"/>
      <c r="ET130" s="47"/>
      <c r="EU130" s="320"/>
      <c r="EV130" s="320"/>
      <c r="EW130" s="320"/>
      <c r="EX130" s="320"/>
      <c r="EY130" s="320"/>
      <c r="EZ130" s="320"/>
      <c r="FA130" s="320"/>
      <c r="FB130" s="320"/>
      <c r="FC130" s="320"/>
      <c r="FD130" s="320"/>
      <c r="FE130" s="320"/>
      <c r="FF130" s="320"/>
      <c r="FG130" s="320"/>
      <c r="FH130" s="320"/>
      <c r="FI130" s="320"/>
      <c r="FJ130" s="287"/>
      <c r="FK130" s="287"/>
      <c r="FL130" s="287"/>
      <c r="FM130" s="287"/>
      <c r="FN130" s="287"/>
      <c r="FO130" s="287"/>
      <c r="FP130" s="287"/>
      <c r="FQ130" s="287"/>
      <c r="FR130" s="320"/>
      <c r="FS130" s="320"/>
      <c r="FT130" s="320"/>
      <c r="FU130" s="320"/>
      <c r="FV130" s="320"/>
      <c r="FW130" s="320"/>
      <c r="FX130" s="44"/>
      <c r="FY130" s="29"/>
    </row>
    <row r="131" spans="2:181" ht="6" customHeight="1" x14ac:dyDescent="0.15"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O131" s="30"/>
      <c r="AY131" s="47"/>
      <c r="AZ131" s="287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287"/>
      <c r="DR131" s="320"/>
      <c r="DS131" s="320"/>
      <c r="DT131" s="320"/>
      <c r="DU131" s="320"/>
      <c r="DV131" s="320"/>
      <c r="DW131" s="320"/>
      <c r="DX131" s="279"/>
      <c r="DY131" s="279"/>
      <c r="DZ131" s="279"/>
      <c r="EA131" s="279"/>
      <c r="EB131" s="279"/>
      <c r="EC131" s="279"/>
      <c r="ED131" s="279"/>
      <c r="EE131" s="279"/>
      <c r="EF131" s="212"/>
      <c r="EH131" s="30"/>
      <c r="EI131" s="36"/>
      <c r="ET131" s="214"/>
      <c r="EU131" s="320"/>
      <c r="EV131" s="320"/>
      <c r="EW131" s="320"/>
      <c r="EX131" s="320"/>
      <c r="EY131" s="320"/>
      <c r="EZ131" s="320"/>
      <c r="FA131" s="320"/>
      <c r="FB131" s="320"/>
      <c r="FC131" s="320"/>
      <c r="FD131" s="320"/>
      <c r="FE131" s="320"/>
      <c r="FF131" s="320"/>
      <c r="FG131" s="320"/>
      <c r="FH131" s="320"/>
      <c r="FI131" s="320"/>
      <c r="FJ131" s="287"/>
      <c r="FK131" s="287"/>
      <c r="FL131" s="287"/>
      <c r="FM131" s="287"/>
      <c r="FN131" s="287"/>
      <c r="FO131" s="287"/>
      <c r="FP131" s="287"/>
      <c r="FQ131" s="287"/>
      <c r="FR131" s="320"/>
      <c r="FS131" s="320"/>
      <c r="FT131" s="320"/>
      <c r="FU131" s="320"/>
      <c r="FV131" s="320"/>
      <c r="FW131" s="320"/>
      <c r="FX131" s="44"/>
      <c r="FY131" s="29"/>
    </row>
    <row r="132" spans="2:181" ht="6" customHeight="1" x14ac:dyDescent="0.15"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O132" s="37"/>
      <c r="AP132" s="843" t="s">
        <v>545</v>
      </c>
      <c r="AQ132" s="844"/>
      <c r="AR132" s="844"/>
      <c r="AS132" s="844"/>
      <c r="AT132" s="844"/>
      <c r="AU132" s="844"/>
      <c r="AV132" s="844"/>
      <c r="AW132" s="844"/>
      <c r="AX132" s="879">
        <f>AX134+1</f>
        <v>5</v>
      </c>
      <c r="AY132" s="47"/>
      <c r="AZ132" s="287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287"/>
      <c r="DR132" s="320"/>
      <c r="DS132" s="320"/>
      <c r="DT132" s="320"/>
      <c r="DU132" s="320"/>
      <c r="DV132" s="320"/>
      <c r="DW132" s="320"/>
      <c r="DX132" s="279"/>
      <c r="DY132" s="279"/>
      <c r="DZ132" s="279"/>
      <c r="EA132" s="279"/>
      <c r="EB132" s="279"/>
      <c r="EC132" s="279"/>
      <c r="ED132" s="279"/>
      <c r="EE132" s="279"/>
      <c r="EF132" s="212"/>
      <c r="EH132" s="30"/>
      <c r="EI132" s="36"/>
      <c r="ET132" s="214"/>
      <c r="EU132" s="320"/>
      <c r="EV132" s="320"/>
      <c r="EW132" s="320"/>
      <c r="EX132" s="320"/>
      <c r="EY132" s="320"/>
      <c r="EZ132" s="320"/>
      <c r="FA132" s="320"/>
      <c r="FB132" s="320"/>
      <c r="FC132" s="320"/>
      <c r="FD132" s="320"/>
      <c r="FE132" s="320"/>
      <c r="FF132" s="320"/>
      <c r="FG132" s="320"/>
      <c r="FH132" s="320"/>
      <c r="FI132" s="320"/>
      <c r="FJ132" s="287"/>
      <c r="FK132" s="287"/>
      <c r="FL132" s="294"/>
      <c r="FM132" s="294"/>
      <c r="FN132" s="294"/>
      <c r="FO132" s="294"/>
      <c r="FP132" s="294"/>
      <c r="FQ132" s="294"/>
      <c r="FR132" s="211"/>
      <c r="FS132" s="320"/>
      <c r="FT132" s="320"/>
      <c r="FU132" s="320"/>
      <c r="FV132" s="320"/>
      <c r="FW132" s="320"/>
      <c r="FX132" s="44"/>
      <c r="FY132" s="29"/>
    </row>
    <row r="133" spans="2:181" ht="6" customHeight="1" x14ac:dyDescent="0.15"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N133" s="31"/>
      <c r="AP133" s="845"/>
      <c r="AQ133" s="846"/>
      <c r="AR133" s="846"/>
      <c r="AS133" s="846"/>
      <c r="AT133" s="846"/>
      <c r="AU133" s="846"/>
      <c r="AV133" s="846"/>
      <c r="AW133" s="846"/>
      <c r="AX133" s="880"/>
      <c r="AY133" s="47"/>
      <c r="AZ133" s="287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147"/>
      <c r="CK133" s="147"/>
      <c r="DR133" s="320"/>
      <c r="DS133" s="320"/>
      <c r="DT133" s="320"/>
      <c r="DU133" s="320"/>
      <c r="DV133" s="320"/>
      <c r="DW133" s="320"/>
      <c r="DX133" s="320"/>
      <c r="DY133" s="320"/>
      <c r="DZ133" s="320"/>
      <c r="EA133" s="287"/>
      <c r="EB133" s="287"/>
      <c r="EC133" s="287"/>
      <c r="ED133" s="287"/>
      <c r="EE133" s="287"/>
      <c r="EF133" s="212"/>
      <c r="EH133" s="30"/>
      <c r="EI133" s="36"/>
      <c r="EJ133" s="33"/>
      <c r="EK133" s="843" t="s">
        <v>299</v>
      </c>
      <c r="EL133" s="844"/>
      <c r="EM133" s="844"/>
      <c r="EN133" s="844"/>
      <c r="EO133" s="844"/>
      <c r="EP133" s="844"/>
      <c r="EQ133" s="844"/>
      <c r="ER133" s="844"/>
      <c r="ES133" s="847">
        <f>SUM(1+ES135+ES137)</f>
        <v>21</v>
      </c>
      <c r="ET133" s="214"/>
      <c r="EU133" s="320"/>
      <c r="EV133" s="320"/>
      <c r="EW133" s="320"/>
      <c r="EX133" s="320"/>
      <c r="EY133" s="320"/>
      <c r="EZ133" s="320"/>
      <c r="FA133" s="320"/>
      <c r="FB133" s="320"/>
      <c r="FC133" s="320"/>
      <c r="FD133" s="320"/>
      <c r="FE133" s="320"/>
      <c r="FF133" s="320"/>
      <c r="FG133" s="320"/>
      <c r="FH133" s="320"/>
      <c r="FI133" s="320"/>
      <c r="FJ133" s="287"/>
      <c r="FK133" s="287"/>
      <c r="FL133" s="294"/>
      <c r="FM133" s="294"/>
      <c r="FN133" s="294"/>
      <c r="FO133" s="294"/>
      <c r="FP133" s="294"/>
      <c r="FQ133" s="294"/>
      <c r="FR133" s="222"/>
      <c r="FS133" s="320"/>
      <c r="FT133" s="320"/>
      <c r="FU133" s="320"/>
      <c r="FV133" s="320"/>
      <c r="FW133" s="320"/>
      <c r="FX133" s="44"/>
      <c r="FY133" s="29"/>
    </row>
    <row r="134" spans="2:181" ht="6" customHeight="1" x14ac:dyDescent="0.15"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N134" s="31"/>
      <c r="AP134" s="320"/>
      <c r="AQ134" s="320"/>
      <c r="AR134" s="320"/>
      <c r="AS134" s="851" t="s">
        <v>539</v>
      </c>
      <c r="AT134" s="851"/>
      <c r="AU134" s="851"/>
      <c r="AV134" s="851"/>
      <c r="AW134" s="851"/>
      <c r="AX134" s="810">
        <v>4</v>
      </c>
      <c r="AY134" s="47"/>
      <c r="AZ134" s="287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CG134" s="31"/>
      <c r="CH134" s="31"/>
      <c r="CJ134" s="148"/>
      <c r="CK134" s="148"/>
      <c r="DS134" s="320"/>
      <c r="DT134" s="320"/>
      <c r="DU134" s="320"/>
      <c r="DV134" s="320"/>
      <c r="DW134" s="320"/>
      <c r="DX134" s="320"/>
      <c r="DY134" s="320"/>
      <c r="DZ134" s="320"/>
      <c r="EA134" s="287"/>
      <c r="EB134" s="287"/>
      <c r="EC134" s="287"/>
      <c r="ED134" s="287"/>
      <c r="EE134" s="287"/>
      <c r="EF134" s="212"/>
      <c r="EH134" s="30"/>
      <c r="EK134" s="845"/>
      <c r="EL134" s="846"/>
      <c r="EM134" s="846"/>
      <c r="EN134" s="846"/>
      <c r="EO134" s="846"/>
      <c r="EP134" s="846"/>
      <c r="EQ134" s="846"/>
      <c r="ER134" s="846"/>
      <c r="ES134" s="848"/>
      <c r="ET134" s="214"/>
      <c r="EU134" s="320"/>
      <c r="EV134" s="320"/>
      <c r="EW134" s="320"/>
      <c r="EX134" s="320"/>
      <c r="EY134" s="320"/>
      <c r="EZ134" s="320"/>
      <c r="FA134" s="320"/>
      <c r="FB134" s="320"/>
      <c r="FC134" s="320"/>
      <c r="FD134" s="320"/>
      <c r="FE134" s="320"/>
      <c r="FF134" s="320"/>
      <c r="FG134" s="320"/>
      <c r="FH134" s="320"/>
      <c r="FI134" s="320"/>
      <c r="FJ134" s="287"/>
      <c r="FK134" s="287"/>
      <c r="FL134" s="287"/>
      <c r="FM134" s="287"/>
      <c r="FN134" s="287"/>
      <c r="FO134" s="287"/>
      <c r="FP134" s="287"/>
      <c r="FQ134" s="287"/>
      <c r="FR134" s="211"/>
      <c r="FS134" s="320"/>
      <c r="FT134" s="320"/>
      <c r="FU134" s="320"/>
      <c r="FV134" s="320"/>
      <c r="FW134" s="320"/>
      <c r="FX134" s="44"/>
      <c r="FY134" s="29"/>
    </row>
    <row r="135" spans="2:181" ht="6" customHeight="1" x14ac:dyDescent="0.15">
      <c r="U135" s="320"/>
      <c r="AA135" s="320"/>
      <c r="AB135" s="320"/>
      <c r="AN135" s="287"/>
      <c r="AP135" s="320"/>
      <c r="AQ135" s="320"/>
      <c r="AR135" s="320"/>
      <c r="AS135" s="811"/>
      <c r="AT135" s="811"/>
      <c r="AU135" s="811"/>
      <c r="AV135" s="811"/>
      <c r="AW135" s="811"/>
      <c r="AX135" s="810"/>
      <c r="AY135" s="47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CG135" s="31"/>
      <c r="CH135" s="31"/>
      <c r="CJ135" s="287"/>
      <c r="CK135" s="287"/>
      <c r="CL135" s="147"/>
      <c r="CM135" s="147"/>
      <c r="CN135" s="147"/>
      <c r="CO135" s="147"/>
      <c r="CP135" s="147"/>
      <c r="CQ135" s="147"/>
      <c r="CR135" s="147"/>
      <c r="CS135" s="147"/>
      <c r="CT135" s="147"/>
      <c r="CU135" s="147"/>
      <c r="CV135" s="147"/>
      <c r="CW135" s="287"/>
      <c r="CX135" s="287"/>
      <c r="CY135" s="287"/>
      <c r="CZ135" s="287"/>
      <c r="DA135" s="287"/>
      <c r="DB135" s="287"/>
      <c r="DC135" s="287"/>
      <c r="DD135" s="287"/>
      <c r="DE135" s="287"/>
      <c r="DF135" s="287"/>
      <c r="DG135" s="320"/>
      <c r="DH135" s="320"/>
      <c r="DI135" s="320"/>
      <c r="DJ135" s="320"/>
      <c r="DK135" s="320"/>
      <c r="DL135" s="320"/>
      <c r="DM135" s="320"/>
      <c r="DN135" s="320"/>
      <c r="DO135" s="320"/>
      <c r="DP135" s="320"/>
      <c r="DQ135" s="320"/>
      <c r="DS135" s="320"/>
      <c r="DT135" s="320"/>
      <c r="DU135" s="320"/>
      <c r="DV135" s="320"/>
      <c r="DW135" s="320"/>
      <c r="DX135" s="320"/>
      <c r="DY135" s="320"/>
      <c r="DZ135" s="320"/>
      <c r="EA135" s="287"/>
      <c r="EB135" s="287"/>
      <c r="EC135" s="287"/>
      <c r="ED135" s="287"/>
      <c r="EE135" s="287"/>
      <c r="EF135" s="212"/>
      <c r="EH135" s="30"/>
      <c r="EK135" s="320"/>
      <c r="EL135" s="320"/>
      <c r="EM135" s="320"/>
      <c r="EN135" s="851" t="s">
        <v>492</v>
      </c>
      <c r="EO135" s="851"/>
      <c r="EP135" s="851"/>
      <c r="EQ135" s="851"/>
      <c r="ER135" s="851"/>
      <c r="ES135" s="810">
        <v>10</v>
      </c>
      <c r="ET135" s="214"/>
      <c r="EU135" s="320"/>
      <c r="EV135" s="320"/>
      <c r="EW135" s="320"/>
      <c r="EX135" s="320"/>
      <c r="EY135" s="320"/>
      <c r="EZ135" s="320"/>
      <c r="FA135" s="320"/>
      <c r="FB135" s="320"/>
      <c r="FC135" s="320"/>
      <c r="FD135" s="320"/>
      <c r="FE135" s="320"/>
      <c r="FF135" s="320"/>
      <c r="FG135" s="320"/>
      <c r="FH135" s="320"/>
      <c r="FI135" s="320"/>
      <c r="FJ135" s="287"/>
      <c r="FK135" s="287"/>
      <c r="FL135" s="287"/>
      <c r="FM135" s="287"/>
      <c r="FN135" s="287"/>
      <c r="FO135" s="287"/>
      <c r="FP135" s="287"/>
      <c r="FQ135" s="287"/>
      <c r="FR135" s="211"/>
      <c r="FS135" s="320"/>
      <c r="FT135" s="320"/>
      <c r="FU135" s="320"/>
      <c r="FV135" s="320"/>
      <c r="FW135" s="320"/>
      <c r="FX135" s="44"/>
      <c r="FY135" s="29"/>
    </row>
    <row r="136" spans="2:181" ht="6" customHeight="1" x14ac:dyDescent="0.15">
      <c r="U136" s="320"/>
      <c r="AA136" s="320"/>
      <c r="AB136" s="320"/>
      <c r="AO136" s="320"/>
      <c r="AP136" s="279"/>
      <c r="AQ136" s="279"/>
      <c r="AR136" s="279"/>
      <c r="AS136" s="279"/>
      <c r="AT136" s="279"/>
      <c r="AU136" s="279"/>
      <c r="AV136" s="279"/>
      <c r="AW136" s="279"/>
      <c r="AX136" s="291"/>
      <c r="AY136" s="47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CG136" s="31"/>
      <c r="CH136" s="31"/>
      <c r="CJ136" s="148"/>
      <c r="CK136" s="148"/>
      <c r="CL136" s="147"/>
      <c r="CM136" s="147"/>
      <c r="CN136" s="147"/>
      <c r="CO136" s="147"/>
      <c r="CP136" s="147"/>
      <c r="CQ136" s="147"/>
      <c r="CR136" s="147"/>
      <c r="CS136" s="147"/>
      <c r="CT136" s="147"/>
      <c r="CU136" s="147"/>
      <c r="CV136" s="147"/>
      <c r="CW136" s="287"/>
      <c r="CX136" s="287"/>
      <c r="CY136" s="287"/>
      <c r="CZ136" s="287"/>
      <c r="DA136" s="287"/>
      <c r="DB136" s="287"/>
      <c r="DC136" s="287"/>
      <c r="DD136" s="287"/>
      <c r="DE136" s="287"/>
      <c r="DF136" s="287"/>
      <c r="DG136" s="320"/>
      <c r="DH136" s="320"/>
      <c r="DI136" s="320"/>
      <c r="DJ136" s="320"/>
      <c r="DK136" s="320"/>
      <c r="DL136" s="320"/>
      <c r="DM136" s="320"/>
      <c r="DN136" s="320"/>
      <c r="DO136" s="320"/>
      <c r="DP136" s="320"/>
      <c r="DQ136" s="320"/>
      <c r="DS136" s="320"/>
      <c r="DT136" s="320"/>
      <c r="DU136" s="320"/>
      <c r="DV136" s="320"/>
      <c r="DW136" s="320"/>
      <c r="DX136" s="320"/>
      <c r="DY136" s="320"/>
      <c r="DZ136" s="320"/>
      <c r="EA136" s="287"/>
      <c r="EB136" s="287"/>
      <c r="EC136" s="287"/>
      <c r="ED136" s="287"/>
      <c r="EE136" s="287"/>
      <c r="EF136" s="212"/>
      <c r="EH136" s="30"/>
      <c r="EK136" s="320"/>
      <c r="EL136" s="320"/>
      <c r="EM136" s="320"/>
      <c r="EN136" s="811"/>
      <c r="EO136" s="811"/>
      <c r="EP136" s="811"/>
      <c r="EQ136" s="811"/>
      <c r="ER136" s="811"/>
      <c r="ES136" s="810"/>
      <c r="ET136" s="214"/>
      <c r="EU136" s="320"/>
      <c r="EV136" s="320"/>
      <c r="EW136" s="320"/>
      <c r="EX136" s="320"/>
      <c r="EY136" s="320"/>
      <c r="EZ136" s="320"/>
      <c r="FA136" s="320"/>
      <c r="FB136" s="320"/>
      <c r="FC136" s="320"/>
      <c r="FD136" s="320"/>
      <c r="FE136" s="320"/>
      <c r="FF136" s="320"/>
      <c r="FG136" s="320"/>
      <c r="FH136" s="320"/>
      <c r="FI136" s="320"/>
      <c r="FJ136" s="287"/>
      <c r="FK136" s="287"/>
      <c r="FL136" s="287"/>
      <c r="FM136" s="287"/>
      <c r="FN136" s="287"/>
      <c r="FO136" s="287"/>
      <c r="FP136" s="287"/>
      <c r="FQ136" s="287"/>
      <c r="FR136" s="320"/>
      <c r="FS136" s="320"/>
      <c r="FT136" s="320"/>
      <c r="FU136" s="320"/>
      <c r="FV136" s="320"/>
      <c r="FW136" s="320"/>
      <c r="FX136" s="44"/>
      <c r="FY136" s="29"/>
    </row>
    <row r="137" spans="2:181" ht="6" customHeight="1" x14ac:dyDescent="0.15">
      <c r="C137" s="320"/>
      <c r="D137" s="320"/>
      <c r="E137" s="320"/>
      <c r="F137" s="320"/>
      <c r="G137" s="320"/>
      <c r="H137" s="320"/>
      <c r="I137" s="320"/>
      <c r="J137" s="320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287"/>
      <c r="V137" s="31"/>
      <c r="W137" s="31"/>
      <c r="X137" s="31"/>
      <c r="Y137" s="31"/>
      <c r="Z137" s="31"/>
      <c r="AA137" s="287"/>
      <c r="AB137" s="287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287"/>
      <c r="AO137" s="320"/>
      <c r="AP137" s="279"/>
      <c r="AQ137" s="279"/>
      <c r="AR137" s="279"/>
      <c r="AS137" s="279"/>
      <c r="AT137" s="279"/>
      <c r="AU137" s="279"/>
      <c r="AV137" s="279"/>
      <c r="AW137" s="279"/>
      <c r="AX137" s="291"/>
      <c r="AY137" s="47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CJ137" s="148"/>
      <c r="CK137" s="148"/>
      <c r="CL137" s="147"/>
      <c r="CM137" s="147"/>
      <c r="CN137" s="147"/>
      <c r="CO137" s="147"/>
      <c r="CP137" s="147"/>
      <c r="CQ137" s="147"/>
      <c r="CR137" s="147"/>
      <c r="CS137" s="147"/>
      <c r="CT137" s="147"/>
      <c r="CU137" s="147"/>
      <c r="CV137" s="147"/>
      <c r="CW137" s="147"/>
      <c r="CX137" s="147"/>
      <c r="CY137" s="147"/>
      <c r="CZ137" s="147"/>
      <c r="DA137" s="147"/>
      <c r="DB137" s="147"/>
      <c r="DC137" s="147"/>
      <c r="DD137" s="147"/>
      <c r="DE137" s="147"/>
      <c r="DF137" s="147"/>
      <c r="DG137" s="149"/>
      <c r="DH137" s="149"/>
      <c r="DI137" s="149"/>
      <c r="DJ137" s="149"/>
      <c r="DK137" s="149"/>
      <c r="DL137" s="149"/>
      <c r="DM137" s="149"/>
      <c r="DN137" s="149"/>
      <c r="DO137" s="149"/>
      <c r="DP137" s="320"/>
      <c r="DQ137" s="320"/>
      <c r="DR137" s="320"/>
      <c r="DS137" s="320"/>
      <c r="DT137" s="320"/>
      <c r="DU137" s="320"/>
      <c r="DV137" s="320"/>
      <c r="DW137" s="320"/>
      <c r="DX137" s="320"/>
      <c r="DY137" s="320"/>
      <c r="DZ137" s="320"/>
      <c r="EA137" s="320"/>
      <c r="EB137" s="320"/>
      <c r="EC137" s="320"/>
      <c r="ED137" s="320"/>
      <c r="EE137" s="320"/>
      <c r="EF137" s="320"/>
      <c r="EH137" s="30"/>
      <c r="EK137" s="320"/>
      <c r="EL137" s="320"/>
      <c r="EM137" s="320"/>
      <c r="EN137" s="811" t="s">
        <v>503</v>
      </c>
      <c r="EO137" s="811"/>
      <c r="EP137" s="811"/>
      <c r="EQ137" s="811"/>
      <c r="ER137" s="811"/>
      <c r="ES137" s="810">
        <v>10</v>
      </c>
      <c r="ET137" s="47"/>
      <c r="EU137" s="320"/>
      <c r="EV137" s="320"/>
      <c r="EW137" s="320"/>
      <c r="EX137" s="320"/>
      <c r="EY137" s="320"/>
      <c r="EZ137" s="320"/>
      <c r="FA137" s="320"/>
      <c r="FB137" s="320"/>
      <c r="FC137" s="320"/>
      <c r="FD137" s="320"/>
      <c r="FE137" s="320"/>
      <c r="FF137" s="320"/>
      <c r="FG137" s="320"/>
      <c r="FH137" s="320"/>
      <c r="FI137" s="320"/>
      <c r="FJ137" s="287"/>
      <c r="FK137" s="287"/>
      <c r="FL137" s="287"/>
      <c r="FM137" s="287"/>
      <c r="FN137" s="287"/>
      <c r="FO137" s="287"/>
      <c r="FP137" s="287"/>
      <c r="FQ137" s="287"/>
      <c r="FR137" s="320"/>
      <c r="FS137" s="320"/>
      <c r="FT137" s="320"/>
      <c r="FU137" s="320"/>
      <c r="FV137" s="320"/>
      <c r="FW137" s="320"/>
      <c r="FX137" s="44"/>
      <c r="FY137" s="29"/>
    </row>
    <row r="138" spans="2:181" ht="6" customHeight="1" x14ac:dyDescent="0.15">
      <c r="C138" s="320"/>
      <c r="D138" s="320"/>
      <c r="E138" s="320"/>
      <c r="F138" s="320"/>
      <c r="G138" s="320"/>
      <c r="H138" s="320"/>
      <c r="I138" s="320"/>
      <c r="J138" s="320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287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53"/>
      <c r="AO138" s="59"/>
      <c r="AP138" s="59"/>
      <c r="AQ138" s="59"/>
      <c r="AR138" s="59"/>
      <c r="AS138" s="53"/>
      <c r="AT138" s="53"/>
      <c r="AU138" s="53"/>
      <c r="AV138" s="53"/>
      <c r="AW138" s="53"/>
      <c r="AX138" s="223"/>
      <c r="AY138" s="47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287"/>
      <c r="BM138" s="287"/>
      <c r="BN138" s="287"/>
      <c r="BO138" s="287"/>
      <c r="BP138" s="287"/>
      <c r="BQ138" s="287"/>
      <c r="BR138" s="287"/>
      <c r="BS138" s="287"/>
      <c r="BT138" s="287"/>
      <c r="BU138" s="287"/>
      <c r="BV138" s="287"/>
      <c r="BW138" s="287"/>
      <c r="CJ138" s="148"/>
      <c r="CK138" s="148"/>
      <c r="CL138" s="147"/>
      <c r="CM138" s="147"/>
      <c r="CN138" s="147"/>
      <c r="CO138" s="147"/>
      <c r="CP138" s="147"/>
      <c r="CQ138" s="147"/>
      <c r="CR138" s="147"/>
      <c r="CS138" s="147"/>
      <c r="CT138" s="147"/>
      <c r="CU138" s="147"/>
      <c r="CV138" s="147"/>
      <c r="CW138" s="147"/>
      <c r="CX138" s="147"/>
      <c r="CY138" s="147"/>
      <c r="CZ138" s="147"/>
      <c r="DA138" s="147"/>
      <c r="DB138" s="147"/>
      <c r="DC138" s="147"/>
      <c r="DD138" s="147"/>
      <c r="DE138" s="147"/>
      <c r="DF138" s="147"/>
      <c r="DG138" s="149"/>
      <c r="DH138" s="149"/>
      <c r="DI138" s="149"/>
      <c r="DJ138" s="149"/>
      <c r="DK138" s="149"/>
      <c r="DL138" s="149"/>
      <c r="DM138" s="149"/>
      <c r="DN138" s="149"/>
      <c r="DO138" s="149"/>
      <c r="DP138" s="320"/>
      <c r="DQ138" s="320"/>
      <c r="DR138" s="151"/>
      <c r="DS138" s="320"/>
      <c r="DT138" s="320"/>
      <c r="DU138" s="320"/>
      <c r="DV138" s="320"/>
      <c r="DW138" s="320"/>
      <c r="DX138" s="320"/>
      <c r="DY138" s="320"/>
      <c r="DZ138" s="320"/>
      <c r="EA138" s="320"/>
      <c r="EB138" s="320"/>
      <c r="EC138" s="320"/>
      <c r="ED138" s="320"/>
      <c r="EE138" s="320"/>
      <c r="EF138" s="320"/>
      <c r="EH138" s="30"/>
      <c r="EK138" s="320"/>
      <c r="EL138" s="320"/>
      <c r="EM138" s="320"/>
      <c r="EN138" s="811"/>
      <c r="EO138" s="811"/>
      <c r="EP138" s="811"/>
      <c r="EQ138" s="811"/>
      <c r="ER138" s="811"/>
      <c r="ES138" s="810"/>
      <c r="ET138" s="47"/>
      <c r="EU138" s="320"/>
      <c r="EV138" s="320"/>
      <c r="EW138" s="320"/>
      <c r="EX138" s="320"/>
      <c r="EY138" s="320"/>
      <c r="EZ138" s="320"/>
      <c r="FA138" s="320"/>
      <c r="FB138" s="320"/>
      <c r="FC138" s="320"/>
      <c r="FD138" s="320"/>
      <c r="FE138" s="320"/>
      <c r="FF138" s="320"/>
      <c r="FG138" s="320"/>
      <c r="FH138" s="320"/>
      <c r="FI138" s="320"/>
      <c r="FJ138" s="287"/>
      <c r="FK138" s="287"/>
      <c r="FL138" s="294"/>
      <c r="FM138" s="294"/>
      <c r="FN138" s="294"/>
      <c r="FO138" s="294"/>
      <c r="FP138" s="294"/>
      <c r="FQ138" s="294"/>
      <c r="FR138" s="211"/>
      <c r="FS138" s="320"/>
      <c r="FT138" s="320"/>
      <c r="FU138" s="320"/>
      <c r="FV138" s="320"/>
      <c r="FW138" s="320"/>
      <c r="FX138" s="44"/>
      <c r="FY138" s="29"/>
    </row>
    <row r="139" spans="2:181" ht="6" customHeight="1" x14ac:dyDescent="0.15">
      <c r="B139" s="55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6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287"/>
      <c r="AO139" s="320"/>
      <c r="AP139" s="320"/>
      <c r="AQ139" s="320"/>
      <c r="AR139" s="320"/>
      <c r="AS139" s="287"/>
      <c r="AT139" s="287"/>
      <c r="AU139" s="287"/>
      <c r="AV139" s="287"/>
      <c r="AW139" s="287"/>
      <c r="AX139" s="21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7"/>
      <c r="BL139" s="287"/>
      <c r="BM139" s="287"/>
      <c r="BN139" s="287"/>
      <c r="BO139" s="287"/>
      <c r="BP139" s="287"/>
      <c r="BQ139" s="287"/>
      <c r="BR139" s="287"/>
      <c r="BS139" s="287"/>
      <c r="BT139" s="287"/>
      <c r="BU139" s="287"/>
      <c r="BV139" s="287"/>
      <c r="BW139" s="287"/>
      <c r="CJ139" s="148"/>
      <c r="CK139" s="148"/>
      <c r="CL139" s="153"/>
      <c r="CM139" s="153"/>
      <c r="CN139" s="153"/>
      <c r="CO139" s="153"/>
      <c r="CP139" s="153"/>
      <c r="CQ139" s="153"/>
      <c r="CR139" s="153"/>
      <c r="CS139" s="153"/>
      <c r="CT139" s="153"/>
      <c r="CU139" s="153"/>
      <c r="CV139" s="153"/>
      <c r="CW139" s="153"/>
      <c r="CX139" s="153"/>
      <c r="CY139" s="153"/>
      <c r="CZ139" s="153"/>
      <c r="DA139" s="153"/>
      <c r="DB139" s="153"/>
      <c r="DC139" s="153"/>
      <c r="DD139" s="153"/>
      <c r="DE139" s="153"/>
      <c r="DF139" s="153"/>
      <c r="DG139" s="149"/>
      <c r="DH139" s="149"/>
      <c r="DI139" s="149"/>
      <c r="DJ139" s="149"/>
      <c r="DK139" s="149"/>
      <c r="DL139" s="149"/>
      <c r="DM139" s="149"/>
      <c r="DN139" s="149"/>
      <c r="DO139" s="149"/>
      <c r="DP139" s="320"/>
      <c r="DQ139" s="320"/>
      <c r="DR139" s="151"/>
      <c r="DS139" s="320"/>
      <c r="DT139" s="320"/>
      <c r="DU139" s="320"/>
      <c r="DV139" s="279"/>
      <c r="DW139" s="279"/>
      <c r="DX139" s="279"/>
      <c r="DY139" s="279"/>
      <c r="DZ139" s="279"/>
      <c r="EA139" s="279"/>
      <c r="EB139" s="279"/>
      <c r="EC139" s="279"/>
      <c r="ED139" s="279"/>
      <c r="EE139" s="279"/>
      <c r="EF139" s="212"/>
      <c r="EH139" s="30"/>
      <c r="ET139" s="214"/>
      <c r="EU139" s="320"/>
      <c r="EV139" s="320"/>
      <c r="EW139" s="320"/>
      <c r="EX139" s="320"/>
      <c r="EY139" s="320"/>
      <c r="EZ139" s="320"/>
      <c r="FA139" s="320"/>
      <c r="FB139" s="320"/>
      <c r="FC139" s="320"/>
      <c r="FD139" s="320"/>
      <c r="FE139" s="320"/>
      <c r="FF139" s="320"/>
      <c r="FG139" s="320"/>
      <c r="FH139" s="320"/>
      <c r="FI139" s="320"/>
      <c r="FJ139" s="287"/>
      <c r="FK139" s="287"/>
      <c r="FL139" s="294"/>
      <c r="FM139" s="294"/>
      <c r="FN139" s="294"/>
      <c r="FO139" s="294"/>
      <c r="FP139" s="294"/>
      <c r="FQ139" s="294"/>
      <c r="FR139" s="222"/>
      <c r="FS139" s="320"/>
      <c r="FT139" s="320"/>
      <c r="FU139" s="320"/>
      <c r="FV139" s="320"/>
      <c r="FW139" s="320"/>
      <c r="FX139" s="44"/>
      <c r="FY139" s="29"/>
    </row>
    <row r="140" spans="2:181" ht="6" customHeight="1" x14ac:dyDescent="0.15">
      <c r="B140" s="46"/>
      <c r="C140" s="881" t="s">
        <v>725</v>
      </c>
      <c r="D140" s="811"/>
      <c r="E140" s="811"/>
      <c r="F140" s="811"/>
      <c r="G140" s="811"/>
      <c r="H140" s="811"/>
      <c r="I140" s="811"/>
      <c r="J140" s="811"/>
      <c r="K140" s="811"/>
      <c r="L140" s="811"/>
      <c r="M140" s="811"/>
      <c r="N140" s="287"/>
      <c r="O140" s="320"/>
      <c r="P140" s="287"/>
      <c r="Q140" s="287"/>
      <c r="R140" s="287"/>
      <c r="S140" s="287"/>
      <c r="T140" s="287"/>
      <c r="U140" s="287"/>
      <c r="V140" s="287"/>
      <c r="W140" s="287"/>
      <c r="X140" s="287"/>
      <c r="Y140" s="287"/>
      <c r="Z140" s="287"/>
      <c r="AA140" s="287"/>
      <c r="AB140" s="287"/>
      <c r="AC140" s="287"/>
      <c r="AD140" s="287"/>
      <c r="AE140" s="287"/>
      <c r="AF140" s="287"/>
      <c r="AG140" s="287"/>
      <c r="AH140" s="287"/>
      <c r="AI140" s="287"/>
      <c r="AJ140" s="287"/>
      <c r="AK140" s="287"/>
      <c r="AL140" s="287"/>
      <c r="AM140" s="287"/>
      <c r="AN140" s="287"/>
      <c r="AO140" s="287"/>
      <c r="AP140" s="287"/>
      <c r="AQ140" s="287"/>
      <c r="AR140" s="287"/>
      <c r="AS140" s="287"/>
      <c r="AT140" s="287"/>
      <c r="AU140" s="287"/>
      <c r="AV140" s="287"/>
      <c r="AW140" s="287"/>
      <c r="AX140" s="287"/>
      <c r="AY140" s="287"/>
      <c r="AZ140" s="287"/>
      <c r="BA140" s="287"/>
      <c r="BB140" s="287"/>
      <c r="BC140" s="287"/>
      <c r="BD140" s="287"/>
      <c r="BE140" s="287"/>
      <c r="BF140" s="287"/>
      <c r="BG140" s="287"/>
      <c r="BH140" s="287"/>
      <c r="BI140" s="287"/>
      <c r="BJ140" s="287"/>
      <c r="BK140" s="47"/>
      <c r="BL140" s="287"/>
      <c r="BM140" s="287"/>
      <c r="BN140" s="287"/>
      <c r="BO140" s="287"/>
      <c r="BP140" s="287"/>
      <c r="BQ140" s="287"/>
      <c r="BR140" s="287"/>
      <c r="BS140" s="287"/>
      <c r="BT140" s="287"/>
      <c r="BU140" s="287"/>
      <c r="BV140" s="287"/>
      <c r="BW140" s="287"/>
      <c r="CJ140" s="148"/>
      <c r="CK140" s="148"/>
      <c r="CL140" s="153"/>
      <c r="CM140" s="153"/>
      <c r="CN140" s="153"/>
      <c r="CO140" s="153"/>
      <c r="CP140" s="153"/>
      <c r="CQ140" s="153"/>
      <c r="CR140" s="153"/>
      <c r="CS140" s="153"/>
      <c r="CT140" s="153"/>
      <c r="CU140" s="153"/>
      <c r="CV140" s="153"/>
      <c r="CW140" s="153"/>
      <c r="CX140" s="153"/>
      <c r="CY140" s="153"/>
      <c r="CZ140" s="153"/>
      <c r="DA140" s="153"/>
      <c r="DB140" s="153"/>
      <c r="DC140" s="153"/>
      <c r="DD140" s="153"/>
      <c r="DE140" s="153"/>
      <c r="DF140" s="153"/>
      <c r="DG140" s="149"/>
      <c r="DH140" s="149"/>
      <c r="DI140" s="149"/>
      <c r="DJ140" s="149"/>
      <c r="DK140" s="149"/>
      <c r="DL140" s="149"/>
      <c r="DM140" s="149"/>
      <c r="DN140" s="149"/>
      <c r="DO140" s="149"/>
      <c r="DP140" s="320"/>
      <c r="DQ140" s="320"/>
      <c r="DR140" s="154"/>
      <c r="DS140" s="320"/>
      <c r="DT140" s="320"/>
      <c r="DU140" s="320"/>
      <c r="DV140" s="279"/>
      <c r="DW140" s="279"/>
      <c r="DX140" s="279"/>
      <c r="DY140" s="279"/>
      <c r="DZ140" s="279"/>
      <c r="EA140" s="279"/>
      <c r="EB140" s="279"/>
      <c r="EC140" s="279"/>
      <c r="ED140" s="279"/>
      <c r="EE140" s="279"/>
      <c r="EF140" s="212"/>
      <c r="EH140" s="30"/>
      <c r="ET140" s="214"/>
      <c r="EU140" s="320"/>
      <c r="EV140" s="320"/>
      <c r="EW140" s="320"/>
      <c r="EX140" s="320"/>
      <c r="EY140" s="320"/>
      <c r="EZ140" s="320"/>
      <c r="FA140" s="320"/>
      <c r="FB140" s="320"/>
      <c r="FC140" s="320"/>
      <c r="FD140" s="320"/>
      <c r="FE140" s="320"/>
      <c r="FF140" s="320"/>
      <c r="FG140" s="320"/>
      <c r="FH140" s="320"/>
      <c r="FI140" s="320"/>
      <c r="FJ140" s="287"/>
      <c r="FK140" s="287"/>
      <c r="FL140" s="287"/>
      <c r="FM140" s="287"/>
      <c r="FN140" s="287"/>
      <c r="FO140" s="287"/>
      <c r="FP140" s="287"/>
      <c r="FQ140" s="287"/>
      <c r="FR140" s="212"/>
      <c r="FS140" s="320"/>
      <c r="FT140" s="320"/>
      <c r="FU140" s="320"/>
      <c r="FV140" s="320"/>
      <c r="FW140" s="320"/>
      <c r="FX140" s="44"/>
      <c r="FY140" s="29"/>
    </row>
    <row r="141" spans="2:181" ht="6" customHeight="1" x14ac:dyDescent="0.15">
      <c r="B141" s="46"/>
      <c r="C141" s="882"/>
      <c r="D141" s="882"/>
      <c r="E141" s="882"/>
      <c r="F141" s="882"/>
      <c r="G141" s="882"/>
      <c r="H141" s="882"/>
      <c r="I141" s="882"/>
      <c r="J141" s="882"/>
      <c r="K141" s="882"/>
      <c r="L141" s="882"/>
      <c r="M141" s="882"/>
      <c r="N141" s="287"/>
      <c r="O141" s="320"/>
      <c r="P141" s="287"/>
      <c r="Q141" s="287"/>
      <c r="R141" s="287"/>
      <c r="S141" s="287"/>
      <c r="T141" s="287"/>
      <c r="U141" s="287"/>
      <c r="V141" s="287"/>
      <c r="W141" s="287"/>
      <c r="X141" s="287"/>
      <c r="Y141" s="287"/>
      <c r="Z141" s="287"/>
      <c r="AA141" s="287"/>
      <c r="AB141" s="287"/>
      <c r="AC141" s="287"/>
      <c r="AD141" s="287"/>
      <c r="AE141" s="287"/>
      <c r="AF141" s="287"/>
      <c r="AG141" s="287"/>
      <c r="AH141" s="287"/>
      <c r="AI141" s="287"/>
      <c r="AJ141" s="287"/>
      <c r="AK141" s="287"/>
      <c r="AL141" s="287"/>
      <c r="AM141" s="287"/>
      <c r="AN141" s="287"/>
      <c r="AO141" s="287"/>
      <c r="AP141" s="287"/>
      <c r="AQ141" s="287"/>
      <c r="AR141" s="287"/>
      <c r="AS141" s="287"/>
      <c r="AT141" s="287"/>
      <c r="AU141" s="287"/>
      <c r="AV141" s="287"/>
      <c r="AW141" s="287"/>
      <c r="AX141" s="287"/>
      <c r="AY141" s="287"/>
      <c r="AZ141" s="287"/>
      <c r="BA141" s="287"/>
      <c r="BB141" s="287"/>
      <c r="BC141" s="287"/>
      <c r="BD141" s="287"/>
      <c r="BE141" s="287"/>
      <c r="BF141" s="287"/>
      <c r="BG141" s="287"/>
      <c r="BH141" s="287"/>
      <c r="BI141" s="287"/>
      <c r="BJ141" s="287"/>
      <c r="BK141" s="47"/>
      <c r="BL141" s="287"/>
      <c r="BM141" s="287"/>
      <c r="BN141" s="287"/>
      <c r="BO141" s="287"/>
      <c r="BP141" s="287"/>
      <c r="BQ141" s="287"/>
      <c r="BR141" s="287"/>
      <c r="BS141" s="287"/>
      <c r="BT141" s="287"/>
      <c r="BU141" s="287"/>
      <c r="BV141" s="287"/>
      <c r="BW141" s="287"/>
      <c r="CJ141" s="148"/>
      <c r="CK141" s="148"/>
      <c r="CL141" s="147"/>
      <c r="CM141" s="147"/>
      <c r="CN141" s="147"/>
      <c r="CO141" s="147"/>
      <c r="CP141" s="147"/>
      <c r="CQ141" s="147"/>
      <c r="CR141" s="147"/>
      <c r="CS141" s="147"/>
      <c r="CT141" s="147"/>
      <c r="CU141" s="147"/>
      <c r="CV141" s="147"/>
      <c r="CW141" s="147"/>
      <c r="CX141" s="147"/>
      <c r="CY141" s="147"/>
      <c r="CZ141" s="147"/>
      <c r="DA141" s="147"/>
      <c r="DB141" s="147"/>
      <c r="DC141" s="147"/>
      <c r="DD141" s="147"/>
      <c r="DE141" s="147"/>
      <c r="DF141" s="147"/>
      <c r="DG141" s="149"/>
      <c r="DH141" s="149"/>
      <c r="DI141" s="149"/>
      <c r="DJ141" s="149"/>
      <c r="DK141" s="149"/>
      <c r="DL141" s="149"/>
      <c r="DM141" s="149"/>
      <c r="DN141" s="149"/>
      <c r="DO141" s="149"/>
      <c r="DP141" s="320"/>
      <c r="DQ141" s="320"/>
      <c r="DR141" s="154"/>
      <c r="DS141" s="320"/>
      <c r="DT141" s="320"/>
      <c r="DU141" s="320"/>
      <c r="DV141" s="320"/>
      <c r="DW141" s="320"/>
      <c r="DX141" s="320"/>
      <c r="DY141" s="320"/>
      <c r="DZ141" s="320"/>
      <c r="EA141" s="320"/>
      <c r="EB141" s="320"/>
      <c r="EC141" s="320"/>
      <c r="ED141" s="320"/>
      <c r="EE141" s="320"/>
      <c r="EF141" s="320"/>
      <c r="EH141" s="37"/>
      <c r="EI141" s="843" t="s">
        <v>302</v>
      </c>
      <c r="EJ141" s="844"/>
      <c r="EK141" s="844"/>
      <c r="EL141" s="844"/>
      <c r="EM141" s="844"/>
      <c r="EN141" s="844"/>
      <c r="EO141" s="844"/>
      <c r="EP141" s="844"/>
      <c r="EQ141" s="844"/>
      <c r="ER141" s="844"/>
      <c r="ES141" s="847">
        <f>2+ES145+ES163</f>
        <v>43</v>
      </c>
      <c r="ET141" s="47"/>
      <c r="EU141" s="320"/>
      <c r="EV141" s="320"/>
      <c r="EW141" s="320"/>
      <c r="EX141" s="320"/>
      <c r="EY141" s="320"/>
      <c r="EZ141" s="320"/>
      <c r="FA141" s="320"/>
      <c r="FB141" s="320"/>
      <c r="FC141" s="320"/>
      <c r="FD141" s="320"/>
      <c r="FE141" s="320"/>
      <c r="FF141" s="320"/>
      <c r="FG141" s="320"/>
      <c r="FH141" s="320"/>
      <c r="FI141" s="320"/>
      <c r="FJ141" s="287"/>
      <c r="FK141" s="287"/>
      <c r="FL141" s="287"/>
      <c r="FM141" s="287"/>
      <c r="FN141" s="287"/>
      <c r="FO141" s="287"/>
      <c r="FP141" s="287"/>
      <c r="FQ141" s="287"/>
      <c r="FR141" s="212"/>
      <c r="FS141" s="320"/>
      <c r="FT141" s="320"/>
      <c r="FU141" s="320"/>
      <c r="FV141" s="320"/>
      <c r="FW141" s="320"/>
      <c r="FX141" s="44"/>
      <c r="FY141" s="29"/>
    </row>
    <row r="142" spans="2:181" ht="6" customHeight="1" x14ac:dyDescent="0.15">
      <c r="B142" s="46"/>
      <c r="C142" s="843" t="s">
        <v>254</v>
      </c>
      <c r="D142" s="844"/>
      <c r="E142" s="844"/>
      <c r="F142" s="844"/>
      <c r="G142" s="844"/>
      <c r="H142" s="844"/>
      <c r="I142" s="844"/>
      <c r="J142" s="844"/>
      <c r="K142" s="844"/>
      <c r="L142" s="844"/>
      <c r="M142" s="870">
        <f>M146+M156+2</f>
        <v>26</v>
      </c>
      <c r="N142" s="287"/>
      <c r="O142" s="320"/>
      <c r="P142" s="843" t="s">
        <v>266</v>
      </c>
      <c r="Q142" s="844"/>
      <c r="R142" s="844"/>
      <c r="S142" s="844"/>
      <c r="T142" s="844"/>
      <c r="U142" s="844"/>
      <c r="V142" s="844"/>
      <c r="W142" s="844"/>
      <c r="X142" s="844"/>
      <c r="Y142" s="844"/>
      <c r="Z142" s="877">
        <f>Z146+2</f>
        <v>9</v>
      </c>
      <c r="AA142" s="287"/>
      <c r="AB142" s="843" t="s">
        <v>275</v>
      </c>
      <c r="AC142" s="844"/>
      <c r="AD142" s="844"/>
      <c r="AE142" s="844"/>
      <c r="AF142" s="844"/>
      <c r="AG142" s="844"/>
      <c r="AH142" s="844"/>
      <c r="AI142" s="844"/>
      <c r="AJ142" s="844"/>
      <c r="AK142" s="844"/>
      <c r="AL142" s="870">
        <f>2+AL146</f>
        <v>12</v>
      </c>
      <c r="AM142" s="287"/>
      <c r="AN142" s="843" t="s">
        <v>282</v>
      </c>
      <c r="AO142" s="844"/>
      <c r="AP142" s="844"/>
      <c r="AQ142" s="844"/>
      <c r="AR142" s="844"/>
      <c r="AS142" s="844"/>
      <c r="AT142" s="844"/>
      <c r="AU142" s="844"/>
      <c r="AV142" s="844"/>
      <c r="AW142" s="844"/>
      <c r="AX142" s="870">
        <f>AX146+2</f>
        <v>15</v>
      </c>
      <c r="AY142" s="287"/>
      <c r="AZ142" s="843" t="s">
        <v>288</v>
      </c>
      <c r="BA142" s="844"/>
      <c r="BB142" s="844"/>
      <c r="BC142" s="844"/>
      <c r="BD142" s="844"/>
      <c r="BE142" s="844"/>
      <c r="BF142" s="844"/>
      <c r="BG142" s="844"/>
      <c r="BH142" s="844"/>
      <c r="BI142" s="844"/>
      <c r="BJ142" s="877">
        <f>2+BJ146+BJ156</f>
        <v>20</v>
      </c>
      <c r="BK142" s="47"/>
      <c r="BL142" s="287"/>
      <c r="BM142" s="276"/>
      <c r="BN142" s="276"/>
      <c r="BO142" s="276"/>
      <c r="BP142" s="276"/>
      <c r="BQ142" s="276"/>
      <c r="BR142" s="276"/>
      <c r="BS142" s="276"/>
      <c r="BT142" s="276"/>
      <c r="BU142" s="276"/>
      <c r="BV142" s="319"/>
      <c r="BW142" s="287"/>
      <c r="CJ142" s="148"/>
      <c r="CK142" s="148"/>
      <c r="CL142" s="147"/>
      <c r="CM142" s="147"/>
      <c r="CN142" s="147"/>
      <c r="CO142" s="147"/>
      <c r="CP142" s="147"/>
      <c r="CQ142" s="147"/>
      <c r="CR142" s="147"/>
      <c r="CS142" s="147"/>
      <c r="CT142" s="147"/>
      <c r="CU142" s="147"/>
      <c r="CV142" s="147"/>
      <c r="CW142" s="147"/>
      <c r="CX142" s="147"/>
      <c r="CY142" s="147"/>
      <c r="CZ142" s="147"/>
      <c r="DA142" s="147"/>
      <c r="DB142" s="147"/>
      <c r="DC142" s="147"/>
      <c r="DD142" s="147"/>
      <c r="DE142" s="147"/>
      <c r="DF142" s="147"/>
      <c r="DG142" s="149"/>
      <c r="DH142" s="149"/>
      <c r="DI142" s="149"/>
      <c r="DJ142" s="149"/>
      <c r="DK142" s="149"/>
      <c r="DL142" s="149"/>
      <c r="DM142" s="149"/>
      <c r="DN142" s="149"/>
      <c r="DO142" s="149"/>
      <c r="DP142" s="320"/>
      <c r="DQ142" s="320"/>
      <c r="DR142" s="154"/>
      <c r="DS142" s="320"/>
      <c r="DT142" s="320"/>
      <c r="DU142" s="320"/>
      <c r="DV142" s="320"/>
      <c r="DW142" s="320"/>
      <c r="DX142" s="320"/>
      <c r="DY142" s="320"/>
      <c r="DZ142" s="320"/>
      <c r="EA142" s="320"/>
      <c r="EB142" s="320"/>
      <c r="EC142" s="320"/>
      <c r="ED142" s="320"/>
      <c r="EE142" s="320"/>
      <c r="EF142" s="320"/>
      <c r="EH142" s="30"/>
      <c r="EI142" s="845"/>
      <c r="EJ142" s="846"/>
      <c r="EK142" s="846"/>
      <c r="EL142" s="846"/>
      <c r="EM142" s="846"/>
      <c r="EN142" s="846"/>
      <c r="EO142" s="846"/>
      <c r="EP142" s="846"/>
      <c r="EQ142" s="846"/>
      <c r="ER142" s="846"/>
      <c r="ES142" s="848"/>
      <c r="ET142" s="47"/>
      <c r="EU142" s="320"/>
      <c r="EV142" s="320"/>
      <c r="EW142" s="320"/>
      <c r="EX142" s="320"/>
      <c r="EY142" s="320"/>
      <c r="EZ142" s="320"/>
      <c r="FA142" s="320"/>
      <c r="FB142" s="320"/>
      <c r="FC142" s="320"/>
      <c r="FD142" s="320"/>
      <c r="FE142" s="320"/>
      <c r="FF142" s="320"/>
      <c r="FG142" s="320"/>
      <c r="FH142" s="320"/>
      <c r="FI142" s="320"/>
      <c r="FJ142" s="287"/>
      <c r="FK142" s="287"/>
      <c r="FL142" s="287"/>
      <c r="FM142" s="287"/>
      <c r="FN142" s="287"/>
      <c r="FO142" s="287"/>
      <c r="FP142" s="287"/>
      <c r="FQ142" s="287"/>
      <c r="FR142" s="320"/>
      <c r="FS142" s="320"/>
      <c r="FT142" s="320"/>
      <c r="FU142" s="320"/>
      <c r="FV142" s="320"/>
      <c r="FW142" s="320"/>
      <c r="FX142" s="44"/>
      <c r="FY142" s="29"/>
    </row>
    <row r="143" spans="2:181" ht="6" customHeight="1" x14ac:dyDescent="0.15">
      <c r="B143" s="46"/>
      <c r="C143" s="845"/>
      <c r="D143" s="846"/>
      <c r="E143" s="846"/>
      <c r="F143" s="846"/>
      <c r="G143" s="846"/>
      <c r="H143" s="846"/>
      <c r="I143" s="846"/>
      <c r="J143" s="846"/>
      <c r="K143" s="846"/>
      <c r="L143" s="846"/>
      <c r="M143" s="871"/>
      <c r="N143" s="287"/>
      <c r="O143" s="320"/>
      <c r="P143" s="845"/>
      <c r="Q143" s="846"/>
      <c r="R143" s="846"/>
      <c r="S143" s="846"/>
      <c r="T143" s="846"/>
      <c r="U143" s="846"/>
      <c r="V143" s="846"/>
      <c r="W143" s="846"/>
      <c r="X143" s="846"/>
      <c r="Y143" s="846"/>
      <c r="Z143" s="878"/>
      <c r="AA143" s="287"/>
      <c r="AB143" s="845"/>
      <c r="AC143" s="846"/>
      <c r="AD143" s="846"/>
      <c r="AE143" s="846"/>
      <c r="AF143" s="846"/>
      <c r="AG143" s="846"/>
      <c r="AH143" s="846"/>
      <c r="AI143" s="846"/>
      <c r="AJ143" s="846"/>
      <c r="AK143" s="846"/>
      <c r="AL143" s="871"/>
      <c r="AM143" s="287"/>
      <c r="AN143" s="845"/>
      <c r="AO143" s="846"/>
      <c r="AP143" s="846"/>
      <c r="AQ143" s="846"/>
      <c r="AR143" s="846"/>
      <c r="AS143" s="846"/>
      <c r="AT143" s="846"/>
      <c r="AU143" s="846"/>
      <c r="AV143" s="846"/>
      <c r="AW143" s="846"/>
      <c r="AX143" s="871"/>
      <c r="AY143" s="287"/>
      <c r="AZ143" s="845"/>
      <c r="BA143" s="846"/>
      <c r="BB143" s="846"/>
      <c r="BC143" s="846"/>
      <c r="BD143" s="846"/>
      <c r="BE143" s="846"/>
      <c r="BF143" s="846"/>
      <c r="BG143" s="846"/>
      <c r="BH143" s="846"/>
      <c r="BI143" s="846"/>
      <c r="BJ143" s="878"/>
      <c r="BK143" s="47"/>
      <c r="BL143" s="287"/>
      <c r="BM143" s="276"/>
      <c r="BN143" s="276"/>
      <c r="BO143" s="276"/>
      <c r="BP143" s="276"/>
      <c r="BQ143" s="276"/>
      <c r="BR143" s="276"/>
      <c r="BS143" s="276"/>
      <c r="BT143" s="276"/>
      <c r="BU143" s="276"/>
      <c r="BV143" s="319"/>
      <c r="BW143" s="287"/>
      <c r="CJ143" s="148"/>
      <c r="CK143" s="148"/>
      <c r="CL143" s="155"/>
      <c r="CM143" s="155"/>
      <c r="CN143" s="155"/>
      <c r="CO143" s="155"/>
      <c r="CP143" s="155"/>
      <c r="CQ143" s="155"/>
      <c r="CR143" s="155"/>
      <c r="CS143" s="155"/>
      <c r="CT143" s="155"/>
      <c r="CU143" s="155"/>
      <c r="CV143" s="155"/>
      <c r="CW143" s="155"/>
      <c r="CX143" s="155"/>
      <c r="CY143" s="155"/>
      <c r="CZ143" s="155"/>
      <c r="DA143" s="147"/>
      <c r="DB143" s="147"/>
      <c r="DC143" s="147"/>
      <c r="DD143" s="147"/>
      <c r="DE143" s="147"/>
      <c r="DF143" s="147"/>
      <c r="DG143" s="149"/>
      <c r="DH143" s="149"/>
      <c r="DI143" s="149"/>
      <c r="DJ143" s="149"/>
      <c r="DK143" s="149"/>
      <c r="DL143" s="149"/>
      <c r="DM143" s="149"/>
      <c r="DN143" s="149"/>
      <c r="DO143" s="149"/>
      <c r="DP143" s="320"/>
      <c r="DQ143" s="320"/>
      <c r="DR143" s="154"/>
      <c r="DS143" s="320"/>
      <c r="DT143" s="320"/>
      <c r="DU143" s="320"/>
      <c r="DV143" s="320"/>
      <c r="DW143" s="320"/>
      <c r="DX143" s="279"/>
      <c r="DY143" s="279"/>
      <c r="DZ143" s="279"/>
      <c r="EA143" s="279"/>
      <c r="EB143" s="279"/>
      <c r="EC143" s="279"/>
      <c r="ED143" s="279"/>
      <c r="EE143" s="279"/>
      <c r="EF143" s="212"/>
      <c r="EH143" s="30"/>
      <c r="EI143" s="40"/>
      <c r="EJ143" s="320"/>
      <c r="EK143" s="320"/>
      <c r="EL143" s="320"/>
      <c r="EM143" s="320"/>
      <c r="EN143" s="320"/>
      <c r="EO143" s="320"/>
      <c r="EP143" s="320"/>
      <c r="EQ143" s="320"/>
      <c r="ER143" s="320"/>
      <c r="ES143" s="320"/>
      <c r="ET143" s="214"/>
      <c r="EU143" s="320"/>
      <c r="EV143" s="320"/>
      <c r="EW143" s="320"/>
      <c r="EX143" s="320"/>
      <c r="EY143" s="320"/>
      <c r="EZ143" s="320"/>
      <c r="FA143" s="320"/>
      <c r="FB143" s="320"/>
      <c r="FC143" s="320"/>
      <c r="FD143" s="320"/>
      <c r="FE143" s="320"/>
      <c r="FF143" s="320"/>
      <c r="FG143" s="320"/>
      <c r="FH143" s="320"/>
      <c r="FI143" s="320"/>
      <c r="FJ143" s="320"/>
      <c r="FK143" s="320"/>
      <c r="FL143" s="320"/>
      <c r="FM143" s="320"/>
      <c r="FN143" s="320"/>
      <c r="FO143" s="320"/>
      <c r="FP143" s="320"/>
      <c r="FQ143" s="320"/>
      <c r="FR143" s="320"/>
      <c r="FS143" s="320"/>
      <c r="FT143" s="320"/>
      <c r="FU143" s="320"/>
      <c r="FV143" s="320"/>
      <c r="FW143" s="320"/>
      <c r="FX143" s="44"/>
      <c r="FY143" s="29"/>
    </row>
    <row r="144" spans="2:181" ht="6" customHeight="1" x14ac:dyDescent="0.15">
      <c r="B144" s="46"/>
      <c r="C144" s="287"/>
      <c r="D144" s="45"/>
      <c r="E144" s="872" t="s">
        <v>726</v>
      </c>
      <c r="F144" s="872"/>
      <c r="G144" s="872"/>
      <c r="H144" s="872"/>
      <c r="I144" s="872"/>
      <c r="J144" s="872"/>
      <c r="K144" s="872"/>
      <c r="L144" s="872"/>
      <c r="M144" s="287"/>
      <c r="N144" s="287"/>
      <c r="O144" s="320"/>
      <c r="P144" s="288"/>
      <c r="Q144" s="287"/>
      <c r="R144" s="287"/>
      <c r="S144" s="874" t="s">
        <v>722</v>
      </c>
      <c r="T144" s="874"/>
      <c r="U144" s="874"/>
      <c r="V144" s="874"/>
      <c r="W144" s="874"/>
      <c r="X144" s="874"/>
      <c r="Y144" s="874"/>
      <c r="Z144" s="150"/>
      <c r="AA144" s="287"/>
      <c r="AB144" s="288"/>
      <c r="AC144" s="287"/>
      <c r="AD144" s="287"/>
      <c r="AE144" s="851" t="s">
        <v>722</v>
      </c>
      <c r="AF144" s="851"/>
      <c r="AG144" s="851"/>
      <c r="AH144" s="851"/>
      <c r="AI144" s="851"/>
      <c r="AJ144" s="851"/>
      <c r="AK144" s="851"/>
      <c r="AL144" s="851"/>
      <c r="AM144" s="287"/>
      <c r="AN144" s="287"/>
      <c r="AO144" s="38"/>
      <c r="AP144" s="287"/>
      <c r="AQ144" s="851" t="s">
        <v>727</v>
      </c>
      <c r="AR144" s="851"/>
      <c r="AS144" s="851"/>
      <c r="AT144" s="851"/>
      <c r="AU144" s="851"/>
      <c r="AV144" s="851"/>
      <c r="AW144" s="851"/>
      <c r="AX144" s="851"/>
      <c r="AY144" s="287"/>
      <c r="AZ144" s="287"/>
      <c r="BA144" s="38"/>
      <c r="BB144" s="287"/>
      <c r="BC144" s="856" t="s">
        <v>726</v>
      </c>
      <c r="BD144" s="856"/>
      <c r="BE144" s="856"/>
      <c r="BF144" s="856"/>
      <c r="BG144" s="856"/>
      <c r="BH144" s="856"/>
      <c r="BI144" s="856"/>
      <c r="BJ144" s="329"/>
      <c r="BK144" s="47"/>
      <c r="BL144" s="287"/>
      <c r="BM144" s="287"/>
      <c r="BN144" s="287"/>
      <c r="BO144" s="295"/>
      <c r="BP144" s="295"/>
      <c r="BQ144" s="295"/>
      <c r="BR144" s="295"/>
      <c r="BS144" s="295"/>
      <c r="BT144" s="295"/>
      <c r="BU144" s="295"/>
      <c r="BV144" s="156"/>
      <c r="BW144" s="287"/>
      <c r="CJ144" s="148"/>
      <c r="CK144" s="148"/>
      <c r="CL144" s="155"/>
      <c r="CM144" s="155"/>
      <c r="CN144" s="155"/>
      <c r="CO144" s="155"/>
      <c r="CP144" s="155"/>
      <c r="CQ144" s="155"/>
      <c r="CR144" s="155"/>
      <c r="CS144" s="155"/>
      <c r="CT144" s="155"/>
      <c r="CU144" s="155"/>
      <c r="CV144" s="155"/>
      <c r="CW144" s="155"/>
      <c r="CX144" s="155"/>
      <c r="CY144" s="155"/>
      <c r="CZ144" s="155"/>
      <c r="DA144" s="147"/>
      <c r="DB144" s="147"/>
      <c r="DC144" s="147"/>
      <c r="DD144" s="147"/>
      <c r="DE144" s="147"/>
      <c r="DF144" s="147"/>
      <c r="DG144" s="149"/>
      <c r="DH144" s="149"/>
      <c r="DI144" s="149"/>
      <c r="DJ144" s="149"/>
      <c r="DK144" s="149"/>
      <c r="DL144" s="149"/>
      <c r="DM144" s="149"/>
      <c r="DN144" s="149"/>
      <c r="DO144" s="149"/>
      <c r="DP144" s="320"/>
      <c r="DQ144" s="320"/>
      <c r="DR144" s="320"/>
      <c r="DS144" s="320"/>
      <c r="DT144" s="320"/>
      <c r="DU144" s="320"/>
      <c r="DV144" s="320"/>
      <c r="DW144" s="320"/>
      <c r="DX144" s="279"/>
      <c r="DY144" s="279"/>
      <c r="DZ144" s="279"/>
      <c r="EA144" s="279"/>
      <c r="EB144" s="279"/>
      <c r="EC144" s="279"/>
      <c r="ED144" s="279"/>
      <c r="EE144" s="279"/>
      <c r="EF144" s="212"/>
      <c r="EH144" s="30"/>
      <c r="EI144" s="36"/>
      <c r="ET144" s="214"/>
      <c r="EU144" s="320"/>
      <c r="EV144" s="320"/>
      <c r="EW144" s="320"/>
      <c r="EX144" s="320"/>
      <c r="EY144" s="320"/>
      <c r="EZ144" s="320"/>
      <c r="FA144" s="320"/>
      <c r="FB144" s="320"/>
      <c r="FC144" s="320"/>
      <c r="FD144" s="320"/>
      <c r="FE144" s="320"/>
      <c r="FF144" s="320"/>
      <c r="FG144" s="320"/>
      <c r="FH144" s="320"/>
      <c r="FS144" s="320"/>
      <c r="FT144" s="320"/>
      <c r="FU144" s="320"/>
      <c r="FV144" s="320"/>
      <c r="FW144" s="320"/>
      <c r="FX144" s="320"/>
      <c r="FY144" s="29"/>
    </row>
    <row r="145" spans="2:181" ht="6" customHeight="1" x14ac:dyDescent="0.15">
      <c r="B145" s="46"/>
      <c r="C145" s="287"/>
      <c r="D145" s="45"/>
      <c r="E145" s="873"/>
      <c r="F145" s="873"/>
      <c r="G145" s="873"/>
      <c r="H145" s="873"/>
      <c r="I145" s="873"/>
      <c r="J145" s="873"/>
      <c r="K145" s="873"/>
      <c r="L145" s="873"/>
      <c r="M145" s="287"/>
      <c r="N145" s="287"/>
      <c r="O145" s="320"/>
      <c r="P145" s="288"/>
      <c r="Q145" s="287"/>
      <c r="R145" s="287"/>
      <c r="S145" s="875"/>
      <c r="T145" s="875"/>
      <c r="U145" s="875"/>
      <c r="V145" s="875"/>
      <c r="W145" s="875"/>
      <c r="X145" s="875"/>
      <c r="Y145" s="875"/>
      <c r="Z145" s="152"/>
      <c r="AA145" s="287"/>
      <c r="AB145" s="287"/>
      <c r="AC145" s="45"/>
      <c r="AD145" s="287"/>
      <c r="AE145" s="811"/>
      <c r="AF145" s="811"/>
      <c r="AG145" s="811"/>
      <c r="AH145" s="811"/>
      <c r="AI145" s="811"/>
      <c r="AJ145" s="811"/>
      <c r="AK145" s="811"/>
      <c r="AL145" s="811"/>
      <c r="AM145" s="287"/>
      <c r="AN145" s="287"/>
      <c r="AO145" s="45"/>
      <c r="AP145" s="287"/>
      <c r="AQ145" s="811"/>
      <c r="AR145" s="811"/>
      <c r="AS145" s="811"/>
      <c r="AT145" s="811"/>
      <c r="AU145" s="811"/>
      <c r="AV145" s="811"/>
      <c r="AW145" s="811"/>
      <c r="AX145" s="811"/>
      <c r="AY145" s="287"/>
      <c r="AZ145" s="287"/>
      <c r="BA145" s="45"/>
      <c r="BB145" s="287"/>
      <c r="BC145" s="876"/>
      <c r="BD145" s="876"/>
      <c r="BE145" s="876"/>
      <c r="BF145" s="876"/>
      <c r="BG145" s="876"/>
      <c r="BH145" s="876"/>
      <c r="BI145" s="876"/>
      <c r="BJ145" s="330"/>
      <c r="BK145" s="47"/>
      <c r="BL145" s="287"/>
      <c r="BM145" s="287"/>
      <c r="BN145" s="287"/>
      <c r="BO145" s="295"/>
      <c r="BP145" s="295"/>
      <c r="BQ145" s="295"/>
      <c r="BR145" s="295"/>
      <c r="BS145" s="295"/>
      <c r="BT145" s="295"/>
      <c r="BU145" s="295"/>
      <c r="BV145" s="156"/>
      <c r="BW145" s="287"/>
      <c r="CJ145" s="148"/>
      <c r="CK145" s="148"/>
      <c r="CL145" s="155"/>
      <c r="CM145" s="155"/>
      <c r="CN145" s="155"/>
      <c r="CO145" s="155"/>
      <c r="CP145" s="155"/>
      <c r="CQ145" s="155"/>
      <c r="CR145" s="155"/>
      <c r="CS145" s="155"/>
      <c r="CT145" s="155"/>
      <c r="CU145" s="155"/>
      <c r="CV145" s="155"/>
      <c r="CW145" s="155"/>
      <c r="CX145" s="155"/>
      <c r="CY145" s="155"/>
      <c r="CZ145" s="155"/>
      <c r="DA145" s="147"/>
      <c r="DB145" s="147"/>
      <c r="DC145" s="147"/>
      <c r="DD145" s="147"/>
      <c r="DE145" s="147"/>
      <c r="DF145" s="147"/>
      <c r="DG145" s="149"/>
      <c r="DH145" s="149"/>
      <c r="DI145" s="149"/>
      <c r="DJ145" s="149"/>
      <c r="DK145" s="149"/>
      <c r="DL145" s="149"/>
      <c r="DM145" s="149"/>
      <c r="DN145" s="149"/>
      <c r="DO145" s="149"/>
      <c r="DP145" s="320"/>
      <c r="DQ145" s="320"/>
      <c r="DR145" s="320"/>
      <c r="DS145" s="320"/>
      <c r="DT145" s="320"/>
      <c r="DU145" s="320"/>
      <c r="DV145" s="320"/>
      <c r="DW145" s="320"/>
      <c r="DX145" s="320"/>
      <c r="DY145" s="320"/>
      <c r="DZ145" s="320"/>
      <c r="EA145" s="287"/>
      <c r="EB145" s="287"/>
      <c r="EC145" s="287"/>
      <c r="ED145" s="287"/>
      <c r="EE145" s="287"/>
      <c r="EF145" s="212"/>
      <c r="EH145" s="30"/>
      <c r="EI145" s="36"/>
      <c r="EJ145" s="33"/>
      <c r="EK145" s="843" t="s">
        <v>285</v>
      </c>
      <c r="EL145" s="844"/>
      <c r="EM145" s="844"/>
      <c r="EN145" s="844"/>
      <c r="EO145" s="844"/>
      <c r="EP145" s="844"/>
      <c r="EQ145" s="844"/>
      <c r="ER145" s="844"/>
      <c r="ES145" s="847">
        <f>SUM(ES147:ES160)</f>
        <v>30</v>
      </c>
      <c r="ET145" s="214"/>
      <c r="EU145" s="320"/>
      <c r="EV145" s="320"/>
      <c r="EW145" s="320"/>
      <c r="EX145" s="320"/>
      <c r="EY145" s="320"/>
      <c r="EZ145" s="320"/>
      <c r="FA145" s="320"/>
      <c r="FB145" s="320"/>
      <c r="FC145" s="320"/>
      <c r="FD145" s="320"/>
      <c r="FE145" s="320"/>
      <c r="FF145" s="320"/>
      <c r="FG145" s="320"/>
      <c r="FH145" s="320"/>
      <c r="FS145" s="320"/>
      <c r="FT145" s="320"/>
      <c r="FU145" s="320"/>
      <c r="FV145" s="320"/>
      <c r="FW145" s="320"/>
      <c r="FX145" s="320"/>
      <c r="FY145" s="29"/>
    </row>
    <row r="146" spans="2:181" ht="6" customHeight="1" x14ac:dyDescent="0.15">
      <c r="B146" s="46"/>
      <c r="C146" s="287"/>
      <c r="D146" s="45"/>
      <c r="E146" s="843" t="s">
        <v>546</v>
      </c>
      <c r="F146" s="844"/>
      <c r="G146" s="844"/>
      <c r="H146" s="844"/>
      <c r="I146" s="844"/>
      <c r="J146" s="844"/>
      <c r="K146" s="844"/>
      <c r="L146" s="844"/>
      <c r="M146" s="870">
        <f>M148+M150+M152</f>
        <v>15</v>
      </c>
      <c r="N146" s="287"/>
      <c r="O146" s="320"/>
      <c r="P146" s="288"/>
      <c r="Q146" s="49"/>
      <c r="R146" s="843" t="s">
        <v>546</v>
      </c>
      <c r="S146" s="844"/>
      <c r="T146" s="844"/>
      <c r="U146" s="844"/>
      <c r="V146" s="844"/>
      <c r="W146" s="844"/>
      <c r="X146" s="844"/>
      <c r="Y146" s="844"/>
      <c r="Z146" s="877">
        <f>Z148+Z150</f>
        <v>7</v>
      </c>
      <c r="AA146" s="287"/>
      <c r="AB146" s="287"/>
      <c r="AC146" s="49"/>
      <c r="AD146" s="843" t="s">
        <v>546</v>
      </c>
      <c r="AE146" s="844"/>
      <c r="AF146" s="844"/>
      <c r="AG146" s="844"/>
      <c r="AH146" s="844"/>
      <c r="AI146" s="844"/>
      <c r="AJ146" s="844"/>
      <c r="AK146" s="844"/>
      <c r="AL146" s="870">
        <f>AL148+AL150</f>
        <v>10</v>
      </c>
      <c r="AM146" s="287"/>
      <c r="AN146" s="287"/>
      <c r="AO146" s="49"/>
      <c r="AP146" s="843" t="s">
        <v>546</v>
      </c>
      <c r="AQ146" s="844"/>
      <c r="AR146" s="844"/>
      <c r="AS146" s="844"/>
      <c r="AT146" s="844"/>
      <c r="AU146" s="844"/>
      <c r="AV146" s="844"/>
      <c r="AW146" s="844"/>
      <c r="AX146" s="847">
        <f>AX148+AX150+AX152</f>
        <v>13</v>
      </c>
      <c r="AY146" s="287"/>
      <c r="AZ146" s="287"/>
      <c r="BA146" s="41"/>
      <c r="BB146" s="863" t="s">
        <v>546</v>
      </c>
      <c r="BC146" s="864"/>
      <c r="BD146" s="864"/>
      <c r="BE146" s="864"/>
      <c r="BF146" s="864"/>
      <c r="BG146" s="864"/>
      <c r="BH146" s="864"/>
      <c r="BI146" s="864"/>
      <c r="BJ146" s="883">
        <f>BJ148+BJ150+BJ152</f>
        <v>12</v>
      </c>
      <c r="BK146" s="47"/>
      <c r="BL146" s="287"/>
      <c r="BM146" s="287"/>
      <c r="BN146" s="224"/>
      <c r="BO146" s="224"/>
      <c r="BP146" s="224"/>
      <c r="BQ146" s="224"/>
      <c r="BR146" s="224"/>
      <c r="BS146" s="224"/>
      <c r="BT146" s="224"/>
      <c r="BU146" s="224"/>
      <c r="BV146" s="305"/>
      <c r="BW146" s="287"/>
      <c r="CJ146" s="148"/>
      <c r="CK146" s="148"/>
      <c r="CL146" s="155"/>
      <c r="CM146" s="155"/>
      <c r="CN146" s="155"/>
      <c r="CO146" s="155"/>
      <c r="CP146" s="155"/>
      <c r="CQ146" s="155"/>
      <c r="CR146" s="155"/>
      <c r="CS146" s="155"/>
      <c r="CT146" s="155"/>
      <c r="CU146" s="155"/>
      <c r="CV146" s="155"/>
      <c r="CW146" s="155"/>
      <c r="CX146" s="155"/>
      <c r="CY146" s="155"/>
      <c r="CZ146" s="155"/>
      <c r="DA146" s="147"/>
      <c r="DB146" s="147"/>
      <c r="DC146" s="147"/>
      <c r="DD146" s="147"/>
      <c r="DE146" s="147"/>
      <c r="DF146" s="147"/>
      <c r="DG146" s="149"/>
      <c r="DH146" s="149"/>
      <c r="DI146" s="149"/>
      <c r="DJ146" s="149"/>
      <c r="DK146" s="149"/>
      <c r="DL146" s="149"/>
      <c r="DM146" s="149"/>
      <c r="DN146" s="149"/>
      <c r="DO146" s="149"/>
      <c r="DP146" s="320"/>
      <c r="DQ146" s="320"/>
      <c r="DR146" s="320"/>
      <c r="DS146" s="320"/>
      <c r="DT146" s="320"/>
      <c r="DU146" s="320"/>
      <c r="DV146" s="320"/>
      <c r="DW146" s="320"/>
      <c r="DX146" s="320"/>
      <c r="DY146" s="320"/>
      <c r="DZ146" s="320"/>
      <c r="EA146" s="287"/>
      <c r="EB146" s="287"/>
      <c r="EC146" s="287"/>
      <c r="ED146" s="287"/>
      <c r="EE146" s="287"/>
      <c r="EF146" s="212"/>
      <c r="EH146" s="30"/>
      <c r="EI146" s="36"/>
      <c r="EJ146" s="39"/>
      <c r="EK146" s="845"/>
      <c r="EL146" s="846"/>
      <c r="EM146" s="846"/>
      <c r="EN146" s="846"/>
      <c r="EO146" s="846"/>
      <c r="EP146" s="846"/>
      <c r="EQ146" s="846"/>
      <c r="ER146" s="846"/>
      <c r="ES146" s="848"/>
      <c r="ET146" s="214"/>
      <c r="EU146" s="320"/>
      <c r="EV146" s="320"/>
      <c r="EW146" s="320"/>
      <c r="EX146" s="320"/>
      <c r="EY146" s="320"/>
      <c r="EZ146" s="320"/>
      <c r="FA146" s="320"/>
      <c r="FB146" s="320"/>
      <c r="FC146" s="320"/>
      <c r="FD146" s="320"/>
      <c r="FE146" s="320"/>
      <c r="FF146" s="320"/>
      <c r="FG146" s="320"/>
      <c r="FH146" s="320"/>
      <c r="FS146" s="320"/>
      <c r="FT146" s="320"/>
      <c r="FU146" s="320"/>
      <c r="FV146" s="320"/>
      <c r="FW146" s="320"/>
      <c r="FY146" s="29"/>
    </row>
    <row r="147" spans="2:181" ht="6" customHeight="1" x14ac:dyDescent="0.15">
      <c r="B147" s="46"/>
      <c r="C147" s="287"/>
      <c r="D147" s="38"/>
      <c r="E147" s="845"/>
      <c r="F147" s="846"/>
      <c r="G147" s="846"/>
      <c r="H147" s="846"/>
      <c r="I147" s="846"/>
      <c r="J147" s="846"/>
      <c r="K147" s="846"/>
      <c r="L147" s="846"/>
      <c r="M147" s="871"/>
      <c r="N147" s="287"/>
      <c r="O147" s="320"/>
      <c r="P147" s="287"/>
      <c r="Q147" s="284"/>
      <c r="R147" s="845"/>
      <c r="S147" s="846"/>
      <c r="T147" s="846"/>
      <c r="U147" s="846"/>
      <c r="V147" s="846"/>
      <c r="W147" s="846"/>
      <c r="X147" s="846"/>
      <c r="Y147" s="846"/>
      <c r="Z147" s="878"/>
      <c r="AA147" s="287"/>
      <c r="AB147" s="287"/>
      <c r="AC147" s="284"/>
      <c r="AD147" s="845"/>
      <c r="AE147" s="846"/>
      <c r="AF147" s="846"/>
      <c r="AG147" s="846"/>
      <c r="AH147" s="846"/>
      <c r="AI147" s="846"/>
      <c r="AJ147" s="846"/>
      <c r="AK147" s="846"/>
      <c r="AL147" s="871"/>
      <c r="AM147" s="287"/>
      <c r="AN147" s="287"/>
      <c r="AO147" s="284"/>
      <c r="AP147" s="845"/>
      <c r="AQ147" s="846"/>
      <c r="AR147" s="846"/>
      <c r="AS147" s="846"/>
      <c r="AT147" s="846"/>
      <c r="AU147" s="846"/>
      <c r="AV147" s="846"/>
      <c r="AW147" s="846"/>
      <c r="AX147" s="848"/>
      <c r="AY147" s="287"/>
      <c r="AZ147" s="287"/>
      <c r="BA147" s="51"/>
      <c r="BB147" s="865"/>
      <c r="BC147" s="866"/>
      <c r="BD147" s="866"/>
      <c r="BE147" s="866"/>
      <c r="BF147" s="866"/>
      <c r="BG147" s="866"/>
      <c r="BH147" s="866"/>
      <c r="BI147" s="866"/>
      <c r="BJ147" s="884"/>
      <c r="BK147" s="47"/>
      <c r="BL147" s="287"/>
      <c r="BM147" s="287"/>
      <c r="BN147" s="224"/>
      <c r="BO147" s="224"/>
      <c r="BP147" s="224"/>
      <c r="BQ147" s="224"/>
      <c r="BR147" s="224"/>
      <c r="BS147" s="224"/>
      <c r="BT147" s="224"/>
      <c r="BU147" s="224"/>
      <c r="BV147" s="305"/>
      <c r="BW147" s="287"/>
      <c r="CJ147" s="148"/>
      <c r="CK147" s="148"/>
      <c r="CL147" s="147"/>
      <c r="CM147" s="147"/>
      <c r="CN147" s="147"/>
      <c r="CO147" s="147"/>
      <c r="CP147" s="147"/>
      <c r="CQ147" s="147"/>
      <c r="CR147" s="147"/>
      <c r="CS147" s="147"/>
      <c r="CT147" s="147"/>
      <c r="CU147" s="147"/>
      <c r="CV147" s="147"/>
      <c r="CW147" s="147"/>
      <c r="CX147" s="147"/>
      <c r="CY147" s="147"/>
      <c r="CZ147" s="147"/>
      <c r="DA147" s="147"/>
      <c r="DB147" s="147"/>
      <c r="DC147" s="147"/>
      <c r="DD147" s="147"/>
      <c r="DE147" s="147"/>
      <c r="DF147" s="147"/>
      <c r="DG147" s="149"/>
      <c r="DH147" s="149"/>
      <c r="DI147" s="149"/>
      <c r="DJ147" s="149"/>
      <c r="DK147" s="149"/>
      <c r="DL147" s="149"/>
      <c r="DM147" s="149"/>
      <c r="DN147" s="149"/>
      <c r="DO147" s="149"/>
      <c r="DP147" s="320"/>
      <c r="DQ147" s="320"/>
      <c r="DR147" s="320"/>
      <c r="DS147" s="320"/>
      <c r="DT147" s="320"/>
      <c r="DU147" s="320"/>
      <c r="DV147" s="320"/>
      <c r="DW147" s="320"/>
      <c r="DX147" s="320"/>
      <c r="DY147" s="320"/>
      <c r="DZ147" s="320"/>
      <c r="EA147" s="287"/>
      <c r="EB147" s="287"/>
      <c r="EC147" s="287"/>
      <c r="ED147" s="287"/>
      <c r="EE147" s="287"/>
      <c r="EF147" s="212"/>
      <c r="EH147" s="30"/>
      <c r="EI147" s="36"/>
      <c r="EJ147" s="320"/>
      <c r="EK147" s="320"/>
      <c r="EL147" s="320"/>
      <c r="EM147" s="320"/>
      <c r="EN147" s="851" t="s">
        <v>636</v>
      </c>
      <c r="EO147" s="851"/>
      <c r="EP147" s="851"/>
      <c r="EQ147" s="851"/>
      <c r="ER147" s="851"/>
      <c r="ES147" s="810">
        <v>2</v>
      </c>
      <c r="ET147" s="214"/>
      <c r="EU147" s="320"/>
      <c r="EV147" s="320"/>
      <c r="EW147" s="320"/>
      <c r="EX147" s="320"/>
      <c r="EY147" s="320"/>
      <c r="EZ147" s="320"/>
      <c r="FA147" s="320"/>
      <c r="FB147" s="320"/>
      <c r="FC147" s="320"/>
      <c r="FD147" s="320"/>
      <c r="FE147" s="320"/>
      <c r="FF147" s="320"/>
      <c r="FG147" s="320"/>
      <c r="FH147" s="320"/>
      <c r="FS147" s="320"/>
      <c r="FT147" s="320"/>
      <c r="FU147" s="320"/>
      <c r="FV147" s="320"/>
      <c r="FW147" s="320"/>
      <c r="FY147" s="29"/>
    </row>
    <row r="148" spans="2:181" ht="6" customHeight="1" x14ac:dyDescent="0.15">
      <c r="B148" s="46"/>
      <c r="C148" s="287"/>
      <c r="D148" s="45"/>
      <c r="E148" s="287"/>
      <c r="F148" s="287"/>
      <c r="G148" s="287"/>
      <c r="H148" s="851" t="s">
        <v>547</v>
      </c>
      <c r="I148" s="851"/>
      <c r="J148" s="851"/>
      <c r="K148" s="851"/>
      <c r="L148" s="851"/>
      <c r="M148" s="854">
        <v>5</v>
      </c>
      <c r="N148" s="287"/>
      <c r="O148" s="320"/>
      <c r="P148" s="287"/>
      <c r="Q148" s="287"/>
      <c r="R148" s="287"/>
      <c r="S148" s="287"/>
      <c r="T148" s="287"/>
      <c r="U148" s="856" t="s">
        <v>547</v>
      </c>
      <c r="V148" s="856"/>
      <c r="W148" s="856"/>
      <c r="X148" s="856"/>
      <c r="Y148" s="856"/>
      <c r="Z148" s="858">
        <v>4</v>
      </c>
      <c r="AA148" s="287"/>
      <c r="AB148" s="287"/>
      <c r="AC148" s="287"/>
      <c r="AD148" s="287"/>
      <c r="AE148" s="287"/>
      <c r="AF148" s="287"/>
      <c r="AG148" s="851" t="s">
        <v>547</v>
      </c>
      <c r="AH148" s="851"/>
      <c r="AI148" s="851"/>
      <c r="AJ148" s="851"/>
      <c r="AK148" s="851"/>
      <c r="AL148" s="854">
        <v>7</v>
      </c>
      <c r="AM148" s="287"/>
      <c r="AN148" s="287"/>
      <c r="AO148" s="287"/>
      <c r="AP148" s="287"/>
      <c r="AQ148" s="287"/>
      <c r="AR148" s="287"/>
      <c r="AS148" s="851" t="s">
        <v>547</v>
      </c>
      <c r="AT148" s="851"/>
      <c r="AU148" s="851"/>
      <c r="AV148" s="851"/>
      <c r="AW148" s="851"/>
      <c r="AX148" s="887">
        <v>4</v>
      </c>
      <c r="AY148" s="287"/>
      <c r="AZ148" s="287"/>
      <c r="BA148" s="45"/>
      <c r="BB148" s="287"/>
      <c r="BC148" s="287"/>
      <c r="BD148" s="287"/>
      <c r="BE148" s="856" t="s">
        <v>547</v>
      </c>
      <c r="BF148" s="856"/>
      <c r="BG148" s="856"/>
      <c r="BH148" s="856"/>
      <c r="BI148" s="856"/>
      <c r="BJ148" s="858">
        <v>5</v>
      </c>
      <c r="BK148" s="47"/>
      <c r="BL148" s="287"/>
      <c r="BM148" s="287"/>
      <c r="BN148" s="287"/>
      <c r="BO148" s="287"/>
      <c r="BP148" s="287"/>
      <c r="BQ148" s="295"/>
      <c r="BR148" s="295"/>
      <c r="BS148" s="295"/>
      <c r="BT148" s="295"/>
      <c r="BU148" s="295"/>
      <c r="BV148" s="319"/>
      <c r="BW148" s="287"/>
      <c r="CJ148" s="320"/>
      <c r="CK148" s="320"/>
      <c r="CL148" s="147"/>
      <c r="CM148" s="147"/>
      <c r="CN148" s="147"/>
      <c r="CO148" s="147"/>
      <c r="CP148" s="147"/>
      <c r="CQ148" s="147"/>
      <c r="CR148" s="147"/>
      <c r="CS148" s="147"/>
      <c r="CT148" s="147"/>
      <c r="CU148" s="147"/>
      <c r="CV148" s="147"/>
      <c r="CW148" s="147"/>
      <c r="CX148" s="147"/>
      <c r="CY148" s="147"/>
      <c r="CZ148" s="147"/>
      <c r="DA148" s="147"/>
      <c r="DB148" s="147"/>
      <c r="DC148" s="147"/>
      <c r="DD148" s="147"/>
      <c r="DE148" s="147"/>
      <c r="DF148" s="147"/>
      <c r="DG148" s="149"/>
      <c r="DH148" s="149"/>
      <c r="DI148" s="149"/>
      <c r="DJ148" s="149"/>
      <c r="DK148" s="149"/>
      <c r="DL148" s="149"/>
      <c r="DM148" s="149"/>
      <c r="DN148" s="149"/>
      <c r="DO148" s="149"/>
      <c r="DP148" s="320"/>
      <c r="DQ148" s="320"/>
      <c r="DR148" s="320"/>
      <c r="DS148" s="320"/>
      <c r="DT148" s="320"/>
      <c r="DU148" s="320"/>
      <c r="DV148" s="320"/>
      <c r="DW148" s="320"/>
      <c r="DX148" s="287"/>
      <c r="DY148" s="287"/>
      <c r="DZ148" s="287"/>
      <c r="EA148" s="287"/>
      <c r="EB148" s="287"/>
      <c r="EC148" s="287"/>
      <c r="ED148" s="287"/>
      <c r="EE148" s="287"/>
      <c r="EF148" s="212"/>
      <c r="EH148" s="30"/>
      <c r="EI148" s="36"/>
      <c r="EJ148" s="320"/>
      <c r="EK148" s="320"/>
      <c r="EL148" s="320"/>
      <c r="EM148" s="320"/>
      <c r="EN148" s="811"/>
      <c r="EO148" s="811"/>
      <c r="EP148" s="811"/>
      <c r="EQ148" s="811"/>
      <c r="ER148" s="811"/>
      <c r="ES148" s="810"/>
      <c r="ET148" s="214"/>
      <c r="EU148" s="320"/>
      <c r="EV148" s="320"/>
      <c r="EW148" s="320"/>
      <c r="EX148" s="320"/>
      <c r="EY148" s="320"/>
      <c r="EZ148" s="320"/>
      <c r="FA148" s="320"/>
      <c r="FB148" s="320"/>
      <c r="FC148" s="320"/>
      <c r="FD148" s="320"/>
      <c r="FE148" s="320"/>
      <c r="FF148" s="320"/>
      <c r="FG148" s="320"/>
      <c r="FH148" s="320"/>
      <c r="FS148" s="320"/>
      <c r="FT148" s="320"/>
      <c r="FU148" s="320"/>
      <c r="FV148" s="320"/>
      <c r="FW148" s="320"/>
      <c r="FY148" s="29"/>
    </row>
    <row r="149" spans="2:181" ht="6" customHeight="1" x14ac:dyDescent="0.15">
      <c r="B149" s="46"/>
      <c r="C149" s="287"/>
      <c r="D149" s="45"/>
      <c r="E149" s="287"/>
      <c r="F149" s="287"/>
      <c r="G149" s="287"/>
      <c r="H149" s="811"/>
      <c r="I149" s="811"/>
      <c r="J149" s="811"/>
      <c r="K149" s="811"/>
      <c r="L149" s="811"/>
      <c r="M149" s="855"/>
      <c r="N149" s="287"/>
      <c r="O149" s="320"/>
      <c r="P149" s="287"/>
      <c r="Q149" s="287"/>
      <c r="R149" s="287"/>
      <c r="S149" s="287"/>
      <c r="T149" s="287"/>
      <c r="U149" s="857"/>
      <c r="V149" s="857"/>
      <c r="W149" s="857"/>
      <c r="X149" s="857"/>
      <c r="Y149" s="857"/>
      <c r="Z149" s="859"/>
      <c r="AA149" s="287"/>
      <c r="AB149" s="287"/>
      <c r="AC149" s="287"/>
      <c r="AD149" s="287"/>
      <c r="AE149" s="287"/>
      <c r="AF149" s="287"/>
      <c r="AG149" s="811"/>
      <c r="AH149" s="811"/>
      <c r="AI149" s="811"/>
      <c r="AJ149" s="811"/>
      <c r="AK149" s="811"/>
      <c r="AL149" s="855"/>
      <c r="AM149" s="287"/>
      <c r="AN149" s="287"/>
      <c r="AO149" s="287"/>
      <c r="AP149" s="287"/>
      <c r="AQ149" s="287"/>
      <c r="AR149" s="287"/>
      <c r="AS149" s="811"/>
      <c r="AT149" s="811"/>
      <c r="AU149" s="811"/>
      <c r="AV149" s="811"/>
      <c r="AW149" s="811"/>
      <c r="AX149" s="869"/>
      <c r="AY149" s="287"/>
      <c r="AZ149" s="287"/>
      <c r="BA149" s="45"/>
      <c r="BB149" s="287"/>
      <c r="BC149" s="287"/>
      <c r="BD149" s="287"/>
      <c r="BE149" s="857"/>
      <c r="BF149" s="857"/>
      <c r="BG149" s="857"/>
      <c r="BH149" s="857"/>
      <c r="BI149" s="857"/>
      <c r="BJ149" s="859"/>
      <c r="BK149" s="47"/>
      <c r="BL149" s="287"/>
      <c r="BM149" s="287"/>
      <c r="BN149" s="287"/>
      <c r="BO149" s="287"/>
      <c r="BP149" s="287"/>
      <c r="BQ149" s="295"/>
      <c r="BR149" s="295"/>
      <c r="BS149" s="295"/>
      <c r="BT149" s="295"/>
      <c r="BU149" s="295"/>
      <c r="BV149" s="319"/>
      <c r="BW149" s="287"/>
      <c r="CJ149" s="320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R149" s="320"/>
      <c r="DS149" s="320"/>
      <c r="DT149" s="320"/>
      <c r="DU149" s="320"/>
      <c r="DV149" s="320"/>
      <c r="DW149" s="320"/>
      <c r="DX149" s="320"/>
      <c r="DY149" s="320"/>
      <c r="DZ149" s="320"/>
      <c r="EA149" s="287"/>
      <c r="EB149" s="287"/>
      <c r="EC149" s="287"/>
      <c r="ED149" s="287"/>
      <c r="EE149" s="287"/>
      <c r="EF149" s="212"/>
      <c r="EH149" s="30"/>
      <c r="EI149" s="36"/>
      <c r="EJ149" s="320"/>
      <c r="EK149" s="320"/>
      <c r="EL149" s="320"/>
      <c r="EM149" s="320"/>
      <c r="EN149" s="811" t="s">
        <v>492</v>
      </c>
      <c r="EO149" s="811"/>
      <c r="EP149" s="811"/>
      <c r="EQ149" s="811"/>
      <c r="ER149" s="811"/>
      <c r="ES149" s="810">
        <v>5</v>
      </c>
      <c r="ET149" s="214"/>
      <c r="EU149" s="320"/>
      <c r="EV149" s="320"/>
      <c r="EW149" s="320"/>
      <c r="EX149" s="320"/>
      <c r="EY149" s="320"/>
      <c r="EZ149" s="320"/>
      <c r="FA149" s="320"/>
      <c r="FB149" s="320"/>
      <c r="FC149" s="320"/>
      <c r="FD149" s="320"/>
      <c r="FE149" s="320"/>
      <c r="FF149" s="320"/>
      <c r="FG149" s="320"/>
      <c r="FH149" s="320"/>
      <c r="FS149" s="320"/>
      <c r="FT149" s="320"/>
      <c r="FU149" s="320"/>
      <c r="FV149" s="320"/>
      <c r="FW149" s="320"/>
      <c r="FY149" s="29"/>
    </row>
    <row r="150" spans="2:181" ht="6" customHeight="1" x14ac:dyDescent="0.15">
      <c r="B150" s="46"/>
      <c r="C150" s="287"/>
      <c r="D150" s="45"/>
      <c r="E150" s="287"/>
      <c r="F150" s="287"/>
      <c r="G150" s="287"/>
      <c r="H150" s="811" t="s">
        <v>728</v>
      </c>
      <c r="I150" s="811"/>
      <c r="J150" s="811"/>
      <c r="K150" s="811"/>
      <c r="L150" s="811"/>
      <c r="M150" s="855">
        <v>7</v>
      </c>
      <c r="N150" s="287"/>
      <c r="O150" s="320"/>
      <c r="P150" s="287"/>
      <c r="Q150" s="287"/>
      <c r="R150" s="287"/>
      <c r="S150" s="287"/>
      <c r="T150" s="287"/>
      <c r="U150" s="857" t="s">
        <v>550</v>
      </c>
      <c r="V150" s="857"/>
      <c r="W150" s="857"/>
      <c r="X150" s="857"/>
      <c r="Y150" s="857"/>
      <c r="Z150" s="859">
        <v>3</v>
      </c>
      <c r="AA150" s="287"/>
      <c r="AB150" s="287"/>
      <c r="AC150" s="287"/>
      <c r="AD150" s="287"/>
      <c r="AE150" s="287"/>
      <c r="AF150" s="287"/>
      <c r="AG150" s="811" t="s">
        <v>550</v>
      </c>
      <c r="AH150" s="811"/>
      <c r="AI150" s="811"/>
      <c r="AJ150" s="811"/>
      <c r="AK150" s="811"/>
      <c r="AL150" s="855">
        <v>3</v>
      </c>
      <c r="AM150" s="287"/>
      <c r="AN150" s="287"/>
      <c r="AO150" s="287"/>
      <c r="AP150" s="287"/>
      <c r="AQ150" s="287"/>
      <c r="AR150" s="287"/>
      <c r="AS150" s="811" t="s">
        <v>548</v>
      </c>
      <c r="AT150" s="811"/>
      <c r="AU150" s="811"/>
      <c r="AV150" s="811"/>
      <c r="AW150" s="811"/>
      <c r="AX150" s="869">
        <v>4</v>
      </c>
      <c r="AY150" s="287"/>
      <c r="AZ150" s="287"/>
      <c r="BA150" s="45"/>
      <c r="BB150" s="287"/>
      <c r="BC150" s="287"/>
      <c r="BD150" s="287"/>
      <c r="BE150" s="857" t="s">
        <v>729</v>
      </c>
      <c r="BF150" s="857"/>
      <c r="BG150" s="857"/>
      <c r="BH150" s="857"/>
      <c r="BI150" s="857"/>
      <c r="BJ150" s="859">
        <v>4</v>
      </c>
      <c r="BK150" s="47"/>
      <c r="BL150" s="287"/>
      <c r="BM150" s="287"/>
      <c r="BN150" s="287"/>
      <c r="BO150" s="287"/>
      <c r="BP150" s="287"/>
      <c r="BQ150" s="295"/>
      <c r="BR150" s="295"/>
      <c r="BS150" s="295"/>
      <c r="BT150" s="295"/>
      <c r="BU150" s="295"/>
      <c r="BV150" s="319"/>
      <c r="BW150" s="287"/>
      <c r="CJ150" s="320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R150" s="320"/>
      <c r="DS150" s="320"/>
      <c r="DT150" s="320"/>
      <c r="DU150" s="320"/>
      <c r="DV150" s="320"/>
      <c r="DW150" s="320"/>
      <c r="DX150" s="320"/>
      <c r="DY150" s="320"/>
      <c r="DZ150" s="320"/>
      <c r="EA150" s="287"/>
      <c r="EB150" s="287"/>
      <c r="EC150" s="287"/>
      <c r="ED150" s="287"/>
      <c r="EE150" s="287"/>
      <c r="EF150" s="212"/>
      <c r="EH150" s="30"/>
      <c r="EI150" s="36"/>
      <c r="EJ150" s="320"/>
      <c r="EK150" s="287"/>
      <c r="EL150" s="287"/>
      <c r="EM150" s="287"/>
      <c r="EN150" s="811"/>
      <c r="EO150" s="811"/>
      <c r="EP150" s="811"/>
      <c r="EQ150" s="811"/>
      <c r="ER150" s="811"/>
      <c r="ES150" s="810"/>
      <c r="ET150" s="214"/>
      <c r="EU150" s="320"/>
      <c r="EV150" s="320"/>
      <c r="EW150" s="320"/>
      <c r="EX150" s="320"/>
      <c r="EY150" s="320"/>
      <c r="EZ150" s="320"/>
      <c r="FA150" s="320"/>
      <c r="FB150" s="320"/>
      <c r="FC150" s="320"/>
      <c r="FD150" s="320"/>
      <c r="FE150" s="320"/>
      <c r="FF150" s="320"/>
      <c r="FG150" s="320"/>
      <c r="FH150" s="320"/>
      <c r="FS150" s="320"/>
      <c r="FT150" s="320"/>
      <c r="FU150" s="320"/>
      <c r="FV150" s="320"/>
      <c r="FW150" s="320"/>
      <c r="FY150" s="29"/>
    </row>
    <row r="151" spans="2:181" ht="6" customHeight="1" x14ac:dyDescent="0.15">
      <c r="B151" s="46"/>
      <c r="C151" s="287"/>
      <c r="D151" s="45"/>
      <c r="E151" s="287"/>
      <c r="F151" s="287"/>
      <c r="G151" s="287"/>
      <c r="H151" s="811"/>
      <c r="I151" s="811"/>
      <c r="J151" s="811"/>
      <c r="K151" s="811"/>
      <c r="L151" s="811"/>
      <c r="M151" s="855"/>
      <c r="N151" s="287"/>
      <c r="O151" s="320"/>
      <c r="P151" s="287"/>
      <c r="Q151" s="287"/>
      <c r="R151" s="287"/>
      <c r="S151" s="287"/>
      <c r="T151" s="287"/>
      <c r="U151" s="857"/>
      <c r="V151" s="857"/>
      <c r="W151" s="857"/>
      <c r="X151" s="857"/>
      <c r="Y151" s="857"/>
      <c r="Z151" s="859"/>
      <c r="AA151" s="287"/>
      <c r="AB151" s="287"/>
      <c r="AC151" s="287"/>
      <c r="AD151" s="287"/>
      <c r="AE151" s="287"/>
      <c r="AF151" s="287"/>
      <c r="AG151" s="811"/>
      <c r="AH151" s="811"/>
      <c r="AI151" s="811"/>
      <c r="AJ151" s="811"/>
      <c r="AK151" s="811"/>
      <c r="AL151" s="855"/>
      <c r="AM151" s="287"/>
      <c r="AN151" s="287"/>
      <c r="AO151" s="287"/>
      <c r="AP151" s="287"/>
      <c r="AQ151" s="287"/>
      <c r="AR151" s="287"/>
      <c r="AS151" s="811"/>
      <c r="AT151" s="811"/>
      <c r="AU151" s="811"/>
      <c r="AV151" s="811"/>
      <c r="AW151" s="811"/>
      <c r="AX151" s="869"/>
      <c r="AY151" s="287"/>
      <c r="AZ151" s="287"/>
      <c r="BA151" s="45"/>
      <c r="BB151" s="287"/>
      <c r="BC151" s="287"/>
      <c r="BD151" s="287"/>
      <c r="BE151" s="857"/>
      <c r="BF151" s="857"/>
      <c r="BG151" s="857"/>
      <c r="BH151" s="857"/>
      <c r="BI151" s="857"/>
      <c r="BJ151" s="859"/>
      <c r="BK151" s="47"/>
      <c r="BL151" s="287"/>
      <c r="BM151" s="287"/>
      <c r="BN151" s="287"/>
      <c r="BO151" s="287"/>
      <c r="BP151" s="287"/>
      <c r="BQ151" s="295"/>
      <c r="BR151" s="295"/>
      <c r="BS151" s="295"/>
      <c r="BT151" s="295"/>
      <c r="BU151" s="295"/>
      <c r="BV151" s="319"/>
      <c r="BW151" s="287"/>
      <c r="CJ151" s="320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R151" s="320"/>
      <c r="DS151" s="320"/>
      <c r="DT151" s="320"/>
      <c r="DU151" s="320"/>
      <c r="DV151" s="320"/>
      <c r="DW151" s="320"/>
      <c r="DX151" s="320"/>
      <c r="DY151" s="320"/>
      <c r="DZ151" s="320"/>
      <c r="EA151" s="287"/>
      <c r="EB151" s="287"/>
      <c r="EC151" s="287"/>
      <c r="ED151" s="287"/>
      <c r="EE151" s="287"/>
      <c r="EF151" s="212"/>
      <c r="EH151" s="30"/>
      <c r="EI151" s="36"/>
      <c r="EJ151" s="320"/>
      <c r="EK151" s="320"/>
      <c r="EL151" s="320"/>
      <c r="EM151" s="320"/>
      <c r="EN151" s="811" t="s">
        <v>494</v>
      </c>
      <c r="EO151" s="811"/>
      <c r="EP151" s="811"/>
      <c r="EQ151" s="811"/>
      <c r="ER151" s="811"/>
      <c r="ES151" s="810">
        <v>4</v>
      </c>
      <c r="ET151" s="214"/>
      <c r="EU151" s="320"/>
      <c r="EV151" s="320"/>
      <c r="EW151" s="320"/>
      <c r="EX151" s="320"/>
      <c r="EY151" s="320"/>
      <c r="EZ151" s="320"/>
      <c r="FA151" s="320"/>
      <c r="FB151" s="320"/>
      <c r="FC151" s="320"/>
      <c r="FD151" s="320"/>
      <c r="FE151" s="320"/>
      <c r="FF151" s="320"/>
      <c r="FG151" s="320"/>
      <c r="FH151" s="320"/>
      <c r="FY151" s="29"/>
    </row>
    <row r="152" spans="2:181" ht="6" customHeight="1" x14ac:dyDescent="0.15">
      <c r="B152" s="46"/>
      <c r="C152" s="287"/>
      <c r="D152" s="45"/>
      <c r="E152" s="287"/>
      <c r="F152" s="287"/>
      <c r="G152" s="287"/>
      <c r="H152" s="811" t="s">
        <v>550</v>
      </c>
      <c r="I152" s="811"/>
      <c r="J152" s="811"/>
      <c r="K152" s="811"/>
      <c r="L152" s="811"/>
      <c r="M152" s="855">
        <v>3</v>
      </c>
      <c r="N152" s="287"/>
      <c r="O152" s="320"/>
      <c r="P152" s="287"/>
      <c r="Q152" s="287"/>
      <c r="R152" s="287"/>
      <c r="S152" s="287"/>
      <c r="T152" s="287"/>
      <c r="U152" s="287"/>
      <c r="V152" s="287"/>
      <c r="W152" s="287"/>
      <c r="X152" s="287"/>
      <c r="Y152" s="287"/>
      <c r="Z152" s="287"/>
      <c r="AA152" s="287"/>
      <c r="AB152" s="287"/>
      <c r="AC152" s="287"/>
      <c r="AD152" s="287"/>
      <c r="AE152" s="287"/>
      <c r="AF152" s="287"/>
      <c r="AG152" s="287"/>
      <c r="AH152" s="287"/>
      <c r="AI152" s="287"/>
      <c r="AJ152" s="287"/>
      <c r="AK152" s="287"/>
      <c r="AL152" s="287"/>
      <c r="AM152" s="287"/>
      <c r="AN152" s="287"/>
      <c r="AO152" s="287"/>
      <c r="AP152" s="287"/>
      <c r="AQ152" s="287"/>
      <c r="AR152" s="287"/>
      <c r="AS152" s="811" t="s">
        <v>550</v>
      </c>
      <c r="AT152" s="811"/>
      <c r="AU152" s="811"/>
      <c r="AV152" s="811"/>
      <c r="AW152" s="811"/>
      <c r="AX152" s="869">
        <v>5</v>
      </c>
      <c r="AY152" s="287"/>
      <c r="AZ152" s="287"/>
      <c r="BA152" s="45"/>
      <c r="BB152" s="287"/>
      <c r="BC152" s="287"/>
      <c r="BD152" s="287"/>
      <c r="BE152" s="857" t="s">
        <v>550</v>
      </c>
      <c r="BF152" s="857"/>
      <c r="BG152" s="857"/>
      <c r="BH152" s="857"/>
      <c r="BI152" s="857"/>
      <c r="BJ152" s="859">
        <v>3</v>
      </c>
      <c r="BK152" s="47"/>
      <c r="BL152" s="287"/>
      <c r="BM152" s="287"/>
      <c r="BN152" s="287"/>
      <c r="BO152" s="287"/>
      <c r="BP152" s="287"/>
      <c r="BQ152" s="295"/>
      <c r="BR152" s="295"/>
      <c r="BS152" s="295"/>
      <c r="BT152" s="295"/>
      <c r="BU152" s="295"/>
      <c r="BV152" s="319"/>
      <c r="BW152" s="287"/>
      <c r="CJ152" s="320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R152" s="320"/>
      <c r="DS152" s="320"/>
      <c r="DT152" s="320"/>
      <c r="DU152" s="320"/>
      <c r="DV152" s="320"/>
      <c r="DW152" s="320"/>
      <c r="DX152" s="320"/>
      <c r="DY152" s="320"/>
      <c r="DZ152" s="320"/>
      <c r="EA152" s="287"/>
      <c r="EB152" s="287"/>
      <c r="EC152" s="287"/>
      <c r="ED152" s="287"/>
      <c r="EE152" s="287"/>
      <c r="EF152" s="212"/>
      <c r="EH152" s="30"/>
      <c r="EI152" s="36"/>
      <c r="EJ152" s="320"/>
      <c r="EK152" s="320"/>
      <c r="EL152" s="320"/>
      <c r="EM152" s="320"/>
      <c r="EN152" s="811"/>
      <c r="EO152" s="811"/>
      <c r="EP152" s="811"/>
      <c r="EQ152" s="811"/>
      <c r="ER152" s="811"/>
      <c r="ES152" s="810"/>
      <c r="ET152" s="214"/>
      <c r="EU152" s="320"/>
      <c r="EV152" s="320"/>
      <c r="EW152" s="320"/>
      <c r="EX152" s="320"/>
      <c r="EY152" s="320"/>
      <c r="EZ152" s="320"/>
      <c r="FA152" s="320"/>
      <c r="FB152" s="320"/>
      <c r="FC152" s="320"/>
      <c r="FD152" s="320"/>
      <c r="FE152" s="320"/>
      <c r="FF152" s="320"/>
      <c r="FG152" s="320"/>
      <c r="FH152" s="320"/>
      <c r="FY152" s="29"/>
    </row>
    <row r="153" spans="2:181" ht="6" customHeight="1" x14ac:dyDescent="0.15">
      <c r="B153" s="46"/>
      <c r="C153" s="288"/>
      <c r="D153" s="287"/>
      <c r="E153" s="287"/>
      <c r="F153" s="287"/>
      <c r="G153" s="287"/>
      <c r="H153" s="811"/>
      <c r="I153" s="811"/>
      <c r="J153" s="811"/>
      <c r="K153" s="811"/>
      <c r="L153" s="811"/>
      <c r="M153" s="855"/>
      <c r="N153" s="287"/>
      <c r="O153" s="320"/>
      <c r="P153" s="287"/>
      <c r="Q153" s="287"/>
      <c r="R153" s="287"/>
      <c r="S153" s="287"/>
      <c r="T153" s="287"/>
      <c r="U153" s="287"/>
      <c r="V153" s="287"/>
      <c r="W153" s="287"/>
      <c r="X153" s="287"/>
      <c r="Y153" s="287"/>
      <c r="Z153" s="287"/>
      <c r="AA153" s="287"/>
      <c r="AB153" s="287"/>
      <c r="AC153" s="287"/>
      <c r="AD153" s="287"/>
      <c r="AE153" s="287"/>
      <c r="AF153" s="287"/>
      <c r="AG153" s="287"/>
      <c r="AH153" s="287"/>
      <c r="AI153" s="287"/>
      <c r="AJ153" s="287"/>
      <c r="AK153" s="287"/>
      <c r="AL153" s="287"/>
      <c r="AM153" s="287"/>
      <c r="AN153" s="287"/>
      <c r="AO153" s="287"/>
      <c r="AP153" s="287"/>
      <c r="AQ153" s="287"/>
      <c r="AR153" s="287"/>
      <c r="AS153" s="811"/>
      <c r="AT153" s="811"/>
      <c r="AU153" s="811"/>
      <c r="AV153" s="811"/>
      <c r="AW153" s="811"/>
      <c r="AX153" s="869"/>
      <c r="AY153" s="287"/>
      <c r="AZ153" s="287"/>
      <c r="BA153" s="45"/>
      <c r="BB153" s="287"/>
      <c r="BC153" s="287"/>
      <c r="BD153" s="287"/>
      <c r="BE153" s="857"/>
      <c r="BF153" s="857"/>
      <c r="BG153" s="857"/>
      <c r="BH153" s="857"/>
      <c r="BI153" s="857"/>
      <c r="BJ153" s="859"/>
      <c r="BK153" s="47"/>
      <c r="BL153" s="287"/>
      <c r="BM153" s="287"/>
      <c r="BN153" s="287"/>
      <c r="BO153" s="287"/>
      <c r="BP153" s="287"/>
      <c r="BQ153" s="295"/>
      <c r="BR153" s="295"/>
      <c r="BS153" s="295"/>
      <c r="BT153" s="295"/>
      <c r="BU153" s="295"/>
      <c r="BV153" s="319"/>
      <c r="BW153" s="287"/>
      <c r="CJ153" s="320"/>
      <c r="DR153" s="320"/>
      <c r="DS153" s="320"/>
      <c r="DT153" s="320"/>
      <c r="DU153" s="320"/>
      <c r="DV153" s="320"/>
      <c r="DW153" s="320"/>
      <c r="DX153" s="320"/>
      <c r="DY153" s="320"/>
      <c r="DZ153" s="320"/>
      <c r="EA153" s="287"/>
      <c r="EB153" s="287"/>
      <c r="EC153" s="287"/>
      <c r="ED153" s="287"/>
      <c r="EE153" s="287"/>
      <c r="EF153" s="212"/>
      <c r="EH153" s="30"/>
      <c r="EI153" s="36"/>
      <c r="EJ153" s="320"/>
      <c r="EK153" s="320"/>
      <c r="EL153" s="320"/>
      <c r="EM153" s="320"/>
      <c r="EN153" s="811" t="s">
        <v>497</v>
      </c>
      <c r="EO153" s="811"/>
      <c r="EP153" s="811"/>
      <c r="EQ153" s="811"/>
      <c r="ER153" s="811"/>
      <c r="ES153" s="810">
        <v>5</v>
      </c>
      <c r="ET153" s="214"/>
      <c r="EU153" s="320"/>
      <c r="EV153" s="320"/>
      <c r="EW153" s="320"/>
      <c r="EX153" s="320"/>
      <c r="EY153" s="320"/>
      <c r="EZ153" s="320"/>
      <c r="FA153" s="320"/>
      <c r="FB153" s="320"/>
      <c r="FC153" s="320"/>
      <c r="FD153" s="320"/>
      <c r="FE153" s="320"/>
      <c r="FF153" s="320"/>
      <c r="FG153" s="320"/>
      <c r="FY153" s="29"/>
    </row>
    <row r="154" spans="2:181" ht="6" customHeight="1" x14ac:dyDescent="0.15">
      <c r="B154" s="46"/>
      <c r="C154" s="287"/>
      <c r="D154" s="45"/>
      <c r="E154" s="287"/>
      <c r="F154" s="287"/>
      <c r="G154" s="287"/>
      <c r="H154" s="287"/>
      <c r="I154" s="287"/>
      <c r="J154" s="287"/>
      <c r="K154" s="287"/>
      <c r="L154" s="287"/>
      <c r="M154" s="287"/>
      <c r="N154" s="287"/>
      <c r="O154" s="320"/>
      <c r="P154" s="287"/>
      <c r="Q154" s="287"/>
      <c r="R154" s="66"/>
      <c r="S154" s="66"/>
      <c r="T154" s="66"/>
      <c r="U154" s="66"/>
      <c r="V154" s="66"/>
      <c r="W154" s="66"/>
      <c r="X154" s="66"/>
      <c r="Y154" s="66"/>
      <c r="Z154" s="66"/>
      <c r="AA154" s="287"/>
      <c r="AB154" s="320"/>
      <c r="AC154" s="320"/>
      <c r="AD154" s="66"/>
      <c r="AE154" s="66"/>
      <c r="AF154" s="66"/>
      <c r="AG154" s="66"/>
      <c r="AH154" s="66"/>
      <c r="AI154" s="66"/>
      <c r="AJ154" s="66"/>
      <c r="AK154" s="66"/>
      <c r="AL154" s="66"/>
      <c r="AM154" s="287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287"/>
      <c r="AZ154" s="287"/>
      <c r="BA154" s="45"/>
      <c r="BB154" s="287"/>
      <c r="BC154" s="287"/>
      <c r="BD154" s="287"/>
      <c r="BE154" s="287"/>
      <c r="BF154" s="287"/>
      <c r="BG154" s="287"/>
      <c r="BH154" s="287"/>
      <c r="BI154" s="287"/>
      <c r="BJ154" s="156"/>
      <c r="BK154" s="47"/>
      <c r="BL154" s="287"/>
      <c r="BM154" s="287"/>
      <c r="BN154" s="287"/>
      <c r="BO154" s="287"/>
      <c r="BP154" s="287"/>
      <c r="BQ154" s="287"/>
      <c r="BR154" s="287"/>
      <c r="BS154" s="287"/>
      <c r="BT154" s="287"/>
      <c r="BU154" s="287"/>
      <c r="BV154" s="156"/>
      <c r="BW154" s="287"/>
      <c r="CJ154" s="320"/>
      <c r="DR154" s="320"/>
      <c r="DS154" s="320"/>
      <c r="DT154" s="320"/>
      <c r="DU154" s="320"/>
      <c r="DV154" s="320"/>
      <c r="DW154" s="320"/>
      <c r="DX154" s="320"/>
      <c r="DY154" s="320"/>
      <c r="DZ154" s="320"/>
      <c r="EA154" s="287"/>
      <c r="EB154" s="287"/>
      <c r="EC154" s="287"/>
      <c r="ED154" s="287"/>
      <c r="EE154" s="287"/>
      <c r="EF154" s="212"/>
      <c r="EH154" s="30"/>
      <c r="EI154" s="36"/>
      <c r="EJ154" s="320"/>
      <c r="EK154" s="320"/>
      <c r="EL154" s="320"/>
      <c r="EM154" s="320"/>
      <c r="EN154" s="811"/>
      <c r="EO154" s="811"/>
      <c r="EP154" s="811"/>
      <c r="EQ154" s="811"/>
      <c r="ER154" s="811"/>
      <c r="ES154" s="810"/>
      <c r="ET154" s="214"/>
      <c r="EU154" s="320"/>
      <c r="EV154" s="320"/>
      <c r="EW154" s="320"/>
      <c r="EX154" s="320"/>
      <c r="EY154" s="320"/>
      <c r="EZ154" s="320"/>
      <c r="FA154" s="320"/>
      <c r="FB154" s="320"/>
      <c r="FC154" s="320"/>
      <c r="FD154" s="320"/>
      <c r="FE154" s="320"/>
      <c r="FF154" s="320"/>
      <c r="FG154" s="320"/>
      <c r="FY154" s="29"/>
    </row>
    <row r="155" spans="2:181" ht="6" customHeight="1" x14ac:dyDescent="0.15">
      <c r="B155" s="46"/>
      <c r="C155" s="288"/>
      <c r="D155" s="287"/>
      <c r="E155" s="287"/>
      <c r="F155" s="287"/>
      <c r="G155" s="287"/>
      <c r="H155" s="287"/>
      <c r="I155" s="287"/>
      <c r="J155" s="287"/>
      <c r="K155" s="287"/>
      <c r="L155" s="287"/>
      <c r="M155" s="287"/>
      <c r="N155" s="287"/>
      <c r="O155" s="320"/>
      <c r="P155" s="287"/>
      <c r="Q155" s="287"/>
      <c r="R155" s="66"/>
      <c r="S155" s="66"/>
      <c r="T155" s="66"/>
      <c r="U155" s="66"/>
      <c r="V155" s="66"/>
      <c r="W155" s="66"/>
      <c r="X155" s="66"/>
      <c r="Y155" s="66"/>
      <c r="Z155" s="66"/>
      <c r="AA155" s="287"/>
      <c r="AB155" s="320"/>
      <c r="AC155" s="320"/>
      <c r="AD155" s="66"/>
      <c r="AE155" s="66"/>
      <c r="AF155" s="66"/>
      <c r="AG155" s="66"/>
      <c r="AH155" s="66"/>
      <c r="AI155" s="66"/>
      <c r="AJ155" s="66"/>
      <c r="AK155" s="66"/>
      <c r="AL155" s="66"/>
      <c r="AM155" s="287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287"/>
      <c r="AZ155" s="287"/>
      <c r="BA155" s="45"/>
      <c r="BB155" s="287"/>
      <c r="BC155" s="287"/>
      <c r="BD155" s="287"/>
      <c r="BE155" s="287"/>
      <c r="BF155" s="287"/>
      <c r="BG155" s="287"/>
      <c r="BH155" s="287"/>
      <c r="BI155" s="287"/>
      <c r="BJ155" s="156"/>
      <c r="BK155" s="47"/>
      <c r="BL155" s="287"/>
      <c r="BM155" s="287"/>
      <c r="BN155" s="287"/>
      <c r="BO155" s="287"/>
      <c r="BP155" s="287"/>
      <c r="BQ155" s="287"/>
      <c r="BR155" s="287"/>
      <c r="BS155" s="287"/>
      <c r="BT155" s="287"/>
      <c r="BU155" s="287"/>
      <c r="BV155" s="156"/>
      <c r="BW155" s="287"/>
      <c r="CJ155" s="320"/>
      <c r="CL155" s="320"/>
      <c r="CM155" s="147"/>
      <c r="CN155" s="147"/>
      <c r="CO155" s="147"/>
      <c r="CP155" s="147"/>
      <c r="CQ155" s="147"/>
      <c r="CR155" s="147"/>
      <c r="CS155" s="147"/>
      <c r="CT155" s="147"/>
      <c r="CU155" s="147"/>
      <c r="CV155" s="147"/>
      <c r="CW155" s="147"/>
      <c r="CX155" s="147"/>
      <c r="CY155" s="147"/>
      <c r="CZ155" s="147"/>
      <c r="DA155" s="147"/>
      <c r="DB155" s="147"/>
      <c r="DC155" s="147"/>
      <c r="DD155" s="147"/>
      <c r="DE155" s="147"/>
      <c r="DF155" s="147"/>
      <c r="DG155" s="151"/>
      <c r="DH155" s="151"/>
      <c r="DI155" s="151"/>
      <c r="DJ155" s="151"/>
      <c r="DK155" s="151"/>
      <c r="DL155" s="151"/>
      <c r="DM155" s="151"/>
      <c r="DN155" s="151"/>
      <c r="DO155" s="151"/>
      <c r="DP155" s="151"/>
      <c r="DQ155" s="151"/>
      <c r="DR155" s="320"/>
      <c r="DS155" s="320"/>
      <c r="DT155" s="320"/>
      <c r="DU155" s="320"/>
      <c r="DV155" s="320"/>
      <c r="DW155" s="320"/>
      <c r="DX155" s="320"/>
      <c r="DY155" s="320"/>
      <c r="DZ155" s="320"/>
      <c r="EA155" s="287"/>
      <c r="EB155" s="287"/>
      <c r="EC155" s="287"/>
      <c r="ED155" s="287"/>
      <c r="EE155" s="287"/>
      <c r="EF155" s="212"/>
      <c r="EH155" s="30"/>
      <c r="EI155" s="36"/>
      <c r="EJ155" s="320"/>
      <c r="EK155" s="320"/>
      <c r="EL155" s="320"/>
      <c r="EM155" s="320"/>
      <c r="EN155" s="811" t="s">
        <v>503</v>
      </c>
      <c r="EO155" s="811"/>
      <c r="EP155" s="811"/>
      <c r="EQ155" s="811"/>
      <c r="ER155" s="811"/>
      <c r="ES155" s="810">
        <v>5</v>
      </c>
      <c r="ET155" s="214"/>
      <c r="EU155" s="320"/>
      <c r="EV155" s="320"/>
      <c r="EW155" s="320"/>
      <c r="EX155" s="320"/>
      <c r="EY155" s="320"/>
      <c r="EZ155" s="320"/>
      <c r="FA155" s="320"/>
      <c r="FB155" s="320"/>
      <c r="FC155" s="320"/>
      <c r="FD155" s="320"/>
      <c r="FE155" s="320"/>
      <c r="FF155" s="320"/>
      <c r="FG155" s="320"/>
      <c r="FY155" s="29"/>
    </row>
    <row r="156" spans="2:181" ht="6" customHeight="1" x14ac:dyDescent="0.15">
      <c r="B156" s="29"/>
      <c r="C156" s="320"/>
      <c r="D156" s="37"/>
      <c r="E156" s="843" t="s">
        <v>549</v>
      </c>
      <c r="F156" s="844"/>
      <c r="G156" s="844"/>
      <c r="H156" s="844"/>
      <c r="I156" s="844"/>
      <c r="J156" s="844"/>
      <c r="K156" s="844"/>
      <c r="L156" s="844"/>
      <c r="M156" s="861">
        <f>M158+1</f>
        <v>9</v>
      </c>
      <c r="N156" s="320"/>
      <c r="O156" s="320"/>
      <c r="P156" s="320"/>
      <c r="Q156" s="320"/>
      <c r="R156" s="66"/>
      <c r="S156" s="66"/>
      <c r="T156" s="66"/>
      <c r="U156" s="66"/>
      <c r="V156" s="66"/>
      <c r="W156" s="66"/>
      <c r="X156" s="66"/>
      <c r="Y156" s="66"/>
      <c r="Z156" s="66"/>
      <c r="AA156" s="320"/>
      <c r="AB156" s="320"/>
      <c r="AC156" s="320"/>
      <c r="AD156" s="66"/>
      <c r="AE156" s="66"/>
      <c r="AF156" s="66"/>
      <c r="AG156" s="66"/>
      <c r="AH156" s="66"/>
      <c r="AI156" s="66"/>
      <c r="AJ156" s="66"/>
      <c r="AK156" s="66"/>
      <c r="AL156" s="66"/>
      <c r="AM156" s="320"/>
      <c r="AN156" s="320"/>
      <c r="AO156" s="320"/>
      <c r="AP156" s="66"/>
      <c r="AQ156" s="66"/>
      <c r="AR156" s="66"/>
      <c r="AS156" s="66"/>
      <c r="AT156" s="66"/>
      <c r="AU156" s="66"/>
      <c r="AV156" s="66"/>
      <c r="AW156" s="66"/>
      <c r="AX156" s="66"/>
      <c r="AY156" s="320"/>
      <c r="AZ156" s="320"/>
      <c r="BA156" s="68"/>
      <c r="BB156" s="863" t="s">
        <v>549</v>
      </c>
      <c r="BC156" s="864"/>
      <c r="BD156" s="864"/>
      <c r="BE156" s="864"/>
      <c r="BF156" s="864"/>
      <c r="BG156" s="864"/>
      <c r="BH156" s="864"/>
      <c r="BI156" s="864"/>
      <c r="BJ156" s="867">
        <f>BJ158+1</f>
        <v>6</v>
      </c>
      <c r="BK156" s="44"/>
      <c r="BL156" s="320"/>
      <c r="BM156" s="320"/>
      <c r="BN156" s="224"/>
      <c r="BO156" s="224"/>
      <c r="BP156" s="224"/>
      <c r="BQ156" s="224"/>
      <c r="BR156" s="224"/>
      <c r="BS156" s="224"/>
      <c r="BT156" s="224"/>
      <c r="BU156" s="224"/>
      <c r="BV156" s="225"/>
      <c r="BW156" s="320"/>
      <c r="CJ156" s="320"/>
      <c r="CL156" s="320"/>
      <c r="CM156" s="147"/>
      <c r="CN156" s="147"/>
      <c r="CO156" s="147"/>
      <c r="CP156" s="147"/>
      <c r="CQ156" s="147"/>
      <c r="CR156" s="147"/>
      <c r="CS156" s="147"/>
      <c r="CT156" s="147"/>
      <c r="CU156" s="147"/>
      <c r="CV156" s="147"/>
      <c r="CW156" s="147"/>
      <c r="CX156" s="147"/>
      <c r="CY156" s="147"/>
      <c r="CZ156" s="147"/>
      <c r="DA156" s="147"/>
      <c r="DB156" s="147"/>
      <c r="DC156" s="147"/>
      <c r="DD156" s="147"/>
      <c r="DE156" s="147"/>
      <c r="DF156" s="147"/>
      <c r="DG156" s="151"/>
      <c r="DH156" s="151"/>
      <c r="DI156" s="151"/>
      <c r="DJ156" s="151"/>
      <c r="DK156" s="151"/>
      <c r="DL156" s="151"/>
      <c r="DM156" s="151"/>
      <c r="DN156" s="151"/>
      <c r="DO156" s="151"/>
      <c r="DP156" s="151"/>
      <c r="DQ156" s="151"/>
      <c r="DR156" s="320"/>
      <c r="DS156" s="320"/>
      <c r="DT156" s="320"/>
      <c r="DU156" s="320"/>
      <c r="DV156" s="320"/>
      <c r="DW156" s="320"/>
      <c r="DX156" s="320"/>
      <c r="DY156" s="320"/>
      <c r="DZ156" s="320"/>
      <c r="EA156" s="287"/>
      <c r="EB156" s="287"/>
      <c r="EC156" s="287"/>
      <c r="ED156" s="287"/>
      <c r="EE156" s="287"/>
      <c r="EF156" s="212"/>
      <c r="EH156" s="30"/>
      <c r="EI156" s="36"/>
      <c r="EJ156" s="320"/>
      <c r="EK156" s="320"/>
      <c r="EL156" s="320"/>
      <c r="EM156" s="320"/>
      <c r="EN156" s="811"/>
      <c r="EO156" s="811"/>
      <c r="EP156" s="811"/>
      <c r="EQ156" s="811"/>
      <c r="ER156" s="811"/>
      <c r="ES156" s="810"/>
      <c r="ET156" s="214"/>
      <c r="EU156" s="320"/>
      <c r="EV156" s="320"/>
      <c r="EW156" s="320"/>
      <c r="EX156" s="320"/>
      <c r="EY156" s="320"/>
      <c r="EZ156" s="320"/>
      <c r="FA156" s="320"/>
      <c r="FB156" s="320"/>
      <c r="FC156" s="320"/>
      <c r="FD156" s="320"/>
      <c r="FE156" s="320"/>
      <c r="FF156" s="320"/>
      <c r="FG156" s="320"/>
      <c r="FI156" s="320"/>
      <c r="FJ156" s="320"/>
      <c r="FK156" s="320"/>
      <c r="FL156" s="320"/>
      <c r="FM156" s="320"/>
      <c r="FN156" s="320"/>
      <c r="FO156" s="320"/>
      <c r="FP156" s="320"/>
      <c r="FQ156" s="320"/>
      <c r="FR156" s="320"/>
      <c r="FY156" s="29"/>
    </row>
    <row r="157" spans="2:181" ht="6" customHeight="1" x14ac:dyDescent="0.15">
      <c r="B157" s="29"/>
      <c r="C157" s="320"/>
      <c r="D157" s="39"/>
      <c r="E157" s="845"/>
      <c r="F157" s="846"/>
      <c r="G157" s="846"/>
      <c r="H157" s="846"/>
      <c r="I157" s="846"/>
      <c r="J157" s="846"/>
      <c r="K157" s="846"/>
      <c r="L157" s="846"/>
      <c r="M157" s="862"/>
      <c r="N157" s="320"/>
      <c r="O157" s="320"/>
      <c r="P157" s="320"/>
      <c r="Q157" s="320"/>
      <c r="R157" s="66"/>
      <c r="S157" s="66"/>
      <c r="T157" s="66"/>
      <c r="U157" s="66"/>
      <c r="V157" s="66"/>
      <c r="W157" s="66"/>
      <c r="X157" s="66"/>
      <c r="Y157" s="66"/>
      <c r="Z157" s="66"/>
      <c r="AA157" s="320"/>
      <c r="AB157" s="320"/>
      <c r="AC157" s="320"/>
      <c r="AD157" s="66"/>
      <c r="AE157" s="66"/>
      <c r="AF157" s="66"/>
      <c r="AG157" s="66"/>
      <c r="AH157" s="66"/>
      <c r="AI157" s="66"/>
      <c r="AJ157" s="66"/>
      <c r="AK157" s="66"/>
      <c r="AL157" s="66"/>
      <c r="AM157" s="320"/>
      <c r="AN157" s="320"/>
      <c r="AO157" s="320"/>
      <c r="AP157" s="66"/>
      <c r="AQ157" s="66"/>
      <c r="AR157" s="66"/>
      <c r="AS157" s="66"/>
      <c r="AT157" s="66"/>
      <c r="AU157" s="66"/>
      <c r="AV157" s="66"/>
      <c r="AW157" s="66"/>
      <c r="AX157" s="66"/>
      <c r="AY157" s="320"/>
      <c r="AZ157" s="320"/>
      <c r="BA157" s="40"/>
      <c r="BB157" s="865"/>
      <c r="BC157" s="866"/>
      <c r="BD157" s="866"/>
      <c r="BE157" s="866"/>
      <c r="BF157" s="866"/>
      <c r="BG157" s="866"/>
      <c r="BH157" s="866"/>
      <c r="BI157" s="866"/>
      <c r="BJ157" s="868"/>
      <c r="BK157" s="44"/>
      <c r="BL157" s="320"/>
      <c r="BM157" s="320"/>
      <c r="BN157" s="224"/>
      <c r="BO157" s="224"/>
      <c r="BP157" s="224"/>
      <c r="BQ157" s="224"/>
      <c r="BR157" s="224"/>
      <c r="BS157" s="224"/>
      <c r="BT157" s="224"/>
      <c r="BU157" s="224"/>
      <c r="BV157" s="225"/>
      <c r="BW157" s="320"/>
      <c r="CJ157" s="320"/>
      <c r="CL157" s="320"/>
      <c r="CM157" s="147"/>
      <c r="CN157" s="147"/>
      <c r="CO157" s="147"/>
      <c r="CP157" s="147"/>
      <c r="CQ157" s="147"/>
      <c r="CR157" s="147"/>
      <c r="CS157" s="147"/>
      <c r="CT157" s="147"/>
      <c r="CU157" s="147"/>
      <c r="CV157" s="154"/>
      <c r="CW157" s="154"/>
      <c r="CX157" s="154"/>
      <c r="CY157" s="154"/>
      <c r="CZ157" s="154"/>
      <c r="DA157" s="154"/>
      <c r="DB157" s="154"/>
      <c r="DC157" s="154"/>
      <c r="DD157" s="154"/>
      <c r="DE157" s="154"/>
      <c r="DF157" s="154"/>
      <c r="DG157" s="154"/>
      <c r="DH157" s="154"/>
      <c r="DI157" s="154"/>
      <c r="DJ157" s="154"/>
      <c r="DK157" s="154"/>
      <c r="DL157" s="154"/>
      <c r="DM157" s="154"/>
      <c r="DN157" s="154"/>
      <c r="DO157" s="154"/>
      <c r="DP157" s="154"/>
      <c r="DQ157" s="154"/>
      <c r="DR157" s="320"/>
      <c r="DS157" s="320"/>
      <c r="DT157" s="320"/>
      <c r="DU157" s="320"/>
      <c r="DV157" s="320"/>
      <c r="DW157" s="320"/>
      <c r="DX157" s="320"/>
      <c r="DY157" s="320"/>
      <c r="DZ157" s="320"/>
      <c r="EA157" s="287"/>
      <c r="EB157" s="287"/>
      <c r="EC157" s="287"/>
      <c r="ED157" s="287"/>
      <c r="EE157" s="287"/>
      <c r="EF157" s="212"/>
      <c r="EH157" s="30"/>
      <c r="EI157" s="36"/>
      <c r="EJ157" s="320"/>
      <c r="EK157" s="320"/>
      <c r="EL157" s="320"/>
      <c r="EM157" s="320"/>
      <c r="EN157" s="811" t="s">
        <v>507</v>
      </c>
      <c r="EO157" s="811"/>
      <c r="EP157" s="811"/>
      <c r="EQ157" s="811"/>
      <c r="ER157" s="811"/>
      <c r="ES157" s="810">
        <v>4</v>
      </c>
      <c r="ET157" s="214"/>
      <c r="EU157" s="320"/>
      <c r="EV157" s="320"/>
      <c r="EW157" s="320"/>
      <c r="EX157" s="320"/>
      <c r="EY157" s="320"/>
      <c r="EZ157" s="320"/>
      <c r="FA157" s="320"/>
      <c r="FB157" s="320"/>
      <c r="FC157" s="320"/>
      <c r="FD157" s="320"/>
      <c r="FE157" s="320"/>
      <c r="FF157" s="320"/>
      <c r="FG157" s="320"/>
      <c r="FI157" s="320"/>
      <c r="FJ157" s="320"/>
      <c r="FK157" s="320"/>
      <c r="FL157" s="320"/>
      <c r="FM157" s="320"/>
      <c r="FN157" s="320"/>
      <c r="FO157" s="320"/>
      <c r="FP157" s="320"/>
      <c r="FQ157" s="320"/>
      <c r="FR157" s="320"/>
      <c r="FY157" s="29"/>
    </row>
    <row r="158" spans="2:181" ht="6" customHeight="1" x14ac:dyDescent="0.15">
      <c r="B158" s="29"/>
      <c r="C158" s="320"/>
      <c r="D158" s="320"/>
      <c r="E158" s="320"/>
      <c r="F158" s="320"/>
      <c r="G158" s="320"/>
      <c r="H158" s="851" t="s">
        <v>730</v>
      </c>
      <c r="I158" s="851"/>
      <c r="J158" s="851"/>
      <c r="K158" s="851"/>
      <c r="L158" s="851"/>
      <c r="M158" s="854">
        <v>8</v>
      </c>
      <c r="N158" s="320"/>
      <c r="O158" s="320"/>
      <c r="P158" s="320"/>
      <c r="Q158" s="320"/>
      <c r="R158" s="66"/>
      <c r="S158" s="66"/>
      <c r="T158" s="66"/>
      <c r="U158" s="66"/>
      <c r="V158" s="66"/>
      <c r="W158" s="66"/>
      <c r="X158" s="66"/>
      <c r="Y158" s="66"/>
      <c r="Z158" s="66"/>
      <c r="AA158" s="320"/>
      <c r="AB158" s="320"/>
      <c r="AC158" s="320"/>
      <c r="AD158" s="66"/>
      <c r="AE158" s="66"/>
      <c r="AF158" s="66"/>
      <c r="AG158" s="66"/>
      <c r="AH158" s="66"/>
      <c r="AI158" s="66"/>
      <c r="AJ158" s="66"/>
      <c r="AK158" s="66"/>
      <c r="AL158" s="66"/>
      <c r="AM158" s="320"/>
      <c r="AN158" s="320"/>
      <c r="AO158" s="320"/>
      <c r="AP158" s="66"/>
      <c r="AQ158" s="66"/>
      <c r="AR158" s="66"/>
      <c r="AS158" s="66"/>
      <c r="AT158" s="66"/>
      <c r="AU158" s="66"/>
      <c r="AV158" s="66"/>
      <c r="AW158" s="66"/>
      <c r="AX158" s="66"/>
      <c r="AY158" s="320"/>
      <c r="AZ158" s="320"/>
      <c r="BA158" s="320"/>
      <c r="BB158" s="320"/>
      <c r="BC158" s="320"/>
      <c r="BD158" s="320"/>
      <c r="BE158" s="856" t="s">
        <v>731</v>
      </c>
      <c r="BF158" s="856"/>
      <c r="BG158" s="856"/>
      <c r="BH158" s="856"/>
      <c r="BI158" s="856"/>
      <c r="BJ158" s="858">
        <v>5</v>
      </c>
      <c r="BK158" s="44"/>
      <c r="BL158" s="320"/>
      <c r="BM158" s="320"/>
      <c r="BN158" s="320"/>
      <c r="BO158" s="320"/>
      <c r="BP158" s="320"/>
      <c r="BQ158" s="295"/>
      <c r="BR158" s="295"/>
      <c r="BS158" s="295"/>
      <c r="BT158" s="295"/>
      <c r="BU158" s="295"/>
      <c r="BV158" s="319"/>
      <c r="BW158" s="320"/>
      <c r="CJ158" s="320"/>
      <c r="CL158" s="320"/>
      <c r="CM158" s="147"/>
      <c r="CN158" s="147"/>
      <c r="CO158" s="147"/>
      <c r="CP158" s="147"/>
      <c r="CQ158" s="147"/>
      <c r="CR158" s="147"/>
      <c r="CS158" s="147"/>
      <c r="CT158" s="147"/>
      <c r="CU158" s="147"/>
      <c r="CV158" s="154"/>
      <c r="CW158" s="154"/>
      <c r="CX158" s="154"/>
      <c r="CY158" s="154"/>
      <c r="CZ158" s="154"/>
      <c r="DA158" s="154"/>
      <c r="DB158" s="154"/>
      <c r="DC158" s="154"/>
      <c r="DD158" s="154"/>
      <c r="DE158" s="154"/>
      <c r="DF158" s="154"/>
      <c r="DG158" s="154"/>
      <c r="DH158" s="154"/>
      <c r="DI158" s="154"/>
      <c r="DJ158" s="154"/>
      <c r="DK158" s="154"/>
      <c r="DL158" s="154"/>
      <c r="DM158" s="154"/>
      <c r="DN158" s="154"/>
      <c r="DO158" s="154"/>
      <c r="DP158" s="154"/>
      <c r="DQ158" s="154"/>
      <c r="DR158" s="320"/>
      <c r="DS158" s="320"/>
      <c r="DT158" s="320"/>
      <c r="DU158" s="320"/>
      <c r="DV158" s="320"/>
      <c r="DW158" s="320"/>
      <c r="DX158" s="320"/>
      <c r="DY158" s="320"/>
      <c r="DZ158" s="320"/>
      <c r="EA158" s="287"/>
      <c r="EB158" s="287"/>
      <c r="EC158" s="287"/>
      <c r="ED158" s="287"/>
      <c r="EE158" s="287"/>
      <c r="EF158" s="212"/>
      <c r="EH158" s="30"/>
      <c r="EI158" s="36"/>
      <c r="EJ158" s="320"/>
      <c r="EK158" s="320"/>
      <c r="EL158" s="320"/>
      <c r="EM158" s="320"/>
      <c r="EN158" s="811"/>
      <c r="EO158" s="811"/>
      <c r="EP158" s="811"/>
      <c r="EQ158" s="811"/>
      <c r="ER158" s="811"/>
      <c r="ES158" s="810"/>
      <c r="ET158" s="214"/>
      <c r="EU158" s="320"/>
      <c r="EV158" s="320"/>
      <c r="EW158" s="320"/>
      <c r="EX158" s="320"/>
      <c r="EY158" s="320"/>
      <c r="EZ158" s="320"/>
      <c r="FA158" s="320"/>
      <c r="FB158" s="320"/>
      <c r="FC158" s="320"/>
      <c r="FD158" s="320"/>
      <c r="FE158" s="320"/>
      <c r="FF158" s="320"/>
      <c r="FG158" s="320"/>
      <c r="FI158" s="320"/>
      <c r="FJ158" s="320"/>
      <c r="FK158" s="320"/>
      <c r="FL158" s="320"/>
      <c r="FM158" s="320"/>
      <c r="FN158" s="320"/>
      <c r="FO158" s="320"/>
      <c r="FP158" s="320"/>
      <c r="FQ158" s="320"/>
      <c r="FR158" s="320"/>
      <c r="FY158" s="29"/>
    </row>
    <row r="159" spans="2:181" ht="6" customHeight="1" x14ac:dyDescent="0.15">
      <c r="B159" s="29"/>
      <c r="C159" s="320"/>
      <c r="D159" s="320"/>
      <c r="E159" s="320"/>
      <c r="F159" s="320"/>
      <c r="G159" s="320"/>
      <c r="H159" s="811"/>
      <c r="I159" s="811"/>
      <c r="J159" s="811"/>
      <c r="K159" s="811"/>
      <c r="L159" s="811"/>
      <c r="M159" s="855"/>
      <c r="N159" s="320"/>
      <c r="O159" s="320"/>
      <c r="P159" s="320"/>
      <c r="Q159" s="320"/>
      <c r="R159" s="66"/>
      <c r="S159" s="66"/>
      <c r="T159" s="66"/>
      <c r="U159" s="66"/>
      <c r="V159" s="66"/>
      <c r="W159" s="66"/>
      <c r="X159" s="66"/>
      <c r="Y159" s="66"/>
      <c r="Z159" s="66"/>
      <c r="AA159" s="320"/>
      <c r="AB159" s="320"/>
      <c r="AC159" s="320"/>
      <c r="AD159" s="66"/>
      <c r="AE159" s="66"/>
      <c r="AF159" s="66"/>
      <c r="AG159" s="66"/>
      <c r="AH159" s="66"/>
      <c r="AI159" s="66"/>
      <c r="AJ159" s="66"/>
      <c r="AK159" s="66"/>
      <c r="AL159" s="66"/>
      <c r="AM159" s="320"/>
      <c r="AN159" s="320"/>
      <c r="AO159" s="320"/>
      <c r="AP159" s="66"/>
      <c r="AQ159" s="66"/>
      <c r="AR159" s="66"/>
      <c r="AS159" s="66"/>
      <c r="AT159" s="66"/>
      <c r="AU159" s="66"/>
      <c r="AV159" s="66"/>
      <c r="AW159" s="66"/>
      <c r="AX159" s="66"/>
      <c r="AY159" s="320"/>
      <c r="AZ159" s="320"/>
      <c r="BA159" s="320"/>
      <c r="BB159" s="320"/>
      <c r="BC159" s="320"/>
      <c r="BD159" s="320"/>
      <c r="BE159" s="857"/>
      <c r="BF159" s="857"/>
      <c r="BG159" s="857"/>
      <c r="BH159" s="857"/>
      <c r="BI159" s="857"/>
      <c r="BJ159" s="859"/>
      <c r="BK159" s="44"/>
      <c r="BL159" s="320"/>
      <c r="BM159" s="320"/>
      <c r="BN159" s="320"/>
      <c r="BO159" s="320"/>
      <c r="BP159" s="320"/>
      <c r="BQ159" s="295"/>
      <c r="BR159" s="295"/>
      <c r="BS159" s="295"/>
      <c r="BT159" s="295"/>
      <c r="BU159" s="295"/>
      <c r="BV159" s="319"/>
      <c r="BW159" s="320"/>
      <c r="CJ159" s="320"/>
      <c r="CL159" s="320"/>
      <c r="CM159" s="147"/>
      <c r="CN159" s="147"/>
      <c r="CO159" s="147"/>
      <c r="CP159" s="147"/>
      <c r="CQ159" s="147"/>
      <c r="CR159" s="147"/>
      <c r="CS159" s="147"/>
      <c r="CT159" s="147"/>
      <c r="CU159" s="147"/>
      <c r="CV159" s="154"/>
      <c r="CW159" s="154"/>
      <c r="CX159" s="154"/>
      <c r="CY159" s="154"/>
      <c r="CZ159" s="154"/>
      <c r="DA159" s="154"/>
      <c r="DB159" s="154"/>
      <c r="DC159" s="154"/>
      <c r="DD159" s="154"/>
      <c r="DE159" s="154"/>
      <c r="DF159" s="154"/>
      <c r="DG159" s="154"/>
      <c r="DH159" s="154"/>
      <c r="DI159" s="154"/>
      <c r="DJ159" s="154"/>
      <c r="DK159" s="154"/>
      <c r="DL159" s="154"/>
      <c r="DM159" s="154"/>
      <c r="DN159" s="154"/>
      <c r="DO159" s="154"/>
      <c r="DP159" s="320"/>
      <c r="DQ159" s="320"/>
      <c r="DR159" s="320"/>
      <c r="DS159" s="320"/>
      <c r="DT159" s="320"/>
      <c r="DU159" s="320"/>
      <c r="DV159" s="320"/>
      <c r="DW159" s="320"/>
      <c r="DX159" s="320"/>
      <c r="DY159" s="320"/>
      <c r="DZ159" s="320"/>
      <c r="EA159" s="320"/>
      <c r="EB159" s="320"/>
      <c r="EC159" s="320"/>
      <c r="ED159" s="320"/>
      <c r="EE159" s="320"/>
      <c r="EF159" s="320"/>
      <c r="EH159" s="30"/>
      <c r="EI159" s="36"/>
      <c r="EJ159" s="320"/>
      <c r="EK159" s="320"/>
      <c r="EL159" s="320"/>
      <c r="EM159" s="320"/>
      <c r="EN159" s="811" t="s">
        <v>510</v>
      </c>
      <c r="EO159" s="811"/>
      <c r="EP159" s="811"/>
      <c r="EQ159" s="811"/>
      <c r="ER159" s="811"/>
      <c r="ES159" s="810">
        <v>5</v>
      </c>
      <c r="ET159" s="47"/>
      <c r="EU159" s="320"/>
      <c r="EV159" s="320"/>
      <c r="EW159" s="320"/>
      <c r="EX159" s="320"/>
      <c r="EY159" s="320"/>
      <c r="EZ159" s="320"/>
      <c r="FA159" s="320"/>
      <c r="FB159" s="320"/>
      <c r="FC159" s="320"/>
      <c r="FD159" s="320"/>
      <c r="FE159" s="320"/>
      <c r="FF159" s="320"/>
      <c r="FG159" s="320"/>
      <c r="FI159" s="320"/>
      <c r="FJ159" s="320"/>
      <c r="FK159" s="320"/>
      <c r="FL159" s="320"/>
      <c r="FM159" s="320"/>
      <c r="FN159" s="320"/>
      <c r="FO159" s="320"/>
      <c r="FP159" s="320"/>
      <c r="FQ159" s="320"/>
      <c r="FR159" s="320"/>
      <c r="FY159" s="29"/>
    </row>
    <row r="160" spans="2:181" ht="6" customHeight="1" x14ac:dyDescent="0.15">
      <c r="B160" s="29"/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M160" s="320"/>
      <c r="AN160" s="320"/>
      <c r="AO160" s="320"/>
      <c r="AP160" s="66"/>
      <c r="AQ160" s="66"/>
      <c r="AR160" s="66"/>
      <c r="AS160" s="66"/>
      <c r="AT160" s="66"/>
      <c r="AU160" s="66"/>
      <c r="AV160" s="66"/>
      <c r="AW160" s="66"/>
      <c r="AX160" s="66"/>
      <c r="AY160" s="320"/>
      <c r="AZ160" s="320"/>
      <c r="BA160" s="320"/>
      <c r="BB160" s="320"/>
      <c r="BC160" s="320"/>
      <c r="BD160" s="320"/>
      <c r="BE160" s="320"/>
      <c r="BF160" s="320"/>
      <c r="BG160" s="320"/>
      <c r="BH160" s="320"/>
      <c r="BI160" s="320"/>
      <c r="BJ160" s="320"/>
      <c r="BK160" s="44"/>
      <c r="BL160" s="320"/>
      <c r="BM160" s="320"/>
      <c r="BN160" s="320"/>
      <c r="BO160" s="320"/>
      <c r="BP160" s="320"/>
      <c r="BQ160" s="320"/>
      <c r="BR160" s="320"/>
      <c r="BS160" s="320"/>
      <c r="BT160" s="320"/>
      <c r="BU160" s="320"/>
      <c r="BV160" s="320"/>
      <c r="BW160" s="320"/>
      <c r="CJ160" s="320"/>
      <c r="CL160" s="320"/>
      <c r="CM160" s="147"/>
      <c r="CN160" s="147"/>
      <c r="CO160" s="147"/>
      <c r="CP160" s="147"/>
      <c r="CQ160" s="147"/>
      <c r="CR160" s="147"/>
      <c r="CS160" s="147"/>
      <c r="CT160" s="147"/>
      <c r="CU160" s="147"/>
      <c r="CV160" s="154"/>
      <c r="CW160" s="154"/>
      <c r="CX160" s="154"/>
      <c r="CY160" s="154"/>
      <c r="CZ160" s="154"/>
      <c r="DA160" s="154"/>
      <c r="DB160" s="154"/>
      <c r="DC160" s="154"/>
      <c r="DD160" s="154"/>
      <c r="DE160" s="154"/>
      <c r="DF160" s="154"/>
      <c r="DG160" s="154"/>
      <c r="DH160" s="154"/>
      <c r="DI160" s="154"/>
      <c r="DJ160" s="154"/>
      <c r="DK160" s="154"/>
      <c r="DL160" s="154"/>
      <c r="DM160" s="154"/>
      <c r="DN160" s="154"/>
      <c r="DO160" s="154"/>
      <c r="DP160" s="320"/>
      <c r="DQ160" s="320"/>
      <c r="DR160" s="320"/>
      <c r="DS160" s="320"/>
      <c r="DT160" s="320"/>
      <c r="DU160" s="320"/>
      <c r="DV160" s="320"/>
      <c r="DW160" s="320"/>
      <c r="DX160" s="320"/>
      <c r="DY160" s="320"/>
      <c r="DZ160" s="320"/>
      <c r="EA160" s="320"/>
      <c r="EB160" s="320"/>
      <c r="EC160" s="320"/>
      <c r="ED160" s="320"/>
      <c r="EE160" s="320"/>
      <c r="EF160" s="320"/>
      <c r="EH160" s="30"/>
      <c r="EI160" s="36"/>
      <c r="EJ160" s="320"/>
      <c r="EK160" s="320"/>
      <c r="EL160" s="320"/>
      <c r="EM160" s="320"/>
      <c r="EN160" s="811"/>
      <c r="EO160" s="811"/>
      <c r="EP160" s="811"/>
      <c r="EQ160" s="811"/>
      <c r="ER160" s="811"/>
      <c r="ES160" s="810"/>
      <c r="ET160" s="47"/>
      <c r="EU160" s="320"/>
      <c r="EV160" s="320"/>
      <c r="EW160" s="320"/>
      <c r="EX160" s="320"/>
      <c r="EY160" s="320"/>
      <c r="EZ160" s="320"/>
      <c r="FA160" s="320"/>
      <c r="FB160" s="320"/>
      <c r="FC160" s="320"/>
      <c r="FD160" s="320"/>
      <c r="FE160" s="320"/>
      <c r="FF160" s="320"/>
      <c r="FG160" s="320"/>
      <c r="FI160" s="320"/>
      <c r="FJ160" s="320"/>
      <c r="FK160" s="320"/>
      <c r="FL160" s="320"/>
      <c r="FM160" s="320"/>
      <c r="FN160" s="320"/>
      <c r="FO160" s="320"/>
      <c r="FP160" s="320"/>
      <c r="FQ160" s="320"/>
      <c r="FR160" s="320"/>
      <c r="FY160" s="29"/>
    </row>
    <row r="161" spans="2:181" ht="6" customHeight="1" x14ac:dyDescent="0.15">
      <c r="B161" s="29"/>
      <c r="C161" s="320"/>
      <c r="D161" s="320"/>
      <c r="E161" s="66"/>
      <c r="F161" s="66"/>
      <c r="G161" s="66"/>
      <c r="H161" s="66"/>
      <c r="I161" s="66"/>
      <c r="J161" s="66"/>
      <c r="K161" s="66"/>
      <c r="L161" s="66"/>
      <c r="M161" s="66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  <c r="BD161" s="320"/>
      <c r="BE161" s="320"/>
      <c r="BF161" s="320"/>
      <c r="BG161" s="320"/>
      <c r="BH161" s="320"/>
      <c r="BI161" s="320"/>
      <c r="BJ161" s="320"/>
      <c r="BK161" s="44"/>
      <c r="BL161" s="320"/>
      <c r="BM161" s="320"/>
      <c r="BN161" s="320"/>
      <c r="BO161" s="320"/>
      <c r="BP161" s="320"/>
      <c r="BQ161" s="320"/>
      <c r="BR161" s="320"/>
      <c r="BS161" s="320"/>
      <c r="BT161" s="320"/>
      <c r="BU161" s="320"/>
      <c r="BV161" s="320"/>
      <c r="BW161" s="320"/>
      <c r="CJ161" s="320"/>
      <c r="CK161" s="31"/>
      <c r="CL161" s="320"/>
      <c r="CM161" s="147"/>
      <c r="CN161" s="147"/>
      <c r="CO161" s="147"/>
      <c r="CP161" s="147"/>
      <c r="CQ161" s="147"/>
      <c r="CR161" s="147"/>
      <c r="CS161" s="147"/>
      <c r="CT161" s="147"/>
      <c r="CU161" s="147"/>
      <c r="CV161" s="154"/>
      <c r="CW161" s="154"/>
      <c r="CX161" s="154"/>
      <c r="CY161" s="154"/>
      <c r="CZ161" s="154"/>
      <c r="DA161" s="154"/>
      <c r="DB161" s="154"/>
      <c r="DC161" s="154"/>
      <c r="DD161" s="154"/>
      <c r="DE161" s="154"/>
      <c r="DF161" s="154"/>
      <c r="DG161" s="154"/>
      <c r="DH161" s="154"/>
      <c r="DI161" s="154"/>
      <c r="DJ161" s="154"/>
      <c r="DK161" s="154"/>
      <c r="DL161" s="154"/>
      <c r="DM161" s="154"/>
      <c r="DN161" s="154"/>
      <c r="DO161" s="154"/>
      <c r="DP161" s="320"/>
      <c r="DQ161" s="320"/>
      <c r="DR161" s="320"/>
      <c r="DS161" s="320"/>
      <c r="DT161" s="320"/>
      <c r="DU161" s="320"/>
      <c r="DV161" s="320"/>
      <c r="DW161" s="320"/>
      <c r="DX161" s="279"/>
      <c r="DY161" s="279"/>
      <c r="DZ161" s="279"/>
      <c r="EA161" s="279"/>
      <c r="EB161" s="279"/>
      <c r="EC161" s="279"/>
      <c r="ED161" s="279"/>
      <c r="EE161" s="279"/>
      <c r="EF161" s="212"/>
      <c r="EH161" s="30"/>
      <c r="EI161" s="36"/>
      <c r="ET161" s="214"/>
      <c r="EU161" s="320"/>
      <c r="EV161" s="320"/>
      <c r="EW161" s="320"/>
      <c r="EX161" s="320"/>
      <c r="EY161" s="320"/>
      <c r="EZ161" s="320"/>
      <c r="FA161" s="320"/>
      <c r="FB161" s="320"/>
      <c r="FC161" s="320"/>
      <c r="FD161" s="320"/>
      <c r="FE161" s="320"/>
      <c r="FF161" s="320"/>
      <c r="FG161" s="320"/>
      <c r="FI161" s="320"/>
      <c r="FJ161" s="320"/>
      <c r="FK161" s="320"/>
      <c r="FL161" s="320"/>
      <c r="FM161" s="320"/>
      <c r="FN161" s="320"/>
      <c r="FO161" s="320"/>
      <c r="FP161" s="320"/>
      <c r="FQ161" s="320"/>
      <c r="FR161" s="320"/>
      <c r="FY161" s="29"/>
    </row>
    <row r="162" spans="2:181" ht="6" customHeight="1" x14ac:dyDescent="0.15">
      <c r="B162" s="58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60"/>
      <c r="BL162" s="320"/>
      <c r="BM162" s="320"/>
      <c r="BN162" s="320"/>
      <c r="BO162" s="320"/>
      <c r="BP162" s="320"/>
      <c r="BQ162" s="320"/>
      <c r="BR162" s="320"/>
      <c r="BS162" s="320"/>
      <c r="BT162" s="320"/>
      <c r="BU162" s="320"/>
      <c r="BV162" s="320"/>
      <c r="BW162" s="320"/>
      <c r="CJ162" s="320"/>
      <c r="CK162" s="31"/>
      <c r="CL162" s="320"/>
      <c r="CM162" s="147"/>
      <c r="CN162" s="147"/>
      <c r="CO162" s="147"/>
      <c r="CP162" s="147"/>
      <c r="CQ162" s="147"/>
      <c r="CR162" s="147"/>
      <c r="CS162" s="147"/>
      <c r="CT162" s="147"/>
      <c r="CU162" s="147"/>
      <c r="CV162" s="154"/>
      <c r="CW162" s="154"/>
      <c r="CX162" s="154"/>
      <c r="CY162" s="154"/>
      <c r="CZ162" s="154"/>
      <c r="DA162" s="154"/>
      <c r="DB162" s="154"/>
      <c r="DC162" s="154"/>
      <c r="DD162" s="154"/>
      <c r="DE162" s="154"/>
      <c r="DF162" s="154"/>
      <c r="DG162" s="154"/>
      <c r="DH162" s="154"/>
      <c r="DI162" s="154"/>
      <c r="DJ162" s="154"/>
      <c r="DK162" s="154"/>
      <c r="DL162" s="154"/>
      <c r="DM162" s="154"/>
      <c r="DN162" s="154"/>
      <c r="DO162" s="154"/>
      <c r="DP162" s="320"/>
      <c r="DQ162" s="320"/>
      <c r="DS162" s="320"/>
      <c r="DT162" s="320"/>
      <c r="DU162" s="320"/>
      <c r="DV162" s="320"/>
      <c r="DW162" s="320"/>
      <c r="DX162" s="279"/>
      <c r="DY162" s="279"/>
      <c r="DZ162" s="279"/>
      <c r="EA162" s="279"/>
      <c r="EB162" s="279"/>
      <c r="EC162" s="279"/>
      <c r="ED162" s="279"/>
      <c r="EE162" s="279"/>
      <c r="EF162" s="212"/>
      <c r="EH162" s="30"/>
      <c r="EI162" s="36"/>
      <c r="ET162" s="214"/>
      <c r="EU162" s="320"/>
      <c r="EV162" s="320"/>
      <c r="EW162" s="320"/>
      <c r="EX162" s="320"/>
      <c r="EY162" s="320"/>
      <c r="EZ162" s="320"/>
      <c r="FA162" s="320"/>
      <c r="FB162" s="320"/>
      <c r="FC162" s="320"/>
      <c r="FD162" s="320"/>
      <c r="FE162" s="320"/>
      <c r="FF162" s="320"/>
      <c r="FG162" s="320"/>
      <c r="FI162" s="320"/>
      <c r="FJ162" s="320"/>
      <c r="FK162" s="320"/>
      <c r="FL162" s="320"/>
      <c r="FM162" s="320"/>
      <c r="FN162" s="320"/>
      <c r="FO162" s="320"/>
      <c r="FP162" s="320"/>
      <c r="FQ162" s="320"/>
      <c r="FR162" s="320"/>
      <c r="FY162" s="29"/>
    </row>
    <row r="163" spans="2:181" ht="6" customHeight="1" x14ac:dyDescent="0.15">
      <c r="BL163" s="320"/>
      <c r="BM163" s="320"/>
      <c r="CJ163" s="320"/>
      <c r="CK163" s="320"/>
      <c r="CL163" s="860" t="s">
        <v>732</v>
      </c>
      <c r="CM163" s="860"/>
      <c r="CN163" s="860"/>
      <c r="CO163" s="860"/>
      <c r="CP163" s="860"/>
      <c r="CQ163" s="860"/>
      <c r="CR163" s="860"/>
      <c r="CS163" s="860"/>
      <c r="CT163" s="860"/>
      <c r="CU163" s="860"/>
      <c r="CV163" s="860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S163" s="320"/>
      <c r="DT163" s="320"/>
      <c r="DU163" s="320"/>
      <c r="DV163" s="320"/>
      <c r="DW163" s="320"/>
      <c r="DX163" s="320"/>
      <c r="DY163" s="320"/>
      <c r="DZ163" s="320"/>
      <c r="EA163" s="287"/>
      <c r="EB163" s="287"/>
      <c r="EC163" s="287"/>
      <c r="ED163" s="287"/>
      <c r="EE163" s="287"/>
      <c r="EF163" s="212"/>
      <c r="EH163" s="30"/>
      <c r="EI163" s="36"/>
      <c r="EJ163" s="33"/>
      <c r="EK163" s="843" t="s">
        <v>309</v>
      </c>
      <c r="EL163" s="844"/>
      <c r="EM163" s="844"/>
      <c r="EN163" s="844"/>
      <c r="EO163" s="844"/>
      <c r="EP163" s="844"/>
      <c r="EQ163" s="844"/>
      <c r="ER163" s="844"/>
      <c r="ES163" s="847">
        <f>SUM(ES165,ES167)+1</f>
        <v>11</v>
      </c>
      <c r="ET163" s="214"/>
      <c r="EU163" s="320"/>
      <c r="EV163" s="320"/>
      <c r="EW163" s="320"/>
      <c r="EX163" s="320"/>
      <c r="EY163" s="320"/>
      <c r="EZ163" s="320"/>
      <c r="FA163" s="320"/>
      <c r="FB163" s="320"/>
      <c r="FC163" s="320"/>
      <c r="FD163" s="320"/>
      <c r="FE163" s="320"/>
      <c r="FF163" s="320"/>
      <c r="FG163" s="320"/>
      <c r="FI163" s="320"/>
      <c r="FJ163" s="320"/>
      <c r="FK163" s="320"/>
      <c r="FL163" s="320"/>
      <c r="FM163" s="320"/>
      <c r="FN163" s="320"/>
      <c r="FO163" s="320"/>
      <c r="FP163" s="320"/>
      <c r="FQ163" s="320"/>
      <c r="FR163" s="320"/>
      <c r="FY163" s="29"/>
    </row>
    <row r="164" spans="2:181" ht="6" customHeight="1" x14ac:dyDescent="0.15">
      <c r="BL164" s="320"/>
      <c r="BM164" s="320"/>
      <c r="CJ164" s="320"/>
      <c r="CK164" s="320"/>
      <c r="CL164" s="860"/>
      <c r="CM164" s="860"/>
      <c r="CN164" s="860"/>
      <c r="CO164" s="860"/>
      <c r="CP164" s="860"/>
      <c r="CQ164" s="860"/>
      <c r="CR164" s="860"/>
      <c r="CS164" s="860"/>
      <c r="CT164" s="860"/>
      <c r="CU164" s="860"/>
      <c r="CV164" s="860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S164" s="320"/>
      <c r="DT164" s="320"/>
      <c r="DU164" s="320"/>
      <c r="DV164" s="320"/>
      <c r="DW164" s="320"/>
      <c r="DX164" s="320"/>
      <c r="DY164" s="320"/>
      <c r="DZ164" s="320"/>
      <c r="EA164" s="287"/>
      <c r="EB164" s="287"/>
      <c r="EC164" s="287"/>
      <c r="ED164" s="287"/>
      <c r="EE164" s="287"/>
      <c r="EF164" s="212"/>
      <c r="EH164" s="30"/>
      <c r="EI164" s="320"/>
      <c r="EJ164" s="39"/>
      <c r="EK164" s="845"/>
      <c r="EL164" s="846"/>
      <c r="EM164" s="846"/>
      <c r="EN164" s="846"/>
      <c r="EO164" s="846"/>
      <c r="EP164" s="846"/>
      <c r="EQ164" s="846"/>
      <c r="ER164" s="846"/>
      <c r="ES164" s="848"/>
      <c r="ET164" s="214"/>
      <c r="EU164" s="320"/>
      <c r="EV164" s="320"/>
      <c r="EW164" s="320"/>
      <c r="EX164" s="320"/>
      <c r="EY164" s="320"/>
      <c r="EZ164" s="320"/>
      <c r="FA164" s="320"/>
      <c r="FB164" s="320"/>
      <c r="FC164" s="320"/>
      <c r="FD164" s="320"/>
      <c r="FE164" s="320"/>
      <c r="FF164" s="320"/>
      <c r="FG164" s="320"/>
      <c r="FI164" s="320"/>
      <c r="FJ164" s="320"/>
      <c r="FK164" s="320"/>
      <c r="FL164" s="320"/>
      <c r="FM164" s="320"/>
      <c r="FN164" s="320"/>
      <c r="FO164" s="320"/>
      <c r="FP164" s="320"/>
      <c r="FQ164" s="320"/>
      <c r="FR164" s="320"/>
      <c r="FY164" s="29"/>
    </row>
    <row r="165" spans="2:181" ht="6" customHeight="1" x14ac:dyDescent="0.15">
      <c r="AZ165" s="320"/>
      <c r="BA165" s="320"/>
      <c r="BB165" s="320"/>
      <c r="BC165" s="320"/>
      <c r="BD165" s="320"/>
      <c r="BE165" s="320"/>
      <c r="BF165" s="320"/>
      <c r="BG165" s="320"/>
      <c r="BH165" s="320"/>
      <c r="BI165" s="320"/>
      <c r="BJ165" s="320"/>
      <c r="BK165" s="320"/>
      <c r="BL165" s="320"/>
      <c r="BM165" s="320"/>
      <c r="BN165" s="320"/>
      <c r="BO165" s="320"/>
      <c r="BP165" s="320"/>
      <c r="BQ165" s="320"/>
      <c r="BR165" s="320"/>
      <c r="BS165" s="320"/>
      <c r="BT165" s="320"/>
      <c r="BU165" s="320"/>
      <c r="BV165" s="320"/>
      <c r="BW165" s="320"/>
      <c r="CJ165" s="320"/>
      <c r="CK165" s="320"/>
      <c r="CL165" s="838" t="s">
        <v>642</v>
      </c>
      <c r="CM165" s="838"/>
      <c r="CN165" s="838"/>
      <c r="CO165" s="838"/>
      <c r="CP165" s="838"/>
      <c r="CQ165" s="838"/>
      <c r="CR165" s="838"/>
      <c r="CS165" s="838"/>
      <c r="CT165" s="838"/>
      <c r="CU165" s="838"/>
      <c r="CV165" s="838"/>
      <c r="CW165" s="838"/>
      <c r="CX165" s="838"/>
      <c r="CY165" s="838"/>
      <c r="CZ165" s="838"/>
      <c r="DA165" s="838"/>
      <c r="DB165" s="838"/>
      <c r="DC165" s="838"/>
      <c r="DD165" s="838"/>
      <c r="DE165" s="838"/>
      <c r="DF165" s="838"/>
      <c r="DG165" s="839">
        <v>1708</v>
      </c>
      <c r="DH165" s="840"/>
      <c r="DI165" s="840"/>
      <c r="DJ165" s="840"/>
      <c r="DK165" s="840"/>
      <c r="DL165" s="840"/>
      <c r="DM165" s="840"/>
      <c r="DN165" s="840"/>
      <c r="DO165" s="840"/>
      <c r="DP165" s="39"/>
      <c r="DQ165" s="40"/>
      <c r="DS165" s="320"/>
      <c r="DT165" s="320"/>
      <c r="DU165" s="320"/>
      <c r="DV165" s="320"/>
      <c r="DW165" s="320"/>
      <c r="DX165" s="320"/>
      <c r="DY165" s="320"/>
      <c r="DZ165" s="320"/>
      <c r="EA165" s="287"/>
      <c r="EB165" s="287"/>
      <c r="EC165" s="287"/>
      <c r="ED165" s="287"/>
      <c r="EE165" s="287"/>
      <c r="EF165" s="212"/>
      <c r="EH165" s="30"/>
      <c r="EI165" s="320"/>
      <c r="EK165" s="320"/>
      <c r="EL165" s="320"/>
      <c r="EM165" s="320"/>
      <c r="EN165" s="851" t="s">
        <v>492</v>
      </c>
      <c r="EO165" s="851"/>
      <c r="EP165" s="851"/>
      <c r="EQ165" s="851"/>
      <c r="ER165" s="851"/>
      <c r="ES165" s="810">
        <v>5</v>
      </c>
      <c r="ET165" s="214"/>
      <c r="EU165" s="320"/>
      <c r="EV165" s="320"/>
      <c r="EW165" s="320"/>
      <c r="EX165" s="320"/>
      <c r="EY165" s="320"/>
      <c r="EZ165" s="320"/>
      <c r="FA165" s="320"/>
      <c r="FB165" s="320"/>
      <c r="FC165" s="320"/>
      <c r="FD165" s="320"/>
      <c r="FE165" s="320"/>
      <c r="FF165" s="320"/>
      <c r="FG165" s="320"/>
      <c r="FI165" s="320"/>
      <c r="FJ165" s="320"/>
      <c r="FK165" s="320"/>
      <c r="FL165" s="320"/>
      <c r="FM165" s="320"/>
      <c r="FN165" s="320"/>
      <c r="FO165" s="320"/>
      <c r="FP165" s="320"/>
      <c r="FQ165" s="320"/>
      <c r="FR165" s="320"/>
      <c r="FS165" s="320"/>
      <c r="FT165" s="320"/>
      <c r="FU165" s="320"/>
      <c r="FV165" s="320"/>
      <c r="FW165" s="320"/>
      <c r="FX165" s="44"/>
      <c r="FY165" s="320"/>
    </row>
    <row r="166" spans="2:181" ht="6" customHeight="1" x14ac:dyDescent="0.15">
      <c r="CL166" s="838"/>
      <c r="CM166" s="838"/>
      <c r="CN166" s="838"/>
      <c r="CO166" s="838"/>
      <c r="CP166" s="838"/>
      <c r="CQ166" s="838"/>
      <c r="CR166" s="838"/>
      <c r="CS166" s="838"/>
      <c r="CT166" s="838"/>
      <c r="CU166" s="838"/>
      <c r="CV166" s="838"/>
      <c r="CW166" s="838"/>
      <c r="CX166" s="838"/>
      <c r="CY166" s="838"/>
      <c r="CZ166" s="838"/>
      <c r="DA166" s="838"/>
      <c r="DB166" s="838"/>
      <c r="DC166" s="838"/>
      <c r="DD166" s="838"/>
      <c r="DE166" s="838"/>
      <c r="DF166" s="838"/>
      <c r="DG166" s="849"/>
      <c r="DH166" s="850"/>
      <c r="DI166" s="850"/>
      <c r="DJ166" s="850"/>
      <c r="DK166" s="850"/>
      <c r="DL166" s="850"/>
      <c r="DM166" s="850"/>
      <c r="DN166" s="850"/>
      <c r="DO166" s="850"/>
      <c r="DP166" s="320"/>
      <c r="DQ166" s="36"/>
      <c r="DS166" s="320"/>
      <c r="DT166" s="320"/>
      <c r="DU166" s="320"/>
      <c r="DV166" s="320"/>
      <c r="DW166" s="320"/>
      <c r="DX166" s="320"/>
      <c r="DY166" s="320"/>
      <c r="DZ166" s="320"/>
      <c r="EA166" s="287"/>
      <c r="EB166" s="287"/>
      <c r="EC166" s="287"/>
      <c r="ED166" s="287"/>
      <c r="EE166" s="287"/>
      <c r="EF166" s="212"/>
      <c r="EH166" s="30"/>
      <c r="EI166" s="320"/>
      <c r="EK166" s="320"/>
      <c r="EL166" s="320"/>
      <c r="EM166" s="320"/>
      <c r="EN166" s="811"/>
      <c r="EO166" s="811"/>
      <c r="EP166" s="811"/>
      <c r="EQ166" s="811"/>
      <c r="ER166" s="811"/>
      <c r="ES166" s="810"/>
      <c r="ET166" s="214"/>
      <c r="EU166" s="320"/>
      <c r="EV166" s="320"/>
      <c r="EW166" s="320"/>
      <c r="EX166" s="320"/>
      <c r="EY166" s="320"/>
      <c r="EZ166" s="320"/>
      <c r="FA166" s="320"/>
      <c r="FB166" s="320"/>
      <c r="FC166" s="320"/>
      <c r="FD166" s="320"/>
      <c r="FE166" s="320"/>
      <c r="FF166" s="320"/>
      <c r="FG166" s="320"/>
      <c r="FI166" s="320"/>
      <c r="FJ166" s="320"/>
      <c r="FK166" s="320"/>
      <c r="FL166" s="320"/>
      <c r="FM166" s="320"/>
      <c r="FN166" s="320"/>
      <c r="FO166" s="320"/>
      <c r="FP166" s="320"/>
      <c r="FQ166" s="320"/>
      <c r="FR166" s="320"/>
      <c r="FS166" s="320"/>
      <c r="FT166" s="320"/>
      <c r="FU166" s="320"/>
      <c r="FV166" s="320"/>
      <c r="FW166" s="320"/>
      <c r="FX166" s="44"/>
      <c r="FY166" s="320"/>
    </row>
    <row r="167" spans="2:181" ht="6" customHeight="1" x14ac:dyDescent="0.15">
      <c r="CL167" s="853" t="s">
        <v>733</v>
      </c>
      <c r="CM167" s="853"/>
      <c r="CN167" s="853"/>
      <c r="CO167" s="853"/>
      <c r="CP167" s="853"/>
      <c r="CQ167" s="853"/>
      <c r="CR167" s="853"/>
      <c r="CS167" s="853"/>
      <c r="CT167" s="853"/>
      <c r="CU167" s="853"/>
      <c r="CV167" s="853"/>
      <c r="CW167" s="853"/>
      <c r="CX167" s="853"/>
      <c r="CY167" s="853"/>
      <c r="CZ167" s="853"/>
      <c r="DA167" s="853"/>
      <c r="DB167" s="853"/>
      <c r="DC167" s="853"/>
      <c r="DD167" s="853"/>
      <c r="DE167" s="853"/>
      <c r="DF167" s="853"/>
      <c r="DG167" s="839">
        <f>DG169+DG173+DG175</f>
        <v>1543</v>
      </c>
      <c r="DH167" s="840"/>
      <c r="DI167" s="840"/>
      <c r="DJ167" s="840"/>
      <c r="DK167" s="840"/>
      <c r="DL167" s="840"/>
      <c r="DM167" s="840"/>
      <c r="DN167" s="840"/>
      <c r="DO167" s="840"/>
      <c r="DP167" s="39"/>
      <c r="DQ167" s="40"/>
      <c r="DR167" s="320"/>
      <c r="DS167" s="320"/>
      <c r="DT167" s="320"/>
      <c r="DU167" s="320"/>
      <c r="DV167" s="320"/>
      <c r="DW167" s="320"/>
      <c r="DX167" s="320"/>
      <c r="DY167" s="320"/>
      <c r="DZ167" s="320"/>
      <c r="EA167" s="320"/>
      <c r="EB167" s="320"/>
      <c r="EC167" s="320"/>
      <c r="ED167" s="320"/>
      <c r="EE167" s="320"/>
      <c r="EF167" s="320"/>
      <c r="EH167" s="30"/>
      <c r="EI167" s="320"/>
      <c r="EK167" s="320"/>
      <c r="EL167" s="320"/>
      <c r="EM167" s="320"/>
      <c r="EN167" s="811" t="s">
        <v>503</v>
      </c>
      <c r="EO167" s="811"/>
      <c r="EP167" s="811"/>
      <c r="EQ167" s="811"/>
      <c r="ER167" s="811"/>
      <c r="ES167" s="810">
        <v>5</v>
      </c>
      <c r="ET167" s="47"/>
      <c r="EU167" s="320"/>
      <c r="EV167" s="320"/>
      <c r="EW167" s="320"/>
      <c r="EX167" s="320"/>
      <c r="EY167" s="320"/>
      <c r="EZ167" s="320"/>
      <c r="FA167" s="320"/>
      <c r="FB167" s="320"/>
      <c r="FC167" s="320"/>
      <c r="FD167" s="320"/>
      <c r="FE167" s="320"/>
      <c r="FF167" s="320"/>
      <c r="FG167" s="320"/>
      <c r="FH167" s="320"/>
      <c r="FI167" s="320"/>
      <c r="FJ167" s="320"/>
      <c r="FK167" s="320"/>
      <c r="FL167" s="320"/>
      <c r="FM167" s="320"/>
      <c r="FN167" s="320"/>
      <c r="FO167" s="320"/>
      <c r="FP167" s="320"/>
      <c r="FQ167" s="320"/>
      <c r="FR167" s="320"/>
      <c r="FS167" s="320"/>
      <c r="FT167" s="320"/>
      <c r="FU167" s="320"/>
      <c r="FV167" s="320"/>
      <c r="FW167" s="320"/>
      <c r="FX167" s="44"/>
      <c r="FY167" s="320"/>
    </row>
    <row r="168" spans="2:181" ht="6" customHeight="1" x14ac:dyDescent="0.15">
      <c r="CL168" s="853"/>
      <c r="CM168" s="853"/>
      <c r="CN168" s="853"/>
      <c r="CO168" s="853"/>
      <c r="CP168" s="853"/>
      <c r="CQ168" s="853"/>
      <c r="CR168" s="853"/>
      <c r="CS168" s="853"/>
      <c r="CT168" s="853"/>
      <c r="CU168" s="853"/>
      <c r="CV168" s="853"/>
      <c r="CW168" s="853"/>
      <c r="CX168" s="853"/>
      <c r="CY168" s="853"/>
      <c r="CZ168" s="853"/>
      <c r="DA168" s="853"/>
      <c r="DB168" s="853"/>
      <c r="DC168" s="853"/>
      <c r="DD168" s="853"/>
      <c r="DE168" s="853"/>
      <c r="DF168" s="853"/>
      <c r="DG168" s="841"/>
      <c r="DH168" s="842"/>
      <c r="DI168" s="842"/>
      <c r="DJ168" s="842"/>
      <c r="DK168" s="842"/>
      <c r="DL168" s="842"/>
      <c r="DM168" s="842"/>
      <c r="DN168" s="842"/>
      <c r="DO168" s="842"/>
      <c r="DP168" s="33"/>
      <c r="DQ168" s="35"/>
      <c r="DR168" s="320"/>
      <c r="DS168" s="320"/>
      <c r="DT168" s="320"/>
      <c r="DU168" s="320"/>
      <c r="DV168" s="320"/>
      <c r="DW168" s="320"/>
      <c r="DX168" s="320"/>
      <c r="DY168" s="320"/>
      <c r="DZ168" s="320"/>
      <c r="EA168" s="320"/>
      <c r="EB168" s="320"/>
      <c r="EC168" s="320"/>
      <c r="ED168" s="320"/>
      <c r="EE168" s="320"/>
      <c r="EF168" s="320"/>
      <c r="EH168" s="30"/>
      <c r="EI168" s="320"/>
      <c r="EK168" s="320"/>
      <c r="EL168" s="320"/>
      <c r="EM168" s="320"/>
      <c r="EN168" s="811"/>
      <c r="EO168" s="811"/>
      <c r="EP168" s="811"/>
      <c r="EQ168" s="811"/>
      <c r="ER168" s="811"/>
      <c r="ES168" s="810"/>
      <c r="ET168" s="47"/>
      <c r="EU168" s="320"/>
      <c r="EV168" s="320"/>
      <c r="EW168" s="320"/>
      <c r="EX168" s="320"/>
      <c r="EY168" s="320"/>
      <c r="EZ168" s="320"/>
      <c r="FA168" s="320"/>
      <c r="FB168" s="320"/>
      <c r="FC168" s="320"/>
      <c r="FD168" s="320"/>
      <c r="FE168" s="320"/>
      <c r="FF168" s="320"/>
      <c r="FG168" s="320"/>
      <c r="FH168" s="320"/>
      <c r="FI168" s="320"/>
      <c r="FJ168" s="320"/>
      <c r="FK168" s="320"/>
      <c r="FL168" s="320"/>
      <c r="FM168" s="320"/>
      <c r="FN168" s="320"/>
      <c r="FO168" s="320"/>
      <c r="FP168" s="320"/>
      <c r="FQ168" s="320"/>
      <c r="FR168" s="320"/>
      <c r="FS168" s="320"/>
      <c r="FT168" s="320"/>
      <c r="FU168" s="320"/>
      <c r="FV168" s="320"/>
      <c r="FW168" s="320"/>
      <c r="FX168" s="44"/>
      <c r="FY168" s="320"/>
    </row>
    <row r="169" spans="2:181" ht="6" customHeight="1" x14ac:dyDescent="0.15">
      <c r="CL169" s="838" t="s">
        <v>643</v>
      </c>
      <c r="CM169" s="838"/>
      <c r="CN169" s="838"/>
      <c r="CO169" s="838"/>
      <c r="CP169" s="838"/>
      <c r="CQ169" s="838"/>
      <c r="CR169" s="838"/>
      <c r="CS169" s="838"/>
      <c r="CT169" s="838"/>
      <c r="CU169" s="838"/>
      <c r="CV169" s="838"/>
      <c r="CW169" s="838"/>
      <c r="CX169" s="838"/>
      <c r="CY169" s="838"/>
      <c r="CZ169" s="838"/>
      <c r="DA169" s="838"/>
      <c r="DB169" s="838"/>
      <c r="DC169" s="838"/>
      <c r="DD169" s="838"/>
      <c r="DE169" s="838"/>
      <c r="DF169" s="838"/>
      <c r="DG169" s="849">
        <f>DF204</f>
        <v>1508</v>
      </c>
      <c r="DH169" s="850"/>
      <c r="DI169" s="850"/>
      <c r="DJ169" s="850"/>
      <c r="DK169" s="850"/>
      <c r="DL169" s="850"/>
      <c r="DM169" s="850"/>
      <c r="DN169" s="850"/>
      <c r="DO169" s="850"/>
      <c r="DP169" s="320"/>
      <c r="DQ169" s="36"/>
      <c r="DR169" s="320"/>
      <c r="DS169" s="320"/>
      <c r="DT169" s="320"/>
      <c r="DU169" s="320"/>
      <c r="DV169" s="279"/>
      <c r="DW169" s="279"/>
      <c r="DX169" s="279"/>
      <c r="DY169" s="279"/>
      <c r="DZ169" s="279"/>
      <c r="EA169" s="279"/>
      <c r="EB169" s="279"/>
      <c r="EC169" s="279"/>
      <c r="ED169" s="279"/>
      <c r="EE169" s="279"/>
      <c r="EF169" s="212"/>
      <c r="EH169" s="30"/>
      <c r="ET169" s="214"/>
      <c r="EU169" s="320"/>
      <c r="EV169" s="320"/>
      <c r="EW169" s="320"/>
      <c r="EX169" s="320"/>
      <c r="EY169" s="320"/>
      <c r="EZ169" s="320"/>
      <c r="FA169" s="320"/>
      <c r="FB169" s="320"/>
      <c r="FC169" s="320"/>
      <c r="FD169" s="320"/>
      <c r="FE169" s="320"/>
      <c r="FF169" s="320"/>
      <c r="FG169" s="320"/>
      <c r="FH169" s="320"/>
      <c r="FI169" s="320"/>
      <c r="FJ169" s="320"/>
      <c r="FK169" s="320"/>
      <c r="FL169" s="320"/>
      <c r="FM169" s="320"/>
      <c r="FN169" s="320"/>
      <c r="FO169" s="320"/>
      <c r="FP169" s="320"/>
      <c r="FQ169" s="320"/>
      <c r="FR169" s="320"/>
      <c r="FS169" s="320"/>
      <c r="FT169" s="320"/>
      <c r="FU169" s="320"/>
      <c r="FV169" s="320"/>
      <c r="FW169" s="320"/>
      <c r="FX169" s="44"/>
      <c r="FY169" s="320"/>
    </row>
    <row r="170" spans="2:181" ht="6" customHeight="1" x14ac:dyDescent="0.15">
      <c r="P170" s="287"/>
      <c r="Q170" s="287"/>
      <c r="R170" s="287"/>
      <c r="S170" s="287"/>
      <c r="T170" s="287"/>
      <c r="U170" s="287"/>
      <c r="V170" s="287"/>
      <c r="W170" s="287"/>
      <c r="X170" s="287"/>
      <c r="Y170" s="287"/>
      <c r="Z170" s="287"/>
      <c r="AA170" s="287"/>
      <c r="AB170" s="320"/>
      <c r="CL170" s="838"/>
      <c r="CM170" s="838"/>
      <c r="CN170" s="838"/>
      <c r="CO170" s="838"/>
      <c r="CP170" s="838"/>
      <c r="CQ170" s="838"/>
      <c r="CR170" s="838"/>
      <c r="CS170" s="838"/>
      <c r="CT170" s="838"/>
      <c r="CU170" s="838"/>
      <c r="CV170" s="838"/>
      <c r="CW170" s="838"/>
      <c r="CX170" s="838"/>
      <c r="CY170" s="838"/>
      <c r="CZ170" s="838"/>
      <c r="DA170" s="838"/>
      <c r="DB170" s="838"/>
      <c r="DC170" s="838"/>
      <c r="DD170" s="838"/>
      <c r="DE170" s="838"/>
      <c r="DF170" s="838"/>
      <c r="DG170" s="849"/>
      <c r="DH170" s="850"/>
      <c r="DI170" s="850"/>
      <c r="DJ170" s="850"/>
      <c r="DK170" s="850"/>
      <c r="DL170" s="850"/>
      <c r="DM170" s="850"/>
      <c r="DN170" s="850"/>
      <c r="DO170" s="850"/>
      <c r="DP170" s="320"/>
      <c r="DQ170" s="36"/>
      <c r="DR170" s="320"/>
      <c r="DS170" s="320"/>
      <c r="DT170" s="320"/>
      <c r="DU170" s="320"/>
      <c r="DV170" s="279"/>
      <c r="DW170" s="279"/>
      <c r="DX170" s="279"/>
      <c r="DY170" s="279"/>
      <c r="DZ170" s="279"/>
      <c r="EA170" s="279"/>
      <c r="EB170" s="279"/>
      <c r="EC170" s="279"/>
      <c r="ED170" s="279"/>
      <c r="EE170" s="279"/>
      <c r="EF170" s="212"/>
      <c r="EH170" s="30"/>
      <c r="ET170" s="214"/>
      <c r="EU170" s="320"/>
      <c r="EV170" s="320"/>
      <c r="EW170" s="320"/>
      <c r="EX170" s="320"/>
      <c r="EY170" s="320"/>
      <c r="EZ170" s="320"/>
      <c r="FA170" s="320"/>
      <c r="FB170" s="320"/>
      <c r="FC170" s="320"/>
      <c r="FD170" s="320"/>
      <c r="FE170" s="320"/>
      <c r="FF170" s="320"/>
      <c r="FG170" s="320"/>
      <c r="FH170" s="320"/>
      <c r="FI170" s="320"/>
      <c r="FJ170" s="320"/>
      <c r="FK170" s="320"/>
      <c r="FL170" s="320"/>
      <c r="FM170" s="320"/>
      <c r="FN170" s="320"/>
      <c r="FO170" s="320"/>
      <c r="FP170" s="320"/>
      <c r="FQ170" s="320"/>
      <c r="FR170" s="320"/>
      <c r="FS170" s="320"/>
      <c r="FT170" s="320"/>
      <c r="FU170" s="320"/>
      <c r="FV170" s="320"/>
      <c r="FW170" s="320"/>
      <c r="FX170" s="44"/>
      <c r="FY170" s="320"/>
    </row>
    <row r="171" spans="2:181" ht="6" customHeight="1" x14ac:dyDescent="0.15">
      <c r="AB171" s="320"/>
      <c r="CL171" s="852" t="s">
        <v>644</v>
      </c>
      <c r="CM171" s="852"/>
      <c r="CN171" s="852"/>
      <c r="CO171" s="852"/>
      <c r="CP171" s="852"/>
      <c r="CQ171" s="852"/>
      <c r="CR171" s="852"/>
      <c r="CS171" s="852"/>
      <c r="CT171" s="852" t="s">
        <v>645</v>
      </c>
      <c r="CU171" s="852"/>
      <c r="CV171" s="852"/>
      <c r="CW171" s="852"/>
      <c r="CX171" s="852"/>
      <c r="CY171" s="852"/>
      <c r="CZ171" s="852"/>
      <c r="DA171" s="838" t="s">
        <v>646</v>
      </c>
      <c r="DB171" s="838"/>
      <c r="DC171" s="838"/>
      <c r="DD171" s="838"/>
      <c r="DE171" s="838"/>
      <c r="DF171" s="838"/>
      <c r="DG171" s="839">
        <v>3</v>
      </c>
      <c r="DH171" s="840"/>
      <c r="DI171" s="840"/>
      <c r="DJ171" s="840"/>
      <c r="DK171" s="840"/>
      <c r="DL171" s="840"/>
      <c r="DM171" s="840"/>
      <c r="DN171" s="840"/>
      <c r="DO171" s="840"/>
      <c r="DP171" s="39"/>
      <c r="DQ171" s="40"/>
      <c r="DT171" s="320"/>
      <c r="DU171" s="320"/>
      <c r="DV171" s="320"/>
      <c r="DW171" s="320"/>
      <c r="DX171" s="320"/>
      <c r="DY171" s="320"/>
      <c r="DZ171" s="320"/>
      <c r="EA171" s="287"/>
      <c r="EB171" s="287"/>
      <c r="EC171" s="287"/>
      <c r="ED171" s="287"/>
      <c r="EE171" s="287"/>
      <c r="EF171" s="212"/>
      <c r="EH171" s="37"/>
      <c r="EI171" s="843" t="s">
        <v>551</v>
      </c>
      <c r="EJ171" s="844"/>
      <c r="EK171" s="844"/>
      <c r="EL171" s="844"/>
      <c r="EM171" s="844"/>
      <c r="EN171" s="844"/>
      <c r="EO171" s="844"/>
      <c r="EP171" s="844"/>
      <c r="EQ171" s="844"/>
      <c r="ER171" s="844"/>
      <c r="ES171" s="847">
        <f>1+SUM(ES173:ES180)</f>
        <v>21</v>
      </c>
      <c r="ET171" s="214"/>
      <c r="EU171" s="320"/>
      <c r="EV171" s="320"/>
      <c r="EW171" s="320"/>
      <c r="EX171" s="320"/>
      <c r="EY171" s="320"/>
      <c r="EZ171" s="320"/>
      <c r="FA171" s="320"/>
      <c r="FB171" s="320"/>
      <c r="FC171" s="320"/>
      <c r="FD171" s="320"/>
      <c r="FE171" s="320"/>
      <c r="FF171" s="320"/>
      <c r="FG171" s="320"/>
      <c r="FH171" s="320"/>
      <c r="FS171" s="320"/>
      <c r="FT171" s="320"/>
      <c r="FU171" s="320"/>
      <c r="FV171" s="320"/>
      <c r="FW171" s="320"/>
      <c r="FX171" s="44"/>
      <c r="FY171" s="320"/>
    </row>
    <row r="172" spans="2:181" ht="6" customHeight="1" x14ac:dyDescent="0.15">
      <c r="CL172" s="852"/>
      <c r="CM172" s="852"/>
      <c r="CN172" s="852"/>
      <c r="CO172" s="852"/>
      <c r="CP172" s="852"/>
      <c r="CQ172" s="852"/>
      <c r="CR172" s="852"/>
      <c r="CS172" s="852"/>
      <c r="CT172" s="852"/>
      <c r="CU172" s="852"/>
      <c r="CV172" s="852"/>
      <c r="CW172" s="852"/>
      <c r="CX172" s="852"/>
      <c r="CY172" s="852"/>
      <c r="CZ172" s="852"/>
      <c r="DA172" s="838"/>
      <c r="DB172" s="838"/>
      <c r="DC172" s="838"/>
      <c r="DD172" s="838"/>
      <c r="DE172" s="838"/>
      <c r="DF172" s="838"/>
      <c r="DG172" s="841"/>
      <c r="DH172" s="842"/>
      <c r="DI172" s="842"/>
      <c r="DJ172" s="842"/>
      <c r="DK172" s="842"/>
      <c r="DL172" s="842"/>
      <c r="DM172" s="842"/>
      <c r="DN172" s="842"/>
      <c r="DO172" s="842"/>
      <c r="DP172" s="33"/>
      <c r="DQ172" s="35"/>
      <c r="DT172" s="320"/>
      <c r="DU172" s="320"/>
      <c r="DV172" s="320"/>
      <c r="DW172" s="320"/>
      <c r="DX172" s="320"/>
      <c r="DY172" s="320"/>
      <c r="DZ172" s="320"/>
      <c r="EA172" s="287"/>
      <c r="EB172" s="287"/>
      <c r="EC172" s="287"/>
      <c r="ED172" s="287"/>
      <c r="EE172" s="287"/>
      <c r="EF172" s="212"/>
      <c r="EI172" s="845"/>
      <c r="EJ172" s="846"/>
      <c r="EK172" s="846"/>
      <c r="EL172" s="846"/>
      <c r="EM172" s="846"/>
      <c r="EN172" s="846"/>
      <c r="EO172" s="846"/>
      <c r="EP172" s="846"/>
      <c r="EQ172" s="846"/>
      <c r="ER172" s="846"/>
      <c r="ES172" s="848"/>
      <c r="ET172" s="214"/>
      <c r="EU172" s="320"/>
      <c r="EV172" s="320"/>
      <c r="EW172" s="320"/>
      <c r="EX172" s="320"/>
      <c r="EY172" s="320"/>
      <c r="EZ172" s="320"/>
      <c r="FA172" s="320"/>
      <c r="FB172" s="320"/>
      <c r="FC172" s="320"/>
      <c r="FD172" s="320"/>
      <c r="FE172" s="320"/>
      <c r="FF172" s="320"/>
      <c r="FG172" s="320"/>
      <c r="FH172" s="320"/>
      <c r="FS172" s="320"/>
      <c r="FT172" s="320"/>
      <c r="FU172" s="320"/>
      <c r="FV172" s="320"/>
      <c r="FW172" s="320"/>
      <c r="FX172" s="44"/>
      <c r="FY172" s="320"/>
    </row>
    <row r="173" spans="2:181" ht="6" customHeight="1" thickBot="1" x14ac:dyDescent="0.2">
      <c r="AA173" s="31"/>
      <c r="CL173" s="852"/>
      <c r="CM173" s="852"/>
      <c r="CN173" s="852"/>
      <c r="CO173" s="852"/>
      <c r="CP173" s="852"/>
      <c r="CQ173" s="852"/>
      <c r="CR173" s="852"/>
      <c r="CS173" s="852"/>
      <c r="CT173" s="852"/>
      <c r="CU173" s="852"/>
      <c r="CV173" s="852"/>
      <c r="CW173" s="852"/>
      <c r="CX173" s="852"/>
      <c r="CY173" s="852"/>
      <c r="CZ173" s="852"/>
      <c r="DA173" s="838" t="s">
        <v>647</v>
      </c>
      <c r="DB173" s="838"/>
      <c r="DC173" s="838"/>
      <c r="DD173" s="838"/>
      <c r="DE173" s="838"/>
      <c r="DF173" s="838"/>
      <c r="DG173" s="849">
        <v>32</v>
      </c>
      <c r="DH173" s="850"/>
      <c r="DI173" s="850"/>
      <c r="DJ173" s="850"/>
      <c r="DK173" s="850"/>
      <c r="DL173" s="850"/>
      <c r="DM173" s="850"/>
      <c r="DN173" s="850"/>
      <c r="DO173" s="850"/>
      <c r="DP173" s="320"/>
      <c r="DQ173" s="36"/>
      <c r="DU173" s="320"/>
      <c r="DV173" s="320"/>
      <c r="DW173" s="320"/>
      <c r="DX173" s="320"/>
      <c r="DY173" s="320"/>
      <c r="DZ173" s="320"/>
      <c r="EA173" s="287"/>
      <c r="EB173" s="287"/>
      <c r="EC173" s="287"/>
      <c r="ED173" s="287"/>
      <c r="EE173" s="287"/>
      <c r="EF173" s="212"/>
      <c r="EH173" s="320"/>
      <c r="EI173" s="320"/>
      <c r="EK173" s="320"/>
      <c r="EL173" s="320"/>
      <c r="EM173" s="320"/>
      <c r="EN173" s="851" t="s">
        <v>492</v>
      </c>
      <c r="EO173" s="851"/>
      <c r="EP173" s="851"/>
      <c r="EQ173" s="851"/>
      <c r="ER173" s="851"/>
      <c r="ES173" s="810">
        <v>6</v>
      </c>
      <c r="ET173" s="214"/>
      <c r="EU173" s="320"/>
      <c r="EV173" s="320"/>
      <c r="EW173" s="320"/>
      <c r="EX173" s="320"/>
      <c r="EY173" s="320"/>
      <c r="EZ173" s="320"/>
      <c r="FA173" s="320"/>
      <c r="FB173" s="320"/>
      <c r="FC173" s="320"/>
      <c r="FD173" s="320"/>
      <c r="FE173" s="320"/>
      <c r="FF173" s="320"/>
      <c r="FG173" s="320"/>
      <c r="FH173" s="320"/>
      <c r="FS173" s="320"/>
      <c r="FT173" s="320"/>
      <c r="FU173" s="320"/>
      <c r="FV173" s="320"/>
      <c r="FW173" s="320"/>
      <c r="FX173" s="44"/>
      <c r="FY173" s="320"/>
    </row>
    <row r="174" spans="2:181" ht="6" customHeight="1" thickTop="1" x14ac:dyDescent="0.15">
      <c r="C174" s="823"/>
      <c r="D174" s="824"/>
      <c r="E174" s="824"/>
      <c r="F174" s="824"/>
      <c r="G174" s="824"/>
      <c r="H174" s="824"/>
      <c r="I174" s="824"/>
      <c r="J174" s="824"/>
      <c r="K174" s="824"/>
      <c r="L174" s="824"/>
      <c r="M174" s="825"/>
      <c r="N174" s="829" t="s">
        <v>552</v>
      </c>
      <c r="O174" s="830"/>
      <c r="P174" s="830"/>
      <c r="Q174" s="830"/>
      <c r="R174" s="830"/>
      <c r="S174" s="830"/>
      <c r="T174" s="830"/>
      <c r="U174" s="830"/>
      <c r="V174" s="830"/>
      <c r="W174" s="830"/>
      <c r="X174" s="830"/>
      <c r="Y174" s="830"/>
      <c r="Z174" s="831"/>
      <c r="AA174" s="832" t="s">
        <v>734</v>
      </c>
      <c r="AB174" s="833"/>
      <c r="AC174" s="833"/>
      <c r="AD174" s="833"/>
      <c r="AE174" s="833"/>
      <c r="AF174" s="833"/>
      <c r="AG174" s="833"/>
      <c r="AH174" s="833"/>
      <c r="AI174" s="833"/>
      <c r="AJ174" s="833"/>
      <c r="AK174" s="833"/>
      <c r="AL174" s="833"/>
      <c r="AM174" s="833"/>
      <c r="AN174" s="833"/>
      <c r="AO174" s="833"/>
      <c r="AP174" s="833"/>
      <c r="AQ174" s="833"/>
      <c r="AR174" s="833"/>
      <c r="AS174" s="833"/>
      <c r="AT174" s="833"/>
      <c r="AU174" s="833"/>
      <c r="AV174" s="833"/>
      <c r="AW174" s="833"/>
      <c r="AX174" s="833"/>
      <c r="AY174" s="833"/>
      <c r="AZ174" s="834"/>
      <c r="CL174" s="852"/>
      <c r="CM174" s="852"/>
      <c r="CN174" s="852"/>
      <c r="CO174" s="852"/>
      <c r="CP174" s="852"/>
      <c r="CQ174" s="852"/>
      <c r="CR174" s="852"/>
      <c r="CS174" s="852"/>
      <c r="CT174" s="852"/>
      <c r="CU174" s="852"/>
      <c r="CV174" s="852"/>
      <c r="CW174" s="852"/>
      <c r="CX174" s="852"/>
      <c r="CY174" s="852"/>
      <c r="CZ174" s="852"/>
      <c r="DA174" s="838"/>
      <c r="DB174" s="838"/>
      <c r="DC174" s="838"/>
      <c r="DD174" s="838"/>
      <c r="DE174" s="838"/>
      <c r="DF174" s="838"/>
      <c r="DG174" s="849"/>
      <c r="DH174" s="850"/>
      <c r="DI174" s="850"/>
      <c r="DJ174" s="850"/>
      <c r="DK174" s="850"/>
      <c r="DL174" s="850"/>
      <c r="DM174" s="850"/>
      <c r="DN174" s="850"/>
      <c r="DO174" s="850"/>
      <c r="DP174" s="320"/>
      <c r="DQ174" s="36"/>
      <c r="DU174" s="320"/>
      <c r="DV174" s="320"/>
      <c r="DW174" s="320"/>
      <c r="DX174" s="320"/>
      <c r="DY174" s="320"/>
      <c r="DZ174" s="320"/>
      <c r="EA174" s="287"/>
      <c r="EB174" s="287"/>
      <c r="EC174" s="287"/>
      <c r="ED174" s="287"/>
      <c r="EE174" s="287"/>
      <c r="EF174" s="212"/>
      <c r="EH174" s="320"/>
      <c r="EI174" s="320"/>
      <c r="EK174" s="320"/>
      <c r="EL174" s="320"/>
      <c r="EM174" s="320"/>
      <c r="EN174" s="811"/>
      <c r="EO174" s="811"/>
      <c r="EP174" s="811"/>
      <c r="EQ174" s="811"/>
      <c r="ER174" s="811"/>
      <c r="ES174" s="810"/>
      <c r="ET174" s="214"/>
      <c r="EU174" s="320"/>
      <c r="EV174" s="320"/>
      <c r="EW174" s="320"/>
      <c r="EX174" s="320"/>
      <c r="EY174" s="320"/>
      <c r="EZ174" s="320"/>
      <c r="FA174" s="320"/>
      <c r="FB174" s="320"/>
      <c r="FC174" s="320"/>
      <c r="FD174" s="320"/>
      <c r="FE174" s="320"/>
      <c r="FF174" s="320"/>
      <c r="FG174" s="320"/>
      <c r="FH174" s="320"/>
      <c r="FS174" s="320"/>
      <c r="FT174" s="320"/>
      <c r="FU174" s="320"/>
      <c r="FV174" s="320"/>
      <c r="FW174" s="320"/>
      <c r="FX174" s="44"/>
      <c r="FY174" s="320"/>
    </row>
    <row r="175" spans="2:181" ht="6" customHeight="1" thickBot="1" x14ac:dyDescent="0.2">
      <c r="C175" s="826"/>
      <c r="D175" s="827"/>
      <c r="E175" s="827"/>
      <c r="F175" s="827"/>
      <c r="G175" s="827"/>
      <c r="H175" s="827"/>
      <c r="I175" s="827"/>
      <c r="J175" s="827"/>
      <c r="K175" s="827"/>
      <c r="L175" s="827"/>
      <c r="M175" s="828"/>
      <c r="N175" s="829"/>
      <c r="O175" s="830"/>
      <c r="P175" s="830"/>
      <c r="Q175" s="830"/>
      <c r="R175" s="830"/>
      <c r="S175" s="830"/>
      <c r="T175" s="830"/>
      <c r="U175" s="830"/>
      <c r="V175" s="830"/>
      <c r="W175" s="830"/>
      <c r="X175" s="830"/>
      <c r="Y175" s="830"/>
      <c r="Z175" s="831"/>
      <c r="AA175" s="835"/>
      <c r="AB175" s="836"/>
      <c r="AC175" s="836"/>
      <c r="AD175" s="836"/>
      <c r="AE175" s="836"/>
      <c r="AF175" s="836"/>
      <c r="AG175" s="836"/>
      <c r="AH175" s="836"/>
      <c r="AI175" s="836"/>
      <c r="AJ175" s="836"/>
      <c r="AK175" s="836"/>
      <c r="AL175" s="836"/>
      <c r="AM175" s="836"/>
      <c r="AN175" s="836"/>
      <c r="AO175" s="836"/>
      <c r="AP175" s="836"/>
      <c r="AQ175" s="836"/>
      <c r="AR175" s="836"/>
      <c r="AS175" s="836"/>
      <c r="AT175" s="836"/>
      <c r="AU175" s="836"/>
      <c r="AV175" s="836"/>
      <c r="AW175" s="836"/>
      <c r="AX175" s="836"/>
      <c r="AY175" s="836"/>
      <c r="AZ175" s="837"/>
      <c r="CL175" s="838" t="s">
        <v>735</v>
      </c>
      <c r="CM175" s="838"/>
      <c r="CN175" s="838"/>
      <c r="CO175" s="838"/>
      <c r="CP175" s="838"/>
      <c r="CQ175" s="838"/>
      <c r="CR175" s="838"/>
      <c r="CS175" s="838"/>
      <c r="CT175" s="838"/>
      <c r="CU175" s="838"/>
      <c r="CV175" s="838"/>
      <c r="CW175" s="838"/>
      <c r="CX175" s="838"/>
      <c r="CY175" s="838"/>
      <c r="CZ175" s="838"/>
      <c r="DA175" s="838"/>
      <c r="DB175" s="838"/>
      <c r="DC175" s="838"/>
      <c r="DD175" s="838"/>
      <c r="DE175" s="838"/>
      <c r="DF175" s="838"/>
      <c r="DG175" s="839">
        <v>3</v>
      </c>
      <c r="DH175" s="840"/>
      <c r="DI175" s="840"/>
      <c r="DJ175" s="840"/>
      <c r="DK175" s="840"/>
      <c r="DL175" s="840"/>
      <c r="DM175" s="840"/>
      <c r="DN175" s="840"/>
      <c r="DO175" s="840"/>
      <c r="DP175" s="39"/>
      <c r="DQ175" s="40"/>
      <c r="DU175" s="320"/>
      <c r="DV175" s="320"/>
      <c r="DW175" s="320"/>
      <c r="DX175" s="320"/>
      <c r="DY175" s="320"/>
      <c r="DZ175" s="320"/>
      <c r="EA175" s="287"/>
      <c r="EB175" s="287"/>
      <c r="EC175" s="287"/>
      <c r="ED175" s="287"/>
      <c r="EE175" s="287"/>
      <c r="EF175" s="212"/>
      <c r="EH175" s="320"/>
      <c r="EI175" s="320"/>
      <c r="EK175" s="320"/>
      <c r="EL175" s="320"/>
      <c r="EM175" s="320"/>
      <c r="EN175" s="811" t="s">
        <v>494</v>
      </c>
      <c r="EO175" s="811"/>
      <c r="EP175" s="811"/>
      <c r="EQ175" s="811"/>
      <c r="ER175" s="811"/>
      <c r="ES175" s="810">
        <v>4</v>
      </c>
      <c r="ET175" s="214"/>
      <c r="EU175" s="320"/>
      <c r="EV175" s="320"/>
      <c r="EW175" s="320"/>
      <c r="EX175" s="320"/>
      <c r="EY175" s="320"/>
      <c r="EZ175" s="320"/>
      <c r="FA175" s="320"/>
      <c r="FB175" s="320"/>
      <c r="FC175" s="320"/>
      <c r="FD175" s="320"/>
      <c r="FE175" s="320"/>
      <c r="FF175" s="320"/>
      <c r="FG175" s="320"/>
      <c r="FH175" s="320"/>
      <c r="FS175" s="320"/>
      <c r="FT175" s="320"/>
      <c r="FU175" s="320"/>
      <c r="FV175" s="320"/>
      <c r="FW175" s="320"/>
      <c r="FX175" s="44"/>
      <c r="FY175" s="320"/>
    </row>
    <row r="176" spans="2:181" ht="6" customHeight="1" x14ac:dyDescent="0.15">
      <c r="AA176" s="31"/>
      <c r="CL176" s="838"/>
      <c r="CM176" s="838"/>
      <c r="CN176" s="838"/>
      <c r="CO176" s="838"/>
      <c r="CP176" s="838"/>
      <c r="CQ176" s="838"/>
      <c r="CR176" s="838"/>
      <c r="CS176" s="838"/>
      <c r="CT176" s="838"/>
      <c r="CU176" s="838"/>
      <c r="CV176" s="838"/>
      <c r="CW176" s="838"/>
      <c r="CX176" s="838"/>
      <c r="CY176" s="838"/>
      <c r="CZ176" s="838"/>
      <c r="DA176" s="838"/>
      <c r="DB176" s="838"/>
      <c r="DC176" s="838"/>
      <c r="DD176" s="838"/>
      <c r="DE176" s="838"/>
      <c r="DF176" s="838"/>
      <c r="DG176" s="841"/>
      <c r="DH176" s="842"/>
      <c r="DI176" s="842"/>
      <c r="DJ176" s="842"/>
      <c r="DK176" s="842"/>
      <c r="DL176" s="842"/>
      <c r="DM176" s="842"/>
      <c r="DN176" s="842"/>
      <c r="DO176" s="842"/>
      <c r="DP176" s="33"/>
      <c r="DQ176" s="35"/>
      <c r="DU176" s="320"/>
      <c r="DV176" s="320"/>
      <c r="DW176" s="320"/>
      <c r="DX176" s="320"/>
      <c r="DY176" s="320"/>
      <c r="DZ176" s="320"/>
      <c r="EA176" s="287"/>
      <c r="EB176" s="287"/>
      <c r="EC176" s="287"/>
      <c r="ED176" s="287"/>
      <c r="EE176" s="287"/>
      <c r="EF176" s="212"/>
      <c r="EH176" s="320"/>
      <c r="EI176" s="320"/>
      <c r="EK176" s="320"/>
      <c r="EL176" s="320"/>
      <c r="EM176" s="320"/>
      <c r="EN176" s="811"/>
      <c r="EO176" s="811"/>
      <c r="EP176" s="811"/>
      <c r="EQ176" s="811"/>
      <c r="ER176" s="811"/>
      <c r="ES176" s="810"/>
      <c r="ET176" s="214"/>
      <c r="EU176" s="320"/>
      <c r="EV176" s="320"/>
      <c r="EW176" s="320"/>
      <c r="EX176" s="320"/>
      <c r="EY176" s="320"/>
      <c r="EZ176" s="320"/>
      <c r="FA176" s="320"/>
      <c r="FB176" s="320"/>
      <c r="FC176" s="320"/>
      <c r="FD176" s="320"/>
      <c r="FE176" s="320"/>
      <c r="FF176" s="320"/>
      <c r="FG176" s="320"/>
      <c r="FH176" s="320"/>
      <c r="FS176" s="320"/>
      <c r="FT176" s="320"/>
      <c r="FU176" s="320"/>
      <c r="FV176" s="320"/>
      <c r="FW176" s="320"/>
      <c r="FX176" s="44"/>
      <c r="FY176" s="320"/>
    </row>
    <row r="177" spans="2:181" ht="6" customHeight="1" x14ac:dyDescent="0.15">
      <c r="AA177" s="31"/>
      <c r="DU177" s="320"/>
      <c r="DV177" s="320"/>
      <c r="DW177" s="320"/>
      <c r="DX177" s="320"/>
      <c r="DY177" s="320"/>
      <c r="DZ177" s="320"/>
      <c r="EA177" s="287"/>
      <c r="EB177" s="287"/>
      <c r="EC177" s="287"/>
      <c r="ED177" s="287"/>
      <c r="EE177" s="287"/>
      <c r="EF177" s="212"/>
      <c r="EI177" s="320"/>
      <c r="EK177" s="320"/>
      <c r="EL177" s="320"/>
      <c r="EM177" s="320"/>
      <c r="EN177" s="811" t="s">
        <v>503</v>
      </c>
      <c r="EO177" s="811"/>
      <c r="EP177" s="811"/>
      <c r="EQ177" s="811"/>
      <c r="ER177" s="811"/>
      <c r="ES177" s="810">
        <v>6</v>
      </c>
      <c r="ET177" s="214"/>
      <c r="EU177" s="320"/>
      <c r="EV177" s="320"/>
      <c r="EW177" s="320"/>
      <c r="EX177" s="320"/>
      <c r="EY177" s="320"/>
      <c r="EZ177" s="320"/>
      <c r="FA177" s="320"/>
      <c r="FB177" s="320"/>
      <c r="FC177" s="320"/>
      <c r="FD177" s="320"/>
      <c r="FE177" s="320"/>
      <c r="FF177" s="320"/>
      <c r="FG177" s="320"/>
      <c r="FH177" s="320"/>
      <c r="FS177" s="320"/>
      <c r="FT177" s="320"/>
      <c r="FU177" s="320"/>
      <c r="FV177" s="320"/>
      <c r="FW177" s="320"/>
      <c r="FX177" s="44"/>
      <c r="FY177" s="320"/>
    </row>
    <row r="178" spans="2:181" ht="6" customHeight="1" x14ac:dyDescent="0.1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DU178" s="320"/>
      <c r="DV178" s="320"/>
      <c r="DW178" s="320"/>
      <c r="DX178" s="320"/>
      <c r="DY178" s="320"/>
      <c r="DZ178" s="320"/>
      <c r="EA178" s="287"/>
      <c r="EB178" s="287"/>
      <c r="EC178" s="287"/>
      <c r="ED178" s="287"/>
      <c r="EE178" s="287"/>
      <c r="EF178" s="212"/>
      <c r="EI178" s="320"/>
      <c r="EK178" s="320"/>
      <c r="EL178" s="320"/>
      <c r="EM178" s="320"/>
      <c r="EN178" s="811"/>
      <c r="EO178" s="811"/>
      <c r="EP178" s="811"/>
      <c r="EQ178" s="811"/>
      <c r="ER178" s="811"/>
      <c r="ES178" s="810"/>
      <c r="ET178" s="214"/>
      <c r="EU178" s="320"/>
      <c r="EV178" s="320"/>
      <c r="EW178" s="320"/>
      <c r="EX178" s="320"/>
      <c r="EY178" s="320"/>
      <c r="EZ178" s="320"/>
      <c r="FA178" s="320"/>
      <c r="FB178" s="320"/>
      <c r="FC178" s="320"/>
      <c r="FD178" s="320"/>
      <c r="FE178" s="320"/>
      <c r="FF178" s="320"/>
      <c r="FG178" s="320"/>
      <c r="FH178" s="320"/>
      <c r="FS178" s="320"/>
      <c r="FT178" s="320"/>
      <c r="FU178" s="320"/>
      <c r="FV178" s="320"/>
      <c r="FW178" s="320"/>
      <c r="FX178" s="44"/>
      <c r="FY178" s="320"/>
    </row>
    <row r="179" spans="2:181" ht="6" customHeight="1" x14ac:dyDescent="0.15">
      <c r="AP179" s="320"/>
      <c r="AQ179" s="320"/>
      <c r="AR179" s="320"/>
      <c r="AS179" s="215"/>
      <c r="AT179" s="215"/>
      <c r="AU179" s="215"/>
      <c r="AV179" s="215"/>
      <c r="AW179" s="215"/>
      <c r="AX179" s="215"/>
      <c r="AY179" s="211"/>
      <c r="AZ179" s="320"/>
      <c r="BA179" s="320"/>
      <c r="BB179" s="320"/>
      <c r="BC179" s="320"/>
      <c r="BD179" s="320"/>
      <c r="BE179" s="320"/>
      <c r="BF179" s="320"/>
      <c r="DU179" s="320"/>
      <c r="DV179" s="320"/>
      <c r="DW179" s="320"/>
      <c r="DX179" s="320"/>
      <c r="DY179" s="320"/>
      <c r="DZ179" s="320"/>
      <c r="EA179" s="320"/>
      <c r="EB179" s="320"/>
      <c r="EC179" s="320"/>
      <c r="ED179" s="320"/>
      <c r="EE179" s="320"/>
      <c r="EF179" s="320"/>
      <c r="EN179" s="811" t="s">
        <v>507</v>
      </c>
      <c r="EO179" s="811"/>
      <c r="EP179" s="811"/>
      <c r="EQ179" s="811"/>
      <c r="ER179" s="811"/>
      <c r="ES179" s="810">
        <v>4</v>
      </c>
      <c r="ET179" s="47"/>
      <c r="EU179" s="320"/>
      <c r="EV179" s="320"/>
      <c r="EW179" s="320"/>
      <c r="EX179" s="320"/>
      <c r="EY179" s="320"/>
      <c r="EZ179" s="320"/>
      <c r="FA179" s="320"/>
      <c r="FB179" s="320"/>
      <c r="FC179" s="320"/>
      <c r="FD179" s="320"/>
      <c r="FE179" s="320"/>
      <c r="FF179" s="320"/>
      <c r="FG179" s="320"/>
      <c r="FH179" s="320"/>
      <c r="FS179" s="320"/>
      <c r="FT179" s="320"/>
      <c r="FU179" s="320"/>
      <c r="FV179" s="320"/>
      <c r="FW179" s="320"/>
      <c r="FX179" s="44"/>
    </row>
    <row r="180" spans="2:181" ht="6" customHeight="1" x14ac:dyDescent="0.15">
      <c r="AA180" s="31"/>
      <c r="AP180" s="320"/>
      <c r="AQ180" s="320"/>
      <c r="AR180" s="320"/>
      <c r="AS180" s="215"/>
      <c r="AT180" s="215"/>
      <c r="AU180" s="215"/>
      <c r="AV180" s="215"/>
      <c r="AW180" s="215"/>
      <c r="AX180" s="215"/>
      <c r="AY180" s="222"/>
      <c r="AZ180" s="320"/>
      <c r="BA180" s="320"/>
      <c r="BB180" s="320"/>
      <c r="BC180" s="320"/>
      <c r="BD180" s="320"/>
      <c r="BE180" s="320"/>
      <c r="BF180" s="320"/>
      <c r="DU180" s="320"/>
      <c r="DV180" s="320"/>
      <c r="DW180" s="320"/>
      <c r="DX180" s="320"/>
      <c r="DY180" s="320"/>
      <c r="DZ180" s="320"/>
      <c r="EA180" s="320"/>
      <c r="EB180" s="320"/>
      <c r="EC180" s="320"/>
      <c r="ED180" s="320"/>
      <c r="EE180" s="320"/>
      <c r="EF180" s="320"/>
      <c r="EN180" s="811"/>
      <c r="EO180" s="811"/>
      <c r="EP180" s="811"/>
      <c r="EQ180" s="811"/>
      <c r="ER180" s="811"/>
      <c r="ES180" s="810"/>
      <c r="ET180" s="287"/>
      <c r="FH180" s="320"/>
    </row>
    <row r="181" spans="2:181" ht="6" customHeight="1" x14ac:dyDescent="0.15">
      <c r="AA181" s="31"/>
      <c r="AO181" s="31"/>
      <c r="AP181" s="287"/>
      <c r="AQ181" s="287"/>
      <c r="AR181" s="287"/>
      <c r="AS181" s="287"/>
      <c r="AT181" s="287"/>
      <c r="AU181" s="287"/>
      <c r="AV181" s="287"/>
      <c r="AW181" s="287"/>
      <c r="AX181" s="287"/>
      <c r="AY181" s="287"/>
      <c r="AZ181" s="320"/>
      <c r="BA181" s="320"/>
      <c r="BB181" s="320"/>
      <c r="BC181" s="320"/>
      <c r="BD181" s="320"/>
      <c r="BE181" s="320"/>
      <c r="BF181" s="320"/>
      <c r="EI181" s="287"/>
      <c r="EJ181" s="287"/>
      <c r="EK181" s="287"/>
      <c r="EL181" s="287"/>
      <c r="EM181" s="287"/>
      <c r="EN181" s="287"/>
      <c r="EO181" s="287"/>
      <c r="EP181" s="287"/>
      <c r="EQ181" s="287"/>
      <c r="ER181" s="287"/>
      <c r="ES181" s="287"/>
      <c r="ET181" s="287"/>
      <c r="FH181" s="320"/>
    </row>
    <row r="182" spans="2:181" ht="6" customHeight="1" x14ac:dyDescent="0.15">
      <c r="AA182" s="31"/>
      <c r="AO182" s="31"/>
      <c r="AP182" s="287"/>
      <c r="AQ182" s="287"/>
      <c r="AR182" s="287"/>
      <c r="AS182" s="287"/>
      <c r="AT182" s="287"/>
      <c r="AU182" s="287"/>
      <c r="AV182" s="287"/>
      <c r="AW182" s="287"/>
      <c r="AX182" s="287"/>
      <c r="AY182" s="287"/>
      <c r="AZ182" s="320"/>
      <c r="BA182" s="320"/>
      <c r="BB182" s="320"/>
      <c r="BC182" s="320"/>
      <c r="BD182" s="320"/>
      <c r="BE182" s="320"/>
      <c r="BF182" s="320"/>
      <c r="EI182" s="287"/>
      <c r="EJ182" s="287"/>
      <c r="EK182" s="287"/>
      <c r="EL182" s="287"/>
      <c r="EM182" s="287"/>
      <c r="EN182" s="287"/>
      <c r="EO182" s="287"/>
      <c r="EP182" s="287"/>
      <c r="EQ182" s="287"/>
      <c r="ER182" s="287"/>
      <c r="ES182" s="287"/>
      <c r="ET182" s="287"/>
    </row>
    <row r="183" spans="2:181" ht="6" customHeight="1" x14ac:dyDescent="0.15">
      <c r="AA183" s="31"/>
      <c r="AL183" s="320"/>
      <c r="AM183" s="320"/>
      <c r="AO183" s="31"/>
      <c r="AP183" s="287"/>
      <c r="AQ183" s="279"/>
      <c r="AR183" s="279"/>
      <c r="AS183" s="279"/>
      <c r="AT183" s="279"/>
      <c r="AU183" s="279"/>
      <c r="AV183" s="279"/>
      <c r="AW183" s="279"/>
      <c r="AX183" s="279"/>
      <c r="AY183" s="291"/>
      <c r="AZ183" s="320"/>
      <c r="BA183" s="320"/>
      <c r="BB183" s="320"/>
      <c r="BC183" s="320"/>
      <c r="BD183" s="320"/>
      <c r="BE183" s="320"/>
      <c r="BF183" s="320"/>
    </row>
    <row r="184" spans="2:181" ht="6" customHeight="1" x14ac:dyDescent="0.15">
      <c r="AA184" s="31"/>
      <c r="AL184" s="320"/>
      <c r="AM184" s="320"/>
      <c r="AO184" s="31"/>
      <c r="AP184" s="287"/>
      <c r="AQ184" s="279"/>
      <c r="AR184" s="279"/>
      <c r="AS184" s="279"/>
      <c r="AT184" s="279"/>
      <c r="AU184" s="279"/>
      <c r="AV184" s="279"/>
      <c r="AW184" s="279"/>
      <c r="AX184" s="279"/>
      <c r="AY184" s="291"/>
      <c r="AZ184" s="320"/>
      <c r="BA184" s="320"/>
      <c r="BB184" s="320"/>
      <c r="BC184" s="320"/>
      <c r="BD184" s="320"/>
      <c r="BE184" s="320"/>
      <c r="BF184" s="320"/>
      <c r="CL184" s="812" t="s">
        <v>736</v>
      </c>
      <c r="CM184" s="813"/>
      <c r="CN184" s="813"/>
      <c r="CO184" s="813"/>
      <c r="CP184" s="813"/>
      <c r="CQ184" s="813"/>
      <c r="CR184" s="813"/>
      <c r="CS184" s="813"/>
      <c r="CT184" s="226"/>
      <c r="CU184" s="814" t="s">
        <v>642</v>
      </c>
      <c r="CV184" s="815"/>
      <c r="CW184" s="815"/>
      <c r="CX184" s="815"/>
      <c r="CY184" s="815"/>
      <c r="CZ184" s="815"/>
      <c r="DA184" s="815"/>
      <c r="DB184" s="815"/>
      <c r="DC184" s="815"/>
      <c r="DD184" s="815"/>
      <c r="DE184" s="816"/>
      <c r="DF184" s="817" t="s">
        <v>648</v>
      </c>
      <c r="DG184" s="818"/>
      <c r="DH184" s="818"/>
      <c r="DI184" s="818"/>
      <c r="DJ184" s="818"/>
      <c r="DK184" s="818"/>
      <c r="DL184" s="818"/>
      <c r="DM184" s="818"/>
      <c r="DN184" s="818"/>
      <c r="DO184" s="818"/>
      <c r="DP184" s="819"/>
      <c r="DU184" s="320"/>
      <c r="DV184" s="279"/>
      <c r="DW184" s="279"/>
      <c r="DX184" s="279"/>
      <c r="DY184" s="279"/>
      <c r="DZ184" s="279"/>
      <c r="EA184" s="279"/>
      <c r="EB184" s="279"/>
      <c r="EC184" s="279"/>
      <c r="ED184" s="279"/>
      <c r="EE184" s="279"/>
      <c r="EF184" s="212"/>
      <c r="EG184" s="320"/>
      <c r="EH184" s="287"/>
      <c r="EI184" s="279"/>
      <c r="EJ184" s="279"/>
      <c r="EK184" s="279"/>
      <c r="EL184" s="279"/>
      <c r="EM184" s="279"/>
      <c r="EN184" s="279"/>
      <c r="EO184" s="279"/>
      <c r="EP184" s="279"/>
      <c r="EQ184" s="279"/>
      <c r="ER184" s="279"/>
      <c r="ES184" s="291"/>
      <c r="ET184" s="320"/>
      <c r="EU184" s="320"/>
      <c r="EV184" s="320"/>
      <c r="EW184" s="320"/>
    </row>
    <row r="185" spans="2:181" ht="6" customHeight="1" x14ac:dyDescent="0.15">
      <c r="AA185" s="31"/>
      <c r="AL185" s="320"/>
      <c r="AM185" s="320"/>
      <c r="AO185" s="31"/>
      <c r="AP185" s="287"/>
      <c r="AQ185" s="287"/>
      <c r="AR185" s="287"/>
      <c r="AS185" s="287"/>
      <c r="AT185" s="287"/>
      <c r="AU185" s="287"/>
      <c r="AV185" s="287"/>
      <c r="AW185" s="287"/>
      <c r="AX185" s="287"/>
      <c r="AY185" s="291"/>
      <c r="AZ185" s="320"/>
      <c r="BA185" s="320"/>
      <c r="BB185" s="320"/>
      <c r="BC185" s="320"/>
      <c r="BD185" s="320"/>
      <c r="BE185" s="320"/>
      <c r="BF185" s="320"/>
      <c r="CL185" s="798"/>
      <c r="CM185" s="799"/>
      <c r="CN185" s="799"/>
      <c r="CO185" s="799"/>
      <c r="CP185" s="799"/>
      <c r="CQ185" s="799"/>
      <c r="CR185" s="799"/>
      <c r="CS185" s="799"/>
      <c r="CT185" s="227"/>
      <c r="CU185" s="814"/>
      <c r="CV185" s="815"/>
      <c r="CW185" s="815"/>
      <c r="CX185" s="815"/>
      <c r="CY185" s="815"/>
      <c r="CZ185" s="815"/>
      <c r="DA185" s="815"/>
      <c r="DB185" s="815"/>
      <c r="DC185" s="815"/>
      <c r="DD185" s="815"/>
      <c r="DE185" s="816"/>
      <c r="DF185" s="820"/>
      <c r="DG185" s="821"/>
      <c r="DH185" s="821"/>
      <c r="DI185" s="821"/>
      <c r="DJ185" s="821"/>
      <c r="DK185" s="821"/>
      <c r="DL185" s="821"/>
      <c r="DM185" s="821"/>
      <c r="DN185" s="821"/>
      <c r="DO185" s="821"/>
      <c r="DP185" s="822"/>
      <c r="DU185" s="320"/>
      <c r="DV185" s="279"/>
      <c r="DW185" s="279"/>
      <c r="DX185" s="279"/>
      <c r="DY185" s="279"/>
      <c r="DZ185" s="279"/>
      <c r="EA185" s="279"/>
      <c r="EB185" s="279"/>
      <c r="EC185" s="279"/>
      <c r="ED185" s="279"/>
      <c r="EE185" s="279"/>
      <c r="EF185" s="212"/>
      <c r="EG185" s="320"/>
      <c r="EH185" s="287"/>
      <c r="EI185" s="279"/>
      <c r="EJ185" s="279"/>
      <c r="EK185" s="279"/>
      <c r="EL185" s="279"/>
      <c r="EM185" s="279"/>
      <c r="EN185" s="279"/>
      <c r="EO185" s="279"/>
      <c r="EP185" s="279"/>
      <c r="EQ185" s="279"/>
      <c r="ER185" s="279"/>
      <c r="ES185" s="291"/>
      <c r="ET185" s="320"/>
      <c r="EU185" s="320"/>
      <c r="EV185" s="320"/>
      <c r="EW185" s="320"/>
    </row>
    <row r="186" spans="2:181" ht="6" customHeight="1" x14ac:dyDescent="0.15">
      <c r="AA186" s="31"/>
      <c r="AL186" s="320"/>
      <c r="AM186" s="320"/>
      <c r="AO186" s="31"/>
      <c r="AP186" s="287"/>
      <c r="AQ186" s="287"/>
      <c r="AR186" s="287"/>
      <c r="AS186" s="287"/>
      <c r="AT186" s="287"/>
      <c r="AU186" s="287"/>
      <c r="AV186" s="287"/>
      <c r="AW186" s="287"/>
      <c r="AX186" s="287"/>
      <c r="AY186" s="291"/>
      <c r="AZ186" s="320"/>
      <c r="BA186" s="320"/>
      <c r="BB186" s="320"/>
      <c r="BC186" s="320"/>
      <c r="BD186" s="320"/>
      <c r="BE186" s="320"/>
      <c r="BF186" s="320"/>
      <c r="CL186" s="804" t="s">
        <v>649</v>
      </c>
      <c r="CM186" s="805"/>
      <c r="CN186" s="805"/>
      <c r="CO186" s="805"/>
      <c r="CP186" s="805"/>
      <c r="CQ186" s="805"/>
      <c r="CR186" s="805"/>
      <c r="CS186" s="805"/>
      <c r="CT186" s="226"/>
      <c r="CU186" s="792">
        <v>1101</v>
      </c>
      <c r="CV186" s="793"/>
      <c r="CW186" s="793"/>
      <c r="CX186" s="793"/>
      <c r="CY186" s="793"/>
      <c r="CZ186" s="793"/>
      <c r="DA186" s="793"/>
      <c r="DB186" s="793"/>
      <c r="DC186" s="793"/>
      <c r="DD186" s="793"/>
      <c r="DE186" s="228"/>
      <c r="DF186" s="794">
        <f>BJ10</f>
        <v>1000</v>
      </c>
      <c r="DG186" s="795"/>
      <c r="DH186" s="795"/>
      <c r="DI186" s="795"/>
      <c r="DJ186" s="795"/>
      <c r="DK186" s="795"/>
      <c r="DL186" s="795"/>
      <c r="DM186" s="795"/>
      <c r="DN186" s="795"/>
      <c r="DO186" s="229"/>
      <c r="DP186" s="228"/>
      <c r="DU186" s="287"/>
      <c r="DV186" s="287"/>
      <c r="DW186" s="287"/>
      <c r="DX186" s="287"/>
      <c r="DY186" s="287"/>
      <c r="DZ186" s="287"/>
      <c r="EA186" s="287"/>
      <c r="EB186" s="287"/>
      <c r="EC186" s="287"/>
      <c r="ED186" s="287"/>
      <c r="EE186" s="287"/>
      <c r="EF186" s="287"/>
      <c r="EG186" s="320"/>
      <c r="EH186" s="287"/>
      <c r="EI186" s="287"/>
      <c r="EJ186" s="287"/>
      <c r="EK186" s="287"/>
      <c r="EL186" s="287"/>
      <c r="EM186" s="287"/>
      <c r="EN186" s="287"/>
      <c r="EO186" s="287"/>
      <c r="EP186" s="287"/>
      <c r="EQ186" s="287"/>
      <c r="ER186" s="287"/>
      <c r="ES186" s="287"/>
      <c r="ET186" s="320"/>
      <c r="EU186" s="320"/>
      <c r="EV186" s="320"/>
      <c r="EW186" s="320"/>
    </row>
    <row r="187" spans="2:181" ht="6" customHeight="1" x14ac:dyDescent="0.15">
      <c r="AA187" s="31"/>
      <c r="AL187" s="320"/>
      <c r="AM187" s="320"/>
      <c r="AO187" s="31"/>
      <c r="AP187" s="287"/>
      <c r="AQ187" s="287"/>
      <c r="AR187" s="287"/>
      <c r="AS187" s="287"/>
      <c r="AT187" s="287"/>
      <c r="AU187" s="287"/>
      <c r="AV187" s="287"/>
      <c r="AW187" s="287"/>
      <c r="AX187" s="287"/>
      <c r="AY187" s="291"/>
      <c r="AZ187" s="320"/>
      <c r="BA187" s="320"/>
      <c r="BB187" s="320"/>
      <c r="BC187" s="320"/>
      <c r="BD187" s="320"/>
      <c r="BE187" s="320"/>
      <c r="BF187" s="320"/>
      <c r="CL187" s="806"/>
      <c r="CM187" s="807"/>
      <c r="CN187" s="807"/>
      <c r="CO187" s="807"/>
      <c r="CP187" s="807"/>
      <c r="CQ187" s="807"/>
      <c r="CR187" s="807"/>
      <c r="CS187" s="807"/>
      <c r="CT187" s="230"/>
      <c r="CU187" s="792"/>
      <c r="CV187" s="793"/>
      <c r="CW187" s="793"/>
      <c r="CX187" s="793"/>
      <c r="CY187" s="793"/>
      <c r="CZ187" s="793"/>
      <c r="DA187" s="793"/>
      <c r="DB187" s="793"/>
      <c r="DC187" s="793"/>
      <c r="DD187" s="793"/>
      <c r="DE187" s="231"/>
      <c r="DF187" s="796"/>
      <c r="DG187" s="797"/>
      <c r="DH187" s="797"/>
      <c r="DI187" s="797"/>
      <c r="DJ187" s="797"/>
      <c r="DK187" s="797"/>
      <c r="DL187" s="797"/>
      <c r="DM187" s="797"/>
      <c r="DN187" s="797"/>
      <c r="DO187" s="232"/>
      <c r="DP187" s="231"/>
      <c r="DU187" s="287"/>
      <c r="DV187" s="287"/>
      <c r="DW187" s="287"/>
      <c r="DX187" s="287"/>
      <c r="DY187" s="287"/>
      <c r="DZ187" s="287"/>
      <c r="EA187" s="287"/>
      <c r="EB187" s="287"/>
      <c r="EC187" s="287"/>
      <c r="ED187" s="287"/>
      <c r="EE187" s="287"/>
      <c r="EF187" s="287"/>
      <c r="EG187" s="320"/>
      <c r="EH187" s="320"/>
      <c r="EI187" s="320"/>
      <c r="EJ187" s="320"/>
      <c r="EK187" s="320"/>
      <c r="EL187" s="320"/>
      <c r="EM187" s="320"/>
      <c r="EN187" s="320"/>
      <c r="EO187" s="320"/>
      <c r="EP187" s="320"/>
      <c r="EQ187" s="320"/>
      <c r="ER187" s="320"/>
      <c r="ES187" s="320"/>
      <c r="ET187" s="320"/>
      <c r="EU187" s="320"/>
      <c r="EV187" s="320"/>
      <c r="EW187" s="320"/>
    </row>
    <row r="188" spans="2:181" ht="6" customHeight="1" x14ac:dyDescent="0.15">
      <c r="AA188" s="31"/>
      <c r="AL188" s="320"/>
      <c r="AM188" s="320"/>
      <c r="AO188" s="31"/>
      <c r="AP188" s="287"/>
      <c r="AQ188" s="287"/>
      <c r="AR188" s="287"/>
      <c r="AS188" s="287"/>
      <c r="AT188" s="287"/>
      <c r="AU188" s="287"/>
      <c r="AV188" s="287"/>
      <c r="AW188" s="287"/>
      <c r="AX188" s="287"/>
      <c r="AY188" s="291"/>
      <c r="AZ188" s="320"/>
      <c r="BA188" s="320"/>
      <c r="BB188" s="320"/>
      <c r="BC188" s="320"/>
      <c r="BD188" s="320"/>
      <c r="BE188" s="320"/>
      <c r="BF188" s="320"/>
      <c r="CL188" s="808" t="s">
        <v>270</v>
      </c>
      <c r="CM188" s="809"/>
      <c r="CN188" s="809"/>
      <c r="CO188" s="809"/>
      <c r="CP188" s="809"/>
      <c r="CQ188" s="809"/>
      <c r="CR188" s="809"/>
      <c r="CS188" s="809"/>
      <c r="CT188" s="227"/>
      <c r="CU188" s="792">
        <v>281</v>
      </c>
      <c r="CV188" s="793"/>
      <c r="CW188" s="793"/>
      <c r="CX188" s="793"/>
      <c r="CY188" s="793"/>
      <c r="CZ188" s="793"/>
      <c r="DA188" s="793"/>
      <c r="DB188" s="793"/>
      <c r="DC188" s="793"/>
      <c r="DD188" s="793"/>
      <c r="DE188" s="228"/>
      <c r="DF188" s="802">
        <f>ES17</f>
        <v>281</v>
      </c>
      <c r="DG188" s="803"/>
      <c r="DH188" s="803"/>
      <c r="DI188" s="803"/>
      <c r="DJ188" s="803"/>
      <c r="DK188" s="803"/>
      <c r="DL188" s="803"/>
      <c r="DM188" s="803"/>
      <c r="DN188" s="803"/>
      <c r="DO188" s="320"/>
      <c r="DP188" s="36"/>
      <c r="DU188" s="287"/>
      <c r="DV188" s="287"/>
      <c r="DW188" s="287"/>
      <c r="DX188" s="287"/>
      <c r="DY188" s="287"/>
      <c r="DZ188" s="287"/>
      <c r="EA188" s="287"/>
      <c r="EB188" s="287"/>
      <c r="EC188" s="287"/>
      <c r="ED188" s="287"/>
      <c r="EE188" s="287"/>
      <c r="EF188" s="287"/>
      <c r="EG188" s="320"/>
      <c r="EH188" s="287"/>
      <c r="EI188" s="287"/>
      <c r="EJ188" s="287"/>
      <c r="EK188" s="279"/>
      <c r="EL188" s="279"/>
      <c r="EM188" s="279"/>
      <c r="EN188" s="279"/>
      <c r="EO188" s="279"/>
      <c r="EP188" s="279"/>
      <c r="EQ188" s="279"/>
      <c r="ER188" s="279"/>
      <c r="ES188" s="291"/>
      <c r="ET188" s="212"/>
      <c r="EU188" s="320"/>
      <c r="EV188" s="320"/>
      <c r="EW188" s="320"/>
    </row>
    <row r="189" spans="2:181" ht="6" customHeight="1" x14ac:dyDescent="0.15">
      <c r="AA189" s="31"/>
      <c r="AL189" s="320"/>
      <c r="AM189" s="320"/>
      <c r="AO189" s="31"/>
      <c r="AP189" s="287"/>
      <c r="AQ189" s="287"/>
      <c r="AR189" s="287"/>
      <c r="AS189" s="287"/>
      <c r="AT189" s="66"/>
      <c r="AU189" s="66"/>
      <c r="AV189" s="66"/>
      <c r="AW189" s="66"/>
      <c r="AX189" s="66"/>
      <c r="AY189" s="66"/>
      <c r="AZ189" s="320"/>
      <c r="BA189" s="320"/>
      <c r="BB189" s="320"/>
      <c r="BC189" s="320"/>
      <c r="BD189" s="320"/>
      <c r="BE189" s="320"/>
      <c r="BF189" s="320"/>
      <c r="CL189" s="808"/>
      <c r="CM189" s="809"/>
      <c r="CN189" s="809"/>
      <c r="CO189" s="809"/>
      <c r="CP189" s="809"/>
      <c r="CQ189" s="809"/>
      <c r="CR189" s="809"/>
      <c r="CS189" s="809"/>
      <c r="CT189" s="227"/>
      <c r="CU189" s="792"/>
      <c r="CV189" s="793"/>
      <c r="CW189" s="793"/>
      <c r="CX189" s="793"/>
      <c r="CY189" s="793"/>
      <c r="CZ189" s="793"/>
      <c r="DA189" s="793"/>
      <c r="DB189" s="793"/>
      <c r="DC189" s="793"/>
      <c r="DD189" s="793"/>
      <c r="DE189" s="231"/>
      <c r="DF189" s="802"/>
      <c r="DG189" s="803"/>
      <c r="DH189" s="803"/>
      <c r="DI189" s="803"/>
      <c r="DJ189" s="803"/>
      <c r="DK189" s="803"/>
      <c r="DL189" s="803"/>
      <c r="DM189" s="803"/>
      <c r="DN189" s="803"/>
      <c r="DO189" s="320"/>
      <c r="DP189" s="36"/>
      <c r="DU189" s="287"/>
      <c r="DV189" s="287"/>
      <c r="DW189" s="287"/>
      <c r="DX189" s="287"/>
      <c r="DY189" s="287"/>
      <c r="DZ189" s="287"/>
      <c r="EA189" s="287"/>
      <c r="EB189" s="287"/>
      <c r="EC189" s="287"/>
      <c r="ED189" s="287"/>
      <c r="EE189" s="287"/>
      <c r="EF189" s="287"/>
      <c r="EG189" s="320"/>
      <c r="EH189" s="287"/>
      <c r="EI189" s="287"/>
      <c r="EJ189" s="287"/>
      <c r="EK189" s="279"/>
      <c r="EL189" s="279"/>
      <c r="EM189" s="279"/>
      <c r="EN189" s="279"/>
      <c r="EO189" s="279"/>
      <c r="EP189" s="279"/>
      <c r="EQ189" s="279"/>
      <c r="ER189" s="279"/>
      <c r="ES189" s="291"/>
      <c r="ET189" s="212"/>
      <c r="EU189" s="320"/>
      <c r="EV189" s="320"/>
      <c r="EW189" s="320"/>
    </row>
    <row r="190" spans="2:181" ht="6" customHeight="1" x14ac:dyDescent="0.15">
      <c r="AA190" s="31"/>
      <c r="AL190" s="320"/>
      <c r="AM190" s="320"/>
      <c r="AO190" s="31"/>
      <c r="AP190" s="287"/>
      <c r="AQ190" s="287"/>
      <c r="AR190" s="287"/>
      <c r="AS190" s="287"/>
      <c r="AT190" s="66"/>
      <c r="AU190" s="66"/>
      <c r="AV190" s="66"/>
      <c r="AW190" s="66"/>
      <c r="AX190" s="66"/>
      <c r="AY190" s="66"/>
      <c r="AZ190" s="320"/>
      <c r="BA190" s="320"/>
      <c r="BB190" s="320"/>
      <c r="BC190" s="320"/>
      <c r="BD190" s="320"/>
      <c r="BE190" s="320"/>
      <c r="BF190" s="320"/>
      <c r="CL190" s="804" t="s">
        <v>650</v>
      </c>
      <c r="CM190" s="805"/>
      <c r="CN190" s="805"/>
      <c r="CO190" s="805"/>
      <c r="CP190" s="805"/>
      <c r="CQ190" s="805"/>
      <c r="CR190" s="805"/>
      <c r="CS190" s="805"/>
      <c r="CT190" s="226"/>
      <c r="CU190" s="792">
        <v>44</v>
      </c>
      <c r="CV190" s="793"/>
      <c r="CW190" s="793"/>
      <c r="CX190" s="793"/>
      <c r="CY190" s="793"/>
      <c r="CZ190" s="793"/>
      <c r="DA190" s="793"/>
      <c r="DB190" s="793"/>
      <c r="DC190" s="793"/>
      <c r="DD190" s="793"/>
      <c r="DE190" s="228"/>
      <c r="DF190" s="794">
        <f>EF17</f>
        <v>42</v>
      </c>
      <c r="DG190" s="795"/>
      <c r="DH190" s="795"/>
      <c r="DI190" s="795"/>
      <c r="DJ190" s="795"/>
      <c r="DK190" s="795"/>
      <c r="DL190" s="795"/>
      <c r="DM190" s="795"/>
      <c r="DN190" s="795"/>
      <c r="DO190" s="39"/>
      <c r="DP190" s="40"/>
      <c r="DU190" s="287"/>
      <c r="DV190" s="287"/>
      <c r="DW190" s="287"/>
      <c r="DX190" s="287"/>
      <c r="DY190" s="287"/>
      <c r="DZ190" s="287"/>
      <c r="EA190" s="287"/>
      <c r="EB190" s="287"/>
      <c r="EC190" s="287"/>
      <c r="ED190" s="287"/>
      <c r="EE190" s="287"/>
      <c r="EF190" s="287"/>
      <c r="EG190" s="320"/>
      <c r="EH190" s="320"/>
      <c r="EI190" s="320"/>
      <c r="EJ190" s="320"/>
      <c r="EK190" s="320"/>
      <c r="EL190" s="320"/>
      <c r="EM190" s="320"/>
      <c r="EN190" s="287"/>
      <c r="EO190" s="287"/>
      <c r="EP190" s="287"/>
      <c r="EQ190" s="287"/>
      <c r="ER190" s="287"/>
      <c r="ES190" s="291"/>
      <c r="ET190" s="287"/>
      <c r="EU190" s="320"/>
      <c r="EV190" s="320"/>
      <c r="EW190" s="320"/>
    </row>
    <row r="191" spans="2:181" ht="6" customHeight="1" x14ac:dyDescent="0.15">
      <c r="AA191" s="31"/>
      <c r="AL191" s="320"/>
      <c r="AM191" s="320"/>
      <c r="AO191" s="31"/>
      <c r="AP191" s="287"/>
      <c r="AQ191" s="279"/>
      <c r="AR191" s="279"/>
      <c r="AS191" s="279"/>
      <c r="AT191" s="279"/>
      <c r="AU191" s="279"/>
      <c r="AV191" s="279"/>
      <c r="AW191" s="279"/>
      <c r="AX191" s="279"/>
      <c r="AY191" s="291"/>
      <c r="AZ191" s="320"/>
      <c r="BA191" s="320"/>
      <c r="BB191" s="320"/>
      <c r="BC191" s="320"/>
      <c r="BD191" s="320"/>
      <c r="BE191" s="320"/>
      <c r="BF191" s="320"/>
      <c r="CL191" s="806"/>
      <c r="CM191" s="807"/>
      <c r="CN191" s="807"/>
      <c r="CO191" s="807"/>
      <c r="CP191" s="807"/>
      <c r="CQ191" s="807"/>
      <c r="CR191" s="807"/>
      <c r="CS191" s="807"/>
      <c r="CT191" s="230"/>
      <c r="CU191" s="792"/>
      <c r="CV191" s="793"/>
      <c r="CW191" s="793"/>
      <c r="CX191" s="793"/>
      <c r="CY191" s="793"/>
      <c r="CZ191" s="793"/>
      <c r="DA191" s="793"/>
      <c r="DB191" s="793"/>
      <c r="DC191" s="793"/>
      <c r="DD191" s="793"/>
      <c r="DE191" s="231"/>
      <c r="DF191" s="796"/>
      <c r="DG191" s="797"/>
      <c r="DH191" s="797"/>
      <c r="DI191" s="797"/>
      <c r="DJ191" s="797"/>
      <c r="DK191" s="797"/>
      <c r="DL191" s="797"/>
      <c r="DM191" s="797"/>
      <c r="DN191" s="797"/>
      <c r="DO191" s="33"/>
      <c r="DP191" s="35"/>
      <c r="DU191" s="287"/>
      <c r="DV191" s="287"/>
      <c r="DW191" s="287"/>
      <c r="DX191" s="287"/>
      <c r="DY191" s="287"/>
      <c r="DZ191" s="287"/>
      <c r="EA191" s="287"/>
      <c r="EB191" s="287"/>
      <c r="EC191" s="287"/>
      <c r="ED191" s="287"/>
      <c r="EE191" s="287"/>
      <c r="EF191" s="287"/>
      <c r="EG191" s="320"/>
      <c r="EH191" s="320"/>
      <c r="EI191" s="320"/>
      <c r="EJ191" s="320"/>
      <c r="EK191" s="320"/>
      <c r="EL191" s="320"/>
      <c r="EM191" s="320"/>
      <c r="EN191" s="287"/>
      <c r="EO191" s="287"/>
      <c r="EP191" s="287"/>
      <c r="EQ191" s="287"/>
      <c r="ER191" s="287"/>
      <c r="ES191" s="291"/>
      <c r="ET191" s="287"/>
      <c r="EU191" s="320"/>
      <c r="EV191" s="320"/>
      <c r="EW191" s="320"/>
    </row>
    <row r="192" spans="2:181" ht="6" customHeight="1" x14ac:dyDescent="0.15">
      <c r="AL192" s="320"/>
      <c r="AM192" s="320"/>
      <c r="AO192" s="287"/>
      <c r="AP192" s="287"/>
      <c r="AQ192" s="279"/>
      <c r="AR192" s="279"/>
      <c r="AS192" s="279"/>
      <c r="AT192" s="279"/>
      <c r="AU192" s="279"/>
      <c r="AV192" s="279"/>
      <c r="AW192" s="279"/>
      <c r="AX192" s="279"/>
      <c r="AY192" s="291"/>
      <c r="AZ192" s="320"/>
      <c r="BA192" s="320"/>
      <c r="BB192" s="320"/>
      <c r="BC192" s="320"/>
      <c r="BD192" s="320"/>
      <c r="BE192" s="320"/>
      <c r="BF192" s="320"/>
      <c r="CL192" s="808" t="s">
        <v>651</v>
      </c>
      <c r="CM192" s="809"/>
      <c r="CN192" s="809"/>
      <c r="CO192" s="809"/>
      <c r="CP192" s="809"/>
      <c r="CQ192" s="809"/>
      <c r="CR192" s="809"/>
      <c r="CS192" s="809"/>
      <c r="CT192" s="227"/>
      <c r="CU192" s="792">
        <v>11</v>
      </c>
      <c r="CV192" s="793"/>
      <c r="CW192" s="793"/>
      <c r="CX192" s="793"/>
      <c r="CY192" s="793"/>
      <c r="CZ192" s="793"/>
      <c r="DA192" s="793"/>
      <c r="DB192" s="793"/>
      <c r="DC192" s="793"/>
      <c r="DD192" s="793"/>
      <c r="DE192" s="228"/>
      <c r="DF192" s="802">
        <f>GK25</f>
        <v>11</v>
      </c>
      <c r="DG192" s="803"/>
      <c r="DH192" s="803"/>
      <c r="DI192" s="803"/>
      <c r="DJ192" s="803"/>
      <c r="DK192" s="803"/>
      <c r="DL192" s="803"/>
      <c r="DM192" s="803"/>
      <c r="DN192" s="803"/>
      <c r="DO192" s="320"/>
      <c r="DP192" s="36"/>
      <c r="DU192" s="287"/>
      <c r="DV192" s="287"/>
      <c r="DW192" s="287"/>
      <c r="DX192" s="279"/>
      <c r="DY192" s="279"/>
      <c r="DZ192" s="279"/>
      <c r="EA192" s="279"/>
      <c r="EB192" s="279"/>
      <c r="EC192" s="279"/>
      <c r="ED192" s="279"/>
      <c r="EE192" s="279"/>
      <c r="EF192" s="291"/>
      <c r="EG192" s="320"/>
      <c r="EH192" s="287"/>
      <c r="EI192" s="287"/>
      <c r="EJ192" s="287"/>
      <c r="EK192" s="287"/>
      <c r="EL192" s="287"/>
      <c r="EM192" s="287"/>
      <c r="EN192" s="287"/>
      <c r="EO192" s="287"/>
      <c r="EP192" s="287"/>
      <c r="EQ192" s="287"/>
      <c r="ER192" s="287"/>
      <c r="ES192" s="291"/>
      <c r="ET192" s="287"/>
      <c r="EU192" s="320"/>
      <c r="EV192" s="320"/>
      <c r="EW192" s="320"/>
    </row>
    <row r="193" spans="41:153" ht="6" customHeight="1" x14ac:dyDescent="0.15">
      <c r="AO193" s="287"/>
      <c r="AP193" s="287"/>
      <c r="AQ193" s="287"/>
      <c r="AR193" s="287"/>
      <c r="AS193" s="287"/>
      <c r="AT193" s="287"/>
      <c r="AU193" s="287"/>
      <c r="AV193" s="287"/>
      <c r="AW193" s="287"/>
      <c r="AX193" s="287"/>
      <c r="AY193" s="291"/>
      <c r="AZ193" s="320"/>
      <c r="BA193" s="320"/>
      <c r="BB193" s="320"/>
      <c r="BC193" s="320"/>
      <c r="BD193" s="320"/>
      <c r="BE193" s="320"/>
      <c r="BF193" s="320"/>
      <c r="CL193" s="808"/>
      <c r="CM193" s="809"/>
      <c r="CN193" s="809"/>
      <c r="CO193" s="809"/>
      <c r="CP193" s="809"/>
      <c r="CQ193" s="809"/>
      <c r="CR193" s="809"/>
      <c r="CS193" s="809"/>
      <c r="CT193" s="227"/>
      <c r="CU193" s="792"/>
      <c r="CV193" s="793"/>
      <c r="CW193" s="793"/>
      <c r="CX193" s="793"/>
      <c r="CY193" s="793"/>
      <c r="CZ193" s="793"/>
      <c r="DA193" s="793"/>
      <c r="DB193" s="793"/>
      <c r="DC193" s="793"/>
      <c r="DD193" s="793"/>
      <c r="DE193" s="231"/>
      <c r="DF193" s="802"/>
      <c r="DG193" s="803"/>
      <c r="DH193" s="803"/>
      <c r="DI193" s="803"/>
      <c r="DJ193" s="803"/>
      <c r="DK193" s="803"/>
      <c r="DL193" s="803"/>
      <c r="DM193" s="803"/>
      <c r="DN193" s="803"/>
      <c r="DO193" s="320"/>
      <c r="DP193" s="36"/>
      <c r="DU193" s="287"/>
      <c r="DV193" s="287"/>
      <c r="DW193" s="287"/>
      <c r="DX193" s="279"/>
      <c r="DY193" s="279"/>
      <c r="DZ193" s="279"/>
      <c r="EA193" s="279"/>
      <c r="EB193" s="279"/>
      <c r="EC193" s="279"/>
      <c r="ED193" s="279"/>
      <c r="EE193" s="279"/>
      <c r="EF193" s="291"/>
      <c r="EG193" s="320"/>
      <c r="EH193" s="287"/>
      <c r="EI193" s="287"/>
      <c r="EJ193" s="287"/>
      <c r="EK193" s="287"/>
      <c r="EL193" s="287"/>
      <c r="EM193" s="287"/>
      <c r="EN193" s="287"/>
      <c r="EO193" s="287"/>
      <c r="EP193" s="287"/>
      <c r="EQ193" s="287"/>
      <c r="ER193" s="287"/>
      <c r="ES193" s="291"/>
      <c r="ET193" s="287"/>
      <c r="EU193" s="320"/>
      <c r="EV193" s="320"/>
      <c r="EW193" s="320"/>
    </row>
    <row r="194" spans="41:153" ht="6" customHeight="1" x14ac:dyDescent="0.15">
      <c r="AO194" s="287"/>
      <c r="AP194" s="287"/>
      <c r="AQ194" s="287"/>
      <c r="AR194" s="287"/>
      <c r="AS194" s="287"/>
      <c r="AT194" s="287"/>
      <c r="AU194" s="287"/>
      <c r="AV194" s="287"/>
      <c r="AW194" s="287"/>
      <c r="AX194" s="287"/>
      <c r="AY194" s="291"/>
      <c r="AZ194" s="320"/>
      <c r="BA194" s="320"/>
      <c r="BB194" s="320"/>
      <c r="BC194" s="320"/>
      <c r="BD194" s="320"/>
      <c r="BE194" s="320"/>
      <c r="BF194" s="320"/>
      <c r="CL194" s="804" t="s">
        <v>652</v>
      </c>
      <c r="CM194" s="805"/>
      <c r="CN194" s="805"/>
      <c r="CO194" s="805"/>
      <c r="CP194" s="805"/>
      <c r="CQ194" s="805"/>
      <c r="CR194" s="805"/>
      <c r="CS194" s="805"/>
      <c r="CT194" s="226"/>
      <c r="CU194" s="792">
        <v>250</v>
      </c>
      <c r="CV194" s="793"/>
      <c r="CW194" s="793"/>
      <c r="CX194" s="793"/>
      <c r="CY194" s="793"/>
      <c r="CZ194" s="793"/>
      <c r="DA194" s="793"/>
      <c r="DB194" s="793"/>
      <c r="DC194" s="793"/>
      <c r="DD194" s="793"/>
      <c r="DE194" s="228"/>
      <c r="DF194" s="794">
        <f>FK16</f>
        <v>158</v>
      </c>
      <c r="DG194" s="795"/>
      <c r="DH194" s="795"/>
      <c r="DI194" s="795"/>
      <c r="DJ194" s="795"/>
      <c r="DK194" s="795"/>
      <c r="DL194" s="795"/>
      <c r="DM194" s="795"/>
      <c r="DN194" s="795"/>
      <c r="DO194" s="39"/>
      <c r="DP194" s="40"/>
      <c r="DU194" s="287"/>
      <c r="DV194" s="287"/>
      <c r="DW194" s="287"/>
      <c r="DX194" s="287"/>
      <c r="DY194" s="287"/>
      <c r="DZ194" s="287"/>
      <c r="EA194" s="287"/>
      <c r="EB194" s="287"/>
      <c r="EC194" s="287"/>
      <c r="ED194" s="287"/>
      <c r="EE194" s="287"/>
      <c r="EF194" s="291"/>
      <c r="EG194" s="320"/>
      <c r="EH194" s="287"/>
      <c r="EI194" s="287"/>
      <c r="EJ194" s="287"/>
      <c r="EK194" s="287"/>
      <c r="EL194" s="287"/>
      <c r="EM194" s="287"/>
      <c r="EN194" s="287"/>
      <c r="EO194" s="287"/>
      <c r="EP194" s="287"/>
      <c r="EQ194" s="287"/>
      <c r="ER194" s="287"/>
      <c r="ES194" s="291"/>
      <c r="ET194" s="287"/>
      <c r="EU194" s="320"/>
      <c r="EV194" s="320"/>
      <c r="EW194" s="320"/>
    </row>
    <row r="195" spans="41:153" ht="6" customHeight="1" x14ac:dyDescent="0.15">
      <c r="AO195" s="287"/>
      <c r="AP195" s="287"/>
      <c r="AQ195" s="287"/>
      <c r="AR195" s="287"/>
      <c r="AS195" s="287"/>
      <c r="AT195" s="287"/>
      <c r="AU195" s="287"/>
      <c r="AV195" s="287"/>
      <c r="AW195" s="287"/>
      <c r="AX195" s="287"/>
      <c r="AY195" s="291"/>
      <c r="AZ195" s="320"/>
      <c r="BA195" s="320"/>
      <c r="BB195" s="320"/>
      <c r="BC195" s="320"/>
      <c r="BD195" s="320"/>
      <c r="BE195" s="320"/>
      <c r="BF195" s="320"/>
      <c r="CL195" s="806"/>
      <c r="CM195" s="807"/>
      <c r="CN195" s="807"/>
      <c r="CO195" s="807"/>
      <c r="CP195" s="807"/>
      <c r="CQ195" s="807"/>
      <c r="CR195" s="807"/>
      <c r="CS195" s="807"/>
      <c r="CT195" s="230"/>
      <c r="CU195" s="792"/>
      <c r="CV195" s="793"/>
      <c r="CW195" s="793"/>
      <c r="CX195" s="793"/>
      <c r="CY195" s="793"/>
      <c r="CZ195" s="793"/>
      <c r="DA195" s="793"/>
      <c r="DB195" s="793"/>
      <c r="DC195" s="793"/>
      <c r="DD195" s="793"/>
      <c r="DE195" s="231"/>
      <c r="DF195" s="796"/>
      <c r="DG195" s="797"/>
      <c r="DH195" s="797"/>
      <c r="DI195" s="797"/>
      <c r="DJ195" s="797"/>
      <c r="DK195" s="797"/>
      <c r="DL195" s="797"/>
      <c r="DM195" s="797"/>
      <c r="DN195" s="797"/>
      <c r="DO195" s="33"/>
      <c r="DP195" s="35"/>
      <c r="DU195" s="287"/>
      <c r="DV195" s="287"/>
      <c r="DW195" s="287"/>
      <c r="DX195" s="287"/>
      <c r="DY195" s="287"/>
      <c r="DZ195" s="287"/>
      <c r="EA195" s="287"/>
      <c r="EB195" s="287"/>
      <c r="EC195" s="287"/>
      <c r="ED195" s="287"/>
      <c r="EE195" s="287"/>
      <c r="EF195" s="291"/>
      <c r="EG195" s="320"/>
      <c r="EH195" s="287"/>
      <c r="EI195" s="287"/>
      <c r="EJ195" s="287"/>
      <c r="EK195" s="287"/>
      <c r="EL195" s="287"/>
      <c r="EM195" s="287"/>
      <c r="EN195" s="287"/>
      <c r="EO195" s="287"/>
      <c r="EP195" s="287"/>
      <c r="EQ195" s="287"/>
      <c r="ER195" s="287"/>
      <c r="ES195" s="291"/>
      <c r="ET195" s="287"/>
      <c r="EU195" s="320"/>
      <c r="EV195" s="320"/>
      <c r="EW195" s="320"/>
    </row>
    <row r="196" spans="41:153" ht="6" customHeight="1" x14ac:dyDescent="0.15">
      <c r="AO196" s="287"/>
      <c r="AP196" s="287"/>
      <c r="AQ196" s="287"/>
      <c r="AR196" s="287"/>
      <c r="AS196" s="287"/>
      <c r="AT196" s="287"/>
      <c r="AU196" s="287"/>
      <c r="AV196" s="287"/>
      <c r="AW196" s="287"/>
      <c r="AX196" s="287"/>
      <c r="AY196" s="291"/>
      <c r="AZ196" s="320"/>
      <c r="BA196" s="320"/>
      <c r="BB196" s="320"/>
      <c r="BC196" s="320"/>
      <c r="BD196" s="320"/>
      <c r="BE196" s="320"/>
      <c r="BF196" s="320"/>
      <c r="CL196" s="808" t="s">
        <v>653</v>
      </c>
      <c r="CM196" s="809"/>
      <c r="CN196" s="809"/>
      <c r="CO196" s="809"/>
      <c r="CP196" s="809"/>
      <c r="CQ196" s="809"/>
      <c r="CR196" s="809"/>
      <c r="CS196" s="809"/>
      <c r="CT196" s="227"/>
      <c r="CU196" s="792">
        <v>5</v>
      </c>
      <c r="CV196" s="793"/>
      <c r="CW196" s="793"/>
      <c r="CX196" s="793"/>
      <c r="CY196" s="793"/>
      <c r="CZ196" s="793"/>
      <c r="DA196" s="793"/>
      <c r="DB196" s="793"/>
      <c r="DC196" s="793"/>
      <c r="DD196" s="793"/>
      <c r="DE196" s="228"/>
      <c r="DF196" s="802">
        <f>GK39</f>
        <v>4</v>
      </c>
      <c r="DG196" s="803"/>
      <c r="DH196" s="803"/>
      <c r="DI196" s="803"/>
      <c r="DJ196" s="803"/>
      <c r="DK196" s="803"/>
      <c r="DL196" s="803"/>
      <c r="DM196" s="803"/>
      <c r="DN196" s="803"/>
      <c r="DO196" s="320"/>
      <c r="DP196" s="36"/>
      <c r="DU196" s="287"/>
      <c r="DV196" s="287"/>
      <c r="DW196" s="287"/>
      <c r="DX196" s="287"/>
      <c r="DY196" s="287"/>
      <c r="DZ196" s="287"/>
      <c r="EA196" s="287"/>
      <c r="EB196" s="287"/>
      <c r="EC196" s="287"/>
      <c r="ED196" s="287"/>
      <c r="EE196" s="287"/>
      <c r="EF196" s="291"/>
      <c r="EG196" s="320"/>
      <c r="EH196" s="287"/>
      <c r="EI196" s="287"/>
      <c r="EJ196" s="287"/>
      <c r="EK196" s="287"/>
      <c r="EL196" s="287"/>
      <c r="EM196" s="287"/>
      <c r="EN196" s="287"/>
      <c r="EO196" s="287"/>
      <c r="EP196" s="287"/>
      <c r="EQ196" s="287"/>
      <c r="ER196" s="287"/>
      <c r="ES196" s="291"/>
      <c r="ET196" s="291"/>
      <c r="EU196" s="320"/>
      <c r="EV196" s="320"/>
      <c r="EW196" s="320"/>
    </row>
    <row r="197" spans="41:153" ht="6" customHeight="1" x14ac:dyDescent="0.15">
      <c r="AO197" s="287"/>
      <c r="AP197" s="287"/>
      <c r="AQ197" s="287"/>
      <c r="AR197" s="287"/>
      <c r="AS197" s="287"/>
      <c r="AT197" s="287"/>
      <c r="AU197" s="287"/>
      <c r="AV197" s="287"/>
      <c r="AW197" s="287"/>
      <c r="AX197" s="287"/>
      <c r="AY197" s="287"/>
      <c r="AZ197" s="320"/>
      <c r="BA197" s="320"/>
      <c r="BB197" s="320"/>
      <c r="BC197" s="320"/>
      <c r="BD197" s="320"/>
      <c r="BE197" s="320"/>
      <c r="BF197" s="320"/>
      <c r="CL197" s="808"/>
      <c r="CM197" s="809"/>
      <c r="CN197" s="809"/>
      <c r="CO197" s="809"/>
      <c r="CP197" s="809"/>
      <c r="CQ197" s="809"/>
      <c r="CR197" s="809"/>
      <c r="CS197" s="809"/>
      <c r="CT197" s="227"/>
      <c r="CU197" s="792"/>
      <c r="CV197" s="793"/>
      <c r="CW197" s="793"/>
      <c r="CX197" s="793"/>
      <c r="CY197" s="793"/>
      <c r="CZ197" s="793"/>
      <c r="DA197" s="793"/>
      <c r="DB197" s="793"/>
      <c r="DC197" s="793"/>
      <c r="DD197" s="793"/>
      <c r="DE197" s="231"/>
      <c r="DF197" s="802"/>
      <c r="DG197" s="803"/>
      <c r="DH197" s="803"/>
      <c r="DI197" s="803"/>
      <c r="DJ197" s="803"/>
      <c r="DK197" s="803"/>
      <c r="DL197" s="803"/>
      <c r="DM197" s="803"/>
      <c r="DN197" s="803"/>
      <c r="DO197" s="320"/>
      <c r="DP197" s="36"/>
      <c r="DU197" s="287"/>
      <c r="DV197" s="287"/>
      <c r="DW197" s="287"/>
      <c r="DX197" s="287"/>
      <c r="DY197" s="287"/>
      <c r="DZ197" s="287"/>
      <c r="EA197" s="287"/>
      <c r="EB197" s="287"/>
      <c r="EC197" s="287"/>
      <c r="ED197" s="287"/>
      <c r="EE197" s="287"/>
      <c r="EF197" s="291"/>
      <c r="EG197" s="320"/>
      <c r="EH197" s="287"/>
      <c r="EI197" s="287"/>
      <c r="EJ197" s="287"/>
      <c r="EK197" s="287"/>
      <c r="EL197" s="287"/>
      <c r="EM197" s="287"/>
      <c r="EN197" s="287"/>
      <c r="EO197" s="287"/>
      <c r="EP197" s="287"/>
      <c r="EQ197" s="287"/>
      <c r="ER197" s="287"/>
      <c r="ES197" s="291"/>
      <c r="ET197" s="291"/>
      <c r="EU197" s="320"/>
      <c r="EV197" s="320"/>
      <c r="EW197" s="320"/>
    </row>
    <row r="198" spans="41:153" ht="6" customHeight="1" x14ac:dyDescent="0.15">
      <c r="AO198" s="287"/>
      <c r="AP198" s="287"/>
      <c r="AQ198" s="287"/>
      <c r="AR198" s="287"/>
      <c r="AS198" s="287"/>
      <c r="AT198" s="287"/>
      <c r="AU198" s="287"/>
      <c r="AV198" s="287"/>
      <c r="AW198" s="287"/>
      <c r="AX198" s="287"/>
      <c r="AY198" s="287"/>
      <c r="AZ198" s="320"/>
      <c r="BA198" s="320"/>
      <c r="BB198" s="320"/>
      <c r="BC198" s="320"/>
      <c r="BD198" s="320"/>
      <c r="BE198" s="320"/>
      <c r="BF198" s="320"/>
      <c r="CL198" s="804" t="s">
        <v>654</v>
      </c>
      <c r="CM198" s="805"/>
      <c r="CN198" s="805"/>
      <c r="CO198" s="805"/>
      <c r="CP198" s="805"/>
      <c r="CQ198" s="805"/>
      <c r="CR198" s="805"/>
      <c r="CS198" s="805"/>
      <c r="CT198" s="226"/>
      <c r="CU198" s="792">
        <v>8</v>
      </c>
      <c r="CV198" s="793"/>
      <c r="CW198" s="793"/>
      <c r="CX198" s="793"/>
      <c r="CY198" s="793"/>
      <c r="CZ198" s="793"/>
      <c r="DA198" s="793"/>
      <c r="DB198" s="793"/>
      <c r="DC198" s="793"/>
      <c r="DD198" s="793"/>
      <c r="DE198" s="228"/>
      <c r="DF198" s="794">
        <f>GK51</f>
        <v>6</v>
      </c>
      <c r="DG198" s="795"/>
      <c r="DH198" s="795"/>
      <c r="DI198" s="795"/>
      <c r="DJ198" s="795"/>
      <c r="DK198" s="795"/>
      <c r="DL198" s="795"/>
      <c r="DM198" s="795"/>
      <c r="DN198" s="795"/>
      <c r="DO198" s="39"/>
      <c r="DP198" s="40"/>
      <c r="DU198" s="287"/>
      <c r="DV198" s="287"/>
      <c r="DW198" s="287"/>
      <c r="DX198" s="287"/>
      <c r="DY198" s="287"/>
      <c r="DZ198" s="287"/>
      <c r="EA198" s="287"/>
      <c r="EB198" s="287"/>
      <c r="EC198" s="287"/>
      <c r="ED198" s="287"/>
      <c r="EE198" s="287"/>
      <c r="EF198" s="287"/>
      <c r="EG198" s="320"/>
      <c r="EH198" s="287"/>
      <c r="EI198" s="287"/>
      <c r="EJ198" s="287"/>
      <c r="EK198" s="287"/>
      <c r="EL198" s="287"/>
      <c r="EM198" s="287"/>
      <c r="EN198" s="287"/>
      <c r="EO198" s="287"/>
      <c r="EP198" s="287"/>
      <c r="EQ198" s="287"/>
      <c r="ER198" s="287"/>
      <c r="ES198" s="291"/>
      <c r="ET198" s="291"/>
      <c r="EU198" s="320"/>
      <c r="EV198" s="320"/>
      <c r="EW198" s="320"/>
    </row>
    <row r="199" spans="41:153" ht="6" customHeight="1" x14ac:dyDescent="0.15">
      <c r="AO199" s="287"/>
      <c r="AP199" s="287"/>
      <c r="AQ199" s="279"/>
      <c r="AR199" s="279"/>
      <c r="AS199" s="279"/>
      <c r="AT199" s="279"/>
      <c r="AU199" s="279"/>
      <c r="AV199" s="279"/>
      <c r="AW199" s="279"/>
      <c r="AX199" s="279"/>
      <c r="AY199" s="291"/>
      <c r="AZ199" s="320"/>
      <c r="BA199" s="320"/>
      <c r="BB199" s="320"/>
      <c r="BC199" s="320"/>
      <c r="BD199" s="320"/>
      <c r="BE199" s="320"/>
      <c r="BF199" s="320"/>
      <c r="CL199" s="806"/>
      <c r="CM199" s="807"/>
      <c r="CN199" s="807"/>
      <c r="CO199" s="807"/>
      <c r="CP199" s="807"/>
      <c r="CQ199" s="807"/>
      <c r="CR199" s="807"/>
      <c r="CS199" s="807"/>
      <c r="CT199" s="230"/>
      <c r="CU199" s="792"/>
      <c r="CV199" s="793"/>
      <c r="CW199" s="793"/>
      <c r="CX199" s="793"/>
      <c r="CY199" s="793"/>
      <c r="CZ199" s="793"/>
      <c r="DA199" s="793"/>
      <c r="DB199" s="793"/>
      <c r="DC199" s="793"/>
      <c r="DD199" s="793"/>
      <c r="DE199" s="231"/>
      <c r="DF199" s="796"/>
      <c r="DG199" s="797"/>
      <c r="DH199" s="797"/>
      <c r="DI199" s="797"/>
      <c r="DJ199" s="797"/>
      <c r="DK199" s="797"/>
      <c r="DL199" s="797"/>
      <c r="DM199" s="797"/>
      <c r="DN199" s="797"/>
      <c r="DO199" s="33"/>
      <c r="DP199" s="35"/>
      <c r="DU199" s="320"/>
      <c r="DV199" s="320"/>
      <c r="DW199" s="320"/>
      <c r="DX199" s="320"/>
      <c r="DY199" s="320"/>
      <c r="DZ199" s="320"/>
      <c r="EA199" s="320"/>
      <c r="EB199" s="320"/>
      <c r="EC199" s="320"/>
      <c r="ED199" s="320"/>
      <c r="EE199" s="320"/>
      <c r="EF199" s="320"/>
      <c r="EG199" s="320"/>
      <c r="EH199" s="287"/>
      <c r="EI199" s="287"/>
      <c r="EJ199" s="287"/>
      <c r="EK199" s="287"/>
      <c r="EL199" s="287"/>
      <c r="EM199" s="287"/>
      <c r="EN199" s="287"/>
      <c r="EO199" s="287"/>
      <c r="EP199" s="287"/>
      <c r="EQ199" s="287"/>
      <c r="ER199" s="287"/>
      <c r="ES199" s="291"/>
      <c r="ET199" s="291"/>
      <c r="EU199" s="320"/>
      <c r="EV199" s="320"/>
      <c r="EW199" s="320"/>
    </row>
    <row r="200" spans="41:153" ht="6" customHeight="1" x14ac:dyDescent="0.15">
      <c r="AO200" s="31"/>
      <c r="AP200" s="287"/>
      <c r="AQ200" s="279"/>
      <c r="AR200" s="279"/>
      <c r="AS200" s="279"/>
      <c r="AT200" s="279"/>
      <c r="AU200" s="279"/>
      <c r="AV200" s="279"/>
      <c r="AW200" s="279"/>
      <c r="AX200" s="279"/>
      <c r="AY200" s="291"/>
      <c r="AZ200" s="320"/>
      <c r="BA200" s="320"/>
      <c r="BB200" s="320"/>
      <c r="BC200" s="320"/>
      <c r="BD200" s="320"/>
      <c r="BE200" s="320"/>
      <c r="BF200" s="320"/>
      <c r="CL200" s="808" t="s">
        <v>655</v>
      </c>
      <c r="CM200" s="809"/>
      <c r="CN200" s="809"/>
      <c r="CO200" s="809"/>
      <c r="CP200" s="809"/>
      <c r="CQ200" s="809"/>
      <c r="CR200" s="809"/>
      <c r="CS200" s="809"/>
      <c r="CT200" s="227"/>
      <c r="CU200" s="792">
        <v>6</v>
      </c>
      <c r="CV200" s="793"/>
      <c r="CW200" s="793"/>
      <c r="CX200" s="793"/>
      <c r="CY200" s="793"/>
      <c r="CZ200" s="793"/>
      <c r="DA200" s="793"/>
      <c r="DB200" s="793"/>
      <c r="DC200" s="793"/>
      <c r="DD200" s="793"/>
      <c r="DE200" s="228"/>
      <c r="DF200" s="802">
        <f>GK63</f>
        <v>6</v>
      </c>
      <c r="DG200" s="803"/>
      <c r="DH200" s="803"/>
      <c r="DI200" s="803"/>
      <c r="DJ200" s="803"/>
      <c r="DK200" s="803"/>
      <c r="DL200" s="803"/>
      <c r="DM200" s="803"/>
      <c r="DN200" s="803"/>
      <c r="DO200" s="320"/>
      <c r="DP200" s="36"/>
      <c r="DU200" s="287"/>
      <c r="DV200" s="287"/>
      <c r="DW200" s="287"/>
      <c r="DX200" s="279"/>
      <c r="DY200" s="279"/>
      <c r="DZ200" s="279"/>
      <c r="EA200" s="279"/>
      <c r="EB200" s="279"/>
      <c r="EC200" s="279"/>
      <c r="ED200" s="279"/>
      <c r="EE200" s="279"/>
      <c r="EF200" s="291"/>
      <c r="EG200" s="320"/>
      <c r="EH200" s="287"/>
      <c r="EI200" s="287"/>
      <c r="EJ200" s="287"/>
      <c r="EK200" s="287"/>
      <c r="EL200" s="287"/>
      <c r="EM200" s="287"/>
      <c r="EN200" s="287"/>
      <c r="EO200" s="287"/>
      <c r="EP200" s="287"/>
      <c r="EQ200" s="287"/>
      <c r="ER200" s="287"/>
      <c r="ES200" s="291"/>
      <c r="ET200" s="291"/>
      <c r="EU200" s="320"/>
      <c r="EV200" s="320"/>
      <c r="EW200" s="320"/>
    </row>
    <row r="201" spans="41:153" ht="6" customHeight="1" x14ac:dyDescent="0.15">
      <c r="AO201" s="31"/>
      <c r="AP201" s="287"/>
      <c r="AQ201" s="287"/>
      <c r="AR201" s="287"/>
      <c r="AS201" s="287"/>
      <c r="AT201" s="287"/>
      <c r="AU201" s="287"/>
      <c r="AV201" s="287"/>
      <c r="AW201" s="287"/>
      <c r="AX201" s="287"/>
      <c r="AY201" s="291"/>
      <c r="AZ201" s="320"/>
      <c r="BA201" s="320"/>
      <c r="BB201" s="320"/>
      <c r="BC201" s="320"/>
      <c r="BD201" s="320"/>
      <c r="BE201" s="320"/>
      <c r="BF201" s="320"/>
      <c r="CL201" s="808"/>
      <c r="CM201" s="809"/>
      <c r="CN201" s="809"/>
      <c r="CO201" s="809"/>
      <c r="CP201" s="809"/>
      <c r="CQ201" s="809"/>
      <c r="CR201" s="809"/>
      <c r="CS201" s="809"/>
      <c r="CT201" s="227"/>
      <c r="CU201" s="792"/>
      <c r="CV201" s="793"/>
      <c r="CW201" s="793"/>
      <c r="CX201" s="793"/>
      <c r="CY201" s="793"/>
      <c r="CZ201" s="793"/>
      <c r="DA201" s="793"/>
      <c r="DB201" s="793"/>
      <c r="DC201" s="793"/>
      <c r="DD201" s="793"/>
      <c r="DE201" s="231"/>
      <c r="DF201" s="802"/>
      <c r="DG201" s="803"/>
      <c r="DH201" s="803"/>
      <c r="DI201" s="803"/>
      <c r="DJ201" s="803"/>
      <c r="DK201" s="803"/>
      <c r="DL201" s="803"/>
      <c r="DM201" s="803"/>
      <c r="DN201" s="803"/>
      <c r="DO201" s="320"/>
      <c r="DP201" s="36"/>
      <c r="DU201" s="287"/>
      <c r="DV201" s="287"/>
      <c r="DW201" s="287"/>
      <c r="DX201" s="279"/>
      <c r="DY201" s="279"/>
      <c r="DZ201" s="279"/>
      <c r="EA201" s="279"/>
      <c r="EB201" s="279"/>
      <c r="EC201" s="279"/>
      <c r="ED201" s="279"/>
      <c r="EE201" s="279"/>
      <c r="EF201" s="291"/>
      <c r="EG201" s="320"/>
      <c r="EH201" s="287"/>
      <c r="EI201" s="287"/>
      <c r="EJ201" s="287"/>
      <c r="EK201" s="287"/>
      <c r="EL201" s="287"/>
      <c r="EM201" s="287"/>
      <c r="EN201" s="287"/>
      <c r="EO201" s="287"/>
      <c r="EP201" s="287"/>
      <c r="EQ201" s="287"/>
      <c r="ER201" s="287"/>
      <c r="ES201" s="291"/>
      <c r="ET201" s="291"/>
      <c r="EU201" s="320"/>
      <c r="EV201" s="320"/>
      <c r="EW201" s="320"/>
    </row>
    <row r="202" spans="41:153" ht="6" customHeight="1" x14ac:dyDescent="0.15">
      <c r="AO202" s="31"/>
      <c r="AP202" s="287"/>
      <c r="AQ202" s="287"/>
      <c r="AR202" s="287"/>
      <c r="AS202" s="287"/>
      <c r="AT202" s="287"/>
      <c r="AU202" s="287"/>
      <c r="AV202" s="287"/>
      <c r="AW202" s="287"/>
      <c r="AX202" s="287"/>
      <c r="AY202" s="291"/>
      <c r="AZ202" s="320"/>
      <c r="BA202" s="320"/>
      <c r="BB202" s="320"/>
      <c r="BC202" s="320"/>
      <c r="BD202" s="320"/>
      <c r="BE202" s="320"/>
      <c r="BF202" s="320"/>
      <c r="CL202" s="788" t="s">
        <v>656</v>
      </c>
      <c r="CM202" s="789"/>
      <c r="CN202" s="789"/>
      <c r="CO202" s="789"/>
      <c r="CP202" s="789"/>
      <c r="CQ202" s="789"/>
      <c r="CR202" s="789"/>
      <c r="CS202" s="789"/>
      <c r="CT202" s="226"/>
      <c r="CU202" s="792">
        <v>2</v>
      </c>
      <c r="CV202" s="793"/>
      <c r="CW202" s="793"/>
      <c r="CX202" s="793"/>
      <c r="CY202" s="793"/>
      <c r="CZ202" s="793"/>
      <c r="DA202" s="793"/>
      <c r="DB202" s="793"/>
      <c r="DC202" s="793"/>
      <c r="DD202" s="793"/>
      <c r="DE202" s="228"/>
      <c r="DF202" s="794" t="s">
        <v>657</v>
      </c>
      <c r="DG202" s="795"/>
      <c r="DH202" s="795"/>
      <c r="DI202" s="795"/>
      <c r="DJ202" s="795"/>
      <c r="DK202" s="795"/>
      <c r="DL202" s="795"/>
      <c r="DM202" s="795"/>
      <c r="DN202" s="795"/>
      <c r="DO202" s="39"/>
      <c r="DP202" s="40"/>
      <c r="DU202" s="287"/>
      <c r="DV202" s="287"/>
      <c r="DW202" s="287"/>
      <c r="DX202" s="287"/>
      <c r="DY202" s="287"/>
      <c r="DZ202" s="287"/>
      <c r="EA202" s="287"/>
      <c r="EB202" s="287"/>
      <c r="EC202" s="287"/>
      <c r="ED202" s="287"/>
      <c r="EE202" s="287"/>
      <c r="EF202" s="291"/>
      <c r="EG202" s="320"/>
      <c r="EH202" s="287"/>
      <c r="EI202" s="287"/>
      <c r="EJ202" s="287"/>
      <c r="EK202" s="287"/>
      <c r="EL202" s="287"/>
      <c r="EM202" s="287"/>
      <c r="EN202" s="287"/>
      <c r="EO202" s="287"/>
      <c r="EP202" s="287"/>
      <c r="EQ202" s="287"/>
      <c r="ER202" s="287"/>
      <c r="ES202" s="291"/>
      <c r="ET202" s="287"/>
      <c r="EU202" s="320"/>
      <c r="EV202" s="320"/>
      <c r="EW202" s="320"/>
    </row>
    <row r="203" spans="41:153" ht="6" customHeight="1" x14ac:dyDescent="0.15">
      <c r="AO203" s="31"/>
      <c r="AP203" s="287"/>
      <c r="AQ203" s="287"/>
      <c r="AR203" s="287"/>
      <c r="AS203" s="287"/>
      <c r="AT203" s="287"/>
      <c r="AU203" s="287"/>
      <c r="AV203" s="287"/>
      <c r="AW203" s="287"/>
      <c r="AX203" s="287"/>
      <c r="AY203" s="291"/>
      <c r="AZ203" s="320"/>
      <c r="BA203" s="320"/>
      <c r="BB203" s="320"/>
      <c r="BC203" s="320"/>
      <c r="BD203" s="320"/>
      <c r="BE203" s="320"/>
      <c r="BF203" s="320"/>
      <c r="CL203" s="790"/>
      <c r="CM203" s="791"/>
      <c r="CN203" s="791"/>
      <c r="CO203" s="791"/>
      <c r="CP203" s="791"/>
      <c r="CQ203" s="791"/>
      <c r="CR203" s="791"/>
      <c r="CS203" s="791"/>
      <c r="CT203" s="230"/>
      <c r="CU203" s="792"/>
      <c r="CV203" s="793"/>
      <c r="CW203" s="793"/>
      <c r="CX203" s="793"/>
      <c r="CY203" s="793"/>
      <c r="CZ203" s="793"/>
      <c r="DA203" s="793"/>
      <c r="DB203" s="793"/>
      <c r="DC203" s="793"/>
      <c r="DD203" s="793"/>
      <c r="DE203" s="231"/>
      <c r="DF203" s="796"/>
      <c r="DG203" s="797"/>
      <c r="DH203" s="797"/>
      <c r="DI203" s="797"/>
      <c r="DJ203" s="797"/>
      <c r="DK203" s="797"/>
      <c r="DL203" s="797"/>
      <c r="DM203" s="797"/>
      <c r="DN203" s="797"/>
      <c r="DO203" s="33"/>
      <c r="DP203" s="35"/>
      <c r="DU203" s="287"/>
      <c r="DV203" s="287"/>
      <c r="DW203" s="287"/>
      <c r="DX203" s="287"/>
      <c r="DY203" s="287"/>
      <c r="DZ203" s="287"/>
      <c r="EA203" s="287"/>
      <c r="EB203" s="287"/>
      <c r="EC203" s="287"/>
      <c r="ED203" s="287"/>
      <c r="EE203" s="287"/>
      <c r="EF203" s="291"/>
      <c r="EG203" s="320"/>
      <c r="EH203" s="287"/>
      <c r="EI203" s="287"/>
      <c r="EJ203" s="287"/>
      <c r="EK203" s="287"/>
      <c r="EL203" s="287"/>
      <c r="EM203" s="287"/>
      <c r="EN203" s="287"/>
      <c r="EO203" s="287"/>
      <c r="EP203" s="287"/>
      <c r="EQ203" s="287"/>
      <c r="ER203" s="287"/>
      <c r="ES203" s="291"/>
      <c r="ET203" s="320"/>
      <c r="EU203" s="320"/>
      <c r="EV203" s="320"/>
      <c r="EW203" s="320"/>
    </row>
    <row r="204" spans="41:153" ht="6" customHeight="1" x14ac:dyDescent="0.15">
      <c r="AO204" s="31"/>
      <c r="AP204" s="287"/>
      <c r="AQ204" s="287"/>
      <c r="AR204" s="287"/>
      <c r="AS204" s="287"/>
      <c r="AT204" s="287"/>
      <c r="AU204" s="287"/>
      <c r="AV204" s="287"/>
      <c r="AW204" s="287"/>
      <c r="AX204" s="287"/>
      <c r="AY204" s="291"/>
      <c r="AZ204" s="320"/>
      <c r="BA204" s="320"/>
      <c r="BB204" s="320"/>
      <c r="BC204" s="320"/>
      <c r="BD204" s="320"/>
      <c r="BE204" s="320"/>
      <c r="BF204" s="320"/>
      <c r="CL204" s="798" t="s">
        <v>737</v>
      </c>
      <c r="CM204" s="799"/>
      <c r="CN204" s="799"/>
      <c r="CO204" s="799"/>
      <c r="CP204" s="799"/>
      <c r="CQ204" s="799"/>
      <c r="CR204" s="799"/>
      <c r="CS204" s="799"/>
      <c r="CT204" s="227"/>
      <c r="CU204" s="792">
        <f>SUM(CU186:DD203)</f>
        <v>1708</v>
      </c>
      <c r="CV204" s="793"/>
      <c r="CW204" s="793"/>
      <c r="CX204" s="793"/>
      <c r="CY204" s="793"/>
      <c r="CZ204" s="793"/>
      <c r="DA204" s="793"/>
      <c r="DB204" s="793"/>
      <c r="DC204" s="793"/>
      <c r="DD204" s="793"/>
      <c r="DE204" s="228"/>
      <c r="DF204" s="802">
        <f>SUM(DF186:DN201)</f>
        <v>1508</v>
      </c>
      <c r="DG204" s="803"/>
      <c r="DH204" s="803"/>
      <c r="DI204" s="803"/>
      <c r="DJ204" s="803"/>
      <c r="DK204" s="803"/>
      <c r="DL204" s="803"/>
      <c r="DM204" s="803"/>
      <c r="DN204" s="803"/>
      <c r="DO204" s="320"/>
      <c r="DP204" s="36"/>
      <c r="DU204" s="287"/>
      <c r="DV204" s="287"/>
      <c r="DW204" s="287"/>
      <c r="DX204" s="287"/>
      <c r="DY204" s="287"/>
      <c r="DZ204" s="287"/>
      <c r="EA204" s="287"/>
      <c r="EB204" s="287"/>
      <c r="EC204" s="287"/>
      <c r="ED204" s="287"/>
      <c r="EE204" s="287"/>
      <c r="EF204" s="291"/>
      <c r="EG204" s="320"/>
      <c r="EH204" s="320"/>
      <c r="EI204" s="320"/>
      <c r="EJ204" s="320"/>
      <c r="EK204" s="320"/>
      <c r="EL204" s="320"/>
      <c r="EM204" s="320"/>
      <c r="EN204" s="320"/>
      <c r="EO204" s="320"/>
      <c r="EP204" s="320"/>
      <c r="EQ204" s="320"/>
      <c r="ER204" s="320"/>
      <c r="ES204" s="320"/>
      <c r="ET204" s="291"/>
      <c r="EU204" s="320"/>
      <c r="EV204" s="320"/>
      <c r="EW204" s="320"/>
    </row>
    <row r="205" spans="41:153" ht="6" customHeight="1" x14ac:dyDescent="0.15">
      <c r="AO205" s="31"/>
      <c r="AP205" s="287"/>
      <c r="AQ205" s="287"/>
      <c r="AR205" s="287"/>
      <c r="AS205" s="287"/>
      <c r="AT205" s="287"/>
      <c r="AU205" s="287"/>
      <c r="AV205" s="287"/>
      <c r="AW205" s="287"/>
      <c r="AX205" s="287"/>
      <c r="AY205" s="287"/>
      <c r="AZ205" s="320"/>
      <c r="BA205" s="320"/>
      <c r="BB205" s="320"/>
      <c r="BC205" s="320"/>
      <c r="BD205" s="320"/>
      <c r="BE205" s="320"/>
      <c r="BF205" s="320"/>
      <c r="CL205" s="800"/>
      <c r="CM205" s="801"/>
      <c r="CN205" s="801"/>
      <c r="CO205" s="801"/>
      <c r="CP205" s="801"/>
      <c r="CQ205" s="801"/>
      <c r="CR205" s="801"/>
      <c r="CS205" s="801"/>
      <c r="CT205" s="230"/>
      <c r="CU205" s="792"/>
      <c r="CV205" s="793"/>
      <c r="CW205" s="793"/>
      <c r="CX205" s="793"/>
      <c r="CY205" s="793"/>
      <c r="CZ205" s="793"/>
      <c r="DA205" s="793"/>
      <c r="DB205" s="793"/>
      <c r="DC205" s="793"/>
      <c r="DD205" s="793"/>
      <c r="DE205" s="231"/>
      <c r="DF205" s="796"/>
      <c r="DG205" s="797"/>
      <c r="DH205" s="797"/>
      <c r="DI205" s="797"/>
      <c r="DJ205" s="797"/>
      <c r="DK205" s="797"/>
      <c r="DL205" s="797"/>
      <c r="DM205" s="797"/>
      <c r="DN205" s="797"/>
      <c r="DO205" s="33"/>
      <c r="DP205" s="35"/>
      <c r="DU205" s="287"/>
      <c r="DV205" s="287"/>
      <c r="DW205" s="287"/>
      <c r="DX205" s="287"/>
      <c r="DY205" s="287"/>
      <c r="DZ205" s="287"/>
      <c r="EA205" s="287"/>
      <c r="EB205" s="287"/>
      <c r="EC205" s="287"/>
      <c r="ED205" s="287"/>
      <c r="EE205" s="287"/>
      <c r="EF205" s="291"/>
      <c r="EG205" s="320"/>
      <c r="EH205" s="320"/>
      <c r="EI205" s="320"/>
      <c r="EJ205" s="320"/>
      <c r="EK205" s="320"/>
      <c r="EL205" s="320"/>
      <c r="EM205" s="320"/>
      <c r="EN205" s="320"/>
      <c r="EO205" s="320"/>
      <c r="EP205" s="320"/>
      <c r="EQ205" s="320"/>
      <c r="ER205" s="320"/>
      <c r="ES205" s="320"/>
      <c r="ET205" s="291"/>
      <c r="EU205" s="320"/>
      <c r="EV205" s="320"/>
      <c r="EW205" s="320"/>
    </row>
    <row r="206" spans="41:153" ht="6" customHeight="1" x14ac:dyDescent="0.15">
      <c r="AO206" s="31"/>
      <c r="AP206" s="287"/>
      <c r="AQ206" s="287"/>
      <c r="AR206" s="287"/>
      <c r="AS206" s="287"/>
      <c r="AT206" s="287"/>
      <c r="AU206" s="287"/>
      <c r="AV206" s="287"/>
      <c r="AW206" s="287"/>
      <c r="AX206" s="287"/>
      <c r="AY206" s="287"/>
      <c r="AZ206" s="320"/>
      <c r="BA206" s="320"/>
      <c r="BB206" s="320"/>
      <c r="BC206" s="320"/>
      <c r="BD206" s="320"/>
      <c r="BE206" s="320"/>
      <c r="BF206" s="320"/>
      <c r="DU206" s="287"/>
      <c r="DV206" s="287"/>
      <c r="DW206" s="287"/>
      <c r="DX206" s="287"/>
      <c r="DY206" s="287"/>
      <c r="DZ206" s="287"/>
      <c r="EA206" s="287"/>
      <c r="EB206" s="287"/>
      <c r="EC206" s="287"/>
      <c r="ED206" s="287"/>
      <c r="EE206" s="287"/>
      <c r="EF206" s="287"/>
      <c r="EG206" s="320"/>
      <c r="EH206" s="287"/>
      <c r="EI206" s="287"/>
      <c r="EJ206" s="287"/>
      <c r="EK206" s="279"/>
      <c r="EL206" s="279"/>
      <c r="EM206" s="279"/>
      <c r="EN206" s="279"/>
      <c r="EO206" s="279"/>
      <c r="EP206" s="279"/>
      <c r="EQ206" s="279"/>
      <c r="ER206" s="279"/>
      <c r="ES206" s="291"/>
      <c r="ET206" s="291"/>
      <c r="EU206" s="320"/>
      <c r="EV206" s="320"/>
      <c r="EW206" s="320"/>
    </row>
    <row r="207" spans="41:153" ht="6" customHeight="1" x14ac:dyDescent="0.15">
      <c r="AO207" s="31"/>
      <c r="AP207" s="287"/>
      <c r="AQ207" s="287"/>
      <c r="AR207" s="287"/>
      <c r="AS207" s="294"/>
      <c r="AT207" s="294"/>
      <c r="AU207" s="294"/>
      <c r="AV207" s="294"/>
      <c r="AW207" s="294"/>
      <c r="AX207" s="294"/>
      <c r="AY207" s="291"/>
      <c r="AZ207" s="320"/>
      <c r="BA207" s="320"/>
      <c r="BB207" s="320"/>
      <c r="BC207" s="320"/>
      <c r="BD207" s="320"/>
      <c r="BE207" s="320"/>
      <c r="BF207" s="320"/>
      <c r="DU207" s="320"/>
      <c r="DV207" s="320"/>
      <c r="DW207" s="320"/>
      <c r="DX207" s="320"/>
      <c r="DY207" s="320"/>
      <c r="DZ207" s="320"/>
      <c r="EA207" s="320"/>
      <c r="EB207" s="320"/>
      <c r="EC207" s="320"/>
      <c r="ED207" s="320"/>
      <c r="EE207" s="320"/>
      <c r="EF207" s="320"/>
      <c r="EG207" s="320"/>
      <c r="EH207" s="287"/>
      <c r="EI207" s="287"/>
      <c r="EJ207" s="287"/>
      <c r="EK207" s="279"/>
      <c r="EL207" s="279"/>
      <c r="EM207" s="279"/>
      <c r="EN207" s="279"/>
      <c r="EO207" s="279"/>
      <c r="EP207" s="279"/>
      <c r="EQ207" s="279"/>
      <c r="ER207" s="279"/>
      <c r="ES207" s="291"/>
      <c r="ET207" s="291"/>
      <c r="EU207" s="320"/>
      <c r="EV207" s="320"/>
      <c r="EW207" s="320"/>
    </row>
    <row r="208" spans="41:153" ht="6" customHeight="1" x14ac:dyDescent="0.15">
      <c r="AO208" s="31"/>
      <c r="AP208" s="287"/>
      <c r="AQ208" s="287"/>
      <c r="AR208" s="287"/>
      <c r="AS208" s="294"/>
      <c r="AT208" s="294"/>
      <c r="AU208" s="294"/>
      <c r="AV208" s="294"/>
      <c r="AW208" s="294"/>
      <c r="AX208" s="294"/>
      <c r="AY208" s="291"/>
      <c r="AZ208" s="320"/>
      <c r="BA208" s="320"/>
      <c r="BB208" s="320"/>
      <c r="BC208" s="320"/>
      <c r="BD208" s="320"/>
      <c r="BE208" s="320"/>
      <c r="BF208" s="320"/>
      <c r="DU208" s="287"/>
      <c r="DV208" s="287"/>
      <c r="DW208" s="287"/>
      <c r="DX208" s="279"/>
      <c r="DY208" s="279"/>
      <c r="DZ208" s="279"/>
      <c r="EA208" s="279"/>
      <c r="EB208" s="279"/>
      <c r="EC208" s="279"/>
      <c r="ED208" s="279"/>
      <c r="EE208" s="279"/>
      <c r="EF208" s="291"/>
      <c r="EG208" s="320"/>
      <c r="EH208" s="287"/>
      <c r="EI208" s="287"/>
      <c r="EJ208" s="287"/>
      <c r="EK208" s="287"/>
      <c r="EL208" s="287"/>
      <c r="EM208" s="287"/>
      <c r="EN208" s="287"/>
      <c r="EO208" s="287"/>
      <c r="EP208" s="287"/>
      <c r="EQ208" s="287"/>
      <c r="ER208" s="287"/>
      <c r="ES208" s="291"/>
      <c r="ET208" s="291"/>
      <c r="EU208" s="320"/>
      <c r="EV208" s="320"/>
      <c r="EW208" s="320"/>
    </row>
    <row r="209" spans="41:153" ht="6" customHeight="1" x14ac:dyDescent="0.15">
      <c r="AO209" s="31"/>
      <c r="AP209" s="287"/>
      <c r="AQ209" s="287"/>
      <c r="AR209" s="287"/>
      <c r="AS209" s="298"/>
      <c r="AT209" s="298"/>
      <c r="AU209" s="298"/>
      <c r="AV209" s="298"/>
      <c r="AW209" s="298"/>
      <c r="AX209" s="298"/>
      <c r="AY209" s="291"/>
      <c r="AZ209" s="320"/>
      <c r="BA209" s="320"/>
      <c r="BB209" s="320"/>
      <c r="BC209" s="320"/>
      <c r="BD209" s="320"/>
      <c r="BE209" s="320"/>
      <c r="BF209" s="320"/>
      <c r="DU209" s="287"/>
      <c r="DV209" s="287"/>
      <c r="DW209" s="287"/>
      <c r="DX209" s="279"/>
      <c r="DY209" s="279"/>
      <c r="DZ209" s="279"/>
      <c r="EA209" s="279"/>
      <c r="EB209" s="279"/>
      <c r="EC209" s="279"/>
      <c r="ED209" s="279"/>
      <c r="EE209" s="279"/>
      <c r="EF209" s="291"/>
      <c r="EG209" s="320"/>
      <c r="EH209" s="287"/>
      <c r="EI209" s="287"/>
      <c r="EJ209" s="287"/>
      <c r="EK209" s="287"/>
      <c r="EL209" s="287"/>
      <c r="EM209" s="287"/>
      <c r="EN209" s="287"/>
      <c r="EO209" s="287"/>
      <c r="EP209" s="287"/>
      <c r="EQ209" s="287"/>
      <c r="ER209" s="287"/>
      <c r="ES209" s="291"/>
      <c r="ET209" s="291"/>
      <c r="EU209" s="320"/>
      <c r="EV209" s="320"/>
      <c r="EW209" s="320"/>
    </row>
    <row r="210" spans="41:153" ht="6" customHeight="1" x14ac:dyDescent="0.15">
      <c r="AO210" s="31"/>
      <c r="AP210" s="287"/>
      <c r="AQ210" s="287"/>
      <c r="AR210" s="287"/>
      <c r="AS210" s="298"/>
      <c r="AT210" s="298"/>
      <c r="AU210" s="298"/>
      <c r="AV210" s="298"/>
      <c r="AW210" s="298"/>
      <c r="AX210" s="298"/>
      <c r="AY210" s="291"/>
      <c r="AZ210" s="320"/>
      <c r="BA210" s="320"/>
      <c r="BB210" s="320"/>
      <c r="BC210" s="320"/>
      <c r="BD210" s="320"/>
      <c r="BE210" s="320"/>
      <c r="BF210" s="320"/>
      <c r="DU210" s="287"/>
      <c r="DV210" s="287"/>
      <c r="DW210" s="287"/>
      <c r="DX210" s="287"/>
      <c r="DY210" s="287"/>
      <c r="DZ210" s="287"/>
      <c r="EA210" s="287"/>
      <c r="EB210" s="287"/>
      <c r="EC210" s="287"/>
      <c r="ED210" s="287"/>
      <c r="EE210" s="287"/>
      <c r="EF210" s="291"/>
      <c r="EG210" s="320"/>
      <c r="EH210" s="287"/>
      <c r="EI210" s="287"/>
      <c r="EJ210" s="287"/>
      <c r="EK210" s="287"/>
      <c r="EL210" s="287"/>
      <c r="EM210" s="287"/>
      <c r="EN210" s="287"/>
      <c r="EO210" s="287"/>
      <c r="EP210" s="287"/>
      <c r="EQ210" s="287"/>
      <c r="ER210" s="287"/>
      <c r="ES210" s="291"/>
      <c r="ET210" s="287"/>
      <c r="EU210" s="320"/>
      <c r="EV210" s="320"/>
      <c r="EW210" s="320"/>
    </row>
    <row r="211" spans="41:153" ht="6" customHeight="1" x14ac:dyDescent="0.15">
      <c r="AO211" s="31"/>
      <c r="AP211" s="287"/>
      <c r="AQ211" s="287"/>
      <c r="AR211" s="287"/>
      <c r="AS211" s="287"/>
      <c r="AT211" s="302"/>
      <c r="AU211" s="302"/>
      <c r="AV211" s="302"/>
      <c r="AW211" s="302"/>
      <c r="AX211" s="302"/>
      <c r="AY211" s="302"/>
      <c r="AZ211" s="320"/>
      <c r="BA211" s="320"/>
      <c r="BB211" s="320"/>
      <c r="BC211" s="320"/>
      <c r="BD211" s="320"/>
      <c r="BE211" s="320"/>
      <c r="BF211" s="320"/>
      <c r="DU211" s="287"/>
      <c r="DV211" s="287"/>
      <c r="DW211" s="287"/>
      <c r="DX211" s="287"/>
      <c r="DY211" s="287"/>
      <c r="DZ211" s="287"/>
      <c r="EA211" s="287"/>
      <c r="EB211" s="287"/>
      <c r="EC211" s="287"/>
      <c r="ED211" s="287"/>
      <c r="EE211" s="287"/>
      <c r="EF211" s="291"/>
      <c r="EG211" s="320"/>
      <c r="EH211" s="287"/>
      <c r="EI211" s="287"/>
      <c r="EJ211" s="287"/>
      <c r="EK211" s="287"/>
      <c r="EL211" s="287"/>
      <c r="EM211" s="287"/>
      <c r="EN211" s="287"/>
      <c r="EO211" s="287"/>
      <c r="EP211" s="287"/>
      <c r="EQ211" s="287"/>
      <c r="ER211" s="287"/>
      <c r="ES211" s="291"/>
      <c r="ET211" s="320"/>
      <c r="EU211" s="320"/>
      <c r="EV211" s="320"/>
      <c r="EW211" s="320"/>
    </row>
    <row r="212" spans="41:153" ht="6" customHeight="1" x14ac:dyDescent="0.15">
      <c r="AO212" s="31"/>
      <c r="AP212" s="287"/>
      <c r="AQ212" s="287"/>
      <c r="AR212" s="287"/>
      <c r="AS212" s="287"/>
      <c r="AT212" s="287"/>
      <c r="AU212" s="287"/>
      <c r="AV212" s="287"/>
      <c r="AW212" s="287"/>
      <c r="AX212" s="287"/>
      <c r="AY212" s="287"/>
      <c r="AZ212" s="320"/>
      <c r="BA212" s="320"/>
      <c r="BB212" s="320"/>
      <c r="BC212" s="320"/>
      <c r="BD212" s="320"/>
      <c r="BE212" s="320"/>
      <c r="BF212" s="320"/>
      <c r="DU212" s="287"/>
      <c r="DV212" s="287"/>
      <c r="DW212" s="287"/>
      <c r="DX212" s="287"/>
      <c r="DY212" s="287"/>
      <c r="DZ212" s="287"/>
      <c r="EA212" s="287"/>
      <c r="EB212" s="287"/>
      <c r="EC212" s="287"/>
      <c r="ED212" s="287"/>
      <c r="EE212" s="287"/>
      <c r="EF212" s="291"/>
      <c r="EG212" s="320"/>
      <c r="EH212" s="287"/>
      <c r="EI212" s="287"/>
      <c r="EJ212" s="287"/>
      <c r="EK212" s="287"/>
      <c r="EL212" s="287"/>
      <c r="EM212" s="287"/>
      <c r="EN212" s="287"/>
      <c r="EO212" s="287"/>
      <c r="EP212" s="287"/>
      <c r="EQ212" s="287"/>
      <c r="ER212" s="287"/>
      <c r="ES212" s="291"/>
      <c r="ET212" s="291"/>
      <c r="EU212" s="320"/>
      <c r="EV212" s="320"/>
      <c r="EW212" s="320"/>
    </row>
    <row r="213" spans="41:153" ht="6" customHeight="1" x14ac:dyDescent="0.15">
      <c r="AO213" s="31"/>
      <c r="AP213" s="287"/>
      <c r="AQ213" s="287"/>
      <c r="AR213" s="287"/>
      <c r="AS213" s="233"/>
      <c r="AT213" s="233"/>
      <c r="AU213" s="233"/>
      <c r="AV213" s="233"/>
      <c r="AW213" s="233"/>
      <c r="AX213" s="233"/>
      <c r="AY213" s="234"/>
      <c r="AZ213" s="320"/>
      <c r="BA213" s="320"/>
      <c r="BB213" s="320"/>
      <c r="BC213" s="320"/>
      <c r="BD213" s="320"/>
      <c r="BE213" s="320"/>
      <c r="BF213" s="320"/>
      <c r="DU213" s="287"/>
      <c r="DV213" s="287"/>
      <c r="DW213" s="287"/>
      <c r="DX213" s="287"/>
      <c r="DY213" s="287"/>
      <c r="DZ213" s="287"/>
      <c r="EA213" s="287"/>
      <c r="EB213" s="287"/>
      <c r="EC213" s="287"/>
      <c r="ED213" s="287"/>
      <c r="EE213" s="287"/>
      <c r="EF213" s="291"/>
      <c r="EG213" s="320"/>
      <c r="EH213" s="287"/>
      <c r="EI213" s="287"/>
      <c r="EJ213" s="287"/>
      <c r="EK213" s="287"/>
      <c r="EL213" s="287"/>
      <c r="EM213" s="287"/>
      <c r="EN213" s="287"/>
      <c r="EO213" s="287"/>
      <c r="EP213" s="287"/>
      <c r="EQ213" s="287"/>
      <c r="ER213" s="287"/>
      <c r="ES213" s="291"/>
      <c r="ET213" s="291"/>
      <c r="EU213" s="320"/>
      <c r="EV213" s="320"/>
      <c r="EW213" s="320"/>
    </row>
    <row r="214" spans="41:153" ht="6" customHeight="1" x14ac:dyDescent="0.15">
      <c r="AO214" s="31"/>
      <c r="AP214" s="287"/>
      <c r="AQ214" s="287"/>
      <c r="AR214" s="287"/>
      <c r="AS214" s="233"/>
      <c r="AT214" s="233"/>
      <c r="AU214" s="233"/>
      <c r="AV214" s="233"/>
      <c r="AW214" s="233"/>
      <c r="AX214" s="233"/>
      <c r="AY214" s="234"/>
      <c r="AZ214" s="320"/>
      <c r="BA214" s="320"/>
      <c r="BB214" s="320"/>
      <c r="BC214" s="320"/>
      <c r="BD214" s="320"/>
      <c r="BE214" s="320"/>
      <c r="BF214" s="320"/>
      <c r="DU214" s="287"/>
      <c r="DV214" s="287"/>
      <c r="DW214" s="287"/>
      <c r="DX214" s="287"/>
      <c r="DY214" s="287"/>
      <c r="DZ214" s="287"/>
      <c r="EA214" s="287"/>
      <c r="EB214" s="287"/>
      <c r="EC214" s="287"/>
      <c r="ED214" s="287"/>
      <c r="EE214" s="287"/>
      <c r="EF214" s="287"/>
      <c r="EG214" s="320"/>
      <c r="EH214" s="287"/>
      <c r="EI214" s="287"/>
      <c r="EJ214" s="287"/>
      <c r="EK214" s="287"/>
      <c r="EL214" s="287"/>
      <c r="EM214" s="287"/>
      <c r="EN214" s="287"/>
      <c r="EO214" s="287"/>
      <c r="EP214" s="287"/>
      <c r="EQ214" s="287"/>
      <c r="ER214" s="287"/>
      <c r="ES214" s="291"/>
      <c r="ET214" s="291"/>
      <c r="EU214" s="320"/>
      <c r="EV214" s="320"/>
      <c r="EW214" s="320"/>
    </row>
    <row r="215" spans="41:153" ht="6" customHeight="1" x14ac:dyDescent="0.15">
      <c r="AO215" s="31"/>
      <c r="AP215" s="287"/>
      <c r="AQ215" s="287"/>
      <c r="AR215" s="287"/>
      <c r="AS215" s="287"/>
      <c r="AT215" s="287"/>
      <c r="AU215" s="287"/>
      <c r="AV215" s="287"/>
      <c r="AW215" s="287"/>
      <c r="AX215" s="287"/>
      <c r="AY215" s="287"/>
      <c r="AZ215" s="320"/>
      <c r="BA215" s="320"/>
      <c r="BB215" s="320"/>
      <c r="BC215" s="320"/>
      <c r="BD215" s="320"/>
      <c r="BE215" s="320"/>
      <c r="BF215" s="320"/>
      <c r="DU215" s="320"/>
      <c r="DV215" s="320"/>
      <c r="DW215" s="320"/>
      <c r="DX215" s="320"/>
      <c r="DY215" s="320"/>
      <c r="DZ215" s="320"/>
      <c r="EA215" s="320"/>
      <c r="EB215" s="320"/>
      <c r="EC215" s="320"/>
      <c r="ED215" s="320"/>
      <c r="EE215" s="320"/>
      <c r="EF215" s="320"/>
      <c r="EG215" s="320"/>
      <c r="EH215" s="287"/>
      <c r="EI215" s="287"/>
      <c r="EJ215" s="287"/>
      <c r="EK215" s="287"/>
      <c r="EL215" s="287"/>
      <c r="EM215" s="287"/>
      <c r="EN215" s="287"/>
      <c r="EO215" s="287"/>
      <c r="EP215" s="287"/>
      <c r="EQ215" s="287"/>
      <c r="ER215" s="287"/>
      <c r="ES215" s="291"/>
      <c r="ET215" s="291"/>
      <c r="EU215" s="320"/>
      <c r="EV215" s="320"/>
      <c r="EW215" s="320"/>
    </row>
    <row r="216" spans="41:153" ht="6" customHeight="1" x14ac:dyDescent="0.15">
      <c r="AO216" s="31"/>
      <c r="AP216" s="287"/>
      <c r="AQ216" s="287"/>
      <c r="AR216" s="287"/>
      <c r="AS216" s="287"/>
      <c r="AT216" s="287"/>
      <c r="AU216" s="287"/>
      <c r="AV216" s="287"/>
      <c r="AW216" s="287"/>
      <c r="AX216" s="287"/>
      <c r="AY216" s="287"/>
      <c r="AZ216" s="320"/>
      <c r="BA216" s="320"/>
      <c r="BB216" s="320"/>
      <c r="BC216" s="320"/>
      <c r="BD216" s="320"/>
      <c r="BE216" s="320"/>
      <c r="BF216" s="320"/>
      <c r="DU216" s="287"/>
      <c r="DV216" s="287"/>
      <c r="DW216" s="287"/>
      <c r="DX216" s="279"/>
      <c r="DY216" s="279"/>
      <c r="DZ216" s="279"/>
      <c r="EA216" s="279"/>
      <c r="EB216" s="279"/>
      <c r="EC216" s="279"/>
      <c r="ED216" s="279"/>
      <c r="EE216" s="279"/>
      <c r="EF216" s="291"/>
      <c r="EG216" s="320"/>
      <c r="EH216" s="287"/>
      <c r="EI216" s="287"/>
      <c r="EJ216" s="287"/>
      <c r="EK216" s="287"/>
      <c r="EL216" s="287"/>
      <c r="EM216" s="287"/>
      <c r="EN216" s="287"/>
      <c r="EO216" s="287"/>
      <c r="EP216" s="287"/>
      <c r="EQ216" s="287"/>
      <c r="ER216" s="287"/>
      <c r="ES216" s="291"/>
      <c r="ET216" s="291"/>
      <c r="EU216" s="320"/>
      <c r="EV216" s="320"/>
      <c r="EW216" s="320"/>
    </row>
    <row r="217" spans="41:153" ht="6" customHeight="1" x14ac:dyDescent="0.15">
      <c r="AO217" s="31"/>
      <c r="AP217" s="287"/>
      <c r="AQ217" s="279"/>
      <c r="AR217" s="279"/>
      <c r="AS217" s="279"/>
      <c r="AT217" s="279"/>
      <c r="AU217" s="279"/>
      <c r="AV217" s="279"/>
      <c r="AW217" s="279"/>
      <c r="AX217" s="279"/>
      <c r="AY217" s="291"/>
      <c r="AZ217" s="320"/>
      <c r="BA217" s="320"/>
      <c r="BB217" s="320"/>
      <c r="BC217" s="320"/>
      <c r="BD217" s="320"/>
      <c r="BE217" s="320"/>
      <c r="BF217" s="320"/>
      <c r="DU217" s="287"/>
      <c r="DV217" s="287"/>
      <c r="DW217" s="287"/>
      <c r="DX217" s="279"/>
      <c r="DY217" s="279"/>
      <c r="DZ217" s="279"/>
      <c r="EA217" s="279"/>
      <c r="EB217" s="279"/>
      <c r="EC217" s="279"/>
      <c r="ED217" s="279"/>
      <c r="EE217" s="279"/>
      <c r="EF217" s="291"/>
      <c r="EG217" s="320"/>
      <c r="EH217" s="287"/>
      <c r="EI217" s="287"/>
      <c r="EJ217" s="287"/>
      <c r="EK217" s="287"/>
      <c r="EL217" s="287"/>
      <c r="EM217" s="287"/>
      <c r="EN217" s="287"/>
      <c r="EO217" s="287"/>
      <c r="EP217" s="287"/>
      <c r="EQ217" s="287"/>
      <c r="ER217" s="287"/>
      <c r="ES217" s="291"/>
      <c r="ET217" s="291"/>
      <c r="EU217" s="320"/>
      <c r="EV217" s="320"/>
      <c r="EW217" s="320"/>
    </row>
    <row r="218" spans="41:153" ht="6" customHeight="1" x14ac:dyDescent="0.15">
      <c r="AO218" s="31"/>
      <c r="AP218" s="287"/>
      <c r="AQ218" s="279"/>
      <c r="AR218" s="279"/>
      <c r="AS218" s="279"/>
      <c r="AT218" s="279"/>
      <c r="AU218" s="279"/>
      <c r="AV218" s="279"/>
      <c r="AW218" s="279"/>
      <c r="AX218" s="279"/>
      <c r="AY218" s="291"/>
      <c r="AZ218" s="320"/>
      <c r="BA218" s="320"/>
      <c r="BB218" s="320"/>
      <c r="BC218" s="320"/>
      <c r="BD218" s="320"/>
      <c r="BE218" s="320"/>
      <c r="BF218" s="320"/>
      <c r="DU218" s="287"/>
      <c r="DV218" s="287"/>
      <c r="DW218" s="287"/>
      <c r="DX218" s="287"/>
      <c r="DY218" s="287"/>
      <c r="DZ218" s="287"/>
      <c r="EA218" s="287"/>
      <c r="EB218" s="287"/>
      <c r="EC218" s="287"/>
      <c r="ED218" s="287"/>
      <c r="EE218" s="287"/>
      <c r="EF218" s="291"/>
      <c r="EG218" s="320"/>
      <c r="EH218" s="287"/>
      <c r="EI218" s="287"/>
      <c r="EJ218" s="287"/>
      <c r="EK218" s="287"/>
      <c r="EL218" s="287"/>
      <c r="EM218" s="287"/>
      <c r="EN218" s="287"/>
      <c r="EO218" s="287"/>
      <c r="EP218" s="287"/>
      <c r="EQ218" s="287"/>
      <c r="ER218" s="287"/>
      <c r="ES218" s="291"/>
      <c r="ET218" s="287"/>
      <c r="EU218" s="320"/>
      <c r="EV218" s="320"/>
      <c r="EW218" s="320"/>
    </row>
    <row r="219" spans="41:153" ht="6" customHeight="1" x14ac:dyDescent="0.15">
      <c r="AO219" s="31"/>
      <c r="AP219" s="287"/>
      <c r="AQ219" s="287"/>
      <c r="AR219" s="287"/>
      <c r="AS219" s="287"/>
      <c r="AT219" s="287"/>
      <c r="AU219" s="287"/>
      <c r="AV219" s="287"/>
      <c r="AW219" s="287"/>
      <c r="AX219" s="287"/>
      <c r="AY219" s="291"/>
      <c r="AZ219" s="320"/>
      <c r="BA219" s="320"/>
      <c r="BB219" s="320"/>
      <c r="BC219" s="320"/>
      <c r="BD219" s="320"/>
      <c r="BE219" s="320"/>
      <c r="BF219" s="320"/>
      <c r="DU219" s="287"/>
      <c r="DV219" s="287"/>
      <c r="DW219" s="287"/>
      <c r="DX219" s="287"/>
      <c r="DY219" s="287"/>
      <c r="DZ219" s="287"/>
      <c r="EA219" s="287"/>
      <c r="EB219" s="287"/>
      <c r="EC219" s="287"/>
      <c r="ED219" s="287"/>
      <c r="EE219" s="287"/>
      <c r="EF219" s="291"/>
      <c r="EG219" s="320"/>
      <c r="EH219" s="287"/>
      <c r="EI219" s="287"/>
      <c r="EJ219" s="287"/>
      <c r="EK219" s="287"/>
      <c r="EL219" s="287"/>
      <c r="EM219" s="287"/>
      <c r="EN219" s="287"/>
      <c r="EO219" s="287"/>
      <c r="EP219" s="287"/>
      <c r="EQ219" s="287"/>
      <c r="ER219" s="287"/>
      <c r="ES219" s="291"/>
      <c r="ET219" s="320"/>
      <c r="EU219" s="320"/>
      <c r="EV219" s="320"/>
      <c r="EW219" s="320"/>
    </row>
    <row r="220" spans="41:153" ht="6" customHeight="1" x14ac:dyDescent="0.15">
      <c r="AO220" s="31"/>
      <c r="AP220" s="287"/>
      <c r="AQ220" s="287"/>
      <c r="AR220" s="287"/>
      <c r="AS220" s="287"/>
      <c r="AT220" s="287"/>
      <c r="AU220" s="287"/>
      <c r="AV220" s="287"/>
      <c r="AW220" s="287"/>
      <c r="AX220" s="287"/>
      <c r="AY220" s="291"/>
      <c r="AZ220" s="320"/>
      <c r="BA220" s="320"/>
      <c r="BB220" s="320"/>
      <c r="BC220" s="320"/>
      <c r="BD220" s="320"/>
      <c r="BE220" s="320"/>
      <c r="BF220" s="320"/>
      <c r="DU220" s="287"/>
      <c r="DV220" s="287"/>
      <c r="DW220" s="287"/>
      <c r="DX220" s="287"/>
      <c r="DY220" s="287"/>
      <c r="DZ220" s="287"/>
      <c r="EA220" s="298"/>
      <c r="EB220" s="298"/>
      <c r="EC220" s="298"/>
      <c r="ED220" s="298"/>
      <c r="EE220" s="298"/>
      <c r="EF220" s="291"/>
      <c r="EG220" s="320"/>
      <c r="EH220" s="320"/>
      <c r="EI220" s="320"/>
      <c r="EJ220" s="320"/>
      <c r="EK220" s="320"/>
      <c r="EL220" s="320"/>
      <c r="EM220" s="320"/>
      <c r="EN220" s="320"/>
      <c r="EO220" s="320"/>
      <c r="EP220" s="320"/>
      <c r="EQ220" s="320"/>
      <c r="ER220" s="320"/>
      <c r="ES220" s="320"/>
      <c r="ET220" s="291"/>
      <c r="EU220" s="320"/>
      <c r="EV220" s="320"/>
      <c r="EW220" s="320"/>
    </row>
    <row r="221" spans="41:153" ht="6" customHeight="1" x14ac:dyDescent="0.15">
      <c r="AO221" s="31"/>
      <c r="AP221" s="287"/>
      <c r="AQ221" s="287"/>
      <c r="AR221" s="287"/>
      <c r="AS221" s="287"/>
      <c r="AT221" s="298"/>
      <c r="AU221" s="298"/>
      <c r="AV221" s="298"/>
      <c r="AW221" s="298"/>
      <c r="AX221" s="298"/>
      <c r="AY221" s="298"/>
      <c r="AZ221" s="320"/>
      <c r="BA221" s="320"/>
      <c r="BB221" s="320"/>
      <c r="BC221" s="320"/>
      <c r="BD221" s="320"/>
      <c r="BE221" s="320"/>
      <c r="BF221" s="320"/>
      <c r="DU221" s="287"/>
      <c r="DV221" s="287"/>
      <c r="DW221" s="287"/>
      <c r="DX221" s="287"/>
      <c r="DY221" s="287"/>
      <c r="DZ221" s="287"/>
      <c r="EA221" s="298"/>
      <c r="EB221" s="298"/>
      <c r="EC221" s="298"/>
      <c r="ED221" s="298"/>
      <c r="EE221" s="298"/>
      <c r="EF221" s="291"/>
      <c r="EG221" s="320"/>
      <c r="EH221" s="320"/>
      <c r="EI221" s="320"/>
      <c r="EJ221" s="320"/>
      <c r="EK221" s="320"/>
      <c r="EL221" s="320"/>
      <c r="EM221" s="320"/>
      <c r="EN221" s="320"/>
      <c r="EO221" s="320"/>
      <c r="EP221" s="320"/>
      <c r="EQ221" s="320"/>
      <c r="ER221" s="320"/>
      <c r="ES221" s="320"/>
      <c r="ET221" s="291"/>
      <c r="EU221" s="320"/>
      <c r="EV221" s="320"/>
      <c r="EW221" s="320"/>
    </row>
    <row r="222" spans="41:153" ht="6" customHeight="1" x14ac:dyDescent="0.15">
      <c r="AO222" s="31"/>
      <c r="AP222" s="287"/>
      <c r="AQ222" s="287"/>
      <c r="AR222" s="287"/>
      <c r="AS222" s="287"/>
      <c r="AT222" s="298"/>
      <c r="AU222" s="298"/>
      <c r="AV222" s="298"/>
      <c r="AW222" s="298"/>
      <c r="AX222" s="298"/>
      <c r="AY222" s="298"/>
      <c r="AZ222" s="320"/>
      <c r="BA222" s="320"/>
      <c r="BB222" s="320"/>
      <c r="BC222" s="320"/>
      <c r="BD222" s="320"/>
      <c r="BE222" s="320"/>
      <c r="BF222" s="320"/>
      <c r="DU222" s="287"/>
      <c r="DV222" s="320"/>
      <c r="DW222" s="320"/>
      <c r="DX222" s="320"/>
      <c r="DY222" s="320"/>
      <c r="DZ222" s="320"/>
      <c r="EA222" s="320"/>
      <c r="EB222" s="320"/>
      <c r="EC222" s="320"/>
      <c r="ED222" s="320"/>
      <c r="EE222" s="320"/>
      <c r="EF222" s="320"/>
      <c r="EG222" s="320"/>
      <c r="EH222" s="287"/>
      <c r="EI222" s="287"/>
      <c r="EJ222" s="287"/>
      <c r="EK222" s="279"/>
      <c r="EL222" s="279"/>
      <c r="EM222" s="279"/>
      <c r="EN222" s="279"/>
      <c r="EO222" s="279"/>
      <c r="EP222" s="279"/>
      <c r="EQ222" s="279"/>
      <c r="ER222" s="279"/>
      <c r="ES222" s="291"/>
      <c r="ET222" s="291"/>
      <c r="EU222" s="320"/>
      <c r="EV222" s="320"/>
      <c r="EW222" s="320"/>
    </row>
    <row r="223" spans="41:153" ht="6" customHeight="1" x14ac:dyDescent="0.15">
      <c r="AO223" s="31"/>
      <c r="AP223" s="287"/>
      <c r="AQ223" s="287"/>
      <c r="AR223" s="287"/>
      <c r="AS223" s="294"/>
      <c r="AT223" s="294"/>
      <c r="AU223" s="294"/>
      <c r="AV223" s="294"/>
      <c r="AW223" s="294"/>
      <c r="AX223" s="294"/>
      <c r="AY223" s="234"/>
      <c r="AZ223" s="320"/>
      <c r="BA223" s="320"/>
      <c r="BB223" s="320"/>
      <c r="BC223" s="320"/>
      <c r="BD223" s="320"/>
      <c r="BE223" s="320"/>
      <c r="BF223" s="320"/>
      <c r="DU223" s="320"/>
      <c r="DV223" s="320"/>
      <c r="DW223" s="320"/>
      <c r="DX223" s="320"/>
      <c r="DY223" s="320"/>
      <c r="DZ223" s="320"/>
      <c r="EA223" s="320"/>
      <c r="EB223" s="320"/>
      <c r="EC223" s="320"/>
      <c r="ED223" s="320"/>
      <c r="EE223" s="320"/>
      <c r="EF223" s="320"/>
      <c r="EG223" s="320"/>
      <c r="EH223" s="287"/>
      <c r="EI223" s="287"/>
      <c r="EJ223" s="287"/>
      <c r="EK223" s="279"/>
      <c r="EL223" s="279"/>
      <c r="EM223" s="279"/>
      <c r="EN223" s="279"/>
      <c r="EO223" s="279"/>
      <c r="EP223" s="279"/>
      <c r="EQ223" s="279"/>
      <c r="ER223" s="279"/>
      <c r="ES223" s="291"/>
      <c r="ET223" s="291"/>
      <c r="EU223" s="320"/>
      <c r="EV223" s="320"/>
      <c r="EW223" s="320"/>
    </row>
    <row r="224" spans="41:153" ht="6" customHeight="1" x14ac:dyDescent="0.15">
      <c r="AO224" s="31"/>
      <c r="AP224" s="287"/>
      <c r="AQ224" s="287"/>
      <c r="AR224" s="287"/>
      <c r="AS224" s="294"/>
      <c r="AT224" s="294"/>
      <c r="AU224" s="294"/>
      <c r="AV224" s="294"/>
      <c r="AW224" s="294"/>
      <c r="AX224" s="294"/>
      <c r="AY224" s="234"/>
      <c r="AZ224" s="320"/>
      <c r="BA224" s="320"/>
      <c r="BB224" s="320"/>
      <c r="BC224" s="320"/>
      <c r="BD224" s="320"/>
      <c r="BE224" s="320"/>
      <c r="BF224" s="320"/>
      <c r="DU224" s="287"/>
      <c r="DV224" s="279"/>
      <c r="DW224" s="279"/>
      <c r="DX224" s="279"/>
      <c r="DY224" s="279"/>
      <c r="DZ224" s="279"/>
      <c r="EA224" s="279"/>
      <c r="EB224" s="279"/>
      <c r="EC224" s="279"/>
      <c r="ED224" s="279"/>
      <c r="EE224" s="279"/>
      <c r="EF224" s="291"/>
      <c r="EG224" s="320"/>
      <c r="EH224" s="287"/>
      <c r="EI224" s="287"/>
      <c r="EJ224" s="287"/>
      <c r="EK224" s="287"/>
      <c r="EL224" s="287"/>
      <c r="EM224" s="287"/>
      <c r="EN224" s="287"/>
      <c r="EO224" s="287"/>
      <c r="EP224" s="287"/>
      <c r="EQ224" s="287"/>
      <c r="ER224" s="287"/>
      <c r="ES224" s="291"/>
      <c r="ET224" s="291"/>
      <c r="EU224" s="320"/>
      <c r="EV224" s="320"/>
      <c r="EW224" s="320"/>
    </row>
    <row r="225" spans="41:163" ht="6" customHeight="1" x14ac:dyDescent="0.15">
      <c r="AO225" s="31"/>
      <c r="AP225" s="287"/>
      <c r="AQ225" s="298"/>
      <c r="AR225" s="298"/>
      <c r="AS225" s="298"/>
      <c r="AT225" s="287"/>
      <c r="AU225" s="287"/>
      <c r="AV225" s="287"/>
      <c r="AW225" s="287"/>
      <c r="AX225" s="287"/>
      <c r="AY225" s="291"/>
      <c r="AZ225" s="320"/>
      <c r="BA225" s="320"/>
      <c r="BB225" s="320"/>
      <c r="BC225" s="320"/>
      <c r="BD225" s="320"/>
      <c r="BE225" s="320"/>
      <c r="BF225" s="320"/>
      <c r="DU225" s="287"/>
      <c r="DV225" s="279"/>
      <c r="DW225" s="279"/>
      <c r="DX225" s="279"/>
      <c r="DY225" s="279"/>
      <c r="DZ225" s="279"/>
      <c r="EA225" s="279"/>
      <c r="EB225" s="279"/>
      <c r="EC225" s="279"/>
      <c r="ED225" s="279"/>
      <c r="EE225" s="279"/>
      <c r="EF225" s="291"/>
      <c r="EG225" s="320"/>
      <c r="EH225" s="287"/>
      <c r="EI225" s="287"/>
      <c r="EJ225" s="287"/>
      <c r="EK225" s="287"/>
      <c r="EL225" s="287"/>
      <c r="EM225" s="287"/>
      <c r="EN225" s="287"/>
      <c r="EO225" s="287"/>
      <c r="EP225" s="287"/>
      <c r="EQ225" s="287"/>
      <c r="ER225" s="287"/>
      <c r="ES225" s="291"/>
      <c r="ET225" s="291"/>
      <c r="EU225" s="320"/>
      <c r="EV225" s="320"/>
      <c r="EW225" s="320"/>
    </row>
    <row r="226" spans="41:163" ht="6" customHeight="1" x14ac:dyDescent="0.15">
      <c r="AO226" s="31"/>
      <c r="AP226" s="287"/>
      <c r="AQ226" s="287"/>
      <c r="AR226" s="287"/>
      <c r="AS226" s="287"/>
      <c r="AT226" s="287"/>
      <c r="AU226" s="287"/>
      <c r="AV226" s="287"/>
      <c r="AW226" s="287"/>
      <c r="AX226" s="287"/>
      <c r="AY226" s="291"/>
      <c r="AZ226" s="320"/>
      <c r="BA226" s="320"/>
      <c r="BB226" s="320"/>
      <c r="BC226" s="320"/>
      <c r="BD226" s="320"/>
      <c r="BE226" s="320"/>
      <c r="BF226" s="320"/>
      <c r="DU226" s="287"/>
      <c r="DV226" s="287"/>
      <c r="DW226" s="287"/>
      <c r="DX226" s="287"/>
      <c r="DY226" s="287"/>
      <c r="DZ226" s="287"/>
      <c r="EA226" s="287"/>
      <c r="EB226" s="287"/>
      <c r="EC226" s="287"/>
      <c r="ED226" s="287"/>
      <c r="EE226" s="287"/>
      <c r="EF226" s="287"/>
      <c r="EG226" s="320"/>
      <c r="EH226" s="287"/>
      <c r="EI226" s="287"/>
      <c r="EJ226" s="287"/>
      <c r="EK226" s="287"/>
      <c r="EL226" s="287"/>
      <c r="EM226" s="287"/>
      <c r="EN226" s="287"/>
      <c r="EO226" s="287"/>
      <c r="EP226" s="287"/>
      <c r="EQ226" s="287"/>
      <c r="ER226" s="287"/>
      <c r="ES226" s="291"/>
      <c r="ET226" s="320"/>
      <c r="EU226" s="320"/>
      <c r="EV226" s="320"/>
      <c r="EW226" s="320"/>
    </row>
    <row r="227" spans="41:163" ht="6" customHeight="1" x14ac:dyDescent="0.15">
      <c r="AO227" s="31"/>
      <c r="AP227" s="287"/>
      <c r="AQ227" s="287"/>
      <c r="AR227" s="287"/>
      <c r="AS227" s="294"/>
      <c r="AT227" s="294"/>
      <c r="AU227" s="294"/>
      <c r="AV227" s="294"/>
      <c r="AW227" s="294"/>
      <c r="AX227" s="294"/>
      <c r="AY227" s="234"/>
      <c r="AZ227" s="320"/>
      <c r="BA227" s="320"/>
      <c r="BB227" s="320"/>
      <c r="BC227" s="320"/>
      <c r="BD227" s="320"/>
      <c r="BE227" s="320"/>
      <c r="BF227" s="320"/>
      <c r="DU227" s="320"/>
      <c r="DV227" s="320"/>
      <c r="DW227" s="320"/>
      <c r="DX227" s="320"/>
      <c r="DY227" s="320"/>
      <c r="DZ227" s="320"/>
      <c r="EA227" s="320"/>
      <c r="EB227" s="320"/>
      <c r="EC227" s="320"/>
      <c r="ED227" s="320"/>
      <c r="EE227" s="320"/>
      <c r="EF227" s="320"/>
      <c r="EG227" s="320"/>
      <c r="EH227" s="287"/>
      <c r="EI227" s="287"/>
      <c r="EJ227" s="287"/>
      <c r="EK227" s="287"/>
      <c r="EL227" s="287"/>
      <c r="EM227" s="287"/>
      <c r="EN227" s="287"/>
      <c r="EO227" s="287"/>
      <c r="EP227" s="287"/>
      <c r="EQ227" s="287"/>
      <c r="ER227" s="287"/>
      <c r="ES227" s="291"/>
      <c r="ET227" s="320"/>
      <c r="EU227" s="320"/>
      <c r="EV227" s="320"/>
      <c r="EW227" s="320"/>
    </row>
    <row r="228" spans="41:163" ht="6" customHeight="1" x14ac:dyDescent="0.15">
      <c r="AO228" s="31"/>
      <c r="AP228" s="287"/>
      <c r="AQ228" s="287"/>
      <c r="AR228" s="287"/>
      <c r="AS228" s="294"/>
      <c r="AT228" s="294"/>
      <c r="AU228" s="294"/>
      <c r="AV228" s="294"/>
      <c r="AW228" s="294"/>
      <c r="AX228" s="294"/>
      <c r="AY228" s="234"/>
      <c r="AZ228" s="320"/>
      <c r="BA228" s="320"/>
      <c r="BB228" s="320"/>
      <c r="BC228" s="320"/>
      <c r="BD228" s="320"/>
      <c r="BE228" s="320"/>
      <c r="BF228" s="320"/>
      <c r="DU228" s="287"/>
      <c r="DV228" s="287"/>
      <c r="DW228" s="287"/>
      <c r="DX228" s="279"/>
      <c r="DY228" s="279"/>
      <c r="DZ228" s="279"/>
      <c r="EA228" s="279"/>
      <c r="EB228" s="279"/>
      <c r="EC228" s="279"/>
      <c r="ED228" s="279"/>
      <c r="EE228" s="279"/>
      <c r="EF228" s="291"/>
      <c r="EG228" s="320"/>
      <c r="EH228" s="320"/>
      <c r="EI228" s="320"/>
      <c r="EJ228" s="320"/>
      <c r="EK228" s="320"/>
      <c r="EL228" s="320"/>
      <c r="EM228" s="320"/>
      <c r="EN228" s="287"/>
      <c r="EO228" s="287"/>
      <c r="EP228" s="287"/>
      <c r="EQ228" s="287"/>
      <c r="ER228" s="287"/>
      <c r="ES228" s="212"/>
      <c r="ET228" s="291"/>
      <c r="EU228" s="320"/>
      <c r="EV228" s="320"/>
      <c r="EW228" s="320"/>
    </row>
    <row r="229" spans="41:163" ht="6" customHeight="1" x14ac:dyDescent="0.15">
      <c r="AO229" s="31"/>
      <c r="AP229" s="287"/>
      <c r="AQ229" s="287"/>
      <c r="AR229" s="287"/>
      <c r="AS229" s="287"/>
      <c r="AT229" s="287"/>
      <c r="AU229" s="287"/>
      <c r="AV229" s="287"/>
      <c r="AW229" s="287"/>
      <c r="AX229" s="287"/>
      <c r="AY229" s="287"/>
      <c r="AZ229" s="320"/>
      <c r="BA229" s="320"/>
      <c r="BB229" s="320"/>
      <c r="BC229" s="320"/>
      <c r="BD229" s="320"/>
      <c r="BE229" s="320"/>
      <c r="BF229" s="320"/>
      <c r="DU229" s="287"/>
      <c r="DV229" s="287"/>
      <c r="DW229" s="287"/>
      <c r="DX229" s="279"/>
      <c r="DY229" s="279"/>
      <c r="DZ229" s="279"/>
      <c r="EA229" s="279"/>
      <c r="EB229" s="279"/>
      <c r="EC229" s="279"/>
      <c r="ED229" s="279"/>
      <c r="EE229" s="279"/>
      <c r="EF229" s="291"/>
      <c r="EG229" s="320"/>
      <c r="EH229" s="320"/>
      <c r="EI229" s="320"/>
      <c r="EJ229" s="320"/>
      <c r="EK229" s="320"/>
      <c r="EL229" s="320"/>
      <c r="EM229" s="320"/>
      <c r="EN229" s="287"/>
      <c r="EO229" s="287"/>
      <c r="EP229" s="287"/>
      <c r="EQ229" s="287"/>
      <c r="ER229" s="287"/>
      <c r="ES229" s="212"/>
      <c r="ET229" s="291"/>
      <c r="EU229" s="320"/>
      <c r="EV229" s="320"/>
      <c r="EW229" s="320"/>
    </row>
    <row r="230" spans="41:163" ht="6" customHeight="1" x14ac:dyDescent="0.15">
      <c r="AO230" s="31"/>
      <c r="AP230" s="287"/>
      <c r="AQ230" s="287"/>
      <c r="AR230" s="287"/>
      <c r="AS230" s="287"/>
      <c r="AT230" s="287"/>
      <c r="AU230" s="287"/>
      <c r="AV230" s="287"/>
      <c r="AW230" s="287"/>
      <c r="AX230" s="287"/>
      <c r="AY230" s="287"/>
      <c r="AZ230" s="320"/>
      <c r="BA230" s="320"/>
      <c r="BB230" s="320"/>
      <c r="BC230" s="320"/>
      <c r="BD230" s="320"/>
      <c r="BE230" s="320"/>
      <c r="BF230" s="320"/>
      <c r="DU230" s="320"/>
      <c r="DV230" s="320"/>
      <c r="DW230" s="320"/>
      <c r="DX230" s="320"/>
      <c r="DY230" s="320"/>
      <c r="DZ230" s="320"/>
      <c r="EA230" s="287"/>
      <c r="EB230" s="287"/>
      <c r="EC230" s="287"/>
      <c r="ED230" s="287"/>
      <c r="EE230" s="287"/>
      <c r="EF230" s="291"/>
      <c r="EG230" s="320"/>
      <c r="EH230" s="320"/>
      <c r="EI230" s="320"/>
      <c r="EJ230" s="320"/>
      <c r="EK230" s="320"/>
      <c r="EL230" s="320"/>
      <c r="EM230" s="320"/>
      <c r="EN230" s="287"/>
      <c r="EO230" s="287"/>
      <c r="EP230" s="287"/>
      <c r="EQ230" s="287"/>
      <c r="ER230" s="287"/>
      <c r="ES230" s="212"/>
      <c r="ET230" s="287"/>
      <c r="EU230" s="320"/>
      <c r="EV230" s="320"/>
      <c r="EW230" s="320"/>
    </row>
    <row r="231" spans="41:163" ht="6" customHeight="1" x14ac:dyDescent="0.15">
      <c r="AO231" s="31"/>
      <c r="AP231" s="287"/>
      <c r="AQ231" s="287"/>
      <c r="AR231" s="287"/>
      <c r="AS231" s="294"/>
      <c r="AT231" s="294"/>
      <c r="AU231" s="294"/>
      <c r="AV231" s="294"/>
      <c r="AW231" s="294"/>
      <c r="AX231" s="294"/>
      <c r="AY231" s="234"/>
      <c r="AZ231" s="320"/>
      <c r="BA231" s="320"/>
      <c r="BB231" s="320"/>
      <c r="BC231" s="320"/>
      <c r="BD231" s="320"/>
      <c r="BE231" s="320"/>
      <c r="BF231" s="320"/>
      <c r="DU231" s="320"/>
      <c r="DV231" s="320"/>
      <c r="DW231" s="320"/>
      <c r="DX231" s="320"/>
      <c r="DY231" s="320"/>
      <c r="DZ231" s="320"/>
      <c r="EA231" s="287"/>
      <c r="EB231" s="287"/>
      <c r="EC231" s="287"/>
      <c r="ED231" s="287"/>
      <c r="EE231" s="287"/>
      <c r="EF231" s="291"/>
      <c r="EG231" s="320"/>
      <c r="EH231" s="320"/>
      <c r="EI231" s="320"/>
      <c r="EJ231" s="320"/>
      <c r="EK231" s="320"/>
      <c r="EL231" s="320"/>
      <c r="EM231" s="320"/>
      <c r="EN231" s="287"/>
      <c r="EO231" s="287"/>
      <c r="EP231" s="287"/>
      <c r="EQ231" s="287"/>
      <c r="ER231" s="287"/>
      <c r="ES231" s="212"/>
      <c r="ET231" s="320"/>
      <c r="EU231" s="320"/>
      <c r="EV231" s="320"/>
      <c r="EW231" s="320"/>
    </row>
    <row r="232" spans="41:163" ht="6" customHeight="1" x14ac:dyDescent="0.15">
      <c r="AO232" s="31"/>
      <c r="AP232" s="287"/>
      <c r="AQ232" s="287"/>
      <c r="AR232" s="287"/>
      <c r="AS232" s="294"/>
      <c r="AT232" s="294"/>
      <c r="AU232" s="294"/>
      <c r="AV232" s="294"/>
      <c r="AW232" s="294"/>
      <c r="AX232" s="294"/>
      <c r="AY232" s="234"/>
      <c r="AZ232" s="320"/>
      <c r="BA232" s="320"/>
      <c r="BB232" s="320"/>
      <c r="BC232" s="320"/>
      <c r="BD232" s="320"/>
      <c r="BE232" s="320"/>
      <c r="BF232" s="320"/>
      <c r="DU232" s="287"/>
      <c r="DV232" s="287"/>
      <c r="DW232" s="287"/>
      <c r="DX232" s="287"/>
      <c r="DY232" s="287"/>
      <c r="DZ232" s="287"/>
      <c r="EA232" s="287"/>
      <c r="EB232" s="287"/>
      <c r="EC232" s="287"/>
      <c r="ED232" s="287"/>
      <c r="EE232" s="287"/>
      <c r="EF232" s="291"/>
      <c r="EG232" s="320"/>
      <c r="EH232" s="320"/>
      <c r="EI232" s="320"/>
      <c r="EJ232" s="320"/>
      <c r="EK232" s="320"/>
      <c r="EL232" s="320"/>
      <c r="EM232" s="320"/>
      <c r="EN232" s="320"/>
      <c r="EO232" s="320"/>
      <c r="EP232" s="320"/>
      <c r="EQ232" s="320"/>
      <c r="ER232" s="320"/>
      <c r="ES232" s="320"/>
      <c r="ET232" s="291"/>
      <c r="EU232" s="320"/>
      <c r="EV232" s="320"/>
      <c r="EW232" s="320"/>
    </row>
    <row r="233" spans="41:163" ht="6" customHeight="1" x14ac:dyDescent="0.15">
      <c r="AO233" s="31"/>
      <c r="AP233" s="287"/>
      <c r="AQ233" s="287"/>
      <c r="AR233" s="298"/>
      <c r="AS233" s="287"/>
      <c r="AT233" s="287"/>
      <c r="AU233" s="287"/>
      <c r="AV233" s="287"/>
      <c r="AW233" s="287"/>
      <c r="AX233" s="287"/>
      <c r="AY233" s="287"/>
      <c r="AZ233" s="320"/>
      <c r="BA233" s="320"/>
      <c r="BB233" s="320"/>
      <c r="BC233" s="320"/>
      <c r="BD233" s="320"/>
      <c r="BE233" s="320"/>
      <c r="BF233" s="320"/>
      <c r="DU233" s="287"/>
      <c r="DV233" s="287"/>
      <c r="DW233" s="287"/>
      <c r="DX233" s="287"/>
      <c r="DY233" s="287"/>
      <c r="DZ233" s="287"/>
      <c r="EA233" s="287"/>
      <c r="EB233" s="287"/>
      <c r="EC233" s="287"/>
      <c r="ED233" s="287"/>
      <c r="EE233" s="287"/>
      <c r="EF233" s="291"/>
      <c r="EG233" s="320"/>
      <c r="EH233" s="320"/>
      <c r="EI233" s="320"/>
      <c r="EJ233" s="320"/>
      <c r="EK233" s="320"/>
      <c r="EL233" s="320"/>
      <c r="EM233" s="320"/>
      <c r="EN233" s="320"/>
      <c r="EO233" s="320"/>
      <c r="EP233" s="320"/>
      <c r="EQ233" s="320"/>
      <c r="ER233" s="320"/>
      <c r="ES233" s="320"/>
      <c r="ET233" s="291"/>
      <c r="EU233" s="320"/>
      <c r="EV233" s="320"/>
      <c r="EW233" s="320"/>
      <c r="FG233" s="320"/>
    </row>
    <row r="234" spans="41:163" ht="6" customHeight="1" x14ac:dyDescent="0.15">
      <c r="AO234" s="31"/>
      <c r="AP234" s="320"/>
      <c r="AQ234" s="320"/>
      <c r="AR234" s="287"/>
      <c r="AS234" s="320"/>
      <c r="AT234" s="320"/>
      <c r="AU234" s="320"/>
      <c r="AV234" s="320"/>
      <c r="AW234" s="320"/>
      <c r="AX234" s="320"/>
      <c r="AY234" s="320"/>
      <c r="AZ234" s="320"/>
      <c r="BA234" s="320"/>
      <c r="BB234" s="320"/>
      <c r="BC234" s="320"/>
      <c r="BD234" s="320"/>
      <c r="BE234" s="320"/>
      <c r="BF234" s="320"/>
      <c r="DU234" s="287"/>
      <c r="DV234" s="287"/>
      <c r="DW234" s="287"/>
      <c r="DX234" s="287"/>
      <c r="DY234" s="287"/>
      <c r="DZ234" s="287"/>
      <c r="EA234" s="287"/>
      <c r="EB234" s="287"/>
      <c r="EC234" s="287"/>
      <c r="ED234" s="287"/>
      <c r="EE234" s="287"/>
      <c r="EF234" s="291"/>
      <c r="EG234" s="320"/>
      <c r="EH234" s="320"/>
      <c r="EI234" s="320"/>
      <c r="EJ234" s="320"/>
      <c r="EK234" s="279"/>
      <c r="EL234" s="279"/>
      <c r="EM234" s="279"/>
      <c r="EN234" s="279"/>
      <c r="EO234" s="279"/>
      <c r="EP234" s="279"/>
      <c r="EQ234" s="279"/>
      <c r="ER234" s="279"/>
      <c r="ES234" s="212"/>
      <c r="ET234" s="291"/>
      <c r="EU234" s="320"/>
      <c r="EV234" s="320"/>
      <c r="EW234" s="320"/>
      <c r="FG234" s="320"/>
    </row>
    <row r="235" spans="41:163" ht="6" customHeight="1" x14ac:dyDescent="0.15">
      <c r="AO235" s="31"/>
      <c r="AP235" s="320"/>
      <c r="AQ235" s="320"/>
      <c r="AR235" s="287"/>
      <c r="AS235" s="294"/>
      <c r="AT235" s="294"/>
      <c r="AU235" s="294"/>
      <c r="AV235" s="294"/>
      <c r="AW235" s="294"/>
      <c r="AX235" s="294"/>
      <c r="AY235" s="234"/>
      <c r="AZ235" s="320"/>
      <c r="BA235" s="320"/>
      <c r="BB235" s="320"/>
      <c r="BC235" s="320"/>
      <c r="BD235" s="320"/>
      <c r="BE235" s="320"/>
      <c r="BF235" s="320"/>
      <c r="DU235" s="287"/>
      <c r="DV235" s="287"/>
      <c r="DW235" s="287"/>
      <c r="DX235" s="287"/>
      <c r="DY235" s="287"/>
      <c r="DZ235" s="287"/>
      <c r="EA235" s="287"/>
      <c r="EB235" s="287"/>
      <c r="EC235" s="287"/>
      <c r="ED235" s="287"/>
      <c r="EE235" s="287"/>
      <c r="EF235" s="291"/>
      <c r="EG235" s="320"/>
      <c r="EH235" s="320"/>
      <c r="EI235" s="320"/>
      <c r="EJ235" s="320"/>
      <c r="EK235" s="279"/>
      <c r="EL235" s="279"/>
      <c r="EM235" s="279"/>
      <c r="EN235" s="279"/>
      <c r="EO235" s="279"/>
      <c r="EP235" s="279"/>
      <c r="EQ235" s="279"/>
      <c r="ER235" s="279"/>
      <c r="ES235" s="212"/>
      <c r="ET235" s="291"/>
      <c r="EU235" s="320"/>
      <c r="EV235" s="320"/>
      <c r="EW235" s="320"/>
    </row>
    <row r="236" spans="41:163" ht="6" customHeight="1" x14ac:dyDescent="0.15">
      <c r="AO236" s="31"/>
      <c r="AP236" s="320"/>
      <c r="AQ236" s="320"/>
      <c r="AR236" s="287"/>
      <c r="AS236" s="294"/>
      <c r="AT236" s="294"/>
      <c r="AU236" s="294"/>
      <c r="AV236" s="294"/>
      <c r="AW236" s="294"/>
      <c r="AX236" s="294"/>
      <c r="AY236" s="234"/>
      <c r="AZ236" s="320"/>
      <c r="BA236" s="320"/>
      <c r="BB236" s="320"/>
      <c r="BC236" s="320"/>
      <c r="BD236" s="320"/>
      <c r="BE236" s="320"/>
      <c r="BF236" s="320"/>
      <c r="DU236" s="287"/>
      <c r="DV236" s="287"/>
      <c r="DW236" s="287"/>
      <c r="DX236" s="287"/>
      <c r="DY236" s="287"/>
      <c r="DZ236" s="287"/>
      <c r="EA236" s="287"/>
      <c r="EB236" s="287"/>
      <c r="EC236" s="287"/>
      <c r="ED236" s="287"/>
      <c r="EE236" s="287"/>
      <c r="EF236" s="291"/>
      <c r="EG236" s="320"/>
      <c r="EH236" s="320"/>
      <c r="EI236" s="320"/>
      <c r="EJ236" s="320"/>
      <c r="EK236" s="320"/>
      <c r="EL236" s="320"/>
      <c r="EM236" s="320"/>
      <c r="EN236" s="287"/>
      <c r="EO236" s="287"/>
      <c r="EP236" s="287"/>
      <c r="EQ236" s="287"/>
      <c r="ER236" s="287"/>
      <c r="ES236" s="212"/>
      <c r="ET236" s="291"/>
      <c r="EU236" s="320"/>
      <c r="EV236" s="320"/>
      <c r="EW236" s="320"/>
    </row>
    <row r="237" spans="41:163" ht="6" customHeight="1" x14ac:dyDescent="0.15">
      <c r="AO237" s="31"/>
      <c r="AP237" s="320"/>
      <c r="AQ237" s="320"/>
      <c r="AR237" s="287"/>
      <c r="AS237" s="320"/>
      <c r="AT237" s="320"/>
      <c r="AU237" s="320"/>
      <c r="AV237" s="320"/>
      <c r="AW237" s="320"/>
      <c r="AX237" s="320"/>
      <c r="AY237" s="320"/>
      <c r="AZ237" s="320"/>
      <c r="BA237" s="320"/>
      <c r="BB237" s="320"/>
      <c r="BC237" s="320"/>
      <c r="BD237" s="320"/>
      <c r="BE237" s="320"/>
      <c r="BF237" s="320"/>
      <c r="DU237" s="287"/>
      <c r="DV237" s="287"/>
      <c r="DW237" s="287"/>
      <c r="DX237" s="287"/>
      <c r="DY237" s="287"/>
      <c r="DZ237" s="287"/>
      <c r="EA237" s="287"/>
      <c r="EB237" s="287"/>
      <c r="EC237" s="287"/>
      <c r="ED237" s="287"/>
      <c r="EE237" s="287"/>
      <c r="EF237" s="291"/>
      <c r="EG237" s="320"/>
      <c r="EH237" s="320"/>
      <c r="EI237" s="320"/>
      <c r="EJ237" s="320"/>
      <c r="EK237" s="320"/>
      <c r="EL237" s="320"/>
      <c r="EM237" s="320"/>
      <c r="EN237" s="287"/>
      <c r="EO237" s="287"/>
      <c r="EP237" s="287"/>
      <c r="EQ237" s="287"/>
      <c r="ER237" s="287"/>
      <c r="ES237" s="212"/>
      <c r="ET237" s="291"/>
      <c r="EU237" s="320"/>
      <c r="EV237" s="320"/>
      <c r="EW237" s="320"/>
    </row>
    <row r="238" spans="41:163" ht="6" customHeight="1" x14ac:dyDescent="0.15">
      <c r="AO238" s="31"/>
      <c r="AP238" s="320"/>
      <c r="AQ238" s="320"/>
      <c r="AR238" s="287"/>
      <c r="AS238" s="320"/>
      <c r="AT238" s="320"/>
      <c r="AU238" s="320"/>
      <c r="AV238" s="320"/>
      <c r="AW238" s="320"/>
      <c r="AX238" s="320"/>
      <c r="AY238" s="320"/>
      <c r="AZ238" s="320"/>
      <c r="BA238" s="320"/>
      <c r="BB238" s="320"/>
      <c r="BC238" s="320"/>
      <c r="BD238" s="320"/>
      <c r="BE238" s="320"/>
      <c r="BF238" s="320"/>
      <c r="DU238" s="287"/>
      <c r="DV238" s="287"/>
      <c r="DW238" s="287"/>
      <c r="DX238" s="287"/>
      <c r="DY238" s="287"/>
      <c r="DZ238" s="287"/>
      <c r="EA238" s="287"/>
      <c r="EB238" s="287"/>
      <c r="EC238" s="287"/>
      <c r="ED238" s="287"/>
      <c r="EE238" s="287"/>
      <c r="EF238" s="291"/>
      <c r="EG238" s="320"/>
      <c r="EH238" s="320"/>
      <c r="EI238" s="320"/>
      <c r="EJ238" s="320"/>
      <c r="EK238" s="320"/>
      <c r="EL238" s="320"/>
      <c r="EM238" s="320"/>
      <c r="EN238" s="287"/>
      <c r="EO238" s="287"/>
      <c r="EP238" s="287"/>
      <c r="EQ238" s="287"/>
      <c r="ER238" s="287"/>
      <c r="ES238" s="212"/>
      <c r="ET238" s="291"/>
      <c r="EU238" s="320"/>
      <c r="EV238" s="320"/>
      <c r="EW238" s="320"/>
    </row>
    <row r="239" spans="41:163" ht="6" customHeight="1" x14ac:dyDescent="0.15">
      <c r="AO239" s="31"/>
      <c r="AP239" s="320"/>
      <c r="AQ239" s="320"/>
      <c r="AR239" s="287"/>
      <c r="AS239" s="294"/>
      <c r="AT239" s="294"/>
      <c r="AU239" s="294"/>
      <c r="AV239" s="294"/>
      <c r="AW239" s="294"/>
      <c r="AX239" s="294"/>
      <c r="AY239" s="211"/>
      <c r="AZ239" s="320"/>
      <c r="BA239" s="320"/>
      <c r="BB239" s="320"/>
      <c r="BC239" s="320"/>
      <c r="BD239" s="320"/>
      <c r="BE239" s="320"/>
      <c r="BF239" s="320"/>
      <c r="DU239" s="287"/>
      <c r="DV239" s="287"/>
      <c r="DW239" s="287"/>
      <c r="DX239" s="287"/>
      <c r="DY239" s="287"/>
      <c r="DZ239" s="287"/>
      <c r="EA239" s="287"/>
      <c r="EB239" s="287"/>
      <c r="EC239" s="287"/>
      <c r="ED239" s="287"/>
      <c r="EE239" s="287"/>
      <c r="EF239" s="291"/>
      <c r="EG239" s="320"/>
      <c r="EH239" s="320"/>
      <c r="EI239" s="320"/>
      <c r="EJ239" s="320"/>
      <c r="EK239" s="320"/>
      <c r="EL239" s="320"/>
      <c r="EM239" s="320"/>
      <c r="EN239" s="287"/>
      <c r="EO239" s="287"/>
      <c r="EP239" s="287"/>
      <c r="EQ239" s="287"/>
      <c r="ER239" s="287"/>
      <c r="ES239" s="212"/>
      <c r="ET239" s="291"/>
      <c r="EU239" s="320"/>
      <c r="EV239" s="320"/>
      <c r="EW239" s="320"/>
    </row>
    <row r="240" spans="41:163" ht="6" customHeight="1" x14ac:dyDescent="0.15">
      <c r="AP240" s="320"/>
      <c r="AQ240" s="320"/>
      <c r="AR240" s="320"/>
      <c r="AS240" s="294"/>
      <c r="AT240" s="294"/>
      <c r="AU240" s="294"/>
      <c r="AV240" s="294"/>
      <c r="AW240" s="294"/>
      <c r="AX240" s="294"/>
      <c r="AY240" s="222"/>
      <c r="AZ240" s="320"/>
      <c r="BA240" s="320"/>
      <c r="BB240" s="320"/>
      <c r="BC240" s="320"/>
      <c r="BD240" s="320"/>
      <c r="BE240" s="320"/>
      <c r="BF240" s="320"/>
      <c r="DU240" s="287"/>
      <c r="DV240" s="287"/>
      <c r="DW240" s="287"/>
      <c r="DX240" s="287"/>
      <c r="DY240" s="287"/>
      <c r="DZ240" s="287"/>
      <c r="EA240" s="287"/>
      <c r="EB240" s="287"/>
      <c r="EC240" s="287"/>
      <c r="ED240" s="287"/>
      <c r="EE240" s="287"/>
      <c r="EF240" s="291"/>
      <c r="EG240" s="320"/>
      <c r="EH240" s="320"/>
      <c r="EI240" s="320"/>
      <c r="EJ240" s="320"/>
      <c r="EK240" s="320"/>
      <c r="EL240" s="320"/>
      <c r="EM240" s="320"/>
      <c r="EN240" s="320"/>
      <c r="EO240" s="320"/>
      <c r="EP240" s="320"/>
      <c r="EQ240" s="320"/>
      <c r="ER240" s="320"/>
      <c r="ES240" s="320"/>
      <c r="ET240" s="291"/>
      <c r="EU240" s="320"/>
      <c r="EV240" s="320"/>
      <c r="EW240" s="320"/>
    </row>
    <row r="241" spans="42:153" ht="6" customHeight="1" x14ac:dyDescent="0.15">
      <c r="AP241" s="320"/>
      <c r="AQ241" s="320"/>
      <c r="AR241" s="320"/>
      <c r="AS241" s="320"/>
      <c r="AT241" s="320"/>
      <c r="AU241" s="320"/>
      <c r="AV241" s="320"/>
      <c r="AW241" s="320"/>
      <c r="AX241" s="320"/>
      <c r="AY241" s="320"/>
      <c r="AZ241" s="320"/>
      <c r="BA241" s="320"/>
      <c r="BB241" s="320"/>
      <c r="BC241" s="320"/>
      <c r="BD241" s="320"/>
      <c r="BE241" s="320"/>
      <c r="BF241" s="320"/>
      <c r="DU241" s="287"/>
      <c r="DV241" s="287"/>
      <c r="DW241" s="287"/>
      <c r="DX241" s="287"/>
      <c r="DY241" s="287"/>
      <c r="DZ241" s="287"/>
      <c r="EA241" s="287"/>
      <c r="EB241" s="287"/>
      <c r="EC241" s="287"/>
      <c r="ED241" s="287"/>
      <c r="EE241" s="287"/>
      <c r="EF241" s="291"/>
      <c r="EG241" s="320"/>
      <c r="EH241" s="320"/>
      <c r="EI241" s="320"/>
      <c r="EJ241" s="320"/>
      <c r="EK241" s="320"/>
      <c r="EL241" s="320"/>
      <c r="EM241" s="320"/>
      <c r="EN241" s="320"/>
      <c r="EO241" s="320"/>
      <c r="EP241" s="320"/>
      <c r="EQ241" s="320"/>
      <c r="ER241" s="320"/>
      <c r="ES241" s="320"/>
      <c r="ET241" s="291"/>
      <c r="EU241" s="320"/>
      <c r="EV241" s="320"/>
      <c r="EW241" s="320"/>
    </row>
    <row r="242" spans="42:153" ht="6" customHeight="1" x14ac:dyDescent="0.15">
      <c r="AP242" s="320"/>
      <c r="AQ242" s="320"/>
      <c r="AR242" s="320"/>
      <c r="AS242" s="320"/>
      <c r="AT242" s="320"/>
      <c r="AU242" s="320"/>
      <c r="AV242" s="320"/>
      <c r="AW242" s="320"/>
      <c r="AX242" s="320"/>
      <c r="AY242" s="320"/>
      <c r="AZ242" s="320"/>
      <c r="BA242" s="320"/>
      <c r="BB242" s="320"/>
      <c r="BC242" s="320"/>
      <c r="BD242" s="320"/>
      <c r="BE242" s="320"/>
      <c r="BF242" s="320"/>
      <c r="DU242" s="287"/>
      <c r="DV242" s="287"/>
      <c r="DW242" s="287"/>
      <c r="DX242" s="287"/>
      <c r="DY242" s="287"/>
      <c r="DZ242" s="287"/>
      <c r="EA242" s="287"/>
      <c r="EB242" s="287"/>
      <c r="EC242" s="287"/>
      <c r="ED242" s="287"/>
      <c r="EE242" s="287"/>
      <c r="EF242" s="291"/>
      <c r="EG242" s="320"/>
      <c r="EH242" s="320"/>
      <c r="EI242" s="320"/>
      <c r="EJ242" s="320"/>
      <c r="EK242" s="279"/>
      <c r="EL242" s="279"/>
      <c r="EM242" s="279"/>
      <c r="EN242" s="279"/>
      <c r="EO242" s="279"/>
      <c r="EP242" s="279"/>
      <c r="EQ242" s="279"/>
      <c r="ER242" s="279"/>
      <c r="ES242" s="212"/>
      <c r="ET242" s="291"/>
      <c r="EU242" s="320"/>
      <c r="EV242" s="320"/>
      <c r="EW242" s="320"/>
    </row>
    <row r="243" spans="42:153" ht="6" customHeight="1" x14ac:dyDescent="0.15">
      <c r="AP243" s="287"/>
      <c r="AQ243" s="279"/>
      <c r="AR243" s="279"/>
      <c r="AS243" s="279"/>
      <c r="AT243" s="279"/>
      <c r="AU243" s="279"/>
      <c r="AV243" s="279"/>
      <c r="AW243" s="279"/>
      <c r="AX243" s="279"/>
      <c r="AY243" s="305"/>
      <c r="AZ243" s="320"/>
      <c r="BA243" s="320"/>
      <c r="BB243" s="320"/>
      <c r="BC243" s="320"/>
      <c r="BD243" s="320"/>
      <c r="BE243" s="320"/>
      <c r="BF243" s="320"/>
      <c r="DU243" s="287"/>
      <c r="DV243" s="287"/>
      <c r="DW243" s="287"/>
      <c r="DX243" s="287"/>
      <c r="DY243" s="287"/>
      <c r="DZ243" s="287"/>
      <c r="EA243" s="287"/>
      <c r="EB243" s="287"/>
      <c r="EC243" s="287"/>
      <c r="ED243" s="287"/>
      <c r="EE243" s="287"/>
      <c r="EF243" s="291"/>
      <c r="EG243" s="320"/>
      <c r="EH243" s="320"/>
      <c r="EI243" s="320"/>
      <c r="EJ243" s="320"/>
      <c r="EK243" s="279"/>
      <c r="EL243" s="279"/>
      <c r="EM243" s="279"/>
      <c r="EN243" s="279"/>
      <c r="EO243" s="279"/>
      <c r="EP243" s="279"/>
      <c r="EQ243" s="279"/>
      <c r="ER243" s="279"/>
      <c r="ES243" s="212"/>
      <c r="ET243" s="291"/>
      <c r="EU243" s="320"/>
      <c r="EV243" s="320"/>
      <c r="EW243" s="320"/>
    </row>
    <row r="244" spans="42:153" ht="6" customHeight="1" x14ac:dyDescent="0.15">
      <c r="AP244" s="287"/>
      <c r="AQ244" s="279"/>
      <c r="AR244" s="279"/>
      <c r="AS244" s="279"/>
      <c r="AT244" s="279"/>
      <c r="AU244" s="279"/>
      <c r="AV244" s="279"/>
      <c r="AW244" s="279"/>
      <c r="AX244" s="279"/>
      <c r="AY244" s="305"/>
      <c r="AZ244" s="320"/>
      <c r="BA244" s="320"/>
      <c r="BB244" s="320"/>
      <c r="BC244" s="320"/>
      <c r="BD244" s="320"/>
      <c r="BE244" s="320"/>
      <c r="BF244" s="320"/>
      <c r="DU244" s="320"/>
      <c r="DV244" s="320"/>
      <c r="DW244" s="320"/>
      <c r="DX244" s="320"/>
      <c r="DY244" s="320"/>
      <c r="DZ244" s="320"/>
      <c r="EA244" s="320"/>
      <c r="EB244" s="320"/>
      <c r="EC244" s="320"/>
      <c r="ED244" s="320"/>
      <c r="EE244" s="320"/>
      <c r="EF244" s="320"/>
      <c r="EG244" s="320"/>
      <c r="EH244" s="320"/>
      <c r="EI244" s="320"/>
      <c r="EJ244" s="320"/>
      <c r="EK244" s="320"/>
      <c r="EL244" s="320"/>
      <c r="EM244" s="320"/>
      <c r="EN244" s="287"/>
      <c r="EO244" s="287"/>
      <c r="EP244" s="287"/>
      <c r="EQ244" s="287"/>
      <c r="ER244" s="287"/>
      <c r="ES244" s="212"/>
      <c r="ET244" s="291"/>
      <c r="EU244" s="320"/>
      <c r="EV244" s="320"/>
      <c r="EW244" s="320"/>
    </row>
    <row r="245" spans="42:153" ht="6" customHeight="1" x14ac:dyDescent="0.15">
      <c r="AP245" s="287"/>
      <c r="AQ245" s="287"/>
      <c r="AR245" s="287"/>
      <c r="AS245" s="287"/>
      <c r="AT245" s="287"/>
      <c r="AU245" s="287"/>
      <c r="AV245" s="287"/>
      <c r="AW245" s="287"/>
      <c r="AX245" s="287"/>
      <c r="AY245" s="156"/>
      <c r="AZ245" s="320"/>
      <c r="BA245" s="320"/>
      <c r="BB245" s="320"/>
      <c r="BC245" s="320"/>
      <c r="BD245" s="320"/>
      <c r="BE245" s="320"/>
      <c r="BF245" s="320"/>
      <c r="DU245" s="320"/>
      <c r="DV245" s="320"/>
      <c r="DW245" s="320"/>
      <c r="DX245" s="320"/>
      <c r="DY245" s="320"/>
      <c r="DZ245" s="320"/>
      <c r="EA245" s="320"/>
      <c r="EB245" s="320"/>
      <c r="EC245" s="320"/>
      <c r="ED245" s="320"/>
      <c r="EE245" s="320"/>
      <c r="EF245" s="320"/>
      <c r="EG245" s="320"/>
      <c r="EH245" s="320"/>
      <c r="EI245" s="320"/>
      <c r="EJ245" s="320"/>
      <c r="EK245" s="320"/>
      <c r="EL245" s="320"/>
      <c r="EM245" s="320"/>
      <c r="EN245" s="287"/>
      <c r="EO245" s="287"/>
      <c r="EP245" s="287"/>
      <c r="EQ245" s="287"/>
      <c r="ER245" s="287"/>
      <c r="ES245" s="212"/>
      <c r="ET245" s="291"/>
      <c r="EU245" s="320"/>
      <c r="EV245" s="320"/>
      <c r="EW245" s="320"/>
    </row>
    <row r="246" spans="42:153" ht="6" customHeight="1" x14ac:dyDescent="0.15">
      <c r="AP246" s="287"/>
      <c r="AQ246" s="287"/>
      <c r="AR246" s="287"/>
      <c r="AS246" s="287"/>
      <c r="AT246" s="287"/>
      <c r="AU246" s="287"/>
      <c r="AV246" s="287"/>
      <c r="AW246" s="287"/>
      <c r="AX246" s="287"/>
      <c r="AY246" s="156"/>
      <c r="AZ246" s="320"/>
      <c r="BA246" s="320"/>
      <c r="BB246" s="320"/>
      <c r="BC246" s="320"/>
      <c r="BD246" s="320"/>
      <c r="BE246" s="320"/>
      <c r="BF246" s="320"/>
      <c r="DU246" s="287"/>
      <c r="DV246" s="287"/>
      <c r="DW246" s="287"/>
      <c r="DX246" s="279"/>
      <c r="DY246" s="279"/>
      <c r="DZ246" s="279"/>
      <c r="EA246" s="279"/>
      <c r="EB246" s="279"/>
      <c r="EC246" s="279"/>
      <c r="ED246" s="279"/>
      <c r="EE246" s="279"/>
      <c r="EF246" s="291"/>
      <c r="EG246" s="320"/>
      <c r="EH246" s="320"/>
      <c r="EI246" s="320"/>
      <c r="EJ246" s="320"/>
      <c r="EK246" s="320"/>
      <c r="EL246" s="320"/>
      <c r="EM246" s="320"/>
      <c r="EN246" s="287"/>
      <c r="EO246" s="287"/>
      <c r="EP246" s="287"/>
      <c r="EQ246" s="287"/>
      <c r="ER246" s="287"/>
      <c r="ES246" s="291"/>
      <c r="ET246" s="291"/>
      <c r="EU246" s="320"/>
      <c r="EV246" s="320"/>
      <c r="EW246" s="320"/>
    </row>
    <row r="247" spans="42:153" ht="6" customHeight="1" x14ac:dyDescent="0.15">
      <c r="AP247" s="287"/>
      <c r="AQ247" s="279"/>
      <c r="AR247" s="279"/>
      <c r="AS247" s="279"/>
      <c r="AT247" s="279"/>
      <c r="AU247" s="279"/>
      <c r="AV247" s="279"/>
      <c r="AW247" s="279"/>
      <c r="AX247" s="279"/>
      <c r="AY247" s="292"/>
      <c r="AZ247" s="320"/>
      <c r="BA247" s="320"/>
      <c r="BB247" s="320"/>
      <c r="BC247" s="320"/>
      <c r="BD247" s="320"/>
      <c r="BE247" s="320"/>
      <c r="BF247" s="320"/>
      <c r="DU247" s="287"/>
      <c r="DV247" s="287"/>
      <c r="DW247" s="287"/>
      <c r="DX247" s="279"/>
      <c r="DY247" s="279"/>
      <c r="DZ247" s="279"/>
      <c r="EA247" s="279"/>
      <c r="EB247" s="279"/>
      <c r="EC247" s="279"/>
      <c r="ED247" s="279"/>
      <c r="EE247" s="279"/>
      <c r="EF247" s="291"/>
      <c r="EG247" s="320"/>
      <c r="EH247" s="320"/>
      <c r="EI247" s="320"/>
      <c r="EJ247" s="320"/>
      <c r="EK247" s="320"/>
      <c r="EL247" s="320"/>
      <c r="EM247" s="320"/>
      <c r="EN247" s="287"/>
      <c r="EO247" s="287"/>
      <c r="EP247" s="287"/>
      <c r="EQ247" s="287"/>
      <c r="ER247" s="287"/>
      <c r="ES247" s="291"/>
      <c r="ET247" s="291"/>
      <c r="EU247" s="320"/>
      <c r="EV247" s="320"/>
      <c r="EW247" s="320"/>
    </row>
    <row r="248" spans="42:153" ht="6" customHeight="1" x14ac:dyDescent="0.15">
      <c r="AP248" s="287"/>
      <c r="AQ248" s="279"/>
      <c r="AR248" s="279"/>
      <c r="AS248" s="279"/>
      <c r="AT248" s="279"/>
      <c r="AU248" s="279"/>
      <c r="AV248" s="279"/>
      <c r="AW248" s="279"/>
      <c r="AX248" s="279"/>
      <c r="AY248" s="292"/>
      <c r="AZ248" s="320"/>
      <c r="BA248" s="320"/>
      <c r="BB248" s="320"/>
      <c r="BC248" s="320"/>
      <c r="BD248" s="320"/>
      <c r="BE248" s="320"/>
      <c r="BF248" s="320"/>
      <c r="DU248" s="287"/>
      <c r="DV248" s="287"/>
      <c r="DW248" s="287"/>
      <c r="DX248" s="287"/>
      <c r="DY248" s="287"/>
      <c r="DZ248" s="287"/>
      <c r="EA248" s="287"/>
      <c r="EB248" s="287"/>
      <c r="EC248" s="287"/>
      <c r="ED248" s="287"/>
      <c r="EE248" s="287"/>
      <c r="EF248" s="291"/>
      <c r="EG248" s="320"/>
      <c r="EH248" s="320"/>
      <c r="EI248" s="320"/>
      <c r="EJ248" s="320"/>
      <c r="EK248" s="320"/>
      <c r="EL248" s="320"/>
      <c r="EM248" s="320"/>
      <c r="EN248" s="287"/>
      <c r="EO248" s="287"/>
      <c r="EP248" s="287"/>
      <c r="EQ248" s="287"/>
      <c r="ER248" s="287"/>
      <c r="ES248" s="212"/>
      <c r="ET248" s="320"/>
      <c r="EU248" s="320"/>
      <c r="EV248" s="320"/>
      <c r="EW248" s="320"/>
    </row>
    <row r="249" spans="42:153" ht="6" customHeight="1" x14ac:dyDescent="0.15">
      <c r="AP249" s="287"/>
      <c r="AQ249" s="287"/>
      <c r="AR249" s="287"/>
      <c r="AS249" s="287"/>
      <c r="AT249" s="287"/>
      <c r="AU249" s="287"/>
      <c r="AV249" s="287"/>
      <c r="AW249" s="287"/>
      <c r="AX249" s="287"/>
      <c r="AY249" s="156"/>
      <c r="AZ249" s="320"/>
      <c r="BA249" s="320"/>
      <c r="BB249" s="320"/>
      <c r="BC249" s="320"/>
      <c r="BD249" s="320"/>
      <c r="BE249" s="320"/>
      <c r="BF249" s="320"/>
      <c r="DU249" s="287"/>
      <c r="DV249" s="287"/>
      <c r="DW249" s="287"/>
      <c r="DX249" s="287"/>
      <c r="DY249" s="287"/>
      <c r="DZ249" s="287"/>
      <c r="EA249" s="287"/>
      <c r="EB249" s="287"/>
      <c r="EC249" s="287"/>
      <c r="ED249" s="287"/>
      <c r="EE249" s="287"/>
      <c r="EF249" s="291"/>
      <c r="EG249" s="320"/>
      <c r="EH249" s="320"/>
      <c r="EI249" s="320"/>
      <c r="EJ249" s="320"/>
      <c r="EK249" s="320"/>
      <c r="EL249" s="320"/>
      <c r="EM249" s="320"/>
      <c r="EN249" s="287"/>
      <c r="EO249" s="287"/>
      <c r="EP249" s="287"/>
      <c r="EQ249" s="287"/>
      <c r="ER249" s="287"/>
      <c r="ES249" s="212"/>
      <c r="ET249" s="320"/>
      <c r="EU249" s="320"/>
      <c r="EV249" s="320"/>
      <c r="EW249" s="320"/>
    </row>
    <row r="250" spans="42:153" ht="6" customHeight="1" x14ac:dyDescent="0.15">
      <c r="AP250" s="287"/>
      <c r="AQ250" s="287"/>
      <c r="AR250" s="287"/>
      <c r="AS250" s="287"/>
      <c r="AT250" s="287"/>
      <c r="AU250" s="287"/>
      <c r="AV250" s="287"/>
      <c r="AW250" s="287"/>
      <c r="AX250" s="287"/>
      <c r="AY250" s="156"/>
      <c r="AZ250" s="320"/>
      <c r="BA250" s="320"/>
      <c r="BB250" s="320"/>
      <c r="BC250" s="320"/>
      <c r="BD250" s="320"/>
      <c r="BE250" s="320"/>
      <c r="BF250" s="320"/>
      <c r="DU250" s="287"/>
      <c r="DV250" s="287"/>
      <c r="DW250" s="287"/>
      <c r="DX250" s="287"/>
      <c r="DY250" s="287"/>
      <c r="DZ250" s="287"/>
      <c r="EA250" s="287"/>
      <c r="EB250" s="287"/>
      <c r="EC250" s="287"/>
      <c r="ED250" s="287"/>
      <c r="EE250" s="287"/>
      <c r="EF250" s="291"/>
      <c r="EG250" s="320"/>
      <c r="EH250" s="320"/>
      <c r="EI250" s="320"/>
      <c r="EJ250" s="320"/>
      <c r="EK250" s="320"/>
      <c r="EL250" s="320"/>
      <c r="EM250" s="320"/>
      <c r="EN250" s="287"/>
      <c r="EO250" s="287"/>
      <c r="EP250" s="287"/>
      <c r="EQ250" s="287"/>
      <c r="ER250" s="287"/>
      <c r="ES250" s="291"/>
      <c r="ET250" s="291"/>
      <c r="EU250" s="320"/>
      <c r="EV250" s="320"/>
      <c r="EW250" s="320"/>
    </row>
    <row r="251" spans="42:153" ht="6" customHeight="1" x14ac:dyDescent="0.15">
      <c r="AP251" s="287"/>
      <c r="AQ251" s="279"/>
      <c r="AR251" s="279"/>
      <c r="AS251" s="279"/>
      <c r="AT251" s="279"/>
      <c r="AU251" s="279"/>
      <c r="AV251" s="279"/>
      <c r="AW251" s="279"/>
      <c r="AX251" s="279"/>
      <c r="AY251" s="292"/>
      <c r="AZ251" s="320"/>
      <c r="BA251" s="320"/>
      <c r="BB251" s="320"/>
      <c r="BC251" s="320"/>
      <c r="BD251" s="320"/>
      <c r="BE251" s="320"/>
      <c r="BF251" s="320"/>
      <c r="DU251" s="287"/>
      <c r="DV251" s="287"/>
      <c r="DW251" s="287"/>
      <c r="DX251" s="287"/>
      <c r="DY251" s="287"/>
      <c r="DZ251" s="287"/>
      <c r="EA251" s="287"/>
      <c r="EB251" s="287"/>
      <c r="EC251" s="287"/>
      <c r="ED251" s="287"/>
      <c r="EE251" s="287"/>
      <c r="EF251" s="291"/>
      <c r="EG251" s="320"/>
      <c r="EH251" s="320"/>
      <c r="EI251" s="320"/>
      <c r="EJ251" s="320"/>
      <c r="EK251" s="320"/>
      <c r="EL251" s="320"/>
      <c r="EM251" s="320"/>
      <c r="EN251" s="287"/>
      <c r="EO251" s="287"/>
      <c r="EP251" s="287"/>
      <c r="EQ251" s="287"/>
      <c r="ER251" s="287"/>
      <c r="ES251" s="291"/>
      <c r="ET251" s="291"/>
      <c r="EU251" s="320"/>
      <c r="EV251" s="320"/>
      <c r="EW251" s="320"/>
    </row>
    <row r="252" spans="42:153" ht="6" customHeight="1" x14ac:dyDescent="0.15">
      <c r="AP252" s="287"/>
      <c r="AQ252" s="279"/>
      <c r="AR252" s="279"/>
      <c r="AS252" s="279"/>
      <c r="AT252" s="279"/>
      <c r="AU252" s="279"/>
      <c r="AV252" s="279"/>
      <c r="AW252" s="279"/>
      <c r="AX252" s="279"/>
      <c r="AY252" s="292"/>
      <c r="AZ252" s="320"/>
      <c r="BA252" s="320"/>
      <c r="BB252" s="320"/>
      <c r="BC252" s="320"/>
      <c r="BD252" s="320"/>
      <c r="BE252" s="320"/>
      <c r="BF252" s="320"/>
      <c r="DU252" s="287"/>
      <c r="DV252" s="287"/>
      <c r="DW252" s="287"/>
      <c r="DX252" s="287"/>
      <c r="DY252" s="287"/>
      <c r="DZ252" s="287"/>
      <c r="EA252" s="287"/>
      <c r="EB252" s="287"/>
      <c r="EC252" s="287"/>
      <c r="ED252" s="287"/>
      <c r="EE252" s="287"/>
      <c r="EF252" s="291"/>
      <c r="EG252" s="320"/>
      <c r="EH252" s="320"/>
      <c r="EI252" s="320"/>
      <c r="EJ252" s="320"/>
      <c r="EK252" s="320"/>
      <c r="EL252" s="320"/>
      <c r="EM252" s="320"/>
      <c r="EN252" s="320"/>
      <c r="EO252" s="320"/>
      <c r="EP252" s="320"/>
      <c r="EQ252" s="320"/>
      <c r="ER252" s="320"/>
      <c r="ES252" s="320"/>
      <c r="ET252" s="291"/>
      <c r="EU252" s="320"/>
      <c r="EV252" s="320"/>
      <c r="EW252" s="320"/>
    </row>
    <row r="253" spans="42:153" ht="6" customHeight="1" x14ac:dyDescent="0.15">
      <c r="AP253" s="287"/>
      <c r="AQ253" s="287"/>
      <c r="AR253" s="287"/>
      <c r="AS253" s="287"/>
      <c r="AT253" s="287"/>
      <c r="AU253" s="287"/>
      <c r="AV253" s="287"/>
      <c r="AW253" s="287"/>
      <c r="AX253" s="287"/>
      <c r="AY253" s="156"/>
      <c r="AZ253" s="320"/>
      <c r="BA253" s="320"/>
      <c r="BB253" s="320"/>
      <c r="BC253" s="320"/>
      <c r="BD253" s="320"/>
      <c r="BE253" s="320"/>
      <c r="BF253" s="320"/>
      <c r="DU253" s="287"/>
      <c r="DV253" s="287"/>
      <c r="DW253" s="287"/>
      <c r="DX253" s="287"/>
      <c r="DY253" s="287"/>
      <c r="DZ253" s="287"/>
      <c r="EA253" s="287"/>
      <c r="EB253" s="287"/>
      <c r="EC253" s="287"/>
      <c r="ED253" s="287"/>
      <c r="EE253" s="287"/>
      <c r="EF253" s="291"/>
      <c r="EG253" s="320"/>
      <c r="EH253" s="320"/>
      <c r="EI253" s="320"/>
      <c r="EJ253" s="320"/>
      <c r="EK253" s="320"/>
      <c r="EL253" s="320"/>
      <c r="EM253" s="320"/>
      <c r="EN253" s="320"/>
      <c r="EO253" s="320"/>
      <c r="EP253" s="320"/>
      <c r="EQ253" s="320"/>
      <c r="ER253" s="320"/>
      <c r="ES253" s="320"/>
      <c r="ET253" s="291"/>
      <c r="EU253" s="320"/>
      <c r="EV253" s="320"/>
      <c r="EW253" s="320"/>
    </row>
    <row r="254" spans="42:153" ht="6" customHeight="1" x14ac:dyDescent="0.15">
      <c r="AP254" s="287"/>
      <c r="AQ254" s="287"/>
      <c r="AR254" s="287"/>
      <c r="AS254" s="287"/>
      <c r="AT254" s="287"/>
      <c r="AU254" s="287"/>
      <c r="AV254" s="287"/>
      <c r="AW254" s="287"/>
      <c r="AX254" s="287"/>
      <c r="AY254" s="156"/>
      <c r="AZ254" s="320"/>
      <c r="BA254" s="320"/>
      <c r="BB254" s="320"/>
      <c r="BC254" s="320"/>
      <c r="BD254" s="320"/>
      <c r="BE254" s="320"/>
      <c r="BF254" s="320"/>
      <c r="DU254" s="287"/>
      <c r="DV254" s="287"/>
      <c r="DW254" s="287"/>
      <c r="DX254" s="287"/>
      <c r="DY254" s="287"/>
      <c r="DZ254" s="287"/>
      <c r="EA254" s="287"/>
      <c r="EB254" s="287"/>
      <c r="EC254" s="287"/>
      <c r="ED254" s="287"/>
      <c r="EE254" s="287"/>
      <c r="EF254" s="291"/>
      <c r="EG254" s="320"/>
      <c r="EH254" s="320"/>
      <c r="EI254" s="320"/>
      <c r="EJ254" s="320"/>
      <c r="EK254" s="279"/>
      <c r="EL254" s="279"/>
      <c r="EM254" s="279"/>
      <c r="EN254" s="279"/>
      <c r="EO254" s="279"/>
      <c r="EP254" s="279"/>
      <c r="EQ254" s="279"/>
      <c r="ER254" s="279"/>
      <c r="ES254" s="212"/>
      <c r="ET254" s="291"/>
      <c r="EU254" s="320"/>
      <c r="EV254" s="320"/>
      <c r="EW254" s="320"/>
    </row>
    <row r="255" spans="42:153" ht="6" customHeight="1" x14ac:dyDescent="0.15">
      <c r="AP255" s="287"/>
      <c r="AQ255" s="279"/>
      <c r="AR255" s="279"/>
      <c r="AS255" s="279"/>
      <c r="AT255" s="279"/>
      <c r="AU255" s="279"/>
      <c r="AV255" s="279"/>
      <c r="AW255" s="279"/>
      <c r="AX255" s="279"/>
      <c r="AY255" s="292"/>
      <c r="AZ255" s="320"/>
      <c r="BA255" s="320"/>
      <c r="BB255" s="320"/>
      <c r="BC255" s="320"/>
      <c r="BD255" s="320"/>
      <c r="BE255" s="320"/>
      <c r="BF255" s="320"/>
      <c r="DU255" s="287"/>
      <c r="DV255" s="287"/>
      <c r="DW255" s="287"/>
      <c r="DX255" s="287"/>
      <c r="DY255" s="287"/>
      <c r="DZ255" s="287"/>
      <c r="EA255" s="287"/>
      <c r="EB255" s="287"/>
      <c r="EC255" s="287"/>
      <c r="ED255" s="287"/>
      <c r="EE255" s="287"/>
      <c r="EF255" s="291"/>
      <c r="EG255" s="320"/>
      <c r="EH255" s="320"/>
      <c r="EI255" s="320"/>
      <c r="EJ255" s="320"/>
      <c r="EK255" s="279"/>
      <c r="EL255" s="279"/>
      <c r="EM255" s="279"/>
      <c r="EN255" s="279"/>
      <c r="EO255" s="279"/>
      <c r="EP255" s="279"/>
      <c r="EQ255" s="279"/>
      <c r="ER255" s="279"/>
      <c r="ES255" s="212"/>
      <c r="ET255" s="291"/>
      <c r="EU255" s="320"/>
      <c r="EV255" s="320"/>
      <c r="EW255" s="320"/>
    </row>
    <row r="256" spans="42:153" ht="6" customHeight="1" x14ac:dyDescent="0.15">
      <c r="AP256" s="287"/>
      <c r="AQ256" s="279"/>
      <c r="AR256" s="279"/>
      <c r="AS256" s="279"/>
      <c r="AT256" s="279"/>
      <c r="AU256" s="279"/>
      <c r="AV256" s="279"/>
      <c r="AW256" s="279"/>
      <c r="AX256" s="279"/>
      <c r="AY256" s="292"/>
      <c r="AZ256" s="320"/>
      <c r="BA256" s="320"/>
      <c r="BB256" s="320"/>
      <c r="BC256" s="320"/>
      <c r="BD256" s="320"/>
      <c r="BE256" s="320"/>
      <c r="BF256" s="320"/>
      <c r="DU256" s="287"/>
      <c r="DV256" s="287"/>
      <c r="DW256" s="287"/>
      <c r="DX256" s="287"/>
      <c r="DY256" s="287"/>
      <c r="DZ256" s="287"/>
      <c r="EA256" s="287"/>
      <c r="EB256" s="287"/>
      <c r="EC256" s="287"/>
      <c r="ED256" s="287"/>
      <c r="EE256" s="287"/>
      <c r="EF256" s="291"/>
      <c r="EG256" s="320"/>
      <c r="EH256" s="320"/>
      <c r="EI256" s="320"/>
      <c r="EJ256" s="320"/>
      <c r="EK256" s="320"/>
      <c r="EL256" s="320"/>
      <c r="EM256" s="320"/>
      <c r="EN256" s="287"/>
      <c r="EO256" s="287"/>
      <c r="EP256" s="287"/>
      <c r="EQ256" s="287"/>
      <c r="ER256" s="287"/>
      <c r="ES256" s="212"/>
      <c r="ET256" s="291"/>
      <c r="EU256" s="320"/>
      <c r="EV256" s="320"/>
      <c r="EW256" s="320"/>
    </row>
    <row r="257" spans="42:153" ht="6" customHeight="1" x14ac:dyDescent="0.15">
      <c r="AP257" s="287"/>
      <c r="AQ257" s="287"/>
      <c r="AR257" s="287"/>
      <c r="AS257" s="287"/>
      <c r="AT257" s="287"/>
      <c r="AU257" s="287"/>
      <c r="AV257" s="287"/>
      <c r="AW257" s="287"/>
      <c r="AX257" s="287"/>
      <c r="AY257" s="156"/>
      <c r="AZ257" s="320"/>
      <c r="BA257" s="320"/>
      <c r="BB257" s="320"/>
      <c r="BC257" s="320"/>
      <c r="BD257" s="320"/>
      <c r="BE257" s="320"/>
      <c r="BF257" s="320"/>
      <c r="DU257" s="287"/>
      <c r="DV257" s="287"/>
      <c r="DW257" s="287"/>
      <c r="DX257" s="287"/>
      <c r="DY257" s="287"/>
      <c r="DZ257" s="287"/>
      <c r="EA257" s="287"/>
      <c r="EB257" s="287"/>
      <c r="EC257" s="287"/>
      <c r="ED257" s="287"/>
      <c r="EE257" s="287"/>
      <c r="EF257" s="291"/>
      <c r="EG257" s="320"/>
      <c r="EH257" s="320"/>
      <c r="EI257" s="320"/>
      <c r="EJ257" s="320"/>
      <c r="EK257" s="320"/>
      <c r="EL257" s="320"/>
      <c r="EM257" s="320"/>
      <c r="EN257" s="287"/>
      <c r="EO257" s="287"/>
      <c r="EP257" s="287"/>
      <c r="EQ257" s="287"/>
      <c r="ER257" s="287"/>
      <c r="ES257" s="212"/>
      <c r="ET257" s="291"/>
      <c r="EU257" s="320"/>
      <c r="EV257" s="320"/>
      <c r="EW257" s="320"/>
    </row>
    <row r="258" spans="42:153" ht="6" customHeight="1" x14ac:dyDescent="0.15">
      <c r="AP258" s="287"/>
      <c r="AQ258" s="287"/>
      <c r="AR258" s="287"/>
      <c r="AS258" s="287"/>
      <c r="AT258" s="287"/>
      <c r="AU258" s="287"/>
      <c r="AV258" s="287"/>
      <c r="AW258" s="287"/>
      <c r="AX258" s="287"/>
      <c r="AY258" s="156"/>
      <c r="AZ258" s="320"/>
      <c r="BA258" s="320"/>
      <c r="BB258" s="320"/>
      <c r="BC258" s="320"/>
      <c r="BD258" s="320"/>
      <c r="BE258" s="320"/>
      <c r="BF258" s="320"/>
      <c r="DU258" s="287"/>
      <c r="DV258" s="287"/>
      <c r="DW258" s="287"/>
      <c r="DX258" s="287"/>
      <c r="DY258" s="287"/>
      <c r="DZ258" s="287"/>
      <c r="EA258" s="287"/>
      <c r="EB258" s="287"/>
      <c r="EC258" s="287"/>
      <c r="ED258" s="287"/>
      <c r="EE258" s="287"/>
      <c r="EF258" s="291"/>
      <c r="EG258" s="320"/>
      <c r="EH258" s="320"/>
      <c r="EI258" s="320"/>
      <c r="EJ258" s="320"/>
      <c r="EK258" s="320"/>
      <c r="EL258" s="320"/>
      <c r="EM258" s="320"/>
      <c r="EN258" s="287"/>
      <c r="EO258" s="287"/>
      <c r="EP258" s="287"/>
      <c r="EQ258" s="287"/>
      <c r="ER258" s="287"/>
      <c r="ES258" s="212"/>
      <c r="ET258" s="291"/>
      <c r="EU258" s="320"/>
      <c r="EV258" s="320"/>
      <c r="EW258" s="320"/>
    </row>
    <row r="259" spans="42:153" ht="6" customHeight="1" x14ac:dyDescent="0.15">
      <c r="AP259" s="287"/>
      <c r="AQ259" s="279"/>
      <c r="AR259" s="279"/>
      <c r="AS259" s="279"/>
      <c r="AT259" s="279"/>
      <c r="AU259" s="279"/>
      <c r="AV259" s="279"/>
      <c r="AW259" s="279"/>
      <c r="AX259" s="279"/>
      <c r="AY259" s="292"/>
      <c r="AZ259" s="320"/>
      <c r="BA259" s="320"/>
      <c r="BB259" s="320"/>
      <c r="BC259" s="320"/>
      <c r="BD259" s="320"/>
      <c r="BE259" s="320"/>
      <c r="BF259" s="320"/>
      <c r="DU259" s="287"/>
      <c r="DV259" s="287"/>
      <c r="DW259" s="287"/>
      <c r="DX259" s="287"/>
      <c r="DY259" s="287"/>
      <c r="DZ259" s="287"/>
      <c r="EA259" s="287"/>
      <c r="EB259" s="287"/>
      <c r="EC259" s="287"/>
      <c r="ED259" s="287"/>
      <c r="EE259" s="287"/>
      <c r="EF259" s="291"/>
      <c r="EG259" s="320"/>
      <c r="EH259" s="320"/>
      <c r="EI259" s="320"/>
      <c r="EJ259" s="320"/>
      <c r="EK259" s="320"/>
      <c r="EL259" s="320"/>
      <c r="EM259" s="320"/>
      <c r="EN259" s="287"/>
      <c r="EO259" s="287"/>
      <c r="EP259" s="287"/>
      <c r="EQ259" s="287"/>
      <c r="ER259" s="287"/>
      <c r="ES259" s="212"/>
      <c r="ET259" s="291"/>
      <c r="EU259" s="320"/>
      <c r="EV259" s="320"/>
      <c r="EW259" s="320"/>
    </row>
    <row r="260" spans="42:153" ht="6" customHeight="1" x14ac:dyDescent="0.15">
      <c r="AP260" s="287"/>
      <c r="AQ260" s="279"/>
      <c r="AR260" s="279"/>
      <c r="AS260" s="279"/>
      <c r="AT260" s="279"/>
      <c r="AU260" s="279"/>
      <c r="AV260" s="279"/>
      <c r="AW260" s="279"/>
      <c r="AX260" s="279"/>
      <c r="AY260" s="292"/>
      <c r="AZ260" s="320"/>
      <c r="BA260" s="320"/>
      <c r="BB260" s="320"/>
      <c r="BC260" s="320"/>
      <c r="BD260" s="320"/>
      <c r="BE260" s="320"/>
      <c r="BF260" s="320"/>
      <c r="DU260" s="320"/>
      <c r="DV260" s="320"/>
      <c r="DW260" s="320"/>
      <c r="DX260" s="320"/>
      <c r="DY260" s="320"/>
      <c r="DZ260" s="320"/>
      <c r="EA260" s="320"/>
      <c r="EB260" s="320"/>
      <c r="EC260" s="320"/>
      <c r="ED260" s="320"/>
      <c r="EE260" s="320"/>
      <c r="EF260" s="320"/>
      <c r="EG260" s="320"/>
      <c r="EH260" s="320"/>
      <c r="EI260" s="320"/>
      <c r="EJ260" s="320"/>
      <c r="EK260" s="320"/>
      <c r="EL260" s="320"/>
      <c r="EM260" s="320"/>
      <c r="EN260" s="320"/>
      <c r="EO260" s="320"/>
      <c r="EP260" s="320"/>
      <c r="EQ260" s="320"/>
      <c r="ER260" s="320"/>
      <c r="ES260" s="320"/>
      <c r="ET260" s="291"/>
      <c r="EU260" s="320"/>
      <c r="EV260" s="320"/>
      <c r="EW260" s="320"/>
    </row>
    <row r="261" spans="42:153" ht="6" customHeight="1" x14ac:dyDescent="0.15">
      <c r="AP261" s="320"/>
      <c r="AQ261" s="320"/>
      <c r="AR261" s="320"/>
      <c r="AS261" s="320"/>
      <c r="AT261" s="320"/>
      <c r="AU261" s="320"/>
      <c r="AV261" s="320"/>
      <c r="AW261" s="320"/>
      <c r="AX261" s="320"/>
      <c r="AY261" s="320"/>
      <c r="AZ261" s="320"/>
      <c r="BA261" s="320"/>
      <c r="BB261" s="320"/>
      <c r="BC261" s="320"/>
      <c r="BD261" s="320"/>
      <c r="BE261" s="320"/>
      <c r="BF261" s="320"/>
      <c r="DU261" s="320"/>
      <c r="DV261" s="320"/>
      <c r="DW261" s="320"/>
      <c r="DX261" s="320"/>
      <c r="DY261" s="320"/>
      <c r="DZ261" s="320"/>
      <c r="EA261" s="320"/>
      <c r="EB261" s="320"/>
      <c r="EC261" s="320"/>
      <c r="ED261" s="320"/>
      <c r="EE261" s="320"/>
      <c r="EF261" s="320"/>
      <c r="EG261" s="320"/>
      <c r="EH261" s="320"/>
      <c r="EI261" s="320"/>
      <c r="EJ261" s="320"/>
      <c r="EK261" s="320"/>
      <c r="EL261" s="320"/>
      <c r="EM261" s="320"/>
      <c r="EN261" s="320"/>
      <c r="EO261" s="320"/>
      <c r="EP261" s="320"/>
      <c r="EQ261" s="320"/>
      <c r="ER261" s="320"/>
      <c r="ES261" s="320"/>
      <c r="ET261" s="291"/>
      <c r="EU261" s="320"/>
      <c r="EV261" s="320"/>
      <c r="EW261" s="320"/>
    </row>
    <row r="262" spans="42:153" ht="6" customHeight="1" x14ac:dyDescent="0.15">
      <c r="AP262" s="320"/>
      <c r="AQ262" s="320"/>
      <c r="AR262" s="320"/>
      <c r="AS262" s="320"/>
      <c r="AT262" s="320"/>
      <c r="AU262" s="320"/>
      <c r="AV262" s="320"/>
      <c r="AW262" s="320"/>
      <c r="AX262" s="320"/>
      <c r="AY262" s="320"/>
      <c r="AZ262" s="320"/>
      <c r="BA262" s="320"/>
      <c r="BB262" s="320"/>
      <c r="BC262" s="320"/>
      <c r="BD262" s="320"/>
      <c r="BE262" s="320"/>
      <c r="BF262" s="320"/>
      <c r="DU262" s="287"/>
      <c r="DV262" s="287"/>
      <c r="DW262" s="287"/>
      <c r="DX262" s="279"/>
      <c r="DY262" s="279"/>
      <c r="DZ262" s="279"/>
      <c r="EA262" s="279"/>
      <c r="EB262" s="279"/>
      <c r="EC262" s="279"/>
      <c r="ED262" s="279"/>
      <c r="EE262" s="279"/>
      <c r="EF262" s="291"/>
      <c r="EG262" s="320"/>
      <c r="EH262" s="320"/>
      <c r="EI262" s="279"/>
      <c r="EJ262" s="279"/>
      <c r="EK262" s="279"/>
      <c r="EL262" s="279"/>
      <c r="EM262" s="279"/>
      <c r="EN262" s="279"/>
      <c r="EO262" s="279"/>
      <c r="EP262" s="279"/>
      <c r="EQ262" s="279"/>
      <c r="ER262" s="279"/>
      <c r="ES262" s="212"/>
      <c r="ET262" s="291"/>
      <c r="EU262" s="320"/>
      <c r="EV262" s="320"/>
      <c r="EW262" s="320"/>
    </row>
    <row r="263" spans="42:153" ht="6" customHeight="1" x14ac:dyDescent="0.15">
      <c r="AP263" s="320"/>
      <c r="AQ263" s="279"/>
      <c r="AR263" s="279"/>
      <c r="AS263" s="279"/>
      <c r="AT263" s="279"/>
      <c r="AU263" s="279"/>
      <c r="AV263" s="279"/>
      <c r="AW263" s="279"/>
      <c r="AX263" s="279"/>
      <c r="AY263" s="291"/>
      <c r="AZ263" s="320"/>
      <c r="BA263" s="320"/>
      <c r="BB263" s="320"/>
      <c r="BC263" s="320"/>
      <c r="BD263" s="320"/>
      <c r="BE263" s="320"/>
      <c r="BF263" s="320"/>
      <c r="DU263" s="287"/>
      <c r="DV263" s="287"/>
      <c r="DW263" s="287"/>
      <c r="DX263" s="279"/>
      <c r="DY263" s="279"/>
      <c r="DZ263" s="279"/>
      <c r="EA263" s="279"/>
      <c r="EB263" s="279"/>
      <c r="EC263" s="279"/>
      <c r="ED263" s="279"/>
      <c r="EE263" s="279"/>
      <c r="EF263" s="291"/>
      <c r="EG263" s="320"/>
      <c r="EH263" s="320"/>
      <c r="EI263" s="279"/>
      <c r="EJ263" s="279"/>
      <c r="EK263" s="279"/>
      <c r="EL263" s="279"/>
      <c r="EM263" s="279"/>
      <c r="EN263" s="279"/>
      <c r="EO263" s="279"/>
      <c r="EP263" s="279"/>
      <c r="EQ263" s="279"/>
      <c r="ER263" s="279"/>
      <c r="ES263" s="212"/>
      <c r="ET263" s="291"/>
      <c r="EU263" s="320"/>
      <c r="EV263" s="320"/>
      <c r="EW263" s="320"/>
    </row>
    <row r="264" spans="42:153" ht="6" customHeight="1" x14ac:dyDescent="0.15">
      <c r="AP264" s="320"/>
      <c r="AQ264" s="279"/>
      <c r="AR264" s="279"/>
      <c r="AS264" s="279"/>
      <c r="AT264" s="279"/>
      <c r="AU264" s="279"/>
      <c r="AV264" s="279"/>
      <c r="AW264" s="279"/>
      <c r="AX264" s="279"/>
      <c r="AY264" s="291"/>
      <c r="AZ264" s="320"/>
      <c r="BA264" s="320"/>
      <c r="BB264" s="320"/>
      <c r="BC264" s="320"/>
      <c r="BD264" s="320"/>
      <c r="BE264" s="320"/>
      <c r="BF264" s="320"/>
      <c r="DU264" s="287"/>
      <c r="DV264" s="287"/>
      <c r="DW264" s="287"/>
      <c r="DX264" s="287"/>
      <c r="DY264" s="287"/>
      <c r="DZ264" s="287"/>
      <c r="EA264" s="287"/>
      <c r="EB264" s="287"/>
      <c r="EC264" s="287"/>
      <c r="ED264" s="287"/>
      <c r="EE264" s="287"/>
      <c r="EF264" s="291"/>
      <c r="EG264" s="320"/>
      <c r="EH264" s="320"/>
      <c r="EI264" s="320"/>
      <c r="EJ264" s="320"/>
      <c r="EK264" s="320"/>
      <c r="EL264" s="320"/>
      <c r="EM264" s="320"/>
      <c r="EN264" s="320"/>
      <c r="EO264" s="320"/>
      <c r="EP264" s="320"/>
      <c r="EQ264" s="320"/>
      <c r="ER264" s="320"/>
      <c r="ES264" s="320"/>
      <c r="ET264" s="320"/>
      <c r="EU264" s="320"/>
      <c r="EV264" s="320"/>
      <c r="EW264" s="320"/>
    </row>
    <row r="265" spans="42:153" ht="6" customHeight="1" x14ac:dyDescent="0.15">
      <c r="AP265" s="320"/>
      <c r="AQ265" s="320"/>
      <c r="AR265" s="320"/>
      <c r="AS265" s="320"/>
      <c r="AT265" s="287"/>
      <c r="AU265" s="287"/>
      <c r="AV265" s="287"/>
      <c r="AW265" s="287"/>
      <c r="AX265" s="287"/>
      <c r="AY265" s="212"/>
      <c r="AZ265" s="320"/>
      <c r="BA265" s="320"/>
      <c r="BB265" s="320"/>
      <c r="BC265" s="320"/>
      <c r="BD265" s="320"/>
      <c r="BE265" s="320"/>
      <c r="BF265" s="320"/>
      <c r="DU265" s="287"/>
      <c r="DV265" s="287"/>
      <c r="DW265" s="287"/>
      <c r="DX265" s="287"/>
      <c r="DY265" s="287"/>
      <c r="DZ265" s="287"/>
      <c r="EA265" s="287"/>
      <c r="EB265" s="287"/>
      <c r="EC265" s="287"/>
      <c r="ED265" s="287"/>
      <c r="EE265" s="287"/>
      <c r="EF265" s="291"/>
      <c r="EG265" s="320"/>
      <c r="EH265" s="320"/>
      <c r="EI265" s="320"/>
      <c r="EJ265" s="320"/>
      <c r="EK265" s="320"/>
      <c r="EL265" s="320"/>
      <c r="EM265" s="320"/>
      <c r="EN265" s="320"/>
      <c r="EO265" s="320"/>
      <c r="EP265" s="320"/>
      <c r="EQ265" s="320"/>
      <c r="ER265" s="320"/>
      <c r="ES265" s="320"/>
      <c r="ET265" s="320"/>
      <c r="EU265" s="320"/>
      <c r="EV265" s="320"/>
      <c r="EW265" s="320"/>
    </row>
    <row r="266" spans="42:153" ht="6" customHeight="1" x14ac:dyDescent="0.15">
      <c r="AP266" s="320"/>
      <c r="AQ266" s="320"/>
      <c r="AR266" s="320"/>
      <c r="AS266" s="320"/>
      <c r="AT266" s="287"/>
      <c r="AU266" s="287"/>
      <c r="AV266" s="287"/>
      <c r="AW266" s="287"/>
      <c r="AX266" s="287"/>
      <c r="AY266" s="212"/>
      <c r="AZ266" s="320"/>
      <c r="BA266" s="320"/>
      <c r="BB266" s="320"/>
      <c r="BC266" s="320"/>
      <c r="BD266" s="320"/>
      <c r="BE266" s="320"/>
      <c r="BF266" s="320"/>
      <c r="DU266" s="287"/>
      <c r="DV266" s="287"/>
      <c r="DW266" s="287"/>
      <c r="DX266" s="287"/>
      <c r="DY266" s="287"/>
      <c r="DZ266" s="287"/>
      <c r="EA266" s="287"/>
      <c r="EB266" s="287"/>
      <c r="EC266" s="287"/>
      <c r="ED266" s="287"/>
      <c r="EE266" s="287"/>
      <c r="EF266" s="291"/>
      <c r="EG266" s="320"/>
      <c r="EH266" s="320"/>
      <c r="EI266" s="320"/>
      <c r="EJ266" s="320"/>
      <c r="EK266" s="279"/>
      <c r="EL266" s="279"/>
      <c r="EM266" s="279"/>
      <c r="EN266" s="279"/>
      <c r="EO266" s="279"/>
      <c r="EP266" s="279"/>
      <c r="EQ266" s="279"/>
      <c r="ER266" s="279"/>
      <c r="ES266" s="212"/>
      <c r="ET266" s="291"/>
      <c r="EU266" s="320"/>
      <c r="EV266" s="320"/>
      <c r="EW266" s="320"/>
    </row>
    <row r="267" spans="42:153" ht="6" customHeight="1" x14ac:dyDescent="0.15">
      <c r="AP267" s="320"/>
      <c r="AQ267" s="320"/>
      <c r="AR267" s="320"/>
      <c r="AS267" s="320"/>
      <c r="AT267" s="320"/>
      <c r="AU267" s="320"/>
      <c r="AV267" s="320"/>
      <c r="AW267" s="320"/>
      <c r="AX267" s="320"/>
      <c r="AY267" s="320"/>
      <c r="AZ267" s="320"/>
      <c r="BA267" s="320"/>
      <c r="BB267" s="320"/>
      <c r="BC267" s="320"/>
      <c r="BD267" s="320"/>
      <c r="BE267" s="320"/>
      <c r="BF267" s="320"/>
      <c r="DU267" s="287"/>
      <c r="DV267" s="287"/>
      <c r="DW267" s="287"/>
      <c r="DX267" s="287"/>
      <c r="DY267" s="287"/>
      <c r="DZ267" s="287"/>
      <c r="EA267" s="287"/>
      <c r="EB267" s="287"/>
      <c r="EC267" s="287"/>
      <c r="ED267" s="287"/>
      <c r="EE267" s="287"/>
      <c r="EF267" s="291"/>
      <c r="EG267" s="320"/>
      <c r="EH267" s="320"/>
      <c r="EI267" s="320"/>
      <c r="EJ267" s="320"/>
      <c r="EK267" s="279"/>
      <c r="EL267" s="279"/>
      <c r="EM267" s="279"/>
      <c r="EN267" s="279"/>
      <c r="EO267" s="279"/>
      <c r="EP267" s="279"/>
      <c r="EQ267" s="279"/>
      <c r="ER267" s="279"/>
      <c r="ES267" s="212"/>
      <c r="ET267" s="291"/>
      <c r="EU267" s="320"/>
      <c r="EV267" s="320"/>
      <c r="EW267" s="320"/>
    </row>
    <row r="268" spans="42:153" ht="6" customHeight="1" x14ac:dyDescent="0.15">
      <c r="AP268" s="320"/>
      <c r="AQ268" s="320"/>
      <c r="AR268" s="320"/>
      <c r="AS268" s="320"/>
      <c r="AT268" s="320"/>
      <c r="AU268" s="320"/>
      <c r="AV268" s="320"/>
      <c r="AW268" s="320"/>
      <c r="AX268" s="320"/>
      <c r="AY268" s="320"/>
      <c r="AZ268" s="320"/>
      <c r="BA268" s="320"/>
      <c r="BB268" s="320"/>
      <c r="BC268" s="320"/>
      <c r="BD268" s="320"/>
      <c r="BE268" s="320"/>
      <c r="BF268" s="320"/>
      <c r="DU268" s="320"/>
      <c r="DV268" s="320"/>
      <c r="DW268" s="320"/>
      <c r="DX268" s="320"/>
      <c r="DY268" s="320"/>
      <c r="DZ268" s="320"/>
      <c r="EA268" s="287"/>
      <c r="EB268" s="287"/>
      <c r="EC268" s="287"/>
      <c r="ED268" s="287"/>
      <c r="EE268" s="287"/>
      <c r="EF268" s="212"/>
      <c r="EG268" s="320"/>
      <c r="EH268" s="320"/>
      <c r="EI268" s="320"/>
      <c r="EJ268" s="320"/>
      <c r="EK268" s="320"/>
      <c r="EL268" s="320"/>
      <c r="EM268" s="320"/>
      <c r="EN268" s="287"/>
      <c r="EO268" s="287"/>
      <c r="EP268" s="287"/>
      <c r="EQ268" s="287"/>
      <c r="ER268" s="287"/>
      <c r="ES268" s="212"/>
      <c r="ET268" s="291"/>
      <c r="EU268" s="320"/>
      <c r="EV268" s="320"/>
      <c r="EW268" s="320"/>
    </row>
    <row r="269" spans="42:153" ht="6" customHeight="1" x14ac:dyDescent="0.15">
      <c r="AP269" s="320"/>
      <c r="AQ269" s="279"/>
      <c r="AR269" s="279"/>
      <c r="AS269" s="279"/>
      <c r="AT269" s="279"/>
      <c r="AU269" s="279"/>
      <c r="AV269" s="279"/>
      <c r="AW269" s="279"/>
      <c r="AX269" s="279"/>
      <c r="AY269" s="291"/>
      <c r="AZ269" s="320"/>
      <c r="BA269" s="320"/>
      <c r="BB269" s="320"/>
      <c r="BC269" s="320"/>
      <c r="BD269" s="320"/>
      <c r="BE269" s="320"/>
      <c r="BF269" s="320"/>
      <c r="DU269" s="320"/>
      <c r="DV269" s="320"/>
      <c r="DW269" s="320"/>
      <c r="DX269" s="320"/>
      <c r="DY269" s="320"/>
      <c r="DZ269" s="320"/>
      <c r="EA269" s="287"/>
      <c r="EB269" s="287"/>
      <c r="EC269" s="287"/>
      <c r="ED269" s="287"/>
      <c r="EE269" s="287"/>
      <c r="EF269" s="212"/>
      <c r="EG269" s="320"/>
      <c r="EH269" s="320"/>
      <c r="EI269" s="320"/>
      <c r="EJ269" s="320"/>
      <c r="EK269" s="320"/>
      <c r="EL269" s="320"/>
      <c r="EM269" s="320"/>
      <c r="EN269" s="287"/>
      <c r="EO269" s="287"/>
      <c r="EP269" s="287"/>
      <c r="EQ269" s="287"/>
      <c r="ER269" s="287"/>
      <c r="ES269" s="212"/>
      <c r="ET269" s="291"/>
      <c r="EU269" s="320"/>
      <c r="EV269" s="320"/>
      <c r="EW269" s="320"/>
    </row>
    <row r="270" spans="42:153" ht="6" customHeight="1" x14ac:dyDescent="0.15">
      <c r="AP270" s="320"/>
      <c r="AQ270" s="279"/>
      <c r="AR270" s="279"/>
      <c r="AS270" s="279"/>
      <c r="AT270" s="279"/>
      <c r="AU270" s="279"/>
      <c r="AV270" s="279"/>
      <c r="AW270" s="279"/>
      <c r="AX270" s="279"/>
      <c r="AY270" s="291"/>
      <c r="AZ270" s="320"/>
      <c r="BA270" s="320"/>
      <c r="BB270" s="320"/>
      <c r="BC270" s="320"/>
      <c r="BD270" s="320"/>
      <c r="BE270" s="320"/>
      <c r="BF270" s="320"/>
      <c r="DU270" s="320"/>
      <c r="DV270" s="320"/>
      <c r="DW270" s="320"/>
      <c r="DX270" s="320"/>
      <c r="DY270" s="320"/>
      <c r="DZ270" s="320"/>
      <c r="EA270" s="287"/>
      <c r="EB270" s="287"/>
      <c r="EC270" s="287"/>
      <c r="ED270" s="287"/>
      <c r="EE270" s="287"/>
      <c r="EF270" s="212"/>
      <c r="EG270" s="320"/>
      <c r="EH270" s="320"/>
      <c r="EI270" s="320"/>
      <c r="EJ270" s="320"/>
      <c r="EK270" s="320"/>
      <c r="EL270" s="320"/>
      <c r="EM270" s="320"/>
      <c r="EN270" s="287"/>
      <c r="EO270" s="287"/>
      <c r="EP270" s="287"/>
      <c r="EQ270" s="287"/>
      <c r="ER270" s="287"/>
      <c r="ES270" s="212"/>
      <c r="ET270" s="291"/>
      <c r="EU270" s="320"/>
      <c r="EV270" s="320"/>
      <c r="EW270" s="320"/>
    </row>
    <row r="271" spans="42:153" ht="6" customHeight="1" x14ac:dyDescent="0.15">
      <c r="AP271" s="320"/>
      <c r="AQ271" s="320"/>
      <c r="AR271" s="320"/>
      <c r="AS271" s="320"/>
      <c r="AT271" s="287"/>
      <c r="AU271" s="287"/>
      <c r="AV271" s="287"/>
      <c r="AW271" s="287"/>
      <c r="AX271" s="287"/>
      <c r="AY271" s="212"/>
      <c r="AZ271" s="320"/>
      <c r="BA271" s="320"/>
      <c r="BB271" s="320"/>
      <c r="BC271" s="320"/>
      <c r="BD271" s="320"/>
      <c r="BE271" s="320"/>
      <c r="BF271" s="320"/>
      <c r="DU271" s="320"/>
      <c r="DV271" s="320"/>
      <c r="DW271" s="320"/>
      <c r="DX271" s="320"/>
      <c r="DY271" s="320"/>
      <c r="DZ271" s="320"/>
      <c r="EA271" s="287"/>
      <c r="EB271" s="287"/>
      <c r="EC271" s="287"/>
      <c r="ED271" s="287"/>
      <c r="EE271" s="287"/>
      <c r="EF271" s="212"/>
      <c r="EG271" s="320"/>
      <c r="EH271" s="320"/>
      <c r="EI271" s="320"/>
      <c r="EJ271" s="320"/>
      <c r="EK271" s="287"/>
      <c r="EL271" s="287"/>
      <c r="EM271" s="287"/>
      <c r="EN271" s="287"/>
      <c r="EO271" s="287"/>
      <c r="EP271" s="287"/>
      <c r="EQ271" s="287"/>
      <c r="ER271" s="287"/>
      <c r="ES271" s="212"/>
      <c r="ET271" s="291"/>
      <c r="EU271" s="320"/>
      <c r="EV271" s="320"/>
      <c r="EW271" s="320"/>
    </row>
    <row r="272" spans="42:153" ht="6" customHeight="1" x14ac:dyDescent="0.15">
      <c r="AP272" s="320"/>
      <c r="AQ272" s="320"/>
      <c r="AR272" s="320"/>
      <c r="AS272" s="320"/>
      <c r="AT272" s="287"/>
      <c r="AU272" s="287"/>
      <c r="AV272" s="287"/>
      <c r="AW272" s="287"/>
      <c r="AX272" s="287"/>
      <c r="AY272" s="212"/>
      <c r="AZ272" s="320"/>
      <c r="BA272" s="320"/>
      <c r="BB272" s="320"/>
      <c r="BC272" s="320"/>
      <c r="BD272" s="320"/>
      <c r="BE272" s="320"/>
      <c r="BF272" s="320"/>
      <c r="DU272" s="320"/>
      <c r="DV272" s="320"/>
      <c r="DW272" s="320"/>
      <c r="DX272" s="320"/>
      <c r="DY272" s="320"/>
      <c r="DZ272" s="320"/>
      <c r="EA272" s="320"/>
      <c r="EB272" s="320"/>
      <c r="EC272" s="320"/>
      <c r="ED272" s="320"/>
      <c r="EE272" s="320"/>
      <c r="EF272" s="320"/>
      <c r="EG272" s="320"/>
      <c r="EH272" s="320"/>
      <c r="EI272" s="320"/>
      <c r="EJ272" s="320"/>
      <c r="EK272" s="320"/>
      <c r="EL272" s="320"/>
      <c r="EM272" s="320"/>
      <c r="EN272" s="287"/>
      <c r="EO272" s="287"/>
      <c r="EP272" s="287"/>
      <c r="EQ272" s="287"/>
      <c r="ER272" s="287"/>
      <c r="ES272" s="212"/>
      <c r="ET272" s="212"/>
      <c r="EU272" s="320"/>
      <c r="EV272" s="320"/>
      <c r="EW272" s="320"/>
    </row>
    <row r="273" spans="42:153" ht="6" customHeight="1" x14ac:dyDescent="0.15">
      <c r="AP273" s="320"/>
      <c r="AQ273" s="320"/>
      <c r="AR273" s="320"/>
      <c r="AS273" s="320"/>
      <c r="AT273" s="320"/>
      <c r="AU273" s="320"/>
      <c r="AV273" s="320"/>
      <c r="AW273" s="320"/>
      <c r="AX273" s="320"/>
      <c r="AY273" s="320"/>
      <c r="AZ273" s="320"/>
      <c r="BA273" s="320"/>
      <c r="BB273" s="320"/>
      <c r="BC273" s="320"/>
      <c r="BD273" s="320"/>
      <c r="BE273" s="320"/>
      <c r="BF273" s="320"/>
      <c r="DU273" s="320"/>
      <c r="DV273" s="320"/>
      <c r="DW273" s="320"/>
      <c r="DX273" s="320"/>
      <c r="DY273" s="320"/>
      <c r="DZ273" s="320"/>
      <c r="EA273" s="320"/>
      <c r="EB273" s="320"/>
      <c r="EC273" s="320"/>
      <c r="ED273" s="320"/>
      <c r="EE273" s="320"/>
      <c r="EF273" s="320"/>
      <c r="EG273" s="320"/>
      <c r="EH273" s="320"/>
      <c r="EI273" s="320"/>
      <c r="EJ273" s="320"/>
      <c r="EK273" s="320"/>
      <c r="EL273" s="320"/>
      <c r="EM273" s="320"/>
      <c r="EN273" s="287"/>
      <c r="EO273" s="287"/>
      <c r="EP273" s="287"/>
      <c r="EQ273" s="287"/>
      <c r="ER273" s="287"/>
      <c r="ES273" s="212"/>
      <c r="ET273" s="212"/>
      <c r="EU273" s="320"/>
      <c r="EV273" s="320"/>
      <c r="EW273" s="320"/>
    </row>
    <row r="274" spans="42:153" ht="6" customHeight="1" x14ac:dyDescent="0.15">
      <c r="AP274" s="320"/>
      <c r="AQ274" s="320"/>
      <c r="AR274" s="320"/>
      <c r="AS274" s="320"/>
      <c r="AT274" s="320"/>
      <c r="AU274" s="320"/>
      <c r="AV274" s="320"/>
      <c r="AW274" s="320"/>
      <c r="AX274" s="320"/>
      <c r="AY274" s="320"/>
      <c r="AZ274" s="320"/>
      <c r="BA274" s="320"/>
      <c r="BB274" s="320"/>
      <c r="BC274" s="320"/>
      <c r="BD274" s="320"/>
      <c r="BE274" s="320"/>
      <c r="BF274" s="320"/>
      <c r="DU274" s="320"/>
      <c r="DV274" s="320"/>
      <c r="DW274" s="320"/>
      <c r="DX274" s="279"/>
      <c r="DY274" s="279"/>
      <c r="DZ274" s="279"/>
      <c r="EA274" s="279"/>
      <c r="EB274" s="279"/>
      <c r="EC274" s="279"/>
      <c r="ED274" s="279"/>
      <c r="EE274" s="279"/>
      <c r="EF274" s="212"/>
      <c r="EG274" s="320"/>
      <c r="EH274" s="320"/>
      <c r="EI274" s="320"/>
      <c r="EJ274" s="320"/>
      <c r="EK274" s="320"/>
      <c r="EL274" s="320"/>
      <c r="EM274" s="320"/>
      <c r="EN274" s="287"/>
      <c r="EO274" s="287"/>
      <c r="EP274" s="287"/>
      <c r="EQ274" s="287"/>
      <c r="ER274" s="287"/>
      <c r="ES274" s="212"/>
      <c r="ET274" s="212"/>
      <c r="EU274" s="320"/>
      <c r="EV274" s="320"/>
      <c r="EW274" s="320"/>
    </row>
    <row r="275" spans="42:153" ht="6" customHeight="1" x14ac:dyDescent="0.15">
      <c r="AP275" s="320"/>
      <c r="AQ275" s="279"/>
      <c r="AR275" s="279"/>
      <c r="AS275" s="279"/>
      <c r="AT275" s="279"/>
      <c r="AU275" s="279"/>
      <c r="AV275" s="279"/>
      <c r="AW275" s="279"/>
      <c r="AX275" s="279"/>
      <c r="AY275" s="291"/>
      <c r="AZ275" s="320"/>
      <c r="BA275" s="320"/>
      <c r="BB275" s="320"/>
      <c r="BC275" s="320"/>
      <c r="BD275" s="320"/>
      <c r="BE275" s="320"/>
      <c r="BF275" s="320"/>
      <c r="DU275" s="320"/>
      <c r="DV275" s="320"/>
      <c r="DW275" s="320"/>
      <c r="DX275" s="279"/>
      <c r="DY275" s="279"/>
      <c r="DZ275" s="279"/>
      <c r="EA275" s="279"/>
      <c r="EB275" s="279"/>
      <c r="EC275" s="279"/>
      <c r="ED275" s="279"/>
      <c r="EE275" s="279"/>
      <c r="EF275" s="212"/>
      <c r="EG275" s="320"/>
      <c r="EH275" s="320"/>
      <c r="EI275" s="320"/>
      <c r="EJ275" s="320"/>
      <c r="EK275" s="320"/>
      <c r="EL275" s="320"/>
      <c r="EM275" s="320"/>
      <c r="EN275" s="287"/>
      <c r="EO275" s="287"/>
      <c r="EP275" s="287"/>
      <c r="EQ275" s="287"/>
      <c r="ER275" s="287"/>
      <c r="ES275" s="212"/>
      <c r="ET275" s="212"/>
      <c r="EU275" s="320"/>
      <c r="EV275" s="320"/>
      <c r="EW275" s="320"/>
    </row>
    <row r="276" spans="42:153" ht="6" customHeight="1" x14ac:dyDescent="0.15">
      <c r="AP276" s="320"/>
      <c r="AQ276" s="279"/>
      <c r="AR276" s="279"/>
      <c r="AS276" s="279"/>
      <c r="AT276" s="279"/>
      <c r="AU276" s="279"/>
      <c r="AV276" s="279"/>
      <c r="AW276" s="279"/>
      <c r="AX276" s="279"/>
      <c r="AY276" s="291"/>
      <c r="AZ276" s="320"/>
      <c r="BA276" s="320"/>
      <c r="BB276" s="320"/>
      <c r="BC276" s="320"/>
      <c r="BD276" s="320"/>
      <c r="BE276" s="320"/>
      <c r="BF276" s="320"/>
      <c r="DU276" s="320"/>
      <c r="DV276" s="320"/>
      <c r="DW276" s="320"/>
      <c r="DX276" s="320"/>
      <c r="DY276" s="320"/>
      <c r="DZ276" s="320"/>
      <c r="EA276" s="287"/>
      <c r="EB276" s="287"/>
      <c r="EC276" s="287"/>
      <c r="ED276" s="287"/>
      <c r="EE276" s="287"/>
      <c r="EF276" s="212"/>
      <c r="EG276" s="320"/>
      <c r="EH276" s="320"/>
      <c r="EI276" s="320"/>
      <c r="EJ276" s="320"/>
      <c r="EK276" s="320"/>
      <c r="EL276" s="320"/>
      <c r="EM276" s="320"/>
      <c r="EN276" s="287"/>
      <c r="EO276" s="287"/>
      <c r="EP276" s="287"/>
      <c r="EQ276" s="287"/>
      <c r="ER276" s="287"/>
      <c r="ES276" s="212"/>
      <c r="ET276" s="320"/>
      <c r="EU276" s="320"/>
      <c r="EV276" s="320"/>
      <c r="EW276" s="320"/>
    </row>
    <row r="277" spans="42:153" ht="6" customHeight="1" x14ac:dyDescent="0.15">
      <c r="AP277" s="320"/>
      <c r="AQ277" s="320"/>
      <c r="AR277" s="320"/>
      <c r="AS277" s="320"/>
      <c r="AT277" s="287"/>
      <c r="AU277" s="287"/>
      <c r="AV277" s="287"/>
      <c r="AW277" s="287"/>
      <c r="AX277" s="287"/>
      <c r="AY277" s="212"/>
      <c r="AZ277" s="320"/>
      <c r="BA277" s="320"/>
      <c r="BB277" s="320"/>
      <c r="BC277" s="320"/>
      <c r="BD277" s="320"/>
      <c r="BE277" s="320"/>
      <c r="BF277" s="320"/>
      <c r="DU277" s="320"/>
      <c r="DV277" s="320"/>
      <c r="DW277" s="320"/>
      <c r="DX277" s="320"/>
      <c r="DY277" s="320"/>
      <c r="DZ277" s="320"/>
      <c r="EA277" s="287"/>
      <c r="EB277" s="287"/>
      <c r="EC277" s="287"/>
      <c r="ED277" s="287"/>
      <c r="EE277" s="287"/>
      <c r="EF277" s="212"/>
      <c r="EG277" s="320"/>
      <c r="EH277" s="320"/>
      <c r="EI277" s="320"/>
      <c r="EJ277" s="320"/>
      <c r="EK277" s="320"/>
      <c r="EL277" s="320"/>
      <c r="EM277" s="320"/>
      <c r="EN277" s="287"/>
      <c r="EO277" s="287"/>
      <c r="EP277" s="287"/>
      <c r="EQ277" s="287"/>
      <c r="ER277" s="287"/>
      <c r="ES277" s="212"/>
      <c r="ET277" s="320"/>
      <c r="EU277" s="320"/>
      <c r="EV277" s="320"/>
      <c r="EW277" s="320"/>
    </row>
    <row r="278" spans="42:153" ht="6" customHeight="1" x14ac:dyDescent="0.15">
      <c r="AP278" s="320"/>
      <c r="AQ278" s="320"/>
      <c r="AR278" s="320"/>
      <c r="AS278" s="320"/>
      <c r="AT278" s="287"/>
      <c r="AU278" s="287"/>
      <c r="AV278" s="287"/>
      <c r="AW278" s="287"/>
      <c r="AX278" s="287"/>
      <c r="AY278" s="212"/>
      <c r="AZ278" s="320"/>
      <c r="BA278" s="320"/>
      <c r="BB278" s="320"/>
      <c r="BC278" s="320"/>
      <c r="BD278" s="320"/>
      <c r="BE278" s="320"/>
      <c r="BF278" s="320"/>
      <c r="DU278" s="320"/>
      <c r="DV278" s="320"/>
      <c r="DW278" s="320"/>
      <c r="DX278" s="320"/>
      <c r="DY278" s="320"/>
      <c r="DZ278" s="320"/>
      <c r="EA278" s="287"/>
      <c r="EB278" s="287"/>
      <c r="EC278" s="287"/>
      <c r="ED278" s="287"/>
      <c r="EE278" s="287"/>
      <c r="EF278" s="212"/>
      <c r="EG278" s="320"/>
      <c r="EH278" s="320"/>
      <c r="EI278" s="320"/>
      <c r="EJ278" s="320"/>
      <c r="EK278" s="320"/>
      <c r="EL278" s="320"/>
      <c r="EM278" s="320"/>
      <c r="EN278" s="287"/>
      <c r="EO278" s="287"/>
      <c r="EP278" s="287"/>
      <c r="EQ278" s="287"/>
      <c r="ER278" s="287"/>
      <c r="ES278" s="212"/>
      <c r="ET278" s="212"/>
      <c r="EU278" s="320"/>
      <c r="EV278" s="320"/>
      <c r="EW278" s="320"/>
    </row>
    <row r="279" spans="42:153" ht="6" customHeight="1" x14ac:dyDescent="0.15">
      <c r="AP279" s="320"/>
      <c r="AQ279" s="320"/>
      <c r="AR279" s="320"/>
      <c r="AS279" s="320"/>
      <c r="AT279" s="320"/>
      <c r="AU279" s="320"/>
      <c r="AV279" s="320"/>
      <c r="AW279" s="320"/>
      <c r="AX279" s="320"/>
      <c r="AY279" s="320"/>
      <c r="AZ279" s="320"/>
      <c r="BA279" s="320"/>
      <c r="BB279" s="320"/>
      <c r="BC279" s="320"/>
      <c r="BD279" s="320"/>
      <c r="BE279" s="320"/>
      <c r="BF279" s="320"/>
      <c r="DU279" s="320"/>
      <c r="DV279" s="320"/>
      <c r="DW279" s="320"/>
      <c r="DX279" s="320"/>
      <c r="DY279" s="320"/>
      <c r="DZ279" s="320"/>
      <c r="EA279" s="287"/>
      <c r="EB279" s="287"/>
      <c r="EC279" s="287"/>
      <c r="ED279" s="287"/>
      <c r="EE279" s="287"/>
      <c r="EF279" s="212"/>
      <c r="EG279" s="320"/>
      <c r="EH279" s="320"/>
      <c r="EI279" s="320"/>
      <c r="EJ279" s="320"/>
      <c r="EK279" s="320"/>
      <c r="EL279" s="320"/>
      <c r="EM279" s="320"/>
      <c r="EN279" s="287"/>
      <c r="EO279" s="287"/>
      <c r="EP279" s="287"/>
      <c r="EQ279" s="287"/>
      <c r="ER279" s="287"/>
      <c r="ES279" s="212"/>
      <c r="ET279" s="212"/>
      <c r="EU279" s="320"/>
      <c r="EV279" s="320"/>
      <c r="EW279" s="320"/>
    </row>
    <row r="280" spans="42:153" ht="6" customHeight="1" x14ac:dyDescent="0.15">
      <c r="AP280" s="320"/>
      <c r="AQ280" s="320"/>
      <c r="AR280" s="320"/>
      <c r="AS280" s="320"/>
      <c r="AT280" s="320"/>
      <c r="AU280" s="320"/>
      <c r="AV280" s="320"/>
      <c r="AW280" s="320"/>
      <c r="AX280" s="320"/>
      <c r="AY280" s="320"/>
      <c r="AZ280" s="320"/>
      <c r="BA280" s="320"/>
      <c r="BB280" s="320"/>
      <c r="BC280" s="320"/>
      <c r="BD280" s="320"/>
      <c r="BE280" s="320"/>
      <c r="BF280" s="320"/>
      <c r="DU280" s="320"/>
      <c r="DV280" s="320"/>
      <c r="DW280" s="320"/>
      <c r="DX280" s="320"/>
      <c r="DY280" s="320"/>
      <c r="DZ280" s="320"/>
      <c r="EA280" s="320"/>
      <c r="EB280" s="320"/>
      <c r="EC280" s="320"/>
      <c r="ED280" s="320"/>
      <c r="EE280" s="320"/>
      <c r="EF280" s="320"/>
      <c r="EG280" s="320"/>
      <c r="EH280" s="320"/>
      <c r="EI280" s="320"/>
      <c r="EJ280" s="320"/>
      <c r="EK280" s="320"/>
      <c r="EL280" s="320"/>
      <c r="EM280" s="320"/>
      <c r="EN280" s="287"/>
      <c r="EO280" s="287"/>
      <c r="EP280" s="287"/>
      <c r="EQ280" s="287"/>
      <c r="ER280" s="287"/>
      <c r="ES280" s="212"/>
      <c r="ET280" s="212"/>
      <c r="EU280" s="320"/>
      <c r="EV280" s="320"/>
      <c r="EW280" s="320"/>
    </row>
    <row r="281" spans="42:153" ht="6" customHeight="1" x14ac:dyDescent="0.15">
      <c r="AP281" s="320"/>
      <c r="AQ281" s="320"/>
      <c r="AR281" s="320"/>
      <c r="AS281" s="320"/>
      <c r="AT281" s="320"/>
      <c r="AU281" s="320"/>
      <c r="AV281" s="320"/>
      <c r="AW281" s="320"/>
      <c r="AX281" s="320"/>
      <c r="AY281" s="320"/>
      <c r="AZ281" s="320"/>
      <c r="BA281" s="320"/>
      <c r="BB281" s="320"/>
      <c r="BC281" s="320"/>
      <c r="BD281" s="320"/>
      <c r="BE281" s="320"/>
      <c r="BF281" s="320"/>
      <c r="DU281" s="320"/>
      <c r="DV281" s="320"/>
      <c r="DW281" s="320"/>
      <c r="DX281" s="320"/>
      <c r="DY281" s="320"/>
      <c r="DZ281" s="320"/>
      <c r="EA281" s="320"/>
      <c r="EB281" s="320"/>
      <c r="EC281" s="320"/>
      <c r="ED281" s="320"/>
      <c r="EE281" s="320"/>
      <c r="EF281" s="320"/>
      <c r="EG281" s="320"/>
      <c r="EH281" s="320"/>
      <c r="EI281" s="320"/>
      <c r="EJ281" s="320"/>
      <c r="EK281" s="320"/>
      <c r="EL281" s="320"/>
      <c r="EM281" s="320"/>
      <c r="EN281" s="287"/>
      <c r="EO281" s="287"/>
      <c r="EP281" s="287"/>
      <c r="EQ281" s="287"/>
      <c r="ER281" s="287"/>
      <c r="ES281" s="212"/>
      <c r="ET281" s="212"/>
      <c r="EU281" s="320"/>
      <c r="EV281" s="320"/>
      <c r="EW281" s="320"/>
    </row>
    <row r="282" spans="42:153" ht="6" customHeight="1" x14ac:dyDescent="0.15">
      <c r="AP282" s="320"/>
      <c r="AQ282" s="320"/>
      <c r="AR282" s="320"/>
      <c r="AS282" s="320"/>
      <c r="AT282" s="320"/>
      <c r="AU282" s="320"/>
      <c r="AV282" s="320"/>
      <c r="AW282" s="320"/>
      <c r="AX282" s="320"/>
      <c r="AY282" s="320"/>
      <c r="AZ282" s="320"/>
      <c r="BA282" s="320"/>
      <c r="BB282" s="320"/>
      <c r="BC282" s="320"/>
      <c r="BD282" s="320"/>
      <c r="BE282" s="320"/>
      <c r="BF282" s="320"/>
      <c r="DU282" s="320"/>
      <c r="DV282" s="320"/>
      <c r="DW282" s="320"/>
      <c r="DX282" s="279"/>
      <c r="DY282" s="279"/>
      <c r="DZ282" s="279"/>
      <c r="EA282" s="279"/>
      <c r="EB282" s="279"/>
      <c r="EC282" s="279"/>
      <c r="ED282" s="279"/>
      <c r="EE282" s="279"/>
      <c r="EF282" s="212"/>
      <c r="EG282" s="320"/>
      <c r="EH282" s="320"/>
      <c r="EI282" s="320"/>
      <c r="EJ282" s="320"/>
      <c r="EK282" s="320"/>
      <c r="EL282" s="320"/>
      <c r="EM282" s="320"/>
      <c r="EN282" s="320"/>
      <c r="EO282" s="320"/>
      <c r="EP282" s="320"/>
      <c r="EQ282" s="320"/>
      <c r="ER282" s="320"/>
      <c r="ES282" s="320"/>
      <c r="ET282" s="212"/>
      <c r="EU282" s="320"/>
      <c r="EV282" s="320"/>
      <c r="EW282" s="320"/>
    </row>
    <row r="283" spans="42:153" ht="6" customHeight="1" x14ac:dyDescent="0.15">
      <c r="AP283" s="320"/>
      <c r="AQ283" s="320"/>
      <c r="AR283" s="320"/>
      <c r="AS283" s="320"/>
      <c r="AT283" s="320"/>
      <c r="AU283" s="320"/>
      <c r="AV283" s="320"/>
      <c r="AW283" s="320"/>
      <c r="AX283" s="320"/>
      <c r="AY283" s="320"/>
      <c r="AZ283" s="320"/>
      <c r="BA283" s="320"/>
      <c r="BB283" s="320"/>
      <c r="BC283" s="320"/>
      <c r="BD283" s="320"/>
      <c r="BE283" s="320"/>
      <c r="BF283" s="320"/>
      <c r="DU283" s="320"/>
      <c r="DV283" s="320"/>
      <c r="DW283" s="320"/>
      <c r="DX283" s="279"/>
      <c r="DY283" s="279"/>
      <c r="DZ283" s="279"/>
      <c r="EA283" s="279"/>
      <c r="EB283" s="279"/>
      <c r="EC283" s="279"/>
      <c r="ED283" s="279"/>
      <c r="EE283" s="279"/>
      <c r="EF283" s="212"/>
      <c r="EG283" s="320"/>
      <c r="EH283" s="320"/>
      <c r="EI283" s="320"/>
      <c r="EJ283" s="320"/>
      <c r="EK283" s="320"/>
      <c r="EL283" s="320"/>
      <c r="EM283" s="320"/>
      <c r="EN283" s="320"/>
      <c r="EO283" s="320"/>
      <c r="EP283" s="320"/>
      <c r="EQ283" s="320"/>
      <c r="ER283" s="320"/>
      <c r="ES283" s="320"/>
      <c r="ET283" s="212"/>
      <c r="EU283" s="320"/>
      <c r="EV283" s="320"/>
      <c r="EW283" s="320"/>
    </row>
    <row r="284" spans="42:153" ht="6" customHeight="1" x14ac:dyDescent="0.15">
      <c r="AP284" s="320"/>
      <c r="AQ284" s="320"/>
      <c r="AR284" s="320"/>
      <c r="AS284" s="320"/>
      <c r="AT284" s="320"/>
      <c r="AU284" s="320"/>
      <c r="AV284" s="320"/>
      <c r="AW284" s="320"/>
      <c r="AX284" s="320"/>
      <c r="AY284" s="320"/>
      <c r="AZ284" s="320"/>
      <c r="BA284" s="320"/>
      <c r="BB284" s="320"/>
      <c r="BC284" s="320"/>
      <c r="BD284" s="320"/>
      <c r="BE284" s="320"/>
      <c r="BF284" s="320"/>
      <c r="DU284" s="320"/>
      <c r="DV284" s="320"/>
      <c r="DW284" s="320"/>
      <c r="DX284" s="320"/>
      <c r="DY284" s="320"/>
      <c r="DZ284" s="320"/>
      <c r="EA284" s="287"/>
      <c r="EB284" s="287"/>
      <c r="EC284" s="287"/>
      <c r="ED284" s="287"/>
      <c r="EE284" s="287"/>
      <c r="EF284" s="212"/>
      <c r="EG284" s="320"/>
      <c r="EH284" s="320"/>
      <c r="EI284" s="320"/>
      <c r="EJ284" s="320"/>
      <c r="EK284" s="279"/>
      <c r="EL284" s="279"/>
      <c r="EM284" s="279"/>
      <c r="EN284" s="279"/>
      <c r="EO284" s="279"/>
      <c r="EP284" s="279"/>
      <c r="EQ284" s="279"/>
      <c r="ER284" s="279"/>
      <c r="ES284" s="212"/>
      <c r="ET284" s="320"/>
      <c r="EU284" s="320"/>
      <c r="EV284" s="320"/>
      <c r="EW284" s="320"/>
    </row>
    <row r="285" spans="42:153" ht="6" customHeight="1" x14ac:dyDescent="0.15">
      <c r="AP285" s="320"/>
      <c r="AQ285" s="320"/>
      <c r="AR285" s="320"/>
      <c r="AS285" s="320"/>
      <c r="AT285" s="320"/>
      <c r="AU285" s="320"/>
      <c r="AV285" s="320"/>
      <c r="AW285" s="320"/>
      <c r="AX285" s="320"/>
      <c r="AY285" s="320"/>
      <c r="AZ285" s="320"/>
      <c r="BA285" s="320"/>
      <c r="BB285" s="320"/>
      <c r="BC285" s="320"/>
      <c r="BD285" s="320"/>
      <c r="BE285" s="320"/>
      <c r="BF285" s="320"/>
      <c r="DU285" s="320"/>
      <c r="DV285" s="320"/>
      <c r="DW285" s="320"/>
      <c r="DX285" s="320"/>
      <c r="DY285" s="320"/>
      <c r="DZ285" s="320"/>
      <c r="EA285" s="287"/>
      <c r="EB285" s="287"/>
      <c r="EC285" s="287"/>
      <c r="ED285" s="287"/>
      <c r="EE285" s="287"/>
      <c r="EF285" s="212"/>
      <c r="EG285" s="320"/>
      <c r="EH285" s="320"/>
      <c r="EI285" s="320"/>
      <c r="EJ285" s="320"/>
      <c r="EK285" s="279"/>
      <c r="EL285" s="279"/>
      <c r="EM285" s="279"/>
      <c r="EN285" s="279"/>
      <c r="EO285" s="279"/>
      <c r="EP285" s="279"/>
      <c r="EQ285" s="279"/>
      <c r="ER285" s="279"/>
      <c r="ES285" s="212"/>
      <c r="ET285" s="320"/>
      <c r="EU285" s="320"/>
      <c r="EV285" s="320"/>
      <c r="EW285" s="320"/>
    </row>
    <row r="286" spans="42:153" ht="6" customHeight="1" x14ac:dyDescent="0.15">
      <c r="AP286" s="320"/>
      <c r="AQ286" s="320"/>
      <c r="AR286" s="320"/>
      <c r="AS286" s="320"/>
      <c r="AT286" s="320"/>
      <c r="AU286" s="320"/>
      <c r="AV286" s="320"/>
      <c r="AW286" s="320"/>
      <c r="AX286" s="320"/>
      <c r="AY286" s="320"/>
      <c r="AZ286" s="320"/>
      <c r="BA286" s="320"/>
      <c r="BB286" s="320"/>
      <c r="BC286" s="320"/>
      <c r="BD286" s="320"/>
      <c r="BE286" s="320"/>
      <c r="BF286" s="320"/>
      <c r="DU286" s="320"/>
      <c r="DV286" s="320"/>
      <c r="DW286" s="320"/>
      <c r="DX286" s="320"/>
      <c r="DY286" s="320"/>
      <c r="DZ286" s="320"/>
      <c r="EA286" s="287"/>
      <c r="EB286" s="287"/>
      <c r="EC286" s="287"/>
      <c r="ED286" s="287"/>
      <c r="EE286" s="287"/>
      <c r="EF286" s="291"/>
      <c r="EG286" s="320"/>
      <c r="EH286" s="320"/>
      <c r="EI286" s="320"/>
      <c r="EJ286" s="320"/>
      <c r="EK286" s="320"/>
      <c r="EL286" s="320"/>
      <c r="EM286" s="320"/>
      <c r="EN286" s="287"/>
      <c r="EO286" s="287"/>
      <c r="EP286" s="287"/>
      <c r="EQ286" s="287"/>
      <c r="ER286" s="287"/>
      <c r="ES286" s="212"/>
      <c r="ET286" s="212"/>
      <c r="EU286" s="320"/>
      <c r="EV286" s="320"/>
      <c r="EW286" s="320"/>
    </row>
    <row r="287" spans="42:153" ht="6" customHeight="1" x14ac:dyDescent="0.15">
      <c r="AP287" s="320"/>
      <c r="AQ287" s="320"/>
      <c r="AR287" s="320"/>
      <c r="AS287" s="320"/>
      <c r="AT287" s="320"/>
      <c r="AU287" s="320"/>
      <c r="AV287" s="320"/>
      <c r="AW287" s="320"/>
      <c r="AX287" s="320"/>
      <c r="AY287" s="320"/>
      <c r="AZ287" s="320"/>
      <c r="BA287" s="320"/>
      <c r="BB287" s="320"/>
      <c r="BC287" s="320"/>
      <c r="BD287" s="320"/>
      <c r="BE287" s="320"/>
      <c r="BF287" s="320"/>
      <c r="DU287" s="320"/>
      <c r="DV287" s="320"/>
      <c r="DW287" s="320"/>
      <c r="DX287" s="320"/>
      <c r="DY287" s="320"/>
      <c r="DZ287" s="320"/>
      <c r="EA287" s="287"/>
      <c r="EB287" s="287"/>
      <c r="EC287" s="287"/>
      <c r="ED287" s="287"/>
      <c r="EE287" s="287"/>
      <c r="EF287" s="291"/>
      <c r="EG287" s="320"/>
      <c r="EH287" s="320"/>
      <c r="EI287" s="320"/>
      <c r="EJ287" s="320"/>
      <c r="EK287" s="320"/>
      <c r="EL287" s="320"/>
      <c r="EM287" s="320"/>
      <c r="EN287" s="287"/>
      <c r="EO287" s="287"/>
      <c r="EP287" s="287"/>
      <c r="EQ287" s="287"/>
      <c r="ER287" s="287"/>
      <c r="ES287" s="212"/>
      <c r="ET287" s="212"/>
      <c r="EU287" s="320"/>
      <c r="EV287" s="320"/>
      <c r="EW287" s="320"/>
    </row>
    <row r="288" spans="42:153" ht="6" customHeight="1" x14ac:dyDescent="0.15">
      <c r="AP288" s="320"/>
      <c r="AQ288" s="320"/>
      <c r="AR288" s="320"/>
      <c r="AS288" s="320"/>
      <c r="AT288" s="320"/>
      <c r="AU288" s="320"/>
      <c r="AV288" s="320"/>
      <c r="AW288" s="320"/>
      <c r="AX288" s="320"/>
      <c r="AY288" s="320"/>
      <c r="AZ288" s="320"/>
      <c r="BA288" s="320"/>
      <c r="BB288" s="320"/>
      <c r="BC288" s="320"/>
      <c r="BD288" s="320"/>
      <c r="BE288" s="320"/>
      <c r="BF288" s="320"/>
      <c r="DU288" s="320"/>
      <c r="DV288" s="320"/>
      <c r="DW288" s="320"/>
      <c r="DX288" s="320"/>
      <c r="DY288" s="320"/>
      <c r="DZ288" s="320"/>
      <c r="EA288" s="287"/>
      <c r="EB288" s="287"/>
      <c r="EC288" s="287"/>
      <c r="ED288" s="287"/>
      <c r="EE288" s="287"/>
      <c r="EF288" s="212"/>
      <c r="EG288" s="320"/>
      <c r="EH288" s="320"/>
      <c r="EI288" s="320"/>
      <c r="EJ288" s="320"/>
      <c r="EK288" s="320"/>
      <c r="EL288" s="320"/>
      <c r="EM288" s="320"/>
      <c r="EN288" s="287"/>
      <c r="EO288" s="287"/>
      <c r="EP288" s="287"/>
      <c r="EQ288" s="287"/>
      <c r="ER288" s="287"/>
      <c r="ES288" s="212"/>
      <c r="ET288" s="212"/>
      <c r="EU288" s="320"/>
      <c r="EV288" s="320"/>
      <c r="EW288" s="320"/>
    </row>
    <row r="289" spans="42:153" ht="6" customHeight="1" x14ac:dyDescent="0.15">
      <c r="AP289" s="320"/>
      <c r="AQ289" s="320"/>
      <c r="AR289" s="320"/>
      <c r="AS289" s="320"/>
      <c r="AT289" s="320"/>
      <c r="AU289" s="320"/>
      <c r="AV289" s="320"/>
      <c r="AW289" s="320"/>
      <c r="AX289" s="320"/>
      <c r="AY289" s="320"/>
      <c r="AZ289" s="320"/>
      <c r="BA289" s="320"/>
      <c r="BB289" s="320"/>
      <c r="BC289" s="320"/>
      <c r="BD289" s="320"/>
      <c r="BE289" s="320"/>
      <c r="BF289" s="320"/>
      <c r="DU289" s="320"/>
      <c r="DV289" s="320"/>
      <c r="DW289" s="320"/>
      <c r="DX289" s="320"/>
      <c r="DY289" s="320"/>
      <c r="DZ289" s="320"/>
      <c r="EA289" s="287"/>
      <c r="EB289" s="287"/>
      <c r="EC289" s="287"/>
      <c r="ED289" s="287"/>
      <c r="EE289" s="287"/>
      <c r="EF289" s="212"/>
      <c r="EG289" s="320"/>
      <c r="EH289" s="320"/>
      <c r="EI289" s="320"/>
      <c r="EJ289" s="320"/>
      <c r="EK289" s="320"/>
      <c r="EL289" s="320"/>
      <c r="EM289" s="320"/>
      <c r="EN289" s="287"/>
      <c r="EO289" s="287"/>
      <c r="EP289" s="287"/>
      <c r="EQ289" s="287"/>
      <c r="ER289" s="287"/>
      <c r="ES289" s="212"/>
      <c r="ET289" s="212"/>
      <c r="EU289" s="320"/>
      <c r="EV289" s="320"/>
      <c r="EW289" s="320"/>
    </row>
    <row r="290" spans="42:153" ht="6" customHeight="1" x14ac:dyDescent="0.15">
      <c r="AP290" s="320"/>
      <c r="AQ290" s="320"/>
      <c r="AR290" s="320"/>
      <c r="AS290" s="320"/>
      <c r="AT290" s="320"/>
      <c r="AU290" s="320"/>
      <c r="AV290" s="320"/>
      <c r="AW290" s="320"/>
      <c r="AX290" s="320"/>
      <c r="AY290" s="320"/>
      <c r="AZ290" s="320"/>
      <c r="BA290" s="320"/>
      <c r="BB290" s="320"/>
      <c r="BC290" s="320"/>
      <c r="BD290" s="320"/>
      <c r="BE290" s="320"/>
      <c r="BF290" s="320"/>
      <c r="DU290" s="320"/>
      <c r="DV290" s="320"/>
      <c r="DW290" s="320"/>
      <c r="DX290" s="320"/>
      <c r="DY290" s="320"/>
      <c r="DZ290" s="320"/>
      <c r="EA290" s="287"/>
      <c r="EB290" s="287"/>
      <c r="EC290" s="287"/>
      <c r="ED290" s="287"/>
      <c r="EE290" s="287"/>
      <c r="EF290" s="291"/>
      <c r="EG290" s="320"/>
      <c r="EH290" s="320"/>
      <c r="EI290" s="320"/>
      <c r="EJ290" s="320"/>
      <c r="EK290" s="320"/>
      <c r="EL290" s="320"/>
      <c r="EM290" s="320"/>
      <c r="EN290" s="320"/>
      <c r="EO290" s="320"/>
      <c r="EP290" s="320"/>
      <c r="EQ290" s="320"/>
      <c r="ER290" s="320"/>
      <c r="ES290" s="320"/>
      <c r="ET290" s="291"/>
      <c r="EU290" s="320"/>
      <c r="EV290" s="320"/>
      <c r="EW290" s="320"/>
    </row>
    <row r="291" spans="42:153" ht="6" customHeight="1" x14ac:dyDescent="0.15">
      <c r="AP291" s="320"/>
      <c r="AQ291" s="320"/>
      <c r="AR291" s="320"/>
      <c r="AS291" s="320"/>
      <c r="AT291" s="320"/>
      <c r="AU291" s="320"/>
      <c r="AV291" s="320"/>
      <c r="AW291" s="320"/>
      <c r="AX291" s="320"/>
      <c r="AY291" s="320"/>
      <c r="AZ291" s="320"/>
      <c r="BA291" s="320"/>
      <c r="BB291" s="320"/>
      <c r="BC291" s="320"/>
      <c r="BD291" s="320"/>
      <c r="BE291" s="320"/>
      <c r="BF291" s="320"/>
      <c r="DU291" s="320"/>
      <c r="DV291" s="320"/>
      <c r="DW291" s="320"/>
      <c r="DX291" s="320"/>
      <c r="DY291" s="320"/>
      <c r="DZ291" s="320"/>
      <c r="EA291" s="287"/>
      <c r="EB291" s="287"/>
      <c r="EC291" s="287"/>
      <c r="ED291" s="287"/>
      <c r="EE291" s="287"/>
      <c r="EF291" s="291"/>
      <c r="EG291" s="320"/>
      <c r="EH291" s="320"/>
      <c r="EI291" s="320"/>
      <c r="EJ291" s="320"/>
      <c r="EK291" s="320"/>
      <c r="EL291" s="320"/>
      <c r="EM291" s="320"/>
      <c r="EN291" s="320"/>
      <c r="EO291" s="320"/>
      <c r="EP291" s="320"/>
      <c r="EQ291" s="320"/>
      <c r="ER291" s="320"/>
      <c r="ES291" s="320"/>
      <c r="ET291" s="291"/>
      <c r="EU291" s="320"/>
      <c r="EV291" s="320"/>
      <c r="EW291" s="320"/>
    </row>
    <row r="292" spans="42:153" ht="6" customHeight="1" x14ac:dyDescent="0.15">
      <c r="AP292" s="320"/>
      <c r="AQ292" s="320"/>
      <c r="AR292" s="320"/>
      <c r="AS292" s="320"/>
      <c r="AT292" s="320"/>
      <c r="AU292" s="320"/>
      <c r="AV292" s="320"/>
      <c r="AW292" s="320"/>
      <c r="AX292" s="320"/>
      <c r="AY292" s="320"/>
      <c r="AZ292" s="320"/>
      <c r="BA292" s="320"/>
      <c r="BB292" s="320"/>
      <c r="BC292" s="320"/>
      <c r="BD292" s="320"/>
      <c r="BE292" s="320"/>
      <c r="BF292" s="320"/>
      <c r="DU292" s="320"/>
      <c r="DV292" s="320"/>
      <c r="DW292" s="320"/>
      <c r="DX292" s="320"/>
      <c r="DY292" s="320"/>
      <c r="DZ292" s="320"/>
      <c r="EA292" s="320"/>
      <c r="EB292" s="320"/>
      <c r="EC292" s="320"/>
      <c r="ED292" s="320"/>
      <c r="EE292" s="320"/>
      <c r="EF292" s="320"/>
      <c r="EG292" s="320"/>
      <c r="EH292" s="320"/>
      <c r="EI292" s="279"/>
      <c r="EJ292" s="279"/>
      <c r="EK292" s="279"/>
      <c r="EL292" s="279"/>
      <c r="EM292" s="279"/>
      <c r="EN292" s="279"/>
      <c r="EO292" s="279"/>
      <c r="EP292" s="279"/>
      <c r="EQ292" s="279"/>
      <c r="ER292" s="279"/>
      <c r="ES292" s="212"/>
      <c r="ET292" s="212"/>
      <c r="EU292" s="320"/>
      <c r="EV292" s="320"/>
      <c r="EW292" s="320"/>
    </row>
    <row r="293" spans="42:153" ht="6" customHeight="1" x14ac:dyDescent="0.15">
      <c r="AP293" s="320"/>
      <c r="AQ293" s="320"/>
      <c r="AR293" s="320"/>
      <c r="AS293" s="320"/>
      <c r="AT293" s="320"/>
      <c r="AU293" s="320"/>
      <c r="AV293" s="320"/>
      <c r="AW293" s="320"/>
      <c r="AX293" s="320"/>
      <c r="AY293" s="320"/>
      <c r="AZ293" s="320"/>
      <c r="BA293" s="320"/>
      <c r="BB293" s="320"/>
      <c r="BC293" s="320"/>
      <c r="BD293" s="320"/>
      <c r="BE293" s="320"/>
      <c r="BF293" s="320"/>
      <c r="DU293" s="320"/>
      <c r="DV293" s="320"/>
      <c r="DW293" s="320"/>
      <c r="DX293" s="320"/>
      <c r="DY293" s="320"/>
      <c r="DZ293" s="320"/>
      <c r="EA293" s="320"/>
      <c r="EB293" s="320"/>
      <c r="EC293" s="320"/>
      <c r="ED293" s="320"/>
      <c r="EE293" s="320"/>
      <c r="EF293" s="320"/>
      <c r="EG293" s="320"/>
      <c r="EH293" s="320"/>
      <c r="EI293" s="279"/>
      <c r="EJ293" s="279"/>
      <c r="EK293" s="279"/>
      <c r="EL293" s="279"/>
      <c r="EM293" s="279"/>
      <c r="EN293" s="279"/>
      <c r="EO293" s="279"/>
      <c r="EP293" s="279"/>
      <c r="EQ293" s="279"/>
      <c r="ER293" s="279"/>
      <c r="ES293" s="212"/>
      <c r="ET293" s="212"/>
      <c r="EU293" s="320"/>
      <c r="EV293" s="320"/>
      <c r="EW293" s="320"/>
    </row>
    <row r="294" spans="42:153" ht="6" customHeight="1" x14ac:dyDescent="0.15">
      <c r="AP294" s="320"/>
      <c r="AQ294" s="320"/>
      <c r="AR294" s="320"/>
      <c r="AS294" s="320"/>
      <c r="AT294" s="320"/>
      <c r="AU294" s="320"/>
      <c r="AV294" s="320"/>
      <c r="AW294" s="320"/>
      <c r="AX294" s="320"/>
      <c r="AY294" s="320"/>
      <c r="AZ294" s="320"/>
      <c r="BA294" s="320"/>
      <c r="BB294" s="320"/>
      <c r="BC294" s="320"/>
      <c r="BD294" s="320"/>
      <c r="BE294" s="320"/>
      <c r="BF294" s="320"/>
      <c r="DU294" s="320"/>
      <c r="DV294" s="320"/>
      <c r="DW294" s="320"/>
      <c r="DX294" s="279"/>
      <c r="DY294" s="279"/>
      <c r="DZ294" s="279"/>
      <c r="EA294" s="279"/>
      <c r="EB294" s="279"/>
      <c r="EC294" s="279"/>
      <c r="ED294" s="279"/>
      <c r="EE294" s="279"/>
      <c r="EF294" s="212"/>
      <c r="EG294" s="320"/>
      <c r="EH294" s="320"/>
      <c r="EI294" s="320"/>
      <c r="EJ294" s="320"/>
      <c r="EK294" s="320"/>
      <c r="EL294" s="320"/>
      <c r="EM294" s="320"/>
      <c r="EN294" s="287"/>
      <c r="EO294" s="287"/>
      <c r="EP294" s="287"/>
      <c r="EQ294" s="287"/>
      <c r="ER294" s="287"/>
      <c r="ES294" s="212"/>
      <c r="ET294" s="291"/>
      <c r="EU294" s="320"/>
      <c r="EV294" s="320"/>
      <c r="EW294" s="320"/>
    </row>
    <row r="295" spans="42:153" ht="6" customHeight="1" x14ac:dyDescent="0.15">
      <c r="AP295" s="320"/>
      <c r="AQ295" s="320"/>
      <c r="AR295" s="320"/>
      <c r="AS295" s="320"/>
      <c r="AT295" s="320"/>
      <c r="AU295" s="320"/>
      <c r="AV295" s="320"/>
      <c r="AW295" s="320"/>
      <c r="AX295" s="320"/>
      <c r="AY295" s="320"/>
      <c r="AZ295" s="320"/>
      <c r="BA295" s="320"/>
      <c r="BB295" s="320"/>
      <c r="BC295" s="320"/>
      <c r="BD295" s="320"/>
      <c r="BE295" s="320"/>
      <c r="BF295" s="320"/>
      <c r="DU295" s="320"/>
      <c r="DV295" s="320"/>
      <c r="DW295" s="320"/>
      <c r="DX295" s="279"/>
      <c r="DY295" s="279"/>
      <c r="DZ295" s="279"/>
      <c r="EA295" s="279"/>
      <c r="EB295" s="279"/>
      <c r="EC295" s="279"/>
      <c r="ED295" s="279"/>
      <c r="EE295" s="279"/>
      <c r="EF295" s="212"/>
      <c r="EG295" s="320"/>
      <c r="EH295" s="320"/>
      <c r="EI295" s="320"/>
      <c r="EJ295" s="320"/>
      <c r="EK295" s="320"/>
      <c r="EL295" s="320"/>
      <c r="EM295" s="320"/>
      <c r="EN295" s="287"/>
      <c r="EO295" s="287"/>
      <c r="EP295" s="287"/>
      <c r="EQ295" s="287"/>
      <c r="ER295" s="287"/>
      <c r="ES295" s="212"/>
      <c r="ET295" s="291"/>
      <c r="EU295" s="320"/>
      <c r="EV295" s="320"/>
      <c r="EW295" s="320"/>
    </row>
    <row r="296" spans="42:153" ht="6" customHeight="1" x14ac:dyDescent="0.15">
      <c r="AP296" s="320"/>
      <c r="AQ296" s="320"/>
      <c r="AR296" s="320"/>
      <c r="AS296" s="320"/>
      <c r="AT296" s="320"/>
      <c r="AU296" s="320"/>
      <c r="AV296" s="320"/>
      <c r="AW296" s="320"/>
      <c r="AX296" s="320"/>
      <c r="AY296" s="320"/>
      <c r="AZ296" s="320"/>
      <c r="BA296" s="320"/>
      <c r="BB296" s="320"/>
      <c r="BC296" s="320"/>
      <c r="BD296" s="320"/>
      <c r="BE296" s="320"/>
      <c r="BF296" s="320"/>
      <c r="DU296" s="320"/>
      <c r="DV296" s="320"/>
      <c r="DW296" s="320"/>
      <c r="DX296" s="320"/>
      <c r="DY296" s="320"/>
      <c r="DZ296" s="320"/>
      <c r="EA296" s="287"/>
      <c r="EB296" s="287"/>
      <c r="EC296" s="287"/>
      <c r="ED296" s="287"/>
      <c r="EE296" s="287"/>
      <c r="EF296" s="212"/>
      <c r="EG296" s="320"/>
      <c r="EH296" s="320"/>
      <c r="EI296" s="320"/>
      <c r="EJ296" s="320"/>
      <c r="EK296" s="320"/>
      <c r="EL296" s="320"/>
      <c r="EM296" s="320"/>
      <c r="EN296" s="287"/>
      <c r="EO296" s="287"/>
      <c r="EP296" s="287"/>
      <c r="EQ296" s="287"/>
      <c r="ER296" s="287"/>
      <c r="ES296" s="212"/>
      <c r="ET296" s="320"/>
      <c r="EU296" s="320"/>
      <c r="EV296" s="320"/>
      <c r="EW296" s="320"/>
    </row>
    <row r="297" spans="42:153" ht="6" customHeight="1" x14ac:dyDescent="0.15">
      <c r="AP297" s="320"/>
      <c r="AQ297" s="320"/>
      <c r="AR297" s="320"/>
      <c r="AS297" s="320"/>
      <c r="AT297" s="320"/>
      <c r="AU297" s="320"/>
      <c r="AV297" s="320"/>
      <c r="AW297" s="320"/>
      <c r="AX297" s="320"/>
      <c r="AY297" s="320"/>
      <c r="AZ297" s="320"/>
      <c r="BA297" s="320"/>
      <c r="BB297" s="320"/>
      <c r="BC297" s="320"/>
      <c r="BD297" s="320"/>
      <c r="BE297" s="320"/>
      <c r="BF297" s="320"/>
      <c r="DU297" s="320"/>
      <c r="DV297" s="320"/>
      <c r="DW297" s="320"/>
      <c r="DX297" s="320"/>
      <c r="DY297" s="320"/>
      <c r="DZ297" s="320"/>
      <c r="EA297" s="287"/>
      <c r="EB297" s="287"/>
      <c r="EC297" s="287"/>
      <c r="ED297" s="287"/>
      <c r="EE297" s="287"/>
      <c r="EF297" s="212"/>
      <c r="EG297" s="320"/>
      <c r="EH297" s="320"/>
      <c r="EI297" s="320"/>
      <c r="EJ297" s="320"/>
      <c r="EK297" s="320"/>
      <c r="EL297" s="320"/>
      <c r="EM297" s="320"/>
      <c r="EN297" s="287"/>
      <c r="EO297" s="287"/>
      <c r="EP297" s="287"/>
      <c r="EQ297" s="287"/>
      <c r="ER297" s="287"/>
      <c r="ES297" s="212"/>
      <c r="ET297" s="320"/>
      <c r="EU297" s="320"/>
      <c r="EV297" s="320"/>
      <c r="EW297" s="320"/>
    </row>
    <row r="298" spans="42:153" ht="6" customHeight="1" x14ac:dyDescent="0.15">
      <c r="AP298" s="320"/>
      <c r="AQ298" s="320"/>
      <c r="AR298" s="320"/>
      <c r="AS298" s="320"/>
      <c r="AT298" s="320"/>
      <c r="AU298" s="320"/>
      <c r="AV298" s="320"/>
      <c r="AW298" s="320"/>
      <c r="AX298" s="320"/>
      <c r="AY298" s="320"/>
      <c r="AZ298" s="320"/>
      <c r="BA298" s="320"/>
      <c r="BB298" s="320"/>
      <c r="BC298" s="320"/>
      <c r="BD298" s="320"/>
      <c r="BE298" s="320"/>
      <c r="BF298" s="320"/>
      <c r="DU298" s="320"/>
      <c r="DV298" s="320"/>
      <c r="DW298" s="320"/>
      <c r="DX298" s="320"/>
      <c r="DY298" s="320"/>
      <c r="DZ298" s="320"/>
      <c r="EA298" s="287"/>
      <c r="EB298" s="287"/>
      <c r="EC298" s="287"/>
      <c r="ED298" s="287"/>
      <c r="EE298" s="287"/>
      <c r="EF298" s="212"/>
      <c r="EG298" s="320"/>
      <c r="EH298" s="320"/>
      <c r="EI298" s="320"/>
      <c r="EJ298" s="320"/>
      <c r="EK298" s="320"/>
      <c r="EL298" s="320"/>
      <c r="EM298" s="320"/>
      <c r="EN298" s="287"/>
      <c r="EO298" s="287"/>
      <c r="EP298" s="287"/>
      <c r="EQ298" s="287"/>
      <c r="ER298" s="287"/>
      <c r="ES298" s="212"/>
      <c r="ET298" s="212"/>
      <c r="EU298" s="320"/>
      <c r="EV298" s="320"/>
      <c r="EW298" s="320"/>
    </row>
    <row r="299" spans="42:153" ht="6" customHeight="1" x14ac:dyDescent="0.15">
      <c r="AP299" s="320"/>
      <c r="AQ299" s="320"/>
      <c r="AR299" s="320"/>
      <c r="AS299" s="320"/>
      <c r="AT299" s="320"/>
      <c r="AU299" s="320"/>
      <c r="AV299" s="320"/>
      <c r="AW299" s="320"/>
      <c r="AX299" s="320"/>
      <c r="AY299" s="320"/>
      <c r="AZ299" s="320"/>
      <c r="BA299" s="320"/>
      <c r="BB299" s="320"/>
      <c r="BC299" s="320"/>
      <c r="BD299" s="320"/>
      <c r="BE299" s="320"/>
      <c r="BF299" s="320"/>
      <c r="DU299" s="320"/>
      <c r="DV299" s="320"/>
      <c r="DW299" s="320"/>
      <c r="DX299" s="320"/>
      <c r="DY299" s="320"/>
      <c r="DZ299" s="320"/>
      <c r="EA299" s="287"/>
      <c r="EB299" s="287"/>
      <c r="EC299" s="287"/>
      <c r="ED299" s="287"/>
      <c r="EE299" s="287"/>
      <c r="EF299" s="212"/>
      <c r="EG299" s="320"/>
      <c r="EH299" s="320"/>
      <c r="EI299" s="320"/>
      <c r="EJ299" s="320"/>
      <c r="EK299" s="320"/>
      <c r="EL299" s="320"/>
      <c r="EM299" s="320"/>
      <c r="EN299" s="287"/>
      <c r="EO299" s="287"/>
      <c r="EP299" s="287"/>
      <c r="EQ299" s="287"/>
      <c r="ER299" s="287"/>
      <c r="ES299" s="212"/>
      <c r="ET299" s="212"/>
      <c r="EU299" s="320"/>
      <c r="EV299" s="320"/>
      <c r="EW299" s="320"/>
    </row>
    <row r="300" spans="42:153" ht="6" customHeight="1" x14ac:dyDescent="0.15">
      <c r="AP300" s="320"/>
      <c r="AQ300" s="320"/>
      <c r="AR300" s="320"/>
      <c r="AS300" s="320"/>
      <c r="AT300" s="320"/>
      <c r="AU300" s="320"/>
      <c r="AV300" s="320"/>
      <c r="AW300" s="320"/>
      <c r="AX300" s="320"/>
      <c r="AY300" s="320"/>
      <c r="AZ300" s="320"/>
      <c r="BA300" s="320"/>
      <c r="BB300" s="320"/>
      <c r="BC300" s="320"/>
      <c r="BD300" s="320"/>
      <c r="BE300" s="320"/>
      <c r="BF300" s="320"/>
      <c r="DU300" s="320"/>
      <c r="DV300" s="320"/>
      <c r="DW300" s="320"/>
      <c r="DX300" s="320"/>
      <c r="DY300" s="320"/>
      <c r="DZ300" s="320"/>
      <c r="EA300" s="320"/>
      <c r="EB300" s="320"/>
      <c r="EC300" s="320"/>
      <c r="ED300" s="320"/>
      <c r="EE300" s="320"/>
      <c r="EF300" s="320"/>
      <c r="EG300" s="320"/>
      <c r="EH300" s="320"/>
      <c r="EI300" s="320"/>
      <c r="EJ300" s="320"/>
      <c r="EK300" s="320"/>
      <c r="EL300" s="320"/>
      <c r="EM300" s="320"/>
      <c r="EN300" s="287"/>
      <c r="EO300" s="287"/>
      <c r="EP300" s="287"/>
      <c r="EQ300" s="287"/>
      <c r="ER300" s="287"/>
      <c r="ES300" s="212"/>
      <c r="ET300" s="212"/>
      <c r="EU300" s="320"/>
      <c r="EV300" s="320"/>
      <c r="EW300" s="320"/>
    </row>
    <row r="301" spans="42:153" ht="6" customHeight="1" x14ac:dyDescent="0.15">
      <c r="AP301" s="320"/>
      <c r="AQ301" s="320"/>
      <c r="AR301" s="320"/>
      <c r="AS301" s="320"/>
      <c r="AT301" s="320"/>
      <c r="AU301" s="320"/>
      <c r="AV301" s="320"/>
      <c r="AW301" s="320"/>
      <c r="AX301" s="320"/>
      <c r="AY301" s="320"/>
      <c r="AZ301" s="320"/>
      <c r="BA301" s="320"/>
      <c r="BB301" s="320"/>
      <c r="BC301" s="320"/>
      <c r="BD301" s="320"/>
      <c r="BE301" s="320"/>
      <c r="BF301" s="320"/>
      <c r="DU301" s="320"/>
      <c r="DV301" s="320"/>
      <c r="DW301" s="320"/>
      <c r="DX301" s="320"/>
      <c r="DY301" s="320"/>
      <c r="DZ301" s="320"/>
      <c r="EA301" s="320"/>
      <c r="EB301" s="320"/>
      <c r="EC301" s="320"/>
      <c r="ED301" s="320"/>
      <c r="EE301" s="320"/>
      <c r="EF301" s="320"/>
      <c r="EG301" s="320"/>
      <c r="EH301" s="320"/>
      <c r="EI301" s="320"/>
      <c r="EJ301" s="320"/>
      <c r="EK301" s="320"/>
      <c r="EL301" s="320"/>
      <c r="EM301" s="320"/>
      <c r="EN301" s="287"/>
      <c r="EO301" s="287"/>
      <c r="EP301" s="287"/>
      <c r="EQ301" s="287"/>
      <c r="ER301" s="287"/>
      <c r="ES301" s="212"/>
      <c r="ET301" s="212"/>
      <c r="EU301" s="320"/>
      <c r="EV301" s="320"/>
      <c r="EW301" s="320"/>
    </row>
    <row r="302" spans="42:153" ht="6" customHeight="1" x14ac:dyDescent="0.15">
      <c r="AP302" s="320"/>
      <c r="AQ302" s="320"/>
      <c r="AR302" s="320"/>
      <c r="AS302" s="320"/>
      <c r="AT302" s="320"/>
      <c r="AU302" s="320"/>
      <c r="AV302" s="320"/>
      <c r="AW302" s="320"/>
      <c r="AX302" s="320"/>
      <c r="AY302" s="320"/>
      <c r="AZ302" s="320"/>
      <c r="BA302" s="320"/>
      <c r="BB302" s="320"/>
      <c r="BC302" s="320"/>
      <c r="BD302" s="320"/>
      <c r="BE302" s="320"/>
      <c r="BF302" s="320"/>
      <c r="DU302" s="320"/>
      <c r="DV302" s="279"/>
      <c r="DW302" s="279"/>
      <c r="DX302" s="279"/>
      <c r="DY302" s="279"/>
      <c r="DZ302" s="279"/>
      <c r="EA302" s="279"/>
      <c r="EB302" s="279"/>
      <c r="EC302" s="279"/>
      <c r="ED302" s="279"/>
      <c r="EE302" s="279"/>
      <c r="EF302" s="212"/>
      <c r="EG302" s="320"/>
      <c r="EH302" s="320"/>
      <c r="EI302" s="320"/>
      <c r="EJ302" s="320"/>
      <c r="EK302" s="320"/>
      <c r="EL302" s="320"/>
      <c r="EM302" s="320"/>
      <c r="EN302" s="320"/>
      <c r="EO302" s="287"/>
      <c r="EP302" s="287"/>
      <c r="EQ302" s="287"/>
      <c r="ER302" s="287"/>
      <c r="ES302" s="287"/>
      <c r="ET302" s="212"/>
      <c r="EU302" s="320"/>
      <c r="EV302" s="320"/>
      <c r="EW302" s="320"/>
    </row>
    <row r="303" spans="42:153" ht="6" customHeight="1" x14ac:dyDescent="0.15">
      <c r="AP303" s="320"/>
      <c r="AQ303" s="320"/>
      <c r="AR303" s="320"/>
      <c r="AS303" s="320"/>
      <c r="AT303" s="320"/>
      <c r="AU303" s="320"/>
      <c r="AV303" s="320"/>
      <c r="AW303" s="320"/>
      <c r="AX303" s="320"/>
      <c r="AY303" s="320"/>
      <c r="AZ303" s="320"/>
      <c r="BA303" s="320"/>
      <c r="BB303" s="320"/>
      <c r="BC303" s="320"/>
      <c r="BD303" s="320"/>
      <c r="BE303" s="320"/>
      <c r="BF303" s="320"/>
      <c r="DU303" s="320"/>
      <c r="DV303" s="279"/>
      <c r="DW303" s="279"/>
      <c r="DX303" s="279"/>
      <c r="DY303" s="279"/>
      <c r="DZ303" s="279"/>
      <c r="EA303" s="279"/>
      <c r="EB303" s="279"/>
      <c r="EC303" s="279"/>
      <c r="ED303" s="279"/>
      <c r="EE303" s="279"/>
      <c r="EF303" s="212"/>
      <c r="EG303" s="320"/>
      <c r="EH303" s="320"/>
      <c r="EI303" s="320"/>
      <c r="EJ303" s="320"/>
      <c r="EK303" s="320"/>
      <c r="EL303" s="320"/>
      <c r="EM303" s="320"/>
      <c r="EN303" s="320"/>
      <c r="EO303" s="287"/>
      <c r="EP303" s="287"/>
      <c r="EQ303" s="287"/>
      <c r="ER303" s="287"/>
      <c r="ES303" s="287"/>
      <c r="ET303" s="212"/>
      <c r="EU303" s="320"/>
      <c r="EV303" s="320"/>
      <c r="EW303" s="320"/>
    </row>
    <row r="304" spans="42:153" ht="6" customHeight="1" x14ac:dyDescent="0.15">
      <c r="AP304" s="320"/>
      <c r="AQ304" s="320"/>
      <c r="AR304" s="320"/>
      <c r="AS304" s="320"/>
      <c r="AT304" s="320"/>
      <c r="AU304" s="320"/>
      <c r="AV304" s="320"/>
      <c r="AW304" s="320"/>
      <c r="AX304" s="320"/>
      <c r="AY304" s="320"/>
      <c r="AZ304" s="320"/>
      <c r="BA304" s="320"/>
      <c r="BB304" s="320"/>
      <c r="BC304" s="320"/>
      <c r="BD304" s="320"/>
      <c r="BE304" s="320"/>
      <c r="BF304" s="320"/>
      <c r="DU304" s="320"/>
      <c r="DV304" s="320"/>
      <c r="DW304" s="320"/>
      <c r="DX304" s="320"/>
      <c r="DY304" s="320"/>
      <c r="DZ304" s="320"/>
      <c r="EA304" s="320"/>
      <c r="EB304" s="320"/>
      <c r="EC304" s="320"/>
      <c r="ED304" s="320"/>
      <c r="EE304" s="320"/>
      <c r="EF304" s="320"/>
      <c r="EG304" s="320"/>
      <c r="EH304" s="320"/>
      <c r="EI304" s="320"/>
      <c r="EJ304" s="320"/>
      <c r="EK304" s="320"/>
      <c r="EL304" s="320"/>
      <c r="EM304" s="320"/>
      <c r="EN304" s="320"/>
      <c r="EO304" s="320"/>
      <c r="EP304" s="320"/>
      <c r="EQ304" s="320"/>
      <c r="ER304" s="320"/>
      <c r="ES304" s="320"/>
      <c r="ET304" s="320"/>
      <c r="EU304" s="320"/>
      <c r="EV304" s="320"/>
      <c r="EW304" s="320"/>
    </row>
    <row r="305" spans="42:153" ht="6" customHeight="1" x14ac:dyDescent="0.15">
      <c r="AP305" s="320"/>
      <c r="AQ305" s="320"/>
      <c r="AR305" s="320"/>
      <c r="AS305" s="320"/>
      <c r="AT305" s="320"/>
      <c r="AU305" s="320"/>
      <c r="AV305" s="320"/>
      <c r="AW305" s="320"/>
      <c r="AX305" s="320"/>
      <c r="AY305" s="320"/>
      <c r="AZ305" s="320"/>
      <c r="BA305" s="320"/>
      <c r="BB305" s="320"/>
      <c r="BC305" s="320"/>
      <c r="BD305" s="320"/>
      <c r="BE305" s="320"/>
      <c r="BF305" s="320"/>
      <c r="DU305" s="320"/>
      <c r="DV305" s="320"/>
      <c r="DW305" s="320"/>
      <c r="DX305" s="320"/>
      <c r="DY305" s="320"/>
      <c r="DZ305" s="320"/>
      <c r="EA305" s="320"/>
      <c r="EB305" s="320"/>
      <c r="EC305" s="320"/>
      <c r="ED305" s="320"/>
      <c r="EE305" s="320"/>
      <c r="EF305" s="320"/>
      <c r="EG305" s="320"/>
      <c r="EH305" s="320"/>
      <c r="EI305" s="320"/>
      <c r="EJ305" s="320"/>
      <c r="EK305" s="320"/>
      <c r="EL305" s="320"/>
      <c r="EM305" s="320"/>
      <c r="EN305" s="320"/>
      <c r="EO305" s="320"/>
      <c r="EP305" s="320"/>
      <c r="EQ305" s="320"/>
      <c r="ER305" s="320"/>
      <c r="ES305" s="320"/>
      <c r="ET305" s="320"/>
      <c r="EU305" s="320"/>
      <c r="EV305" s="320"/>
      <c r="EW305" s="320"/>
    </row>
    <row r="306" spans="42:153" ht="6" customHeight="1" x14ac:dyDescent="0.15">
      <c r="AP306" s="320"/>
      <c r="AQ306" s="320"/>
      <c r="AR306" s="320"/>
      <c r="AS306" s="320"/>
      <c r="AT306" s="320"/>
      <c r="AU306" s="320"/>
      <c r="AV306" s="320"/>
      <c r="AW306" s="320"/>
      <c r="AX306" s="320"/>
      <c r="AY306" s="320"/>
      <c r="AZ306" s="320"/>
      <c r="BA306" s="320"/>
      <c r="BB306" s="320"/>
      <c r="BC306" s="320"/>
      <c r="BD306" s="320"/>
      <c r="BE306" s="320"/>
      <c r="BF306" s="320"/>
      <c r="DU306" s="320"/>
      <c r="DV306" s="320"/>
      <c r="DW306" s="320"/>
      <c r="DX306" s="279"/>
      <c r="DY306" s="279"/>
      <c r="DZ306" s="279"/>
      <c r="EA306" s="279"/>
      <c r="EB306" s="279"/>
      <c r="EC306" s="279"/>
      <c r="ED306" s="279"/>
      <c r="EE306" s="279"/>
      <c r="EF306" s="212"/>
      <c r="EG306" s="320"/>
      <c r="EH306" s="320"/>
      <c r="EI306" s="320"/>
      <c r="EJ306" s="279"/>
      <c r="EK306" s="279"/>
      <c r="EL306" s="279"/>
      <c r="EM306" s="279"/>
      <c r="EN306" s="279"/>
      <c r="EO306" s="279"/>
      <c r="EP306" s="279"/>
      <c r="EQ306" s="279"/>
      <c r="ER306" s="279"/>
      <c r="ES306" s="279"/>
      <c r="ET306" s="212"/>
      <c r="EU306" s="320"/>
      <c r="EV306" s="320"/>
      <c r="EW306" s="320"/>
    </row>
    <row r="307" spans="42:153" ht="6" customHeight="1" x14ac:dyDescent="0.15">
      <c r="AP307" s="320"/>
      <c r="AQ307" s="320"/>
      <c r="AR307" s="320"/>
      <c r="AS307" s="320"/>
      <c r="AT307" s="320"/>
      <c r="AU307" s="320"/>
      <c r="AV307" s="320"/>
      <c r="AW307" s="320"/>
      <c r="AX307" s="320"/>
      <c r="AY307" s="320"/>
      <c r="AZ307" s="320"/>
      <c r="BA307" s="320"/>
      <c r="BB307" s="320"/>
      <c r="BC307" s="320"/>
      <c r="BD307" s="320"/>
      <c r="BE307" s="320"/>
      <c r="BF307" s="320"/>
      <c r="DU307" s="320"/>
      <c r="DV307" s="320"/>
      <c r="DW307" s="320"/>
      <c r="DX307" s="279"/>
      <c r="DY307" s="279"/>
      <c r="DZ307" s="279"/>
      <c r="EA307" s="279"/>
      <c r="EB307" s="279"/>
      <c r="EC307" s="279"/>
      <c r="ED307" s="279"/>
      <c r="EE307" s="279"/>
      <c r="EF307" s="212"/>
      <c r="EG307" s="320"/>
      <c r="EH307" s="320"/>
      <c r="EI307" s="320"/>
      <c r="EJ307" s="279"/>
      <c r="EK307" s="279"/>
      <c r="EL307" s="279"/>
      <c r="EM307" s="279"/>
      <c r="EN307" s="279"/>
      <c r="EO307" s="279"/>
      <c r="EP307" s="279"/>
      <c r="EQ307" s="279"/>
      <c r="ER307" s="279"/>
      <c r="ES307" s="279"/>
      <c r="ET307" s="212"/>
      <c r="EU307" s="320"/>
      <c r="EV307" s="320"/>
      <c r="EW307" s="320"/>
    </row>
    <row r="308" spans="42:153" ht="6" customHeight="1" x14ac:dyDescent="0.15">
      <c r="AP308" s="320"/>
      <c r="AQ308" s="320"/>
      <c r="AR308" s="320"/>
      <c r="AS308" s="320"/>
      <c r="AT308" s="320"/>
      <c r="AU308" s="320"/>
      <c r="AV308" s="320"/>
      <c r="AW308" s="320"/>
      <c r="AX308" s="320"/>
      <c r="AY308" s="320"/>
      <c r="AZ308" s="320"/>
      <c r="BA308" s="320"/>
      <c r="BB308" s="320"/>
      <c r="BC308" s="320"/>
      <c r="BD308" s="320"/>
      <c r="BE308" s="320"/>
      <c r="BF308" s="320"/>
      <c r="DU308" s="320"/>
      <c r="DV308" s="320"/>
      <c r="DW308" s="320"/>
      <c r="DX308" s="320"/>
      <c r="DY308" s="320"/>
      <c r="DZ308" s="320"/>
      <c r="EA308" s="287"/>
      <c r="EB308" s="287"/>
      <c r="EC308" s="287"/>
      <c r="ED308" s="287"/>
      <c r="EE308" s="287"/>
      <c r="EF308" s="212"/>
      <c r="EG308" s="320"/>
      <c r="EH308" s="320"/>
      <c r="EI308" s="320"/>
      <c r="EJ308" s="320"/>
      <c r="EK308" s="320"/>
      <c r="EL308" s="320"/>
      <c r="EM308" s="320"/>
      <c r="EN308" s="320"/>
      <c r="EO308" s="320"/>
      <c r="EP308" s="320"/>
      <c r="EQ308" s="320"/>
      <c r="ER308" s="320"/>
      <c r="ES308" s="320"/>
      <c r="ET308" s="320"/>
      <c r="EU308" s="320"/>
      <c r="EV308" s="320"/>
      <c r="EW308" s="320"/>
    </row>
    <row r="309" spans="42:153" ht="6" customHeight="1" x14ac:dyDescent="0.15">
      <c r="AP309" s="320"/>
      <c r="AQ309" s="320"/>
      <c r="AR309" s="320"/>
      <c r="AS309" s="320"/>
      <c r="AT309" s="320"/>
      <c r="AU309" s="320"/>
      <c r="AV309" s="320"/>
      <c r="AW309" s="320"/>
      <c r="AX309" s="320"/>
      <c r="AY309" s="320"/>
      <c r="AZ309" s="320"/>
      <c r="BA309" s="320"/>
      <c r="BB309" s="320"/>
      <c r="BC309" s="320"/>
      <c r="BD309" s="320"/>
      <c r="BE309" s="320"/>
      <c r="BF309" s="320"/>
      <c r="DU309" s="320"/>
      <c r="DV309" s="320"/>
      <c r="DW309" s="320"/>
      <c r="DX309" s="320"/>
      <c r="DY309" s="320"/>
      <c r="DZ309" s="320"/>
      <c r="EA309" s="287"/>
      <c r="EB309" s="287"/>
      <c r="EC309" s="287"/>
      <c r="ED309" s="287"/>
      <c r="EE309" s="287"/>
      <c r="EF309" s="212"/>
      <c r="EG309" s="320"/>
      <c r="EH309" s="320"/>
      <c r="EI309" s="320"/>
      <c r="EJ309" s="320"/>
      <c r="EK309" s="320"/>
      <c r="EL309" s="320"/>
      <c r="EM309" s="320"/>
      <c r="EN309" s="320"/>
      <c r="EO309" s="320"/>
      <c r="EP309" s="320"/>
      <c r="EQ309" s="320"/>
      <c r="ER309" s="320"/>
      <c r="ES309" s="320"/>
      <c r="ET309" s="320"/>
      <c r="EU309" s="320"/>
      <c r="EV309" s="320"/>
      <c r="EW309" s="320"/>
    </row>
    <row r="310" spans="42:153" ht="6" customHeight="1" x14ac:dyDescent="0.15">
      <c r="AP310" s="320"/>
      <c r="AQ310" s="320"/>
      <c r="AR310" s="320"/>
      <c r="AS310" s="320"/>
      <c r="AT310" s="320"/>
      <c r="AU310" s="320"/>
      <c r="AV310" s="320"/>
      <c r="AW310" s="320"/>
      <c r="AX310" s="320"/>
      <c r="AY310" s="320"/>
      <c r="AZ310" s="320"/>
      <c r="BA310" s="320"/>
      <c r="BB310" s="320"/>
      <c r="BC310" s="320"/>
      <c r="BD310" s="320"/>
      <c r="BE310" s="320"/>
      <c r="BF310" s="320"/>
      <c r="DU310" s="320"/>
      <c r="DV310" s="320"/>
      <c r="DW310" s="320"/>
      <c r="DX310" s="320"/>
      <c r="DY310" s="320"/>
      <c r="DZ310" s="320"/>
      <c r="EA310" s="287"/>
      <c r="EB310" s="287"/>
      <c r="EC310" s="287"/>
      <c r="ED310" s="287"/>
      <c r="EE310" s="287"/>
      <c r="EF310" s="212"/>
      <c r="EG310" s="320"/>
      <c r="EH310" s="320"/>
      <c r="EI310" s="320"/>
      <c r="EJ310" s="320"/>
      <c r="EK310" s="320"/>
      <c r="EL310" s="279"/>
      <c r="EM310" s="279"/>
      <c r="EN310" s="279"/>
      <c r="EO310" s="279"/>
      <c r="EP310" s="279"/>
      <c r="EQ310" s="279"/>
      <c r="ER310" s="279"/>
      <c r="ES310" s="279"/>
      <c r="ET310" s="212"/>
      <c r="EU310" s="320"/>
      <c r="EV310" s="320"/>
      <c r="EW310" s="320"/>
    </row>
    <row r="311" spans="42:153" ht="6" customHeight="1" x14ac:dyDescent="0.15">
      <c r="AP311" s="320"/>
      <c r="AQ311" s="320"/>
      <c r="AR311" s="320"/>
      <c r="AS311" s="320"/>
      <c r="AT311" s="320"/>
      <c r="AU311" s="320"/>
      <c r="AV311" s="320"/>
      <c r="AW311" s="320"/>
      <c r="AX311" s="320"/>
      <c r="AY311" s="320"/>
      <c r="AZ311" s="320"/>
      <c r="BA311" s="320"/>
      <c r="BB311" s="320"/>
      <c r="BC311" s="320"/>
      <c r="BD311" s="320"/>
      <c r="BE311" s="320"/>
      <c r="BF311" s="320"/>
      <c r="DU311" s="320"/>
      <c r="DV311" s="320"/>
      <c r="DW311" s="320"/>
      <c r="DX311" s="287"/>
      <c r="DY311" s="287"/>
      <c r="DZ311" s="287"/>
      <c r="EA311" s="287"/>
      <c r="EB311" s="287"/>
      <c r="EC311" s="287"/>
      <c r="ED311" s="287"/>
      <c r="EE311" s="287"/>
      <c r="EF311" s="212"/>
      <c r="EG311" s="320"/>
      <c r="EH311" s="320"/>
      <c r="EI311" s="320"/>
      <c r="EJ311" s="320"/>
      <c r="EK311" s="320"/>
      <c r="EL311" s="279"/>
      <c r="EM311" s="279"/>
      <c r="EN311" s="279"/>
      <c r="EO311" s="279"/>
      <c r="EP311" s="279"/>
      <c r="EQ311" s="279"/>
      <c r="ER311" s="279"/>
      <c r="ES311" s="279"/>
      <c r="ET311" s="212"/>
      <c r="EU311" s="320"/>
      <c r="EV311" s="320"/>
      <c r="EW311" s="320"/>
    </row>
    <row r="312" spans="42:153" ht="6" customHeight="1" x14ac:dyDescent="0.15">
      <c r="AP312" s="320"/>
      <c r="AQ312" s="320"/>
      <c r="AR312" s="320"/>
      <c r="AS312" s="320"/>
      <c r="AT312" s="320"/>
      <c r="AU312" s="320"/>
      <c r="AV312" s="320"/>
      <c r="AW312" s="320"/>
      <c r="AX312" s="320"/>
      <c r="AY312" s="320"/>
      <c r="AZ312" s="320"/>
      <c r="BA312" s="320"/>
      <c r="BB312" s="320"/>
      <c r="BC312" s="320"/>
      <c r="BD312" s="320"/>
      <c r="BE312" s="320"/>
      <c r="BF312" s="320"/>
      <c r="DU312" s="320"/>
      <c r="DV312" s="320"/>
      <c r="DW312" s="320"/>
      <c r="DX312" s="320"/>
      <c r="DY312" s="320"/>
      <c r="DZ312" s="320"/>
      <c r="EA312" s="287"/>
      <c r="EB312" s="287"/>
      <c r="EC312" s="287"/>
      <c r="ED312" s="287"/>
      <c r="EE312" s="287"/>
      <c r="EF312" s="212"/>
      <c r="EG312" s="320"/>
      <c r="EH312" s="320"/>
      <c r="EI312" s="320"/>
      <c r="EJ312" s="320"/>
      <c r="EK312" s="320"/>
      <c r="EL312" s="320"/>
      <c r="EM312" s="320"/>
      <c r="EN312" s="320"/>
      <c r="EO312" s="287"/>
      <c r="EP312" s="287"/>
      <c r="EQ312" s="287"/>
      <c r="ER312" s="287"/>
      <c r="ES312" s="287"/>
      <c r="ET312" s="212"/>
      <c r="EU312" s="320"/>
      <c r="EV312" s="320"/>
      <c r="EW312" s="320"/>
    </row>
    <row r="313" spans="42:153" ht="6" customHeight="1" x14ac:dyDescent="0.15">
      <c r="AP313" s="320"/>
      <c r="AQ313" s="320"/>
      <c r="AR313" s="320"/>
      <c r="AS313" s="320"/>
      <c r="AT313" s="320"/>
      <c r="AU313" s="320"/>
      <c r="AV313" s="320"/>
      <c r="AW313" s="320"/>
      <c r="AX313" s="320"/>
      <c r="AY313" s="320"/>
      <c r="AZ313" s="320"/>
      <c r="BA313" s="320"/>
      <c r="BB313" s="320"/>
      <c r="BC313" s="320"/>
      <c r="BD313" s="320"/>
      <c r="BE313" s="320"/>
      <c r="BF313" s="320"/>
      <c r="DU313" s="320"/>
      <c r="DV313" s="320"/>
      <c r="DW313" s="320"/>
      <c r="DX313" s="320"/>
      <c r="DY313" s="320"/>
      <c r="DZ313" s="320"/>
      <c r="EA313" s="287"/>
      <c r="EB313" s="287"/>
      <c r="EC313" s="287"/>
      <c r="ED313" s="287"/>
      <c r="EE313" s="287"/>
      <c r="EF313" s="212"/>
      <c r="EG313" s="320"/>
      <c r="EH313" s="320"/>
      <c r="EI313" s="320"/>
      <c r="EJ313" s="320"/>
      <c r="EK313" s="320"/>
      <c r="EL313" s="320"/>
      <c r="EM313" s="320"/>
      <c r="EN313" s="320"/>
      <c r="EO313" s="287"/>
      <c r="EP313" s="287"/>
      <c r="EQ313" s="287"/>
      <c r="ER313" s="287"/>
      <c r="ES313" s="287"/>
      <c r="ET313" s="212"/>
      <c r="EU313" s="320"/>
      <c r="EV313" s="320"/>
      <c r="EW313" s="320"/>
    </row>
    <row r="314" spans="42:153" ht="6" customHeight="1" x14ac:dyDescent="0.15">
      <c r="AP314" s="320"/>
      <c r="AQ314" s="320"/>
      <c r="AR314" s="320"/>
      <c r="AS314" s="320"/>
      <c r="AT314" s="320"/>
      <c r="AU314" s="320"/>
      <c r="AV314" s="320"/>
      <c r="AW314" s="320"/>
      <c r="AX314" s="320"/>
      <c r="AY314" s="320"/>
      <c r="AZ314" s="320"/>
      <c r="BA314" s="320"/>
      <c r="BB314" s="320"/>
      <c r="BC314" s="320"/>
      <c r="BD314" s="320"/>
      <c r="BE314" s="320"/>
      <c r="BF314" s="320"/>
      <c r="DU314" s="320"/>
      <c r="DV314" s="320"/>
      <c r="DW314" s="320"/>
      <c r="DX314" s="320"/>
      <c r="DY314" s="320"/>
      <c r="DZ314" s="320"/>
      <c r="EA314" s="287"/>
      <c r="EB314" s="287"/>
      <c r="EC314" s="287"/>
      <c r="ED314" s="287"/>
      <c r="EE314" s="287"/>
      <c r="EF314" s="212"/>
      <c r="EG314" s="320"/>
      <c r="EH314" s="320"/>
      <c r="EI314" s="320"/>
      <c r="EJ314" s="320"/>
      <c r="EK314" s="320"/>
      <c r="EL314" s="320"/>
      <c r="EM314" s="320"/>
      <c r="EN314" s="320"/>
      <c r="EO314" s="287"/>
      <c r="EP314" s="287"/>
      <c r="EQ314" s="287"/>
      <c r="ER314" s="287"/>
      <c r="ES314" s="287"/>
      <c r="ET314" s="212"/>
      <c r="EU314" s="320"/>
      <c r="EV314" s="320"/>
      <c r="EW314" s="320"/>
    </row>
    <row r="315" spans="42:153" ht="6" customHeight="1" x14ac:dyDescent="0.15">
      <c r="AP315" s="320"/>
      <c r="AQ315" s="320"/>
      <c r="AR315" s="320"/>
      <c r="AS315" s="320"/>
      <c r="AT315" s="320"/>
      <c r="AU315" s="320"/>
      <c r="AV315" s="320"/>
      <c r="AW315" s="320"/>
      <c r="AX315" s="320"/>
      <c r="AY315" s="320"/>
      <c r="AZ315" s="320"/>
      <c r="BA315" s="320"/>
      <c r="BB315" s="320"/>
      <c r="BC315" s="320"/>
      <c r="BD315" s="320"/>
      <c r="BE315" s="320"/>
      <c r="BF315" s="320"/>
      <c r="DU315" s="320"/>
      <c r="DV315" s="320"/>
      <c r="DW315" s="320"/>
      <c r="DX315" s="320"/>
      <c r="DY315" s="320"/>
      <c r="DZ315" s="320"/>
      <c r="EA315" s="287"/>
      <c r="EB315" s="287"/>
      <c r="EC315" s="287"/>
      <c r="ED315" s="287"/>
      <c r="EE315" s="287"/>
      <c r="EF315" s="212"/>
      <c r="EG315" s="320"/>
      <c r="EH315" s="320"/>
      <c r="EI315" s="320"/>
      <c r="EJ315" s="320"/>
      <c r="EK315" s="320"/>
      <c r="EL315" s="287"/>
      <c r="EM315" s="287"/>
      <c r="EN315" s="287"/>
      <c r="EO315" s="287"/>
      <c r="EP315" s="287"/>
      <c r="EQ315" s="287"/>
      <c r="ER315" s="287"/>
      <c r="ES315" s="287"/>
      <c r="ET315" s="212"/>
      <c r="EU315" s="320"/>
      <c r="EV315" s="320"/>
      <c r="EW315" s="320"/>
    </row>
    <row r="316" spans="42:153" ht="6" customHeight="1" x14ac:dyDescent="0.15">
      <c r="AP316" s="320"/>
      <c r="AQ316" s="320"/>
      <c r="AR316" s="320"/>
      <c r="AS316" s="320"/>
      <c r="AT316" s="320"/>
      <c r="AU316" s="320"/>
      <c r="AV316" s="320"/>
      <c r="AW316" s="320"/>
      <c r="AX316" s="320"/>
      <c r="AY316" s="320"/>
      <c r="AZ316" s="320"/>
      <c r="BA316" s="320"/>
      <c r="BB316" s="320"/>
      <c r="BC316" s="320"/>
      <c r="BD316" s="320"/>
      <c r="BE316" s="320"/>
      <c r="BF316" s="320"/>
      <c r="DU316" s="320"/>
      <c r="DV316" s="320"/>
      <c r="DW316" s="320"/>
      <c r="DX316" s="320"/>
      <c r="DY316" s="320"/>
      <c r="DZ316" s="320"/>
      <c r="EA316" s="287"/>
      <c r="EB316" s="287"/>
      <c r="EC316" s="287"/>
      <c r="ED316" s="287"/>
      <c r="EE316" s="287"/>
      <c r="EF316" s="212"/>
      <c r="EG316" s="320"/>
      <c r="EH316" s="320"/>
      <c r="EI316" s="320"/>
      <c r="EJ316" s="320"/>
      <c r="EK316" s="320"/>
      <c r="EL316" s="320"/>
      <c r="EM316" s="320"/>
      <c r="EN316" s="320"/>
      <c r="EO316" s="287"/>
      <c r="EP316" s="287"/>
      <c r="EQ316" s="287"/>
      <c r="ER316" s="287"/>
      <c r="ES316" s="287"/>
      <c r="ET316" s="212"/>
      <c r="EU316" s="320"/>
      <c r="EV316" s="320"/>
      <c r="EW316" s="320"/>
    </row>
    <row r="317" spans="42:153" ht="6" customHeight="1" x14ac:dyDescent="0.15">
      <c r="AP317" s="320"/>
      <c r="AQ317" s="320"/>
      <c r="AR317" s="320"/>
      <c r="AS317" s="320"/>
      <c r="AT317" s="320"/>
      <c r="AU317" s="320"/>
      <c r="AV317" s="320"/>
      <c r="AW317" s="320"/>
      <c r="AX317" s="320"/>
      <c r="AY317" s="320"/>
      <c r="AZ317" s="320"/>
      <c r="BA317" s="320"/>
      <c r="BB317" s="320"/>
      <c r="BC317" s="320"/>
      <c r="BD317" s="320"/>
      <c r="BE317" s="320"/>
      <c r="BF317" s="320"/>
      <c r="DU317" s="320"/>
      <c r="DV317" s="320"/>
      <c r="DW317" s="320"/>
      <c r="DX317" s="320"/>
      <c r="DY317" s="320"/>
      <c r="DZ317" s="320"/>
      <c r="EA317" s="287"/>
      <c r="EB317" s="287"/>
      <c r="EC317" s="287"/>
      <c r="ED317" s="287"/>
      <c r="EE317" s="287"/>
      <c r="EF317" s="212"/>
      <c r="EG317" s="320"/>
      <c r="EH317" s="320"/>
      <c r="EI317" s="320"/>
      <c r="EJ317" s="320"/>
      <c r="EK317" s="320"/>
      <c r="EL317" s="320"/>
      <c r="EM317" s="320"/>
      <c r="EN317" s="320"/>
      <c r="EO317" s="287"/>
      <c r="EP317" s="287"/>
      <c r="EQ317" s="287"/>
      <c r="ER317" s="287"/>
      <c r="ES317" s="287"/>
      <c r="ET317" s="212"/>
      <c r="EU317" s="320"/>
      <c r="EV317" s="320"/>
      <c r="EW317" s="320"/>
    </row>
    <row r="318" spans="42:153" ht="6" customHeight="1" x14ac:dyDescent="0.15">
      <c r="AP318" s="320"/>
      <c r="AQ318" s="320"/>
      <c r="AR318" s="320"/>
      <c r="AS318" s="320"/>
      <c r="AT318" s="320"/>
      <c r="AU318" s="320"/>
      <c r="AV318" s="320"/>
      <c r="AW318" s="320"/>
      <c r="AX318" s="320"/>
      <c r="AY318" s="320"/>
      <c r="AZ318" s="320"/>
      <c r="BA318" s="320"/>
      <c r="BB318" s="320"/>
      <c r="BC318" s="320"/>
      <c r="BD318" s="320"/>
      <c r="BE318" s="320"/>
      <c r="BF318" s="320"/>
      <c r="DU318" s="320"/>
      <c r="DV318" s="320"/>
      <c r="DW318" s="320"/>
      <c r="DX318" s="320"/>
      <c r="DY318" s="320"/>
      <c r="DZ318" s="320"/>
      <c r="EA318" s="287"/>
      <c r="EB318" s="287"/>
      <c r="EC318" s="287"/>
      <c r="ED318" s="287"/>
      <c r="EE318" s="287"/>
      <c r="EF318" s="212"/>
      <c r="EG318" s="320"/>
      <c r="EH318" s="320"/>
      <c r="EI318" s="320"/>
      <c r="EJ318" s="320"/>
      <c r="EK318" s="320"/>
      <c r="EL318" s="320"/>
      <c r="EM318" s="320"/>
      <c r="EN318" s="320"/>
      <c r="EO318" s="287"/>
      <c r="EP318" s="287"/>
      <c r="EQ318" s="287"/>
      <c r="ER318" s="287"/>
      <c r="ES318" s="287"/>
      <c r="ET318" s="212"/>
      <c r="EU318" s="320"/>
      <c r="EV318" s="320"/>
      <c r="EW318" s="320"/>
    </row>
    <row r="319" spans="42:153" ht="6" customHeight="1" x14ac:dyDescent="0.15">
      <c r="AP319" s="320"/>
      <c r="AQ319" s="320"/>
      <c r="AR319" s="320"/>
      <c r="AS319" s="320"/>
      <c r="AT319" s="320"/>
      <c r="AU319" s="320"/>
      <c r="AV319" s="320"/>
      <c r="AW319" s="320"/>
      <c r="AX319" s="320"/>
      <c r="AY319" s="320"/>
      <c r="AZ319" s="320"/>
      <c r="BA319" s="320"/>
      <c r="BB319" s="320"/>
      <c r="BC319" s="320"/>
      <c r="BD319" s="320"/>
      <c r="BE319" s="320"/>
      <c r="BF319" s="320"/>
      <c r="DU319" s="320"/>
      <c r="DV319" s="320"/>
      <c r="DW319" s="320"/>
      <c r="DX319" s="320"/>
      <c r="DY319" s="320"/>
      <c r="DZ319" s="320"/>
      <c r="EA319" s="287"/>
      <c r="EB319" s="287"/>
      <c r="EC319" s="287"/>
      <c r="ED319" s="287"/>
      <c r="EE319" s="287"/>
      <c r="EF319" s="212"/>
      <c r="EG319" s="320"/>
      <c r="EH319" s="320"/>
      <c r="EI319" s="320"/>
      <c r="EJ319" s="320"/>
      <c r="EK319" s="320"/>
      <c r="EL319" s="320"/>
      <c r="EM319" s="320"/>
      <c r="EN319" s="320"/>
      <c r="EO319" s="287"/>
      <c r="EP319" s="287"/>
      <c r="EQ319" s="287"/>
      <c r="ER319" s="287"/>
      <c r="ES319" s="287"/>
      <c r="ET319" s="212"/>
      <c r="EU319" s="320"/>
      <c r="EV319" s="320"/>
      <c r="EW319" s="320"/>
    </row>
    <row r="320" spans="42:153" ht="6" customHeight="1" x14ac:dyDescent="0.15">
      <c r="AP320" s="320"/>
      <c r="AQ320" s="320"/>
      <c r="AR320" s="320"/>
      <c r="AS320" s="320"/>
      <c r="AT320" s="320"/>
      <c r="AU320" s="320"/>
      <c r="AV320" s="320"/>
      <c r="AW320" s="320"/>
      <c r="AX320" s="320"/>
      <c r="AY320" s="320"/>
      <c r="AZ320" s="320"/>
      <c r="BA320" s="320"/>
      <c r="BB320" s="320"/>
      <c r="BC320" s="320"/>
      <c r="BD320" s="320"/>
      <c r="BE320" s="320"/>
      <c r="BF320" s="320"/>
      <c r="DU320" s="320"/>
      <c r="DV320" s="320"/>
      <c r="DW320" s="320"/>
      <c r="DX320" s="320"/>
      <c r="DY320" s="320"/>
      <c r="DZ320" s="320"/>
      <c r="EA320" s="287"/>
      <c r="EB320" s="287"/>
      <c r="EC320" s="287"/>
      <c r="ED320" s="287"/>
      <c r="EE320" s="287"/>
      <c r="EF320" s="212"/>
      <c r="EG320" s="320"/>
      <c r="EH320" s="320"/>
      <c r="EI320" s="320"/>
      <c r="EJ320" s="320"/>
      <c r="EK320" s="320"/>
      <c r="EL320" s="320"/>
      <c r="EM320" s="320"/>
      <c r="EN320" s="320"/>
      <c r="EO320" s="287"/>
      <c r="EP320" s="287"/>
      <c r="EQ320" s="287"/>
      <c r="ER320" s="287"/>
      <c r="ES320" s="287"/>
      <c r="ET320" s="212"/>
      <c r="EU320" s="320"/>
      <c r="EV320" s="320"/>
      <c r="EW320" s="320"/>
    </row>
    <row r="321" spans="42:153" ht="6" customHeight="1" x14ac:dyDescent="0.15">
      <c r="AP321" s="320"/>
      <c r="AQ321" s="320"/>
      <c r="AR321" s="320"/>
      <c r="AS321" s="320"/>
      <c r="AT321" s="320"/>
      <c r="AU321" s="320"/>
      <c r="AV321" s="320"/>
      <c r="AW321" s="320"/>
      <c r="AX321" s="320"/>
      <c r="AY321" s="320"/>
      <c r="AZ321" s="320"/>
      <c r="BA321" s="320"/>
      <c r="BB321" s="320"/>
      <c r="BC321" s="320"/>
      <c r="BD321" s="320"/>
      <c r="BE321" s="320"/>
      <c r="BF321" s="320"/>
      <c r="DU321" s="320"/>
      <c r="DV321" s="320"/>
      <c r="DW321" s="320"/>
      <c r="DX321" s="320"/>
      <c r="DY321" s="320"/>
      <c r="DZ321" s="320"/>
      <c r="EA321" s="287"/>
      <c r="EB321" s="287"/>
      <c r="EC321" s="287"/>
      <c r="ED321" s="287"/>
      <c r="EE321" s="287"/>
      <c r="EF321" s="212"/>
      <c r="EG321" s="320"/>
      <c r="EH321" s="320"/>
      <c r="EI321" s="320"/>
      <c r="EJ321" s="320"/>
      <c r="EK321" s="320"/>
      <c r="EL321" s="320"/>
      <c r="EM321" s="320"/>
      <c r="EN321" s="320"/>
      <c r="EO321" s="287"/>
      <c r="EP321" s="287"/>
      <c r="EQ321" s="287"/>
      <c r="ER321" s="287"/>
      <c r="ES321" s="287"/>
      <c r="ET321" s="212"/>
      <c r="EU321" s="320"/>
      <c r="EV321" s="320"/>
      <c r="EW321" s="320"/>
    </row>
    <row r="322" spans="42:153" ht="6" customHeight="1" x14ac:dyDescent="0.15">
      <c r="AP322" s="320"/>
      <c r="AQ322" s="320"/>
      <c r="AR322" s="320"/>
      <c r="AS322" s="320"/>
      <c r="AT322" s="320"/>
      <c r="AU322" s="320"/>
      <c r="AV322" s="320"/>
      <c r="AW322" s="320"/>
      <c r="AX322" s="320"/>
      <c r="AY322" s="320"/>
      <c r="AZ322" s="320"/>
      <c r="BA322" s="320"/>
      <c r="BB322" s="320"/>
      <c r="BC322" s="320"/>
      <c r="BD322" s="320"/>
      <c r="BE322" s="320"/>
      <c r="BF322" s="320"/>
      <c r="DU322" s="320"/>
      <c r="DV322" s="320"/>
      <c r="DW322" s="320"/>
      <c r="DX322" s="320"/>
      <c r="DY322" s="320"/>
      <c r="DZ322" s="320"/>
      <c r="EA322" s="320"/>
      <c r="EB322" s="320"/>
      <c r="EC322" s="320"/>
      <c r="ED322" s="320"/>
      <c r="EE322" s="320"/>
      <c r="EF322" s="320"/>
      <c r="EG322" s="320"/>
      <c r="EH322" s="320"/>
      <c r="EI322" s="320"/>
      <c r="EJ322" s="320"/>
      <c r="EK322" s="320"/>
      <c r="EL322" s="320"/>
      <c r="EM322" s="320"/>
      <c r="EN322" s="320"/>
      <c r="EO322" s="287"/>
      <c r="EP322" s="287"/>
      <c r="EQ322" s="287"/>
      <c r="ER322" s="287"/>
      <c r="ES322" s="287"/>
      <c r="ET322" s="212"/>
      <c r="EU322" s="320"/>
      <c r="EV322" s="320"/>
      <c r="EW322" s="320"/>
    </row>
    <row r="323" spans="42:153" ht="6" customHeight="1" x14ac:dyDescent="0.15">
      <c r="AP323" s="320"/>
      <c r="AQ323" s="320"/>
      <c r="AR323" s="320"/>
      <c r="AS323" s="320"/>
      <c r="AT323" s="320"/>
      <c r="AU323" s="320"/>
      <c r="AV323" s="320"/>
      <c r="AW323" s="320"/>
      <c r="AX323" s="320"/>
      <c r="AY323" s="320"/>
      <c r="AZ323" s="320"/>
      <c r="BA323" s="320"/>
      <c r="BB323" s="320"/>
      <c r="BC323" s="320"/>
      <c r="BD323" s="320"/>
      <c r="BE323" s="320"/>
      <c r="BF323" s="320"/>
      <c r="DU323" s="320"/>
      <c r="DV323" s="320"/>
      <c r="DW323" s="320"/>
      <c r="DX323" s="320"/>
      <c r="DY323" s="320"/>
      <c r="DZ323" s="320"/>
      <c r="EA323" s="320"/>
      <c r="EB323" s="320"/>
      <c r="EC323" s="320"/>
      <c r="ED323" s="320"/>
      <c r="EE323" s="320"/>
      <c r="EF323" s="320"/>
      <c r="EG323" s="320"/>
      <c r="EH323" s="320"/>
      <c r="EI323" s="320"/>
      <c r="EJ323" s="320"/>
      <c r="EK323" s="320"/>
      <c r="EL323" s="320"/>
      <c r="EM323" s="320"/>
      <c r="EN323" s="320"/>
      <c r="EO323" s="287"/>
      <c r="EP323" s="287"/>
      <c r="EQ323" s="287"/>
      <c r="ER323" s="287"/>
      <c r="ES323" s="287"/>
      <c r="ET323" s="212"/>
      <c r="EU323" s="320"/>
      <c r="EV323" s="320"/>
      <c r="EW323" s="320"/>
    </row>
    <row r="324" spans="42:153" ht="6" customHeight="1" x14ac:dyDescent="0.15">
      <c r="AP324" s="320"/>
      <c r="AQ324" s="320"/>
      <c r="AR324" s="320"/>
      <c r="AS324" s="320"/>
      <c r="AT324" s="320"/>
      <c r="AU324" s="320"/>
      <c r="AV324" s="320"/>
      <c r="AW324" s="320"/>
      <c r="AX324" s="320"/>
      <c r="AY324" s="320"/>
      <c r="AZ324" s="320"/>
      <c r="BA324" s="320"/>
      <c r="BB324" s="320"/>
      <c r="BC324" s="320"/>
      <c r="BD324" s="320"/>
      <c r="BE324" s="320"/>
      <c r="BF324" s="320"/>
      <c r="DU324" s="320"/>
      <c r="DV324" s="320"/>
      <c r="DW324" s="320"/>
      <c r="DX324" s="279"/>
      <c r="DY324" s="279"/>
      <c r="DZ324" s="279"/>
      <c r="EA324" s="279"/>
      <c r="EB324" s="279"/>
      <c r="EC324" s="279"/>
      <c r="ED324" s="279"/>
      <c r="EE324" s="279"/>
      <c r="EF324" s="212"/>
      <c r="EG324" s="320"/>
      <c r="EH324" s="320"/>
      <c r="EI324" s="320"/>
      <c r="EJ324" s="320"/>
      <c r="EK324" s="320"/>
      <c r="EL324" s="320"/>
      <c r="EM324" s="320"/>
      <c r="EN324" s="320"/>
      <c r="EO324" s="287"/>
      <c r="EP324" s="287"/>
      <c r="EQ324" s="287"/>
      <c r="ER324" s="287"/>
      <c r="ES324" s="287"/>
      <c r="ET324" s="212"/>
      <c r="EU324" s="320"/>
      <c r="EV324" s="320"/>
      <c r="EW324" s="320"/>
    </row>
    <row r="325" spans="42:153" ht="6" customHeight="1" x14ac:dyDescent="0.15">
      <c r="AP325" s="320"/>
      <c r="AQ325" s="320"/>
      <c r="AR325" s="320"/>
      <c r="AS325" s="320"/>
      <c r="AT325" s="320"/>
      <c r="AU325" s="320"/>
      <c r="AV325" s="320"/>
      <c r="AW325" s="320"/>
      <c r="AX325" s="320"/>
      <c r="AY325" s="320"/>
      <c r="AZ325" s="320"/>
      <c r="BA325" s="320"/>
      <c r="BB325" s="320"/>
      <c r="BC325" s="320"/>
      <c r="BD325" s="320"/>
      <c r="BE325" s="320"/>
      <c r="BF325" s="320"/>
      <c r="DU325" s="320"/>
      <c r="DV325" s="320"/>
      <c r="DW325" s="320"/>
      <c r="DX325" s="279"/>
      <c r="DY325" s="279"/>
      <c r="DZ325" s="279"/>
      <c r="EA325" s="279"/>
      <c r="EB325" s="279"/>
      <c r="EC325" s="279"/>
      <c r="ED325" s="279"/>
      <c r="EE325" s="279"/>
      <c r="EF325" s="212"/>
      <c r="EG325" s="320"/>
      <c r="EH325" s="320"/>
      <c r="EI325" s="320"/>
      <c r="EJ325" s="320"/>
      <c r="EK325" s="320"/>
      <c r="EL325" s="320"/>
      <c r="EM325" s="320"/>
      <c r="EN325" s="320"/>
      <c r="EO325" s="287"/>
      <c r="EP325" s="287"/>
      <c r="EQ325" s="287"/>
      <c r="ER325" s="287"/>
      <c r="ES325" s="287"/>
      <c r="ET325" s="212"/>
      <c r="EU325" s="320"/>
      <c r="EV325" s="320"/>
      <c r="EW325" s="320"/>
    </row>
    <row r="326" spans="42:153" ht="6" customHeight="1" x14ac:dyDescent="0.15">
      <c r="AP326" s="320"/>
      <c r="AQ326" s="320"/>
      <c r="AR326" s="320"/>
      <c r="AS326" s="320"/>
      <c r="AT326" s="320"/>
      <c r="AU326" s="320"/>
      <c r="AV326" s="320"/>
      <c r="AW326" s="320"/>
      <c r="AX326" s="320"/>
      <c r="AY326" s="320"/>
      <c r="AZ326" s="320"/>
      <c r="BA326" s="320"/>
      <c r="BB326" s="320"/>
      <c r="BC326" s="320"/>
      <c r="BD326" s="320"/>
      <c r="BE326" s="320"/>
      <c r="BF326" s="320"/>
      <c r="DU326" s="320"/>
      <c r="DV326" s="320"/>
      <c r="DW326" s="320"/>
      <c r="DX326" s="320"/>
      <c r="DY326" s="320"/>
      <c r="DZ326" s="320"/>
      <c r="EA326" s="287"/>
      <c r="EB326" s="287"/>
      <c r="EC326" s="287"/>
      <c r="ED326" s="287"/>
      <c r="EE326" s="287"/>
      <c r="EF326" s="212"/>
      <c r="EG326" s="320"/>
      <c r="EH326" s="320"/>
      <c r="EI326" s="320"/>
      <c r="EJ326" s="320"/>
      <c r="EK326" s="320"/>
      <c r="EL326" s="320"/>
      <c r="EM326" s="320"/>
      <c r="EN326" s="320"/>
      <c r="EO326" s="320"/>
      <c r="EP326" s="320"/>
      <c r="EQ326" s="320"/>
      <c r="ER326" s="320"/>
      <c r="ES326" s="320"/>
      <c r="ET326" s="320"/>
      <c r="EU326" s="320"/>
      <c r="EV326" s="320"/>
      <c r="EW326" s="320"/>
    </row>
    <row r="327" spans="42:153" ht="6" customHeight="1" x14ac:dyDescent="0.15">
      <c r="AP327" s="320"/>
      <c r="AQ327" s="320"/>
      <c r="AR327" s="320"/>
      <c r="AS327" s="320"/>
      <c r="AT327" s="320"/>
      <c r="AU327" s="320"/>
      <c r="AV327" s="320"/>
      <c r="AW327" s="320"/>
      <c r="AX327" s="320"/>
      <c r="AY327" s="320"/>
      <c r="AZ327" s="320"/>
      <c r="BA327" s="320"/>
      <c r="BB327" s="320"/>
      <c r="BC327" s="320"/>
      <c r="BD327" s="320"/>
      <c r="BE327" s="320"/>
      <c r="BF327" s="320"/>
      <c r="DU327" s="320"/>
      <c r="DV327" s="320"/>
      <c r="DW327" s="320"/>
      <c r="DX327" s="320"/>
      <c r="DY327" s="320"/>
      <c r="DZ327" s="320"/>
      <c r="EA327" s="287"/>
      <c r="EB327" s="287"/>
      <c r="EC327" s="287"/>
      <c r="ED327" s="287"/>
      <c r="EE327" s="287"/>
      <c r="EF327" s="212"/>
      <c r="EG327" s="320"/>
      <c r="EH327" s="320"/>
      <c r="EI327" s="320"/>
      <c r="EJ327" s="320"/>
      <c r="EK327" s="320"/>
      <c r="EL327" s="320"/>
      <c r="EM327" s="320"/>
      <c r="EN327" s="320"/>
      <c r="EO327" s="320"/>
      <c r="EP327" s="320"/>
      <c r="EQ327" s="320"/>
      <c r="ER327" s="320"/>
      <c r="ES327" s="320"/>
      <c r="ET327" s="320"/>
      <c r="EU327" s="320"/>
      <c r="EV327" s="320"/>
      <c r="EW327" s="320"/>
    </row>
    <row r="328" spans="42:153" ht="6" customHeight="1" x14ac:dyDescent="0.15">
      <c r="AP328" s="320"/>
      <c r="AQ328" s="320"/>
      <c r="AR328" s="320"/>
      <c r="AS328" s="320"/>
      <c r="AT328" s="320"/>
      <c r="AU328" s="320"/>
      <c r="AV328" s="320"/>
      <c r="AW328" s="320"/>
      <c r="AX328" s="320"/>
      <c r="AY328" s="320"/>
      <c r="AZ328" s="320"/>
      <c r="BA328" s="320"/>
      <c r="BB328" s="320"/>
      <c r="BC328" s="320"/>
      <c r="BD328" s="320"/>
      <c r="BE328" s="320"/>
      <c r="BF328" s="320"/>
      <c r="DU328" s="320"/>
      <c r="DV328" s="320"/>
      <c r="DW328" s="320"/>
      <c r="DX328" s="320"/>
      <c r="DY328" s="320"/>
      <c r="DZ328" s="320"/>
      <c r="EA328" s="287"/>
      <c r="EB328" s="287"/>
      <c r="EC328" s="287"/>
      <c r="ED328" s="287"/>
      <c r="EE328" s="287"/>
      <c r="EF328" s="212"/>
      <c r="EG328" s="320"/>
      <c r="EH328" s="320"/>
      <c r="EI328" s="320"/>
      <c r="EJ328" s="320"/>
      <c r="EK328" s="320"/>
      <c r="EL328" s="279"/>
      <c r="EM328" s="279"/>
      <c r="EN328" s="279"/>
      <c r="EO328" s="279"/>
      <c r="EP328" s="279"/>
      <c r="EQ328" s="279"/>
      <c r="ER328" s="279"/>
      <c r="ES328" s="279"/>
      <c r="ET328" s="212"/>
      <c r="EU328" s="320"/>
      <c r="EV328" s="320"/>
      <c r="EW328" s="320"/>
    </row>
    <row r="329" spans="42:153" ht="6" customHeight="1" x14ac:dyDescent="0.15">
      <c r="AP329" s="320"/>
      <c r="AQ329" s="320"/>
      <c r="AR329" s="320"/>
      <c r="AS329" s="320"/>
      <c r="AT329" s="320"/>
      <c r="AU329" s="320"/>
      <c r="AV329" s="320"/>
      <c r="AW329" s="320"/>
      <c r="AX329" s="320"/>
      <c r="AY329" s="320"/>
      <c r="AZ329" s="320"/>
      <c r="BA329" s="320"/>
      <c r="BB329" s="320"/>
      <c r="BC329" s="320"/>
      <c r="BD329" s="320"/>
      <c r="BE329" s="320"/>
      <c r="BF329" s="320"/>
      <c r="DU329" s="320"/>
      <c r="DV329" s="320"/>
      <c r="DW329" s="320"/>
      <c r="DX329" s="320"/>
      <c r="DY329" s="320"/>
      <c r="DZ329" s="320"/>
      <c r="EA329" s="287"/>
      <c r="EB329" s="287"/>
      <c r="EC329" s="287"/>
      <c r="ED329" s="287"/>
      <c r="EE329" s="287"/>
      <c r="EF329" s="212"/>
      <c r="EG329" s="320"/>
      <c r="EH329" s="320"/>
      <c r="EI329" s="320"/>
      <c r="EJ329" s="320"/>
      <c r="EK329" s="320"/>
      <c r="EL329" s="279"/>
      <c r="EM329" s="279"/>
      <c r="EN329" s="279"/>
      <c r="EO329" s="279"/>
      <c r="EP329" s="279"/>
      <c r="EQ329" s="279"/>
      <c r="ER329" s="279"/>
      <c r="ES329" s="279"/>
      <c r="ET329" s="212"/>
      <c r="EU329" s="320"/>
      <c r="EV329" s="320"/>
      <c r="EW329" s="320"/>
    </row>
    <row r="330" spans="42:153" ht="6" customHeight="1" x14ac:dyDescent="0.15">
      <c r="AP330" s="320"/>
      <c r="AQ330" s="320"/>
      <c r="AR330" s="320"/>
      <c r="AS330" s="320"/>
      <c r="AT330" s="320"/>
      <c r="AU330" s="320"/>
      <c r="AV330" s="320"/>
      <c r="AW330" s="320"/>
      <c r="AX330" s="320"/>
      <c r="AY330" s="320"/>
      <c r="AZ330" s="320"/>
      <c r="BA330" s="320"/>
      <c r="BB330" s="320"/>
      <c r="BC330" s="320"/>
      <c r="BD330" s="320"/>
      <c r="BE330" s="320"/>
      <c r="BF330" s="320"/>
      <c r="DU330" s="320"/>
      <c r="DV330" s="320"/>
      <c r="DW330" s="320"/>
      <c r="DX330" s="320"/>
      <c r="DY330" s="320"/>
      <c r="DZ330" s="320"/>
      <c r="EA330" s="320"/>
      <c r="EB330" s="320"/>
      <c r="EC330" s="320"/>
      <c r="ED330" s="320"/>
      <c r="EE330" s="320"/>
      <c r="EF330" s="320"/>
      <c r="EG330" s="320"/>
      <c r="EH330" s="320"/>
      <c r="EI330" s="320"/>
      <c r="EJ330" s="320"/>
      <c r="EK330" s="320"/>
      <c r="EL330" s="320"/>
      <c r="EM330" s="320"/>
      <c r="EN330" s="320"/>
      <c r="EO330" s="287"/>
      <c r="EP330" s="287"/>
      <c r="EQ330" s="287"/>
      <c r="ER330" s="287"/>
      <c r="ES330" s="287"/>
      <c r="ET330" s="212"/>
      <c r="EU330" s="320"/>
      <c r="EV330" s="320"/>
      <c r="EW330" s="320"/>
    </row>
    <row r="331" spans="42:153" ht="6" customHeight="1" x14ac:dyDescent="0.15">
      <c r="AP331" s="320"/>
      <c r="AQ331" s="320"/>
      <c r="AR331" s="320"/>
      <c r="AS331" s="320"/>
      <c r="AT331" s="320"/>
      <c r="AU331" s="320"/>
      <c r="AV331" s="320"/>
      <c r="AW331" s="320"/>
      <c r="AX331" s="320"/>
      <c r="AY331" s="320"/>
      <c r="AZ331" s="320"/>
      <c r="BA331" s="320"/>
      <c r="BB331" s="320"/>
      <c r="BC331" s="320"/>
      <c r="BD331" s="320"/>
      <c r="BE331" s="320"/>
      <c r="BF331" s="320"/>
      <c r="DU331" s="320"/>
      <c r="DV331" s="320"/>
      <c r="DW331" s="320"/>
      <c r="DX331" s="320"/>
      <c r="DY331" s="320"/>
      <c r="DZ331" s="320"/>
      <c r="EA331" s="320"/>
      <c r="EB331" s="320"/>
      <c r="EC331" s="320"/>
      <c r="ED331" s="320"/>
      <c r="EE331" s="320"/>
      <c r="EF331" s="320"/>
      <c r="EG331" s="320"/>
      <c r="EH331" s="320"/>
      <c r="EI331" s="320"/>
      <c r="EJ331" s="320"/>
      <c r="EK331" s="320"/>
      <c r="EL331" s="320"/>
      <c r="EM331" s="320"/>
      <c r="EN331" s="320"/>
      <c r="EO331" s="287"/>
      <c r="EP331" s="287"/>
      <c r="EQ331" s="287"/>
      <c r="ER331" s="287"/>
      <c r="ES331" s="287"/>
      <c r="ET331" s="212"/>
      <c r="EU331" s="320"/>
      <c r="EV331" s="320"/>
      <c r="EW331" s="320"/>
    </row>
    <row r="332" spans="42:153" ht="6" customHeight="1" x14ac:dyDescent="0.15">
      <c r="AP332" s="320"/>
      <c r="AQ332" s="320"/>
      <c r="AR332" s="320"/>
      <c r="AS332" s="320"/>
      <c r="AT332" s="320"/>
      <c r="AU332" s="320"/>
      <c r="AV332" s="320"/>
      <c r="AW332" s="320"/>
      <c r="AX332" s="320"/>
      <c r="AY332" s="320"/>
      <c r="AZ332" s="320"/>
      <c r="BA332" s="320"/>
      <c r="BB332" s="320"/>
      <c r="BC332" s="320"/>
      <c r="BD332" s="320"/>
      <c r="BE332" s="320"/>
      <c r="BF332" s="320"/>
      <c r="DU332" s="320"/>
      <c r="DV332" s="279"/>
      <c r="DW332" s="279"/>
      <c r="DX332" s="279"/>
      <c r="DY332" s="279"/>
      <c r="DZ332" s="279"/>
      <c r="EA332" s="279"/>
      <c r="EB332" s="279"/>
      <c r="EC332" s="279"/>
      <c r="ED332" s="279"/>
      <c r="EE332" s="279"/>
      <c r="EF332" s="212"/>
      <c r="EG332" s="320"/>
      <c r="EH332" s="320"/>
      <c r="EI332" s="320"/>
      <c r="EJ332" s="320"/>
      <c r="EK332" s="320"/>
      <c r="EL332" s="320"/>
      <c r="EM332" s="320"/>
      <c r="EN332" s="320"/>
      <c r="EO332" s="287"/>
      <c r="EP332" s="287"/>
      <c r="EQ332" s="287"/>
      <c r="ER332" s="287"/>
      <c r="ES332" s="287"/>
      <c r="ET332" s="212"/>
      <c r="EU332" s="320"/>
      <c r="EV332" s="320"/>
      <c r="EW332" s="320"/>
    </row>
    <row r="333" spans="42:153" ht="6" customHeight="1" x14ac:dyDescent="0.15">
      <c r="AP333" s="320"/>
      <c r="AQ333" s="320"/>
      <c r="AR333" s="320"/>
      <c r="AS333" s="320"/>
      <c r="AT333" s="320"/>
      <c r="AU333" s="320"/>
      <c r="AV333" s="320"/>
      <c r="AW333" s="320"/>
      <c r="AX333" s="320"/>
      <c r="AY333" s="320"/>
      <c r="AZ333" s="320"/>
      <c r="BA333" s="320"/>
      <c r="BB333" s="320"/>
      <c r="BC333" s="320"/>
      <c r="BD333" s="320"/>
      <c r="BE333" s="320"/>
      <c r="BF333" s="320"/>
      <c r="DU333" s="320"/>
      <c r="DV333" s="279"/>
      <c r="DW333" s="279"/>
      <c r="DX333" s="279"/>
      <c r="DY333" s="279"/>
      <c r="DZ333" s="279"/>
      <c r="EA333" s="279"/>
      <c r="EB333" s="279"/>
      <c r="EC333" s="279"/>
      <c r="ED333" s="279"/>
      <c r="EE333" s="279"/>
      <c r="EF333" s="212"/>
      <c r="EG333" s="320"/>
      <c r="EH333" s="320"/>
      <c r="EI333" s="320"/>
      <c r="EJ333" s="320"/>
      <c r="EK333" s="320"/>
      <c r="EL333" s="320"/>
      <c r="EM333" s="320"/>
      <c r="EN333" s="320"/>
      <c r="EO333" s="287"/>
      <c r="EP333" s="287"/>
      <c r="EQ333" s="287"/>
      <c r="ER333" s="287"/>
      <c r="ES333" s="287"/>
      <c r="ET333" s="212"/>
      <c r="EU333" s="320"/>
      <c r="EV333" s="320"/>
      <c r="EW333" s="320"/>
    </row>
    <row r="334" spans="42:153" ht="6" customHeight="1" x14ac:dyDescent="0.15">
      <c r="AP334" s="320"/>
      <c r="AQ334" s="320"/>
      <c r="AR334" s="320"/>
      <c r="AS334" s="320"/>
      <c r="AT334" s="320"/>
      <c r="AU334" s="320"/>
      <c r="AV334" s="320"/>
      <c r="AW334" s="320"/>
      <c r="AX334" s="320"/>
      <c r="AY334" s="320"/>
      <c r="AZ334" s="320"/>
      <c r="BA334" s="320"/>
      <c r="BB334" s="320"/>
      <c r="BC334" s="320"/>
      <c r="BD334" s="320"/>
      <c r="BE334" s="320"/>
      <c r="BF334" s="320"/>
      <c r="DU334" s="320"/>
      <c r="DV334" s="320"/>
      <c r="DW334" s="320"/>
      <c r="DX334" s="320"/>
      <c r="DY334" s="320"/>
      <c r="DZ334" s="320"/>
      <c r="EA334" s="287"/>
      <c r="EB334" s="287"/>
      <c r="EC334" s="287"/>
      <c r="ED334" s="287"/>
      <c r="EE334" s="287"/>
      <c r="EF334" s="212"/>
      <c r="EG334" s="320"/>
      <c r="EH334" s="320"/>
      <c r="EI334" s="320"/>
      <c r="EJ334" s="320"/>
      <c r="EK334" s="320"/>
      <c r="EL334" s="320"/>
      <c r="EM334" s="320"/>
      <c r="EN334" s="320"/>
      <c r="EO334" s="320"/>
      <c r="EP334" s="320"/>
      <c r="EQ334" s="320"/>
      <c r="ER334" s="320"/>
      <c r="ES334" s="320"/>
      <c r="ET334" s="320"/>
      <c r="EU334" s="320"/>
      <c r="EV334" s="320"/>
      <c r="EW334" s="320"/>
    </row>
    <row r="335" spans="42:153" ht="6" customHeight="1" x14ac:dyDescent="0.15">
      <c r="AP335" s="320"/>
      <c r="AQ335" s="320"/>
      <c r="AR335" s="320"/>
      <c r="AS335" s="320"/>
      <c r="AT335" s="320"/>
      <c r="AU335" s="320"/>
      <c r="AV335" s="320"/>
      <c r="AW335" s="320"/>
      <c r="AX335" s="320"/>
      <c r="AY335" s="320"/>
      <c r="AZ335" s="320"/>
      <c r="BA335" s="320"/>
      <c r="BB335" s="320"/>
      <c r="BC335" s="320"/>
      <c r="BD335" s="320"/>
      <c r="BE335" s="320"/>
      <c r="BF335" s="320"/>
      <c r="DU335" s="320"/>
      <c r="DV335" s="320"/>
      <c r="DW335" s="320"/>
      <c r="DX335" s="320"/>
      <c r="DY335" s="320"/>
      <c r="DZ335" s="320"/>
      <c r="EA335" s="287"/>
      <c r="EB335" s="287"/>
      <c r="EC335" s="287"/>
      <c r="ED335" s="287"/>
      <c r="EE335" s="287"/>
      <c r="EF335" s="212"/>
      <c r="EG335" s="320"/>
      <c r="EH335" s="320"/>
      <c r="EI335" s="320"/>
      <c r="EJ335" s="320"/>
      <c r="EK335" s="320"/>
      <c r="EL335" s="320"/>
      <c r="EM335" s="320"/>
      <c r="EN335" s="320"/>
      <c r="EO335" s="320"/>
      <c r="EP335" s="320"/>
      <c r="EQ335" s="320"/>
      <c r="ER335" s="320"/>
      <c r="ES335" s="320"/>
      <c r="ET335" s="320"/>
      <c r="EU335" s="320"/>
      <c r="EV335" s="320"/>
      <c r="EW335" s="320"/>
    </row>
    <row r="336" spans="42:153" ht="6" customHeight="1" x14ac:dyDescent="0.15">
      <c r="AP336" s="320"/>
      <c r="AQ336" s="320"/>
      <c r="AR336" s="320"/>
      <c r="AS336" s="320"/>
      <c r="AT336" s="320"/>
      <c r="AU336" s="320"/>
      <c r="AV336" s="320"/>
      <c r="AW336" s="320"/>
      <c r="AX336" s="320"/>
      <c r="AY336" s="320"/>
      <c r="AZ336" s="320"/>
      <c r="BA336" s="320"/>
      <c r="BB336" s="320"/>
      <c r="BC336" s="320"/>
      <c r="BD336" s="320"/>
      <c r="BE336" s="320"/>
      <c r="BF336" s="320"/>
      <c r="DU336" s="320"/>
      <c r="DV336" s="320"/>
      <c r="DW336" s="320"/>
      <c r="DX336" s="320"/>
      <c r="DY336" s="320"/>
      <c r="DZ336" s="320"/>
      <c r="EA336" s="287"/>
      <c r="EB336" s="287"/>
      <c r="EC336" s="287"/>
      <c r="ED336" s="287"/>
      <c r="EE336" s="287"/>
      <c r="EF336" s="212"/>
      <c r="EG336" s="320"/>
      <c r="EH336" s="320"/>
      <c r="EI336" s="320"/>
      <c r="EJ336" s="279"/>
      <c r="EK336" s="279"/>
      <c r="EL336" s="279"/>
      <c r="EM336" s="279"/>
      <c r="EN336" s="279"/>
      <c r="EO336" s="279"/>
      <c r="EP336" s="279"/>
      <c r="EQ336" s="279"/>
      <c r="ER336" s="279"/>
      <c r="ES336" s="279"/>
      <c r="ET336" s="212"/>
      <c r="EU336" s="320"/>
      <c r="EV336" s="320"/>
      <c r="EW336" s="320"/>
    </row>
    <row r="337" spans="42:153" ht="6" customHeight="1" x14ac:dyDescent="0.15">
      <c r="AP337" s="320"/>
      <c r="AQ337" s="320"/>
      <c r="AR337" s="320"/>
      <c r="AS337" s="320"/>
      <c r="AT337" s="320"/>
      <c r="AU337" s="320"/>
      <c r="AV337" s="320"/>
      <c r="AW337" s="320"/>
      <c r="AX337" s="320"/>
      <c r="AY337" s="320"/>
      <c r="AZ337" s="320"/>
      <c r="BA337" s="320"/>
      <c r="BB337" s="320"/>
      <c r="BC337" s="320"/>
      <c r="BD337" s="320"/>
      <c r="BE337" s="320"/>
      <c r="BF337" s="320"/>
      <c r="DU337" s="320"/>
      <c r="DV337" s="320"/>
      <c r="DW337" s="320"/>
      <c r="DX337" s="320"/>
      <c r="DY337" s="320"/>
      <c r="DZ337" s="320"/>
      <c r="EA337" s="287"/>
      <c r="EB337" s="287"/>
      <c r="EC337" s="287"/>
      <c r="ED337" s="287"/>
      <c r="EE337" s="287"/>
      <c r="EF337" s="212"/>
      <c r="EG337" s="320"/>
      <c r="EH337" s="320"/>
      <c r="EI337" s="320"/>
      <c r="EJ337" s="279"/>
      <c r="EK337" s="279"/>
      <c r="EL337" s="279"/>
      <c r="EM337" s="279"/>
      <c r="EN337" s="279"/>
      <c r="EO337" s="279"/>
      <c r="EP337" s="279"/>
      <c r="EQ337" s="279"/>
      <c r="ER337" s="279"/>
      <c r="ES337" s="279"/>
      <c r="ET337" s="212"/>
      <c r="EU337" s="320"/>
      <c r="EV337" s="320"/>
      <c r="EW337" s="320"/>
    </row>
    <row r="338" spans="42:153" ht="6" customHeight="1" x14ac:dyDescent="0.15">
      <c r="AP338" s="320"/>
      <c r="AQ338" s="320"/>
      <c r="AR338" s="320"/>
      <c r="AS338" s="320"/>
      <c r="AT338" s="320"/>
      <c r="AU338" s="320"/>
      <c r="AV338" s="320"/>
      <c r="AW338" s="320"/>
      <c r="AX338" s="320"/>
      <c r="AY338" s="320"/>
      <c r="AZ338" s="320"/>
      <c r="BA338" s="320"/>
      <c r="BB338" s="320"/>
      <c r="BC338" s="320"/>
      <c r="BD338" s="320"/>
      <c r="BE338" s="320"/>
      <c r="BF338" s="320"/>
      <c r="DU338" s="320"/>
      <c r="DV338" s="320"/>
      <c r="DW338" s="320"/>
      <c r="DX338" s="320"/>
      <c r="DY338" s="320"/>
      <c r="DZ338" s="320"/>
      <c r="EA338" s="287"/>
      <c r="EB338" s="287"/>
      <c r="EC338" s="287"/>
      <c r="ED338" s="287"/>
      <c r="EE338" s="287"/>
      <c r="EF338" s="212"/>
      <c r="EG338" s="320"/>
      <c r="EH338" s="320"/>
      <c r="EI338" s="320"/>
      <c r="EJ338" s="320"/>
      <c r="EK338" s="320"/>
      <c r="EL338" s="320"/>
      <c r="EM338" s="320"/>
      <c r="EN338" s="320"/>
      <c r="EO338" s="287"/>
      <c r="EP338" s="287"/>
      <c r="EQ338" s="287"/>
      <c r="ER338" s="287"/>
      <c r="ES338" s="287"/>
      <c r="ET338" s="212"/>
      <c r="EU338" s="320"/>
      <c r="EV338" s="320"/>
      <c r="EW338" s="320"/>
    </row>
    <row r="339" spans="42:153" ht="6" customHeight="1" x14ac:dyDescent="0.15">
      <c r="AP339" s="320"/>
      <c r="AQ339" s="320"/>
      <c r="AR339" s="320"/>
      <c r="AS339" s="320"/>
      <c r="AT339" s="320"/>
      <c r="AU339" s="320"/>
      <c r="AV339" s="320"/>
      <c r="AW339" s="320"/>
      <c r="AX339" s="320"/>
      <c r="AY339" s="320"/>
      <c r="AZ339" s="320"/>
      <c r="BA339" s="320"/>
      <c r="BB339" s="320"/>
      <c r="BC339" s="320"/>
      <c r="BD339" s="320"/>
      <c r="BE339" s="320"/>
      <c r="BF339" s="320"/>
      <c r="DU339" s="320"/>
      <c r="DV339" s="320"/>
      <c r="DW339" s="320"/>
      <c r="DX339" s="320"/>
      <c r="DY339" s="320"/>
      <c r="DZ339" s="320"/>
      <c r="EA339" s="287"/>
      <c r="EB339" s="287"/>
      <c r="EC339" s="287"/>
      <c r="ED339" s="287"/>
      <c r="EE339" s="287"/>
      <c r="EF339" s="212"/>
      <c r="EG339" s="320"/>
      <c r="EH339" s="320"/>
      <c r="EI339" s="320"/>
      <c r="EJ339" s="320"/>
      <c r="EK339" s="320"/>
      <c r="EL339" s="320"/>
      <c r="EM339" s="320"/>
      <c r="EN339" s="320"/>
      <c r="EO339" s="287"/>
      <c r="EP339" s="287"/>
      <c r="EQ339" s="287"/>
      <c r="ER339" s="287"/>
      <c r="ES339" s="287"/>
      <c r="ET339" s="212"/>
      <c r="EU339" s="320"/>
      <c r="EV339" s="320"/>
      <c r="EW339" s="320"/>
    </row>
    <row r="340" spans="42:153" ht="6" customHeight="1" x14ac:dyDescent="0.15">
      <c r="AP340" s="320"/>
      <c r="AQ340" s="320"/>
      <c r="AR340" s="320"/>
      <c r="AS340" s="320"/>
      <c r="AT340" s="320"/>
      <c r="AU340" s="320"/>
      <c r="AV340" s="320"/>
      <c r="AW340" s="320"/>
      <c r="AX340" s="320"/>
      <c r="AY340" s="320"/>
      <c r="AZ340" s="320"/>
      <c r="BA340" s="320"/>
      <c r="BB340" s="320"/>
      <c r="BC340" s="320"/>
      <c r="BD340" s="320"/>
      <c r="BE340" s="320"/>
      <c r="BF340" s="320"/>
      <c r="DU340" s="320"/>
      <c r="DV340" s="320"/>
      <c r="DW340" s="320"/>
      <c r="DX340" s="320"/>
      <c r="DY340" s="320"/>
      <c r="DZ340" s="320"/>
      <c r="EA340" s="287"/>
      <c r="EB340" s="287"/>
      <c r="EC340" s="287"/>
      <c r="ED340" s="287"/>
      <c r="EE340" s="287"/>
      <c r="EF340" s="212"/>
      <c r="EG340" s="320"/>
      <c r="EH340" s="320"/>
      <c r="EI340" s="320"/>
      <c r="EJ340" s="320"/>
      <c r="EK340" s="320"/>
      <c r="EL340" s="320"/>
      <c r="EM340" s="320"/>
      <c r="EN340" s="320"/>
      <c r="EO340" s="287"/>
      <c r="EP340" s="287"/>
      <c r="EQ340" s="287"/>
      <c r="ER340" s="287"/>
      <c r="ES340" s="287"/>
      <c r="ET340" s="212"/>
      <c r="EU340" s="320"/>
      <c r="EV340" s="320"/>
      <c r="EW340" s="320"/>
    </row>
    <row r="341" spans="42:153" ht="6" customHeight="1" x14ac:dyDescent="0.15">
      <c r="AP341" s="320"/>
      <c r="AQ341" s="320"/>
      <c r="AR341" s="320"/>
      <c r="AS341" s="320"/>
      <c r="AT341" s="320"/>
      <c r="AU341" s="320"/>
      <c r="AV341" s="320"/>
      <c r="AW341" s="320"/>
      <c r="AX341" s="320"/>
      <c r="AY341" s="320"/>
      <c r="AZ341" s="320"/>
      <c r="BA341" s="320"/>
      <c r="BB341" s="320"/>
      <c r="BC341" s="320"/>
      <c r="BD341" s="320"/>
      <c r="BE341" s="320"/>
      <c r="BF341" s="320"/>
      <c r="DU341" s="320"/>
      <c r="DV341" s="320"/>
      <c r="DW341" s="320"/>
      <c r="DX341" s="320"/>
      <c r="DY341" s="320"/>
      <c r="DZ341" s="320"/>
      <c r="EA341" s="287"/>
      <c r="EB341" s="287"/>
      <c r="EC341" s="287"/>
      <c r="ED341" s="287"/>
      <c r="EE341" s="287"/>
      <c r="EF341" s="212"/>
      <c r="EG341" s="320"/>
      <c r="EH341" s="320"/>
      <c r="EI341" s="320"/>
      <c r="EJ341" s="320"/>
      <c r="EK341" s="320"/>
      <c r="EL341" s="320"/>
      <c r="EM341" s="320"/>
      <c r="EN341" s="320"/>
      <c r="EO341" s="287"/>
      <c r="EP341" s="287"/>
      <c r="EQ341" s="287"/>
      <c r="ER341" s="287"/>
      <c r="ES341" s="287"/>
      <c r="ET341" s="212"/>
      <c r="EU341" s="320"/>
      <c r="EV341" s="320"/>
      <c r="EW341" s="320"/>
    </row>
    <row r="342" spans="42:153" ht="6" customHeight="1" x14ac:dyDescent="0.15">
      <c r="AP342" s="320"/>
      <c r="AQ342" s="320"/>
      <c r="AR342" s="320"/>
      <c r="AS342" s="320"/>
      <c r="AT342" s="320"/>
      <c r="AU342" s="320"/>
      <c r="AV342" s="320"/>
      <c r="AW342" s="320"/>
      <c r="AX342" s="320"/>
      <c r="AY342" s="320"/>
      <c r="AZ342" s="320"/>
      <c r="BA342" s="320"/>
      <c r="BB342" s="320"/>
      <c r="BC342" s="320"/>
      <c r="BD342" s="320"/>
      <c r="BE342" s="320"/>
      <c r="BF342" s="320"/>
      <c r="DU342" s="320"/>
      <c r="DV342" s="320"/>
      <c r="DW342" s="320"/>
      <c r="DX342" s="320"/>
      <c r="DY342" s="320"/>
      <c r="DZ342" s="320"/>
      <c r="EA342" s="320"/>
      <c r="EB342" s="320"/>
      <c r="EC342" s="320"/>
      <c r="ED342" s="320"/>
      <c r="EE342" s="320"/>
      <c r="EF342" s="320"/>
      <c r="EG342" s="320"/>
      <c r="EH342" s="320"/>
      <c r="EI342" s="320"/>
      <c r="EJ342" s="320"/>
      <c r="EK342" s="320"/>
      <c r="EL342" s="320"/>
      <c r="EM342" s="320"/>
      <c r="EN342" s="320"/>
      <c r="EO342" s="287"/>
      <c r="EP342" s="287"/>
      <c r="EQ342" s="287"/>
      <c r="ER342" s="287"/>
      <c r="ES342" s="287"/>
      <c r="ET342" s="212"/>
      <c r="EU342" s="320"/>
      <c r="EV342" s="320"/>
      <c r="EW342" s="320"/>
    </row>
    <row r="343" spans="42:153" ht="6" customHeight="1" x14ac:dyDescent="0.15">
      <c r="AP343" s="320"/>
      <c r="AQ343" s="320"/>
      <c r="AR343" s="320"/>
      <c r="AS343" s="320"/>
      <c r="AT343" s="320"/>
      <c r="AU343" s="320"/>
      <c r="AV343" s="320"/>
      <c r="AW343" s="320"/>
      <c r="AX343" s="320"/>
      <c r="AY343" s="320"/>
      <c r="AZ343" s="320"/>
      <c r="BA343" s="320"/>
      <c r="BB343" s="320"/>
      <c r="BC343" s="320"/>
      <c r="BD343" s="320"/>
      <c r="BE343" s="320"/>
      <c r="BF343" s="320"/>
      <c r="DU343" s="320"/>
      <c r="DV343" s="320"/>
      <c r="DW343" s="320"/>
      <c r="DX343" s="320"/>
      <c r="DY343" s="320"/>
      <c r="DZ343" s="320"/>
      <c r="EA343" s="320"/>
      <c r="EB343" s="320"/>
      <c r="EC343" s="320"/>
      <c r="ED343" s="320"/>
      <c r="EE343" s="320"/>
      <c r="EF343" s="320"/>
      <c r="EG343" s="320"/>
      <c r="EH343" s="320"/>
      <c r="EI343" s="320"/>
      <c r="EJ343" s="320"/>
      <c r="EK343" s="320"/>
      <c r="EL343" s="320"/>
      <c r="EM343" s="320"/>
      <c r="EN343" s="320"/>
      <c r="EO343" s="287"/>
      <c r="EP343" s="287"/>
      <c r="EQ343" s="287"/>
      <c r="ER343" s="287"/>
      <c r="ES343" s="287"/>
      <c r="ET343" s="212"/>
      <c r="EU343" s="320"/>
      <c r="EV343" s="320"/>
      <c r="EW343" s="320"/>
    </row>
    <row r="344" spans="42:153" ht="6" customHeight="1" x14ac:dyDescent="0.15">
      <c r="AP344" s="320"/>
      <c r="AQ344" s="320"/>
      <c r="AR344" s="320"/>
      <c r="AS344" s="320"/>
      <c r="AT344" s="320"/>
      <c r="AU344" s="320"/>
      <c r="AV344" s="320"/>
      <c r="AW344" s="320"/>
      <c r="AX344" s="320"/>
      <c r="AY344" s="320"/>
      <c r="AZ344" s="320"/>
      <c r="BA344" s="320"/>
      <c r="BB344" s="320"/>
      <c r="BC344" s="320"/>
      <c r="BD344" s="320"/>
      <c r="BE344" s="320"/>
      <c r="BF344" s="320"/>
      <c r="DU344" s="320"/>
      <c r="DV344" s="320"/>
      <c r="DW344" s="320"/>
      <c r="DX344" s="320"/>
      <c r="DY344" s="320"/>
      <c r="DZ344" s="320"/>
      <c r="EA344" s="320"/>
      <c r="EB344" s="320"/>
      <c r="EC344" s="320"/>
      <c r="ED344" s="320"/>
      <c r="EE344" s="320"/>
      <c r="EF344" s="320"/>
      <c r="EG344" s="320"/>
      <c r="EH344" s="320"/>
      <c r="EI344" s="320"/>
      <c r="EJ344" s="320"/>
      <c r="EK344" s="320"/>
      <c r="EL344" s="320"/>
      <c r="EM344" s="320"/>
      <c r="EN344" s="320"/>
      <c r="EO344" s="287"/>
      <c r="EP344" s="287"/>
      <c r="EQ344" s="287"/>
      <c r="ER344" s="287"/>
      <c r="ES344" s="287"/>
      <c r="ET344" s="212"/>
      <c r="EU344" s="320"/>
      <c r="EV344" s="320"/>
      <c r="EW344" s="320"/>
    </row>
    <row r="345" spans="42:153" ht="6" customHeight="1" x14ac:dyDescent="0.15">
      <c r="AP345" s="320"/>
      <c r="AQ345" s="320"/>
      <c r="AR345" s="320"/>
      <c r="AS345" s="320"/>
      <c r="AT345" s="320"/>
      <c r="AU345" s="320"/>
      <c r="AV345" s="320"/>
      <c r="AW345" s="320"/>
      <c r="AX345" s="320"/>
      <c r="AY345" s="320"/>
      <c r="AZ345" s="320"/>
      <c r="BA345" s="320"/>
      <c r="BB345" s="320"/>
      <c r="BC345" s="320"/>
      <c r="BD345" s="320"/>
      <c r="BE345" s="320"/>
      <c r="BF345" s="320"/>
      <c r="DU345" s="320"/>
      <c r="DV345" s="320"/>
      <c r="DW345" s="320"/>
      <c r="DX345" s="320"/>
      <c r="DY345" s="320"/>
      <c r="DZ345" s="320"/>
      <c r="EA345" s="320"/>
      <c r="EB345" s="320"/>
      <c r="EC345" s="320"/>
      <c r="ED345" s="320"/>
      <c r="EE345" s="320"/>
      <c r="EF345" s="320"/>
      <c r="EG345" s="320"/>
      <c r="EH345" s="320"/>
      <c r="EI345" s="320"/>
      <c r="EJ345" s="320"/>
      <c r="EK345" s="320"/>
      <c r="EL345" s="320"/>
      <c r="EM345" s="320"/>
      <c r="EN345" s="320"/>
      <c r="EO345" s="287"/>
      <c r="EP345" s="287"/>
      <c r="EQ345" s="287"/>
      <c r="ER345" s="287"/>
      <c r="ES345" s="287"/>
      <c r="ET345" s="212"/>
      <c r="EU345" s="320"/>
      <c r="EV345" s="320"/>
      <c r="EW345" s="320"/>
    </row>
    <row r="346" spans="42:153" ht="6" customHeight="1" x14ac:dyDescent="0.15">
      <c r="AP346" s="320"/>
      <c r="AQ346" s="320"/>
      <c r="AR346" s="320"/>
      <c r="AS346" s="320"/>
      <c r="AT346" s="320"/>
      <c r="AU346" s="320"/>
      <c r="AV346" s="320"/>
      <c r="AW346" s="320"/>
      <c r="AX346" s="320"/>
      <c r="AY346" s="320"/>
      <c r="AZ346" s="320"/>
      <c r="BA346" s="320"/>
      <c r="BB346" s="320"/>
      <c r="BC346" s="320"/>
      <c r="BD346" s="320"/>
      <c r="BE346" s="320"/>
      <c r="BF346" s="320"/>
      <c r="DU346" s="320"/>
      <c r="DV346" s="320"/>
      <c r="DW346" s="320"/>
      <c r="DX346" s="320"/>
      <c r="DY346" s="320"/>
      <c r="DZ346" s="320"/>
      <c r="EA346" s="320"/>
      <c r="EB346" s="320"/>
      <c r="EC346" s="320"/>
      <c r="ED346" s="320"/>
      <c r="EE346" s="320"/>
      <c r="EF346" s="320"/>
      <c r="EG346" s="320"/>
      <c r="EH346" s="320"/>
      <c r="EI346" s="320"/>
      <c r="EJ346" s="320"/>
      <c r="EK346" s="320"/>
      <c r="EL346" s="320"/>
      <c r="EM346" s="320"/>
      <c r="EN346" s="320"/>
      <c r="EO346" s="320"/>
      <c r="EP346" s="320"/>
      <c r="EQ346" s="320"/>
      <c r="ER346" s="320"/>
      <c r="ES346" s="320"/>
      <c r="ET346" s="320"/>
      <c r="EU346" s="320"/>
      <c r="EV346" s="320"/>
      <c r="EW346" s="320"/>
    </row>
    <row r="347" spans="42:153" ht="6" customHeight="1" x14ac:dyDescent="0.15">
      <c r="AP347" s="320"/>
      <c r="AQ347" s="320"/>
      <c r="AR347" s="320"/>
      <c r="AS347" s="320"/>
      <c r="AT347" s="320"/>
      <c r="AU347" s="320"/>
      <c r="AV347" s="320"/>
      <c r="AW347" s="320"/>
      <c r="AX347" s="320"/>
      <c r="AY347" s="320"/>
      <c r="AZ347" s="320"/>
      <c r="BA347" s="320"/>
      <c r="BB347" s="320"/>
      <c r="BC347" s="320"/>
      <c r="BD347" s="320"/>
      <c r="BE347" s="320"/>
      <c r="BF347" s="320"/>
      <c r="DU347" s="320"/>
      <c r="DV347" s="320"/>
      <c r="DW347" s="320"/>
      <c r="DX347" s="320"/>
      <c r="DY347" s="320"/>
      <c r="DZ347" s="320"/>
      <c r="EA347" s="320"/>
      <c r="EB347" s="320"/>
      <c r="EC347" s="320"/>
      <c r="ED347" s="320"/>
      <c r="EE347" s="320"/>
      <c r="EF347" s="320"/>
      <c r="EG347" s="320"/>
      <c r="EH347" s="320"/>
      <c r="EI347" s="320"/>
      <c r="EJ347" s="320"/>
      <c r="EK347" s="320"/>
      <c r="EL347" s="320"/>
      <c r="EM347" s="320"/>
      <c r="EN347" s="320"/>
      <c r="EO347" s="320"/>
      <c r="EP347" s="320"/>
      <c r="EQ347" s="320"/>
      <c r="ER347" s="320"/>
      <c r="ES347" s="320"/>
      <c r="ET347" s="320"/>
      <c r="EU347" s="320"/>
      <c r="EV347" s="320"/>
      <c r="EW347" s="320"/>
    </row>
    <row r="348" spans="42:153" ht="6" customHeight="1" x14ac:dyDescent="0.15">
      <c r="AP348" s="320"/>
      <c r="AQ348" s="320"/>
      <c r="AR348" s="320"/>
      <c r="AS348" s="320"/>
      <c r="AT348" s="320"/>
      <c r="AU348" s="320"/>
      <c r="AV348" s="320"/>
      <c r="AW348" s="320"/>
      <c r="AX348" s="320"/>
      <c r="AY348" s="320"/>
      <c r="AZ348" s="320"/>
      <c r="BA348" s="320"/>
      <c r="BB348" s="320"/>
      <c r="BC348" s="320"/>
      <c r="BD348" s="320"/>
      <c r="BE348" s="320"/>
      <c r="BF348" s="320"/>
      <c r="DU348" s="320"/>
      <c r="DV348" s="320"/>
      <c r="DW348" s="320"/>
      <c r="DX348" s="320"/>
      <c r="DY348" s="320"/>
      <c r="DZ348" s="320"/>
      <c r="EA348" s="320"/>
      <c r="EB348" s="320"/>
      <c r="EC348" s="320"/>
      <c r="ED348" s="320"/>
      <c r="EE348" s="320"/>
      <c r="EF348" s="320"/>
      <c r="EG348" s="320"/>
      <c r="EH348" s="320"/>
      <c r="EI348" s="320"/>
      <c r="EJ348" s="320"/>
      <c r="EK348" s="320"/>
      <c r="EL348" s="320"/>
      <c r="EM348" s="320"/>
      <c r="EN348" s="320"/>
      <c r="EO348" s="320"/>
      <c r="EP348" s="320"/>
      <c r="EQ348" s="320"/>
      <c r="ER348" s="320"/>
      <c r="ES348" s="320"/>
      <c r="ET348" s="320"/>
      <c r="EU348" s="320"/>
      <c r="EV348" s="320"/>
      <c r="EW348" s="320"/>
    </row>
    <row r="349" spans="42:153" ht="6" customHeight="1" x14ac:dyDescent="0.15">
      <c r="AP349" s="320"/>
      <c r="AQ349" s="320"/>
      <c r="AR349" s="320"/>
      <c r="AS349" s="320"/>
      <c r="AT349" s="320"/>
      <c r="AU349" s="320"/>
      <c r="AV349" s="320"/>
      <c r="AW349" s="320"/>
      <c r="AX349" s="320"/>
      <c r="AY349" s="320"/>
      <c r="AZ349" s="320"/>
      <c r="BA349" s="320"/>
      <c r="BB349" s="320"/>
      <c r="BC349" s="320"/>
      <c r="BD349" s="320"/>
      <c r="BE349" s="320"/>
      <c r="BF349" s="320"/>
      <c r="DU349" s="320"/>
      <c r="DV349" s="320"/>
      <c r="DW349" s="320"/>
      <c r="DX349" s="320"/>
      <c r="DY349" s="320"/>
      <c r="DZ349" s="320"/>
      <c r="EA349" s="320"/>
      <c r="EB349" s="320"/>
      <c r="EC349" s="320"/>
      <c r="ED349" s="320"/>
      <c r="EE349" s="320"/>
      <c r="EF349" s="320"/>
      <c r="EG349" s="320"/>
      <c r="EH349" s="320"/>
      <c r="EI349" s="320"/>
      <c r="EJ349" s="320"/>
      <c r="EK349" s="320"/>
      <c r="EL349" s="320"/>
      <c r="EM349" s="320"/>
      <c r="EN349" s="320"/>
      <c r="EO349" s="320"/>
      <c r="EP349" s="320"/>
      <c r="EQ349" s="320"/>
      <c r="ER349" s="320"/>
      <c r="ES349" s="320"/>
      <c r="ET349" s="320"/>
      <c r="EU349" s="320"/>
      <c r="EV349" s="320"/>
      <c r="EW349" s="320"/>
    </row>
    <row r="350" spans="42:153" ht="6" customHeight="1" x14ac:dyDescent="0.15">
      <c r="AP350" s="320"/>
      <c r="AQ350" s="320"/>
      <c r="AR350" s="320"/>
      <c r="AS350" s="320"/>
      <c r="AT350" s="320"/>
      <c r="AU350" s="320"/>
      <c r="AV350" s="320"/>
      <c r="AW350" s="320"/>
      <c r="AX350" s="320"/>
      <c r="AY350" s="320"/>
      <c r="AZ350" s="320"/>
      <c r="BA350" s="320"/>
      <c r="BB350" s="320"/>
      <c r="BC350" s="320"/>
      <c r="BD350" s="320"/>
      <c r="BE350" s="320"/>
      <c r="BF350" s="320"/>
      <c r="DU350" s="320"/>
      <c r="DV350" s="320"/>
      <c r="DW350" s="320"/>
      <c r="DX350" s="320"/>
      <c r="DY350" s="320"/>
      <c r="DZ350" s="320"/>
      <c r="EA350" s="320"/>
      <c r="EB350" s="320"/>
      <c r="EC350" s="320"/>
      <c r="ED350" s="320"/>
      <c r="EE350" s="320"/>
      <c r="EF350" s="320"/>
      <c r="EG350" s="320"/>
      <c r="EH350" s="320"/>
      <c r="EI350" s="320"/>
      <c r="EJ350" s="320"/>
      <c r="EK350" s="320"/>
      <c r="EL350" s="320"/>
      <c r="EM350" s="320"/>
      <c r="EN350" s="320"/>
      <c r="EO350" s="320"/>
      <c r="EP350" s="320"/>
      <c r="EQ350" s="320"/>
      <c r="ER350" s="320"/>
      <c r="ES350" s="320"/>
      <c r="ET350" s="320"/>
      <c r="EU350" s="320"/>
      <c r="EV350" s="320"/>
      <c r="EW350" s="320"/>
    </row>
    <row r="351" spans="42:153" ht="6" customHeight="1" x14ac:dyDescent="0.15">
      <c r="AP351" s="320"/>
      <c r="AQ351" s="320"/>
      <c r="AR351" s="320"/>
      <c r="AS351" s="320"/>
      <c r="AT351" s="320"/>
      <c r="AU351" s="320"/>
      <c r="AV351" s="320"/>
      <c r="AW351" s="320"/>
      <c r="AX351" s="320"/>
      <c r="AY351" s="320"/>
      <c r="AZ351" s="320"/>
      <c r="BA351" s="320"/>
      <c r="BB351" s="320"/>
      <c r="BC351" s="320"/>
      <c r="BD351" s="320"/>
      <c r="BE351" s="320"/>
      <c r="BF351" s="320"/>
      <c r="DU351" s="320"/>
      <c r="DV351" s="320"/>
      <c r="DW351" s="320"/>
      <c r="DX351" s="320"/>
      <c r="DY351" s="320"/>
      <c r="DZ351" s="320"/>
      <c r="EA351" s="320"/>
      <c r="EB351" s="320"/>
      <c r="EC351" s="320"/>
      <c r="ED351" s="320"/>
      <c r="EE351" s="320"/>
      <c r="EF351" s="320"/>
      <c r="EG351" s="320"/>
      <c r="EH351" s="320"/>
      <c r="EI351" s="320"/>
      <c r="EJ351" s="320"/>
      <c r="EK351" s="320"/>
      <c r="EL351" s="320"/>
      <c r="EM351" s="320"/>
      <c r="EN351" s="320"/>
      <c r="EO351" s="320"/>
      <c r="EP351" s="320"/>
      <c r="EQ351" s="320"/>
      <c r="ER351" s="320"/>
      <c r="ES351" s="320"/>
      <c r="ET351" s="320"/>
      <c r="EU351" s="320"/>
      <c r="EV351" s="320"/>
      <c r="EW351" s="320"/>
    </row>
    <row r="352" spans="42:153" ht="6" customHeight="1" x14ac:dyDescent="0.15">
      <c r="AP352" s="320"/>
      <c r="AQ352" s="320"/>
      <c r="AR352" s="320"/>
      <c r="AS352" s="320"/>
      <c r="AT352" s="320"/>
      <c r="AU352" s="320"/>
      <c r="AV352" s="320"/>
      <c r="AW352" s="320"/>
      <c r="AX352" s="320"/>
      <c r="AY352" s="320"/>
      <c r="AZ352" s="320"/>
      <c r="BA352" s="320"/>
      <c r="BB352" s="320"/>
      <c r="BC352" s="320"/>
      <c r="BD352" s="320"/>
      <c r="BE352" s="320"/>
      <c r="BF352" s="320"/>
      <c r="DU352" s="320"/>
      <c r="DV352" s="320"/>
      <c r="DW352" s="320"/>
      <c r="DX352" s="320"/>
      <c r="DY352" s="320"/>
      <c r="DZ352" s="320"/>
      <c r="EA352" s="320"/>
      <c r="EB352" s="320"/>
      <c r="EC352" s="320"/>
      <c r="ED352" s="320"/>
      <c r="EE352" s="320"/>
      <c r="EF352" s="320"/>
      <c r="EG352" s="320"/>
      <c r="EH352" s="320"/>
      <c r="EI352" s="320"/>
      <c r="EJ352" s="320"/>
      <c r="EK352" s="320"/>
      <c r="EL352" s="320"/>
      <c r="EM352" s="320"/>
      <c r="EN352" s="320"/>
      <c r="EO352" s="320"/>
      <c r="EP352" s="320"/>
      <c r="EQ352" s="320"/>
      <c r="ER352" s="320"/>
      <c r="ES352" s="320"/>
      <c r="ET352" s="320"/>
      <c r="EU352" s="320"/>
      <c r="EV352" s="320"/>
      <c r="EW352" s="320"/>
    </row>
    <row r="353" spans="42:153" ht="6" customHeight="1" x14ac:dyDescent="0.15">
      <c r="AP353" s="320"/>
      <c r="AQ353" s="320"/>
      <c r="AR353" s="320"/>
      <c r="AS353" s="320"/>
      <c r="AT353" s="320"/>
      <c r="AU353" s="320"/>
      <c r="AV353" s="320"/>
      <c r="AW353" s="320"/>
      <c r="AX353" s="320"/>
      <c r="AY353" s="320"/>
      <c r="AZ353" s="320"/>
      <c r="BA353" s="320"/>
      <c r="BB353" s="320"/>
      <c r="BC353" s="320"/>
      <c r="BD353" s="320"/>
      <c r="BE353" s="320"/>
      <c r="BF353" s="320"/>
      <c r="DU353" s="320"/>
      <c r="DV353" s="320"/>
      <c r="DW353" s="320"/>
      <c r="DX353" s="320"/>
      <c r="DY353" s="320"/>
      <c r="DZ353" s="320"/>
      <c r="EA353" s="320"/>
      <c r="EB353" s="320"/>
      <c r="EC353" s="320"/>
      <c r="ED353" s="320"/>
      <c r="EE353" s="320"/>
      <c r="EF353" s="320"/>
      <c r="EG353" s="320"/>
      <c r="EH353" s="320"/>
      <c r="EI353" s="320"/>
      <c r="EJ353" s="320"/>
      <c r="EK353" s="320"/>
      <c r="EL353" s="320"/>
      <c r="EM353" s="320"/>
      <c r="EN353" s="320"/>
      <c r="EO353" s="320"/>
      <c r="EP353" s="320"/>
      <c r="EQ353" s="320"/>
      <c r="ER353" s="320"/>
      <c r="ES353" s="320"/>
      <c r="ET353" s="320"/>
      <c r="EU353" s="320"/>
      <c r="EV353" s="320"/>
      <c r="EW353" s="320"/>
    </row>
    <row r="354" spans="42:153" ht="6" customHeight="1" x14ac:dyDescent="0.15">
      <c r="AP354" s="320"/>
      <c r="AQ354" s="320"/>
      <c r="AR354" s="320"/>
      <c r="AS354" s="320"/>
      <c r="AT354" s="320"/>
      <c r="AU354" s="320"/>
      <c r="AV354" s="320"/>
      <c r="AW354" s="320"/>
      <c r="AX354" s="320"/>
      <c r="AY354" s="320"/>
      <c r="AZ354" s="320"/>
      <c r="BA354" s="320"/>
      <c r="BB354" s="320"/>
      <c r="BC354" s="320"/>
      <c r="BD354" s="320"/>
      <c r="BE354" s="320"/>
      <c r="BF354" s="320"/>
      <c r="DU354" s="320"/>
      <c r="DV354" s="320"/>
      <c r="DW354" s="320"/>
      <c r="DX354" s="320"/>
      <c r="DY354" s="320"/>
      <c r="DZ354" s="320"/>
      <c r="EA354" s="320"/>
      <c r="EB354" s="320"/>
      <c r="EC354" s="320"/>
      <c r="ED354" s="320"/>
      <c r="EE354" s="320"/>
      <c r="EF354" s="320"/>
      <c r="EG354" s="320"/>
      <c r="EH354" s="320"/>
      <c r="EI354" s="320"/>
      <c r="EJ354" s="320"/>
      <c r="EK354" s="320"/>
      <c r="EL354" s="320"/>
      <c r="EM354" s="320"/>
      <c r="EN354" s="320"/>
      <c r="EO354" s="320"/>
      <c r="EP354" s="320"/>
      <c r="EQ354" s="320"/>
      <c r="ER354" s="320"/>
      <c r="ES354" s="320"/>
      <c r="ET354" s="320"/>
      <c r="EU354" s="320"/>
      <c r="EV354" s="320"/>
      <c r="EW354" s="320"/>
    </row>
    <row r="355" spans="42:153" ht="6" customHeight="1" x14ac:dyDescent="0.15">
      <c r="AP355" s="320"/>
      <c r="AQ355" s="320"/>
      <c r="AR355" s="320"/>
      <c r="AS355" s="320"/>
      <c r="AT355" s="320"/>
      <c r="AU355" s="320"/>
      <c r="AV355" s="320"/>
      <c r="AW355" s="320"/>
      <c r="AX355" s="320"/>
      <c r="AY355" s="320"/>
      <c r="AZ355" s="320"/>
      <c r="BA355" s="320"/>
      <c r="BB355" s="320"/>
      <c r="BC355" s="320"/>
      <c r="BD355" s="320"/>
      <c r="BE355" s="320"/>
      <c r="BF355" s="320"/>
      <c r="DU355" s="320"/>
      <c r="DV355" s="320"/>
      <c r="DW355" s="320"/>
      <c r="DX355" s="320"/>
      <c r="DY355" s="320"/>
      <c r="DZ355" s="320"/>
      <c r="EA355" s="320"/>
      <c r="EB355" s="320"/>
      <c r="EC355" s="320"/>
      <c r="ED355" s="320"/>
      <c r="EE355" s="320"/>
      <c r="EF355" s="320"/>
      <c r="EG355" s="320"/>
      <c r="EH355" s="320"/>
      <c r="EI355" s="320"/>
      <c r="EJ355" s="320"/>
      <c r="EK355" s="320"/>
      <c r="EL355" s="320"/>
      <c r="EM355" s="320"/>
      <c r="EN355" s="320"/>
      <c r="EO355" s="320"/>
      <c r="EP355" s="320"/>
      <c r="EQ355" s="320"/>
      <c r="ER355" s="320"/>
      <c r="ES355" s="320"/>
      <c r="ET355" s="320"/>
      <c r="EU355" s="320"/>
      <c r="EV355" s="320"/>
      <c r="EW355" s="320"/>
    </row>
    <row r="356" spans="42:153" ht="6" customHeight="1" x14ac:dyDescent="0.15">
      <c r="AP356" s="320"/>
      <c r="AQ356" s="320"/>
      <c r="AR356" s="320"/>
      <c r="AS356" s="320"/>
      <c r="AT356" s="320"/>
      <c r="AU356" s="320"/>
      <c r="AV356" s="320"/>
      <c r="AW356" s="320"/>
      <c r="AX356" s="320"/>
      <c r="AY356" s="320"/>
      <c r="AZ356" s="320"/>
      <c r="BA356" s="320"/>
      <c r="BB356" s="320"/>
      <c r="BC356" s="320"/>
      <c r="BD356" s="320"/>
      <c r="BE356" s="320"/>
      <c r="BF356" s="320"/>
      <c r="DU356" s="320"/>
      <c r="DV356" s="320"/>
      <c r="DW356" s="320"/>
      <c r="DX356" s="320"/>
      <c r="DY356" s="320"/>
      <c r="DZ356" s="320"/>
      <c r="EA356" s="320"/>
      <c r="EB356" s="320"/>
      <c r="EC356" s="320"/>
      <c r="ED356" s="320"/>
      <c r="EE356" s="320"/>
      <c r="EF356" s="320"/>
      <c r="EG356" s="320"/>
      <c r="EH356" s="320"/>
      <c r="EI356" s="320"/>
      <c r="EJ356" s="320"/>
      <c r="EK356" s="320"/>
      <c r="EL356" s="320"/>
      <c r="EM356" s="320"/>
      <c r="EN356" s="320"/>
      <c r="EO356" s="320"/>
      <c r="EP356" s="320"/>
      <c r="EQ356" s="320"/>
      <c r="ER356" s="320"/>
      <c r="ES356" s="320"/>
      <c r="ET356" s="320"/>
      <c r="EU356" s="320"/>
      <c r="EV356" s="320"/>
      <c r="EW356" s="320"/>
    </row>
    <row r="357" spans="42:153" ht="6" customHeight="1" x14ac:dyDescent="0.15">
      <c r="AP357" s="320"/>
      <c r="AQ357" s="320"/>
      <c r="AR357" s="320"/>
      <c r="AS357" s="320"/>
      <c r="AT357" s="320"/>
      <c r="AU357" s="320"/>
      <c r="AV357" s="320"/>
      <c r="AW357" s="320"/>
      <c r="AX357" s="320"/>
      <c r="AY357" s="320"/>
      <c r="AZ357" s="320"/>
      <c r="BA357" s="320"/>
      <c r="BB357" s="320"/>
      <c r="BC357" s="320"/>
      <c r="BD357" s="320"/>
      <c r="BE357" s="320"/>
      <c r="BF357" s="320"/>
      <c r="DU357" s="320"/>
      <c r="DV357" s="320"/>
      <c r="DW357" s="320"/>
      <c r="DX357" s="320"/>
      <c r="DY357" s="320"/>
      <c r="DZ357" s="320"/>
      <c r="EA357" s="320"/>
      <c r="EB357" s="320"/>
      <c r="EC357" s="320"/>
      <c r="ED357" s="320"/>
      <c r="EE357" s="320"/>
      <c r="EF357" s="320"/>
      <c r="EG357" s="320"/>
      <c r="EH357" s="320"/>
      <c r="EI357" s="320"/>
      <c r="EJ357" s="320"/>
      <c r="EK357" s="320"/>
      <c r="EL357" s="320"/>
      <c r="EM357" s="320"/>
      <c r="EN357" s="320"/>
      <c r="EO357" s="320"/>
      <c r="EP357" s="320"/>
      <c r="EQ357" s="320"/>
      <c r="ER357" s="320"/>
      <c r="ES357" s="320"/>
      <c r="ET357" s="320"/>
      <c r="EU357" s="320"/>
      <c r="EV357" s="320"/>
      <c r="EW357" s="320"/>
    </row>
    <row r="358" spans="42:153" ht="6" customHeight="1" x14ac:dyDescent="0.15">
      <c r="AP358" s="320"/>
      <c r="AQ358" s="320"/>
      <c r="AR358" s="320"/>
      <c r="AS358" s="320"/>
      <c r="AT358" s="320"/>
      <c r="AU358" s="320"/>
      <c r="AV358" s="320"/>
      <c r="AW358" s="320"/>
      <c r="AX358" s="320"/>
      <c r="AY358" s="320"/>
      <c r="AZ358" s="320"/>
      <c r="BA358" s="320"/>
      <c r="BB358" s="320"/>
      <c r="BC358" s="320"/>
      <c r="BD358" s="320"/>
      <c r="BE358" s="320"/>
      <c r="BF358" s="320"/>
      <c r="DU358" s="320"/>
      <c r="DV358" s="320"/>
      <c r="DW358" s="320"/>
      <c r="DX358" s="320"/>
      <c r="DY358" s="320"/>
      <c r="DZ358" s="320"/>
      <c r="EA358" s="320"/>
      <c r="EB358" s="320"/>
      <c r="EC358" s="320"/>
      <c r="ED358" s="320"/>
      <c r="EE358" s="320"/>
      <c r="EF358" s="320"/>
      <c r="EG358" s="320"/>
      <c r="EH358" s="320"/>
      <c r="EI358" s="320"/>
      <c r="EJ358" s="320"/>
      <c r="EK358" s="320"/>
      <c r="EL358" s="320"/>
      <c r="EM358" s="320"/>
      <c r="EN358" s="320"/>
      <c r="EO358" s="320"/>
      <c r="EP358" s="320"/>
      <c r="EQ358" s="320"/>
      <c r="ER358" s="320"/>
      <c r="ES358" s="320"/>
      <c r="ET358" s="320"/>
      <c r="EU358" s="320"/>
      <c r="EV358" s="320"/>
      <c r="EW358" s="320"/>
    </row>
    <row r="359" spans="42:153" ht="6" customHeight="1" x14ac:dyDescent="0.15">
      <c r="AP359" s="320"/>
      <c r="AQ359" s="320"/>
      <c r="AR359" s="320"/>
      <c r="AS359" s="320"/>
      <c r="AT359" s="320"/>
      <c r="AU359" s="320"/>
      <c r="AV359" s="320"/>
      <c r="AW359" s="320"/>
      <c r="AX359" s="320"/>
      <c r="AY359" s="320"/>
      <c r="AZ359" s="320"/>
      <c r="BA359" s="320"/>
      <c r="BB359" s="320"/>
      <c r="BC359" s="320"/>
      <c r="BD359" s="320"/>
      <c r="BE359" s="320"/>
      <c r="BF359" s="320"/>
      <c r="DU359" s="320"/>
      <c r="DV359" s="320"/>
      <c r="DW359" s="320"/>
      <c r="DX359" s="320"/>
      <c r="DY359" s="320"/>
      <c r="DZ359" s="320"/>
      <c r="EA359" s="320"/>
      <c r="EB359" s="320"/>
      <c r="EC359" s="320"/>
      <c r="ED359" s="320"/>
      <c r="EE359" s="320"/>
      <c r="EF359" s="320"/>
      <c r="EG359" s="320"/>
      <c r="EH359" s="320"/>
      <c r="EI359" s="320"/>
      <c r="EJ359" s="320"/>
      <c r="EK359" s="320"/>
      <c r="EL359" s="320"/>
      <c r="EM359" s="320"/>
      <c r="EN359" s="320"/>
      <c r="EO359" s="320"/>
      <c r="EP359" s="320"/>
      <c r="EQ359" s="320"/>
      <c r="ER359" s="320"/>
      <c r="ES359" s="320"/>
      <c r="ET359" s="320"/>
      <c r="EU359" s="320"/>
      <c r="EV359" s="320"/>
      <c r="EW359" s="320"/>
    </row>
    <row r="360" spans="42:153" ht="6" customHeight="1" x14ac:dyDescent="0.15">
      <c r="AP360" s="320"/>
      <c r="AQ360" s="320"/>
      <c r="AR360" s="320"/>
      <c r="AS360" s="320"/>
      <c r="AT360" s="320"/>
      <c r="AU360" s="320"/>
      <c r="AV360" s="320"/>
      <c r="AW360" s="320"/>
      <c r="AX360" s="320"/>
      <c r="AY360" s="320"/>
      <c r="AZ360" s="320"/>
      <c r="BA360" s="320"/>
      <c r="BB360" s="320"/>
      <c r="BC360" s="320"/>
      <c r="BD360" s="320"/>
      <c r="BE360" s="320"/>
      <c r="BF360" s="320"/>
      <c r="DU360" s="320"/>
      <c r="DV360" s="320"/>
      <c r="DW360" s="320"/>
      <c r="DX360" s="320"/>
      <c r="DY360" s="320"/>
      <c r="DZ360" s="320"/>
      <c r="EA360" s="320"/>
      <c r="EB360" s="320"/>
      <c r="EC360" s="320"/>
      <c r="ED360" s="320"/>
      <c r="EE360" s="320"/>
      <c r="EF360" s="320"/>
      <c r="EG360" s="320"/>
      <c r="EH360" s="320"/>
      <c r="EI360" s="320"/>
      <c r="EJ360" s="320"/>
      <c r="EK360" s="320"/>
      <c r="EL360" s="320"/>
      <c r="EM360" s="320"/>
      <c r="EN360" s="320"/>
      <c r="EO360" s="320"/>
      <c r="EP360" s="320"/>
      <c r="EQ360" s="320"/>
      <c r="ER360" s="320"/>
      <c r="ES360" s="320"/>
      <c r="ET360" s="320"/>
      <c r="EU360" s="320"/>
      <c r="EV360" s="320"/>
      <c r="EW360" s="320"/>
    </row>
    <row r="361" spans="42:153" ht="6" customHeight="1" x14ac:dyDescent="0.15">
      <c r="AP361" s="320"/>
      <c r="AQ361" s="320"/>
      <c r="AR361" s="320"/>
      <c r="AS361" s="320"/>
      <c r="AT361" s="320"/>
      <c r="AU361" s="320"/>
      <c r="AV361" s="320"/>
      <c r="AW361" s="320"/>
      <c r="AX361" s="320"/>
      <c r="AY361" s="320"/>
      <c r="AZ361" s="320"/>
      <c r="BA361" s="320"/>
      <c r="BB361" s="320"/>
      <c r="BC361" s="320"/>
      <c r="BD361" s="320"/>
      <c r="BE361" s="320"/>
      <c r="BF361" s="320"/>
      <c r="DU361" s="320"/>
      <c r="DV361" s="320"/>
      <c r="DW361" s="320"/>
      <c r="DX361" s="320"/>
      <c r="DY361" s="320"/>
      <c r="DZ361" s="320"/>
      <c r="EA361" s="320"/>
      <c r="EB361" s="320"/>
      <c r="EC361" s="320"/>
      <c r="ED361" s="320"/>
      <c r="EE361" s="320"/>
      <c r="EF361" s="320"/>
      <c r="EG361" s="320"/>
      <c r="EH361" s="320"/>
      <c r="EI361" s="320"/>
      <c r="EJ361" s="320"/>
      <c r="EK361" s="320"/>
      <c r="EL361" s="320"/>
      <c r="EM361" s="320"/>
      <c r="EN361" s="320"/>
      <c r="EO361" s="320"/>
      <c r="EP361" s="320"/>
      <c r="EQ361" s="320"/>
      <c r="ER361" s="320"/>
      <c r="ES361" s="320"/>
      <c r="ET361" s="320"/>
      <c r="EU361" s="320"/>
      <c r="EV361" s="320"/>
      <c r="EW361" s="320"/>
    </row>
    <row r="362" spans="42:153" ht="6" customHeight="1" x14ac:dyDescent="0.15">
      <c r="AP362" s="320"/>
      <c r="AQ362" s="320"/>
      <c r="AR362" s="320"/>
      <c r="AS362" s="320"/>
      <c r="AT362" s="320"/>
      <c r="AU362" s="320"/>
      <c r="AV362" s="320"/>
      <c r="AW362" s="320"/>
      <c r="AX362" s="320"/>
      <c r="AY362" s="320"/>
      <c r="AZ362" s="320"/>
      <c r="BA362" s="320"/>
      <c r="BB362" s="320"/>
      <c r="BC362" s="320"/>
      <c r="BD362" s="320"/>
      <c r="BE362" s="320"/>
      <c r="BF362" s="320"/>
      <c r="DU362" s="320"/>
      <c r="DV362" s="320"/>
      <c r="DW362" s="320"/>
      <c r="DX362" s="320"/>
      <c r="DY362" s="320"/>
      <c r="DZ362" s="320"/>
      <c r="EA362" s="320"/>
      <c r="EB362" s="320"/>
      <c r="EC362" s="320"/>
      <c r="ED362" s="320"/>
      <c r="EE362" s="320"/>
      <c r="EF362" s="320"/>
      <c r="EG362" s="320"/>
      <c r="EH362" s="320"/>
      <c r="EI362" s="320"/>
      <c r="EJ362" s="320"/>
      <c r="EK362" s="320"/>
      <c r="EL362" s="320"/>
      <c r="EM362" s="320"/>
      <c r="EN362" s="320"/>
      <c r="EO362" s="320"/>
      <c r="EP362" s="320"/>
      <c r="EQ362" s="320"/>
      <c r="ER362" s="320"/>
      <c r="ES362" s="320"/>
      <c r="ET362" s="320"/>
      <c r="EU362" s="320"/>
      <c r="EV362" s="320"/>
      <c r="EW362" s="320"/>
    </row>
    <row r="363" spans="42:153" ht="6" customHeight="1" x14ac:dyDescent="0.15">
      <c r="AP363" s="320"/>
      <c r="AQ363" s="320"/>
      <c r="AR363" s="320"/>
      <c r="AS363" s="320"/>
      <c r="AT363" s="320"/>
      <c r="AU363" s="320"/>
      <c r="AV363" s="320"/>
      <c r="AW363" s="320"/>
      <c r="AX363" s="320"/>
      <c r="AY363" s="320"/>
      <c r="AZ363" s="320"/>
      <c r="BA363" s="320"/>
      <c r="BB363" s="320"/>
      <c r="BC363" s="320"/>
      <c r="BD363" s="320"/>
      <c r="BE363" s="320"/>
      <c r="BF363" s="320"/>
      <c r="DU363" s="320"/>
      <c r="DV363" s="320"/>
      <c r="DW363" s="320"/>
      <c r="DX363" s="320"/>
      <c r="DY363" s="320"/>
      <c r="DZ363" s="320"/>
      <c r="EA363" s="320"/>
      <c r="EB363" s="320"/>
      <c r="EC363" s="320"/>
      <c r="ED363" s="320"/>
      <c r="EE363" s="320"/>
      <c r="EF363" s="320"/>
      <c r="EG363" s="320"/>
      <c r="EH363" s="320"/>
      <c r="EI363" s="320"/>
      <c r="EJ363" s="320"/>
      <c r="EK363" s="320"/>
      <c r="EL363" s="320"/>
      <c r="EM363" s="320"/>
      <c r="EN363" s="320"/>
      <c r="EO363" s="320"/>
      <c r="EP363" s="320"/>
      <c r="EQ363" s="320"/>
      <c r="ER363" s="320"/>
      <c r="ES363" s="320"/>
      <c r="ET363" s="320"/>
      <c r="EU363" s="320"/>
      <c r="EV363" s="320"/>
      <c r="EW363" s="320"/>
    </row>
    <row r="364" spans="42:153" ht="6" customHeight="1" x14ac:dyDescent="0.15">
      <c r="AP364" s="320"/>
      <c r="AQ364" s="320"/>
      <c r="AR364" s="320"/>
      <c r="AS364" s="320"/>
      <c r="AT364" s="320"/>
      <c r="AU364" s="320"/>
      <c r="AV364" s="320"/>
      <c r="AW364" s="320"/>
      <c r="AX364" s="320"/>
      <c r="AY364" s="320"/>
      <c r="AZ364" s="320"/>
      <c r="BA364" s="320"/>
      <c r="BB364" s="320"/>
      <c r="BC364" s="320"/>
      <c r="BD364" s="320"/>
      <c r="BE364" s="320"/>
      <c r="BF364" s="320"/>
      <c r="DU364" s="320"/>
      <c r="DV364" s="320"/>
      <c r="DW364" s="320"/>
      <c r="DX364" s="320"/>
      <c r="DY364" s="320"/>
      <c r="DZ364" s="320"/>
      <c r="EA364" s="320"/>
      <c r="EB364" s="320"/>
      <c r="EC364" s="320"/>
      <c r="ED364" s="320"/>
      <c r="EE364" s="320"/>
      <c r="EF364" s="320"/>
      <c r="EG364" s="320"/>
      <c r="EH364" s="320"/>
      <c r="EI364" s="320"/>
      <c r="EJ364" s="320"/>
      <c r="EK364" s="320"/>
      <c r="EL364" s="320"/>
      <c r="EM364" s="320"/>
      <c r="EN364" s="320"/>
      <c r="EO364" s="320"/>
      <c r="EP364" s="320"/>
      <c r="EQ364" s="320"/>
      <c r="ER364" s="320"/>
      <c r="ES364" s="320"/>
      <c r="ET364" s="320"/>
      <c r="EU364" s="320"/>
      <c r="EV364" s="320"/>
      <c r="EW364" s="320"/>
    </row>
    <row r="365" spans="42:153" ht="6" customHeight="1" x14ac:dyDescent="0.15">
      <c r="AP365" s="320"/>
      <c r="AQ365" s="320"/>
      <c r="AR365" s="320"/>
      <c r="AS365" s="320"/>
      <c r="AT365" s="320"/>
      <c r="AU365" s="320"/>
      <c r="AV365" s="320"/>
      <c r="AW365" s="320"/>
      <c r="AX365" s="320"/>
      <c r="AY365" s="320"/>
      <c r="AZ365" s="320"/>
      <c r="BA365" s="320"/>
      <c r="BB365" s="320"/>
      <c r="BC365" s="320"/>
      <c r="BD365" s="320"/>
      <c r="BE365" s="320"/>
      <c r="BF365" s="320"/>
      <c r="DU365" s="320"/>
      <c r="DV365" s="320"/>
      <c r="DW365" s="320"/>
      <c r="DX365" s="320"/>
      <c r="DY365" s="320"/>
      <c r="DZ365" s="320"/>
      <c r="EA365" s="320"/>
      <c r="EB365" s="320"/>
      <c r="EC365" s="320"/>
      <c r="ED365" s="320"/>
      <c r="EE365" s="320"/>
      <c r="EF365" s="320"/>
      <c r="EG365" s="320"/>
      <c r="EH365" s="320"/>
      <c r="EI365" s="320"/>
      <c r="EJ365" s="320"/>
      <c r="EK365" s="320"/>
      <c r="EL365" s="320"/>
      <c r="EM365" s="320"/>
      <c r="EN365" s="320"/>
      <c r="EO365" s="320"/>
      <c r="EP365" s="320"/>
      <c r="EQ365" s="320"/>
      <c r="ER365" s="320"/>
      <c r="ES365" s="320"/>
      <c r="ET365" s="320"/>
      <c r="EU365" s="320"/>
      <c r="EV365" s="320"/>
      <c r="EW365" s="320"/>
    </row>
    <row r="366" spans="42:153" ht="6" customHeight="1" x14ac:dyDescent="0.15">
      <c r="DU366" s="320"/>
      <c r="DV366" s="320"/>
      <c r="DW366" s="320"/>
      <c r="DX366" s="320"/>
      <c r="DY366" s="320"/>
      <c r="DZ366" s="320"/>
      <c r="EA366" s="320"/>
      <c r="EB366" s="320"/>
      <c r="EC366" s="320"/>
      <c r="ED366" s="320"/>
      <c r="EE366" s="320"/>
      <c r="EF366" s="320"/>
      <c r="EG366" s="320"/>
      <c r="EH366" s="320"/>
      <c r="EI366" s="320"/>
      <c r="EJ366" s="320"/>
      <c r="EK366" s="320"/>
      <c r="EL366" s="320"/>
      <c r="EM366" s="320"/>
      <c r="EN366" s="320"/>
      <c r="EO366" s="320"/>
      <c r="EP366" s="320"/>
      <c r="EQ366" s="320"/>
      <c r="ER366" s="320"/>
      <c r="ES366" s="320"/>
      <c r="ET366" s="320"/>
      <c r="EU366" s="320"/>
      <c r="EV366" s="320"/>
      <c r="EW366" s="320"/>
    </row>
    <row r="367" spans="42:153" ht="6" customHeight="1" x14ac:dyDescent="0.15">
      <c r="DU367" s="320"/>
      <c r="DV367" s="320"/>
      <c r="DW367" s="320"/>
      <c r="DX367" s="320"/>
      <c r="DY367" s="320"/>
      <c r="DZ367" s="320"/>
      <c r="EA367" s="320"/>
      <c r="EB367" s="320"/>
      <c r="EC367" s="320"/>
      <c r="ED367" s="320"/>
      <c r="EE367" s="320"/>
      <c r="EF367" s="320"/>
      <c r="EG367" s="320"/>
      <c r="EH367" s="320"/>
      <c r="EI367" s="320"/>
      <c r="EJ367" s="320"/>
      <c r="EK367" s="320"/>
      <c r="EL367" s="320"/>
      <c r="EM367" s="320"/>
      <c r="EN367" s="320"/>
      <c r="EO367" s="320"/>
      <c r="EP367" s="320"/>
      <c r="EQ367" s="320"/>
      <c r="ER367" s="320"/>
      <c r="ES367" s="320"/>
      <c r="ET367" s="320"/>
      <c r="EU367" s="320"/>
      <c r="EV367" s="320"/>
      <c r="EW367" s="320"/>
    </row>
  </sheetData>
  <mergeCells count="880">
    <mergeCell ref="CB3:ER11"/>
    <mergeCell ref="AZ7:BK8"/>
    <mergeCell ref="FY8:GK9"/>
    <mergeCell ref="AZ10:BI11"/>
    <mergeCell ref="BJ10:BK11"/>
    <mergeCell ref="BL10:BU11"/>
    <mergeCell ref="FC12:FM13"/>
    <mergeCell ref="AQ13:AW16"/>
    <mergeCell ref="AX13:BE16"/>
    <mergeCell ref="BH13:BL14"/>
    <mergeCell ref="BN13:BT16"/>
    <mergeCell ref="EJ13:ES14"/>
    <mergeCell ref="FJ14:FR15"/>
    <mergeCell ref="BH15:BL16"/>
    <mergeCell ref="FC16:FJ17"/>
    <mergeCell ref="FK16:FM17"/>
    <mergeCell ref="DV17:EE18"/>
    <mergeCell ref="EF17:EF18"/>
    <mergeCell ref="EI17:ER18"/>
    <mergeCell ref="ES17:ES18"/>
    <mergeCell ref="C21:L22"/>
    <mergeCell ref="M21:M22"/>
    <mergeCell ref="P21:Y22"/>
    <mergeCell ref="Z21:Z22"/>
    <mergeCell ref="AB21:AK22"/>
    <mergeCell ref="AL21:AL22"/>
    <mergeCell ref="BX21:CG22"/>
    <mergeCell ref="CH21:CH22"/>
    <mergeCell ref="CJ21:CS22"/>
    <mergeCell ref="CT21:CT22"/>
    <mergeCell ref="CV21:DE22"/>
    <mergeCell ref="DF21:DF22"/>
    <mergeCell ref="AN21:AW22"/>
    <mergeCell ref="AX21:AX22"/>
    <mergeCell ref="AZ21:BI22"/>
    <mergeCell ref="BJ21:BJ22"/>
    <mergeCell ref="BL21:BU22"/>
    <mergeCell ref="BV21:BV22"/>
    <mergeCell ref="EV21:FE22"/>
    <mergeCell ref="FF21:FF22"/>
    <mergeCell ref="FH21:FQ22"/>
    <mergeCell ref="FR21:FR22"/>
    <mergeCell ref="FS21:FX22"/>
    <mergeCell ref="GA21:GK22"/>
    <mergeCell ref="DH21:DQ22"/>
    <mergeCell ref="DR21:DR22"/>
    <mergeCell ref="DV21:EE22"/>
    <mergeCell ref="EF21:EF22"/>
    <mergeCell ref="EI21:ER22"/>
    <mergeCell ref="ES21:ES22"/>
    <mergeCell ref="GK25:GK26"/>
    <mergeCell ref="GF27:GJ28"/>
    <mergeCell ref="GK27:GK28"/>
    <mergeCell ref="BZ23:CG24"/>
    <mergeCell ref="CL23:CS24"/>
    <mergeCell ref="CX23:DE24"/>
    <mergeCell ref="DJ23:DQ24"/>
    <mergeCell ref="DX23:EE24"/>
    <mergeCell ref="EK23:ES24"/>
    <mergeCell ref="E29:L30"/>
    <mergeCell ref="M29:M30"/>
    <mergeCell ref="R29:Y30"/>
    <mergeCell ref="Z29:Z30"/>
    <mergeCell ref="AD29:AK30"/>
    <mergeCell ref="AL29:AL30"/>
    <mergeCell ref="EX23:FE24"/>
    <mergeCell ref="FJ23:FQ24"/>
    <mergeCell ref="GC23:GG24"/>
    <mergeCell ref="GA25:GJ26"/>
    <mergeCell ref="E23:M24"/>
    <mergeCell ref="R23:Z24"/>
    <mergeCell ref="AD23:AK24"/>
    <mergeCell ref="AP23:AX24"/>
    <mergeCell ref="BB23:BI24"/>
    <mergeCell ref="BN23:BU24"/>
    <mergeCell ref="BZ29:CG30"/>
    <mergeCell ref="CH29:CH30"/>
    <mergeCell ref="CL29:CS30"/>
    <mergeCell ref="CT29:CT30"/>
    <mergeCell ref="CX29:DE30"/>
    <mergeCell ref="DF29:DF30"/>
    <mergeCell ref="AP29:AW30"/>
    <mergeCell ref="AX29:AX30"/>
    <mergeCell ref="BB29:BI30"/>
    <mergeCell ref="BJ29:BJ30"/>
    <mergeCell ref="BN29:BU30"/>
    <mergeCell ref="BV29:BV30"/>
    <mergeCell ref="EX29:FE30"/>
    <mergeCell ref="FF29:FF30"/>
    <mergeCell ref="FJ29:FQ30"/>
    <mergeCell ref="FR29:FR30"/>
    <mergeCell ref="GF29:GJ30"/>
    <mergeCell ref="GK29:GK30"/>
    <mergeCell ref="DJ29:DQ30"/>
    <mergeCell ref="DR29:DR30"/>
    <mergeCell ref="DX29:EE30"/>
    <mergeCell ref="EF29:EF30"/>
    <mergeCell ref="EK29:ER30"/>
    <mergeCell ref="ES29:ES30"/>
    <mergeCell ref="DA31:DE32"/>
    <mergeCell ref="DF31:DF32"/>
    <mergeCell ref="AS31:AW32"/>
    <mergeCell ref="AX31:AX32"/>
    <mergeCell ref="BE31:BI32"/>
    <mergeCell ref="BJ31:BJ32"/>
    <mergeCell ref="BQ31:BU32"/>
    <mergeCell ref="BV31:BV32"/>
    <mergeCell ref="H31:L32"/>
    <mergeCell ref="M31:M32"/>
    <mergeCell ref="U31:Y32"/>
    <mergeCell ref="Z31:Z32"/>
    <mergeCell ref="AG31:AK32"/>
    <mergeCell ref="AL31:AL32"/>
    <mergeCell ref="BE33:BI34"/>
    <mergeCell ref="BJ33:BJ34"/>
    <mergeCell ref="BQ33:BU34"/>
    <mergeCell ref="BV33:BV34"/>
    <mergeCell ref="FA31:FE32"/>
    <mergeCell ref="FF31:FF32"/>
    <mergeCell ref="FM31:FQ32"/>
    <mergeCell ref="FR31:FR32"/>
    <mergeCell ref="H33:L34"/>
    <mergeCell ref="M33:M34"/>
    <mergeCell ref="U33:Y35"/>
    <mergeCell ref="Z33:Z35"/>
    <mergeCell ref="AG33:AK34"/>
    <mergeCell ref="AL33:AL34"/>
    <mergeCell ref="DM31:DQ32"/>
    <mergeCell ref="DR31:DR32"/>
    <mergeCell ref="EA31:EE32"/>
    <mergeCell ref="EF31:EF32"/>
    <mergeCell ref="EN31:ER32"/>
    <mergeCell ref="ES31:ES32"/>
    <mergeCell ref="CC31:CG32"/>
    <mergeCell ref="CH31:CH32"/>
    <mergeCell ref="CO31:CS32"/>
    <mergeCell ref="CT31:CT32"/>
    <mergeCell ref="FA33:FE34"/>
    <mergeCell ref="FF33:FF34"/>
    <mergeCell ref="FM33:FQ34"/>
    <mergeCell ref="FR33:FR34"/>
    <mergeCell ref="H35:L36"/>
    <mergeCell ref="M35:M36"/>
    <mergeCell ref="AS35:AX36"/>
    <mergeCell ref="BE35:BI36"/>
    <mergeCell ref="BJ35:BJ36"/>
    <mergeCell ref="BQ35:BU36"/>
    <mergeCell ref="DM33:DQ34"/>
    <mergeCell ref="DR33:DR34"/>
    <mergeCell ref="EA33:EE34"/>
    <mergeCell ref="EF33:EF34"/>
    <mergeCell ref="EN33:ER34"/>
    <mergeCell ref="ES33:ES34"/>
    <mergeCell ref="CC33:CG34"/>
    <mergeCell ref="CH33:CH34"/>
    <mergeCell ref="CO33:CS34"/>
    <mergeCell ref="CT33:CT34"/>
    <mergeCell ref="DA33:DE34"/>
    <mergeCell ref="DF33:DF34"/>
    <mergeCell ref="AS33:AW34"/>
    <mergeCell ref="AX33:AX34"/>
    <mergeCell ref="FF35:FF36"/>
    <mergeCell ref="FM35:FQ36"/>
    <mergeCell ref="FR35:FR36"/>
    <mergeCell ref="GA35:GK36"/>
    <mergeCell ref="R37:Y38"/>
    <mergeCell ref="Z37:Z38"/>
    <mergeCell ref="AD37:AK38"/>
    <mergeCell ref="AL37:AL38"/>
    <mergeCell ref="AS37:AW38"/>
    <mergeCell ref="AX37:AX38"/>
    <mergeCell ref="DF35:DF36"/>
    <mergeCell ref="DM35:DQ36"/>
    <mergeCell ref="DR35:DR36"/>
    <mergeCell ref="EA35:EE36"/>
    <mergeCell ref="EF35:EF36"/>
    <mergeCell ref="FA35:FE36"/>
    <mergeCell ref="BV35:BV36"/>
    <mergeCell ref="CC35:CG36"/>
    <mergeCell ref="CH35:CH36"/>
    <mergeCell ref="CO35:CS36"/>
    <mergeCell ref="CT35:CT36"/>
    <mergeCell ref="CZ35:DE36"/>
    <mergeCell ref="EK37:ER38"/>
    <mergeCell ref="ES37:ES38"/>
    <mergeCell ref="FM37:FQ38"/>
    <mergeCell ref="FR37:FR38"/>
    <mergeCell ref="GC37:GG38"/>
    <mergeCell ref="E39:L40"/>
    <mergeCell ref="M39:M40"/>
    <mergeCell ref="U39:Y41"/>
    <mergeCell ref="Z39:Z41"/>
    <mergeCell ref="AG39:AK40"/>
    <mergeCell ref="BE37:BI38"/>
    <mergeCell ref="BJ37:BJ38"/>
    <mergeCell ref="BN37:BU38"/>
    <mergeCell ref="BV37:BV38"/>
    <mergeCell ref="DA37:DE38"/>
    <mergeCell ref="DF37:DF38"/>
    <mergeCell ref="GA39:GJ40"/>
    <mergeCell ref="H41:J42"/>
    <mergeCell ref="M41:M42"/>
    <mergeCell ref="AG41:AK42"/>
    <mergeCell ref="AL41:AL42"/>
    <mergeCell ref="AL39:AL40"/>
    <mergeCell ref="GK39:GK40"/>
    <mergeCell ref="AR40:AW41"/>
    <mergeCell ref="AX40:AX41"/>
    <mergeCell ref="BQ41:BU42"/>
    <mergeCell ref="BV41:BV42"/>
    <mergeCell ref="CO41:CS42"/>
    <mergeCell ref="CT39:CT40"/>
    <mergeCell ref="DJ39:DQ40"/>
    <mergeCell ref="DR39:DR40"/>
    <mergeCell ref="DX39:EE40"/>
    <mergeCell ref="EF39:EF40"/>
    <mergeCell ref="EN39:ER40"/>
    <mergeCell ref="BN39:BU40"/>
    <mergeCell ref="BV39:BV40"/>
    <mergeCell ref="CB39:CG41"/>
    <mergeCell ref="CH39:CH41"/>
    <mergeCell ref="CL39:CS40"/>
    <mergeCell ref="BB41:BI42"/>
    <mergeCell ref="BJ41:BJ42"/>
    <mergeCell ref="ES39:ES40"/>
    <mergeCell ref="EX39:FE40"/>
    <mergeCell ref="FF39:FF40"/>
    <mergeCell ref="FR41:FR43"/>
    <mergeCell ref="GF41:GJ42"/>
    <mergeCell ref="GK41:GK42"/>
    <mergeCell ref="U42:Y43"/>
    <mergeCell ref="Z42:Z43"/>
    <mergeCell ref="AG43:AK44"/>
    <mergeCell ref="AL43:AL44"/>
    <mergeCell ref="BE43:BI44"/>
    <mergeCell ref="BJ43:BJ44"/>
    <mergeCell ref="BQ43:BU44"/>
    <mergeCell ref="EF41:EF42"/>
    <mergeCell ref="EN41:ER42"/>
    <mergeCell ref="ES41:ES42"/>
    <mergeCell ref="FA41:FE42"/>
    <mergeCell ref="FF41:FF42"/>
    <mergeCell ref="FL41:FQ43"/>
    <mergeCell ref="CT41:CT42"/>
    <mergeCell ref="CX41:DE42"/>
    <mergeCell ref="DF41:DF42"/>
    <mergeCell ref="DM41:DQ42"/>
    <mergeCell ref="DR41:DR42"/>
    <mergeCell ref="EA41:EE42"/>
    <mergeCell ref="DR43:DR44"/>
    <mergeCell ref="EA43:EE44"/>
    <mergeCell ref="EF43:EF44"/>
    <mergeCell ref="FA43:FE44"/>
    <mergeCell ref="FF43:FF44"/>
    <mergeCell ref="AP44:AW45"/>
    <mergeCell ref="AX44:AX45"/>
    <mergeCell ref="BZ44:CG45"/>
    <mergeCell ref="CH44:CH45"/>
    <mergeCell ref="DM45:DQ46"/>
    <mergeCell ref="BV43:BV44"/>
    <mergeCell ref="CO43:CS44"/>
    <mergeCell ref="CT43:CT44"/>
    <mergeCell ref="DA43:DE44"/>
    <mergeCell ref="DF43:DF44"/>
    <mergeCell ref="DM43:DQ44"/>
    <mergeCell ref="ES47:ES48"/>
    <mergeCell ref="GA47:GK48"/>
    <mergeCell ref="U48:Y50"/>
    <mergeCell ref="Z48:Z50"/>
    <mergeCell ref="AS48:AW49"/>
    <mergeCell ref="AX48:AX49"/>
    <mergeCell ref="BP49:BU50"/>
    <mergeCell ref="FL46:FQ48"/>
    <mergeCell ref="FR46:FR48"/>
    <mergeCell ref="AD47:AK48"/>
    <mergeCell ref="AL47:AL48"/>
    <mergeCell ref="BP47:BU48"/>
    <mergeCell ref="BV47:BV48"/>
    <mergeCell ref="CL47:CS48"/>
    <mergeCell ref="CT47:CT48"/>
    <mergeCell ref="DR45:DR46"/>
    <mergeCell ref="EK45:ER46"/>
    <mergeCell ref="ES45:ES46"/>
    <mergeCell ref="FA45:FE47"/>
    <mergeCell ref="FF45:FF47"/>
    <mergeCell ref="R46:Y47"/>
    <mergeCell ref="Z46:Z47"/>
    <mergeCell ref="AS46:AW47"/>
    <mergeCell ref="AX46:AX47"/>
    <mergeCell ref="H49:L50"/>
    <mergeCell ref="M49:M50"/>
    <mergeCell ref="AG49:AK50"/>
    <mergeCell ref="AL49:AL50"/>
    <mergeCell ref="BB49:BI50"/>
    <mergeCell ref="BJ49:BJ50"/>
    <mergeCell ref="DX47:EE48"/>
    <mergeCell ref="EF47:EF48"/>
    <mergeCell ref="EN47:ER48"/>
    <mergeCell ref="H47:J48"/>
    <mergeCell ref="M47:M48"/>
    <mergeCell ref="CC46:CG47"/>
    <mergeCell ref="E45:L46"/>
    <mergeCell ref="M45:M46"/>
    <mergeCell ref="BE45:BI46"/>
    <mergeCell ref="BJ45:BJ46"/>
    <mergeCell ref="DA45:DE46"/>
    <mergeCell ref="DF45:DF46"/>
    <mergeCell ref="CH46:CH47"/>
    <mergeCell ref="DA47:DE48"/>
    <mergeCell ref="DF47:DF48"/>
    <mergeCell ref="EN49:ER50"/>
    <mergeCell ref="ES49:ES50"/>
    <mergeCell ref="GC49:GG50"/>
    <mergeCell ref="BZ50:CG51"/>
    <mergeCell ref="CH50:CH51"/>
    <mergeCell ref="EX50:FE51"/>
    <mergeCell ref="FF50:FF51"/>
    <mergeCell ref="DM51:DQ52"/>
    <mergeCell ref="DR51:DR52"/>
    <mergeCell ref="CO49:CS50"/>
    <mergeCell ref="CT49:CT50"/>
    <mergeCell ref="DJ49:DQ50"/>
    <mergeCell ref="DR49:DR50"/>
    <mergeCell ref="EA49:EE50"/>
    <mergeCell ref="FL51:FQ53"/>
    <mergeCell ref="FR51:FR53"/>
    <mergeCell ref="GA51:GJ52"/>
    <mergeCell ref="U51:Y52"/>
    <mergeCell ref="Z51:Z52"/>
    <mergeCell ref="AG51:AK52"/>
    <mergeCell ref="AL51:AL52"/>
    <mergeCell ref="BE51:BI52"/>
    <mergeCell ref="BJ51:BJ52"/>
    <mergeCell ref="AP52:AW53"/>
    <mergeCell ref="AX52:AX53"/>
    <mergeCell ref="EF49:EF50"/>
    <mergeCell ref="BV49:BV50"/>
    <mergeCell ref="EA51:EE52"/>
    <mergeCell ref="EF51:EF52"/>
    <mergeCell ref="GK51:GK52"/>
    <mergeCell ref="BP51:BU52"/>
    <mergeCell ref="BV51:BV52"/>
    <mergeCell ref="CO51:CS52"/>
    <mergeCell ref="CT51:CT52"/>
    <mergeCell ref="CX51:DE52"/>
    <mergeCell ref="DF51:DF52"/>
    <mergeCell ref="CC52:CG53"/>
    <mergeCell ref="CH52:CH53"/>
    <mergeCell ref="DM53:DQ54"/>
    <mergeCell ref="DR53:DR54"/>
    <mergeCell ref="EK53:ER54"/>
    <mergeCell ref="ES53:ES54"/>
    <mergeCell ref="GF53:GJ54"/>
    <mergeCell ref="GK53:GK54"/>
    <mergeCell ref="EX54:FE55"/>
    <mergeCell ref="FF54:FF55"/>
    <mergeCell ref="E53:L54"/>
    <mergeCell ref="M53:M54"/>
    <mergeCell ref="BE53:BI54"/>
    <mergeCell ref="BJ53:BJ54"/>
    <mergeCell ref="DA53:DE54"/>
    <mergeCell ref="DF53:DF54"/>
    <mergeCell ref="AS54:AW55"/>
    <mergeCell ref="AX54:AX55"/>
    <mergeCell ref="CC54:CG55"/>
    <mergeCell ref="CH54:CH55"/>
    <mergeCell ref="FA56:FE57"/>
    <mergeCell ref="FF56:FF57"/>
    <mergeCell ref="FL56:FQ58"/>
    <mergeCell ref="FR56:FR58"/>
    <mergeCell ref="CO57:CS58"/>
    <mergeCell ref="CT57:CT58"/>
    <mergeCell ref="DA57:DE58"/>
    <mergeCell ref="DF57:DF58"/>
    <mergeCell ref="CL55:CS56"/>
    <mergeCell ref="CT55:CT56"/>
    <mergeCell ref="DA55:DE56"/>
    <mergeCell ref="DF55:DF56"/>
    <mergeCell ref="EN55:ER56"/>
    <mergeCell ref="ES55:ES56"/>
    <mergeCell ref="ES57:ES58"/>
    <mergeCell ref="BZ58:CG59"/>
    <mergeCell ref="CH58:CH59"/>
    <mergeCell ref="CO59:CS60"/>
    <mergeCell ref="CT59:CT60"/>
    <mergeCell ref="DM59:DQ60"/>
    <mergeCell ref="DR59:DR60"/>
    <mergeCell ref="H57:L58"/>
    <mergeCell ref="M57:M58"/>
    <mergeCell ref="AG57:AK58"/>
    <mergeCell ref="AL57:AL58"/>
    <mergeCell ref="BB57:BI58"/>
    <mergeCell ref="BJ57:BJ58"/>
    <mergeCell ref="AS56:AW57"/>
    <mergeCell ref="AX56:AX57"/>
    <mergeCell ref="H55:L56"/>
    <mergeCell ref="M55:M56"/>
    <mergeCell ref="T55:Y56"/>
    <mergeCell ref="Z55:Z56"/>
    <mergeCell ref="AD55:AK56"/>
    <mergeCell ref="AL55:AL56"/>
    <mergeCell ref="T59:Y60"/>
    <mergeCell ref="Z59:Z60"/>
    <mergeCell ref="AG59:AK60"/>
    <mergeCell ref="AL59:AL60"/>
    <mergeCell ref="BE59:BI60"/>
    <mergeCell ref="BJ59:BJ60"/>
    <mergeCell ref="DL57:DQ58"/>
    <mergeCell ref="DR57:DR58"/>
    <mergeCell ref="EN57:ER58"/>
    <mergeCell ref="EN59:ER60"/>
    <mergeCell ref="ES59:ES60"/>
    <mergeCell ref="GA59:GK60"/>
    <mergeCell ref="AP60:AW61"/>
    <mergeCell ref="AX60:AX61"/>
    <mergeCell ref="CC60:CG61"/>
    <mergeCell ref="CH60:CH61"/>
    <mergeCell ref="EX60:FE61"/>
    <mergeCell ref="FF60:FF61"/>
    <mergeCell ref="CO61:CS62"/>
    <mergeCell ref="CT61:CT62"/>
    <mergeCell ref="CX61:DE62"/>
    <mergeCell ref="DF61:DF62"/>
    <mergeCell ref="FL61:FQ63"/>
    <mergeCell ref="FR61:FR63"/>
    <mergeCell ref="GC61:GG62"/>
    <mergeCell ref="FA62:FE63"/>
    <mergeCell ref="FF62:FF63"/>
    <mergeCell ref="EI63:ER64"/>
    <mergeCell ref="G61:L62"/>
    <mergeCell ref="M61:M62"/>
    <mergeCell ref="U61:Y62"/>
    <mergeCell ref="Z61:Z62"/>
    <mergeCell ref="BE61:BI62"/>
    <mergeCell ref="BJ61:BJ62"/>
    <mergeCell ref="AS62:AW63"/>
    <mergeCell ref="AX62:AX63"/>
    <mergeCell ref="H63:L64"/>
    <mergeCell ref="M63:M64"/>
    <mergeCell ref="ES63:ES64"/>
    <mergeCell ref="H65:L66"/>
    <mergeCell ref="M65:M66"/>
    <mergeCell ref="AG65:AK66"/>
    <mergeCell ref="AL65:AL66"/>
    <mergeCell ref="BB65:BI66"/>
    <mergeCell ref="BJ65:BJ66"/>
    <mergeCell ref="GA63:GJ64"/>
    <mergeCell ref="GK63:GK64"/>
    <mergeCell ref="AS64:AW65"/>
    <mergeCell ref="AX64:AX65"/>
    <mergeCell ref="CB64:CG65"/>
    <mergeCell ref="CH64:CH65"/>
    <mergeCell ref="CL65:CS66"/>
    <mergeCell ref="CT65:CT66"/>
    <mergeCell ref="DA65:DE66"/>
    <mergeCell ref="DF65:DF66"/>
    <mergeCell ref="U63:Y64"/>
    <mergeCell ref="Z63:Z64"/>
    <mergeCell ref="AD63:AK64"/>
    <mergeCell ref="AL63:AL64"/>
    <mergeCell ref="DA63:DE64"/>
    <mergeCell ref="DF63:DF64"/>
    <mergeCell ref="AG67:AK68"/>
    <mergeCell ref="AL67:AL68"/>
    <mergeCell ref="BE67:BI68"/>
    <mergeCell ref="BJ67:BJ68"/>
    <mergeCell ref="CO67:CS68"/>
    <mergeCell ref="CT67:CT68"/>
    <mergeCell ref="GF65:GJ66"/>
    <mergeCell ref="GK65:GK66"/>
    <mergeCell ref="CC66:CG67"/>
    <mergeCell ref="CH66:CH67"/>
    <mergeCell ref="EX66:FE67"/>
    <mergeCell ref="FF66:FF67"/>
    <mergeCell ref="FL66:FQ68"/>
    <mergeCell ref="FR66:FR68"/>
    <mergeCell ref="EK67:ER68"/>
    <mergeCell ref="ES67:ES68"/>
    <mergeCell ref="GF67:GJ68"/>
    <mergeCell ref="GK67:GK68"/>
    <mergeCell ref="AR68:AW69"/>
    <mergeCell ref="AX68:AX69"/>
    <mergeCell ref="CC68:CG69"/>
    <mergeCell ref="CH68:CH69"/>
    <mergeCell ref="FA68:FE69"/>
    <mergeCell ref="FF68:FF69"/>
    <mergeCell ref="CO69:CS70"/>
    <mergeCell ref="CT69:CT70"/>
    <mergeCell ref="ES69:ES70"/>
    <mergeCell ref="AS70:AW71"/>
    <mergeCell ref="AX70:AX71"/>
    <mergeCell ref="CB70:CG72"/>
    <mergeCell ref="CH70:CH72"/>
    <mergeCell ref="DA71:DE72"/>
    <mergeCell ref="DF71:DF72"/>
    <mergeCell ref="CX69:DE70"/>
    <mergeCell ref="DF69:DF70"/>
    <mergeCell ref="EN69:ER70"/>
    <mergeCell ref="EN71:ER72"/>
    <mergeCell ref="ES71:ES72"/>
    <mergeCell ref="E69:L70"/>
    <mergeCell ref="M69:M70"/>
    <mergeCell ref="AG69:AK70"/>
    <mergeCell ref="AL69:AL70"/>
    <mergeCell ref="BE69:BI70"/>
    <mergeCell ref="BJ69:BJ70"/>
    <mergeCell ref="H71:L72"/>
    <mergeCell ref="M71:M72"/>
    <mergeCell ref="AG71:AK72"/>
    <mergeCell ref="AL71:AL72"/>
    <mergeCell ref="BE71:BI72"/>
    <mergeCell ref="BJ71:BJ72"/>
    <mergeCell ref="FJ71:FQ72"/>
    <mergeCell ref="FR71:FR72"/>
    <mergeCell ref="EX72:FE73"/>
    <mergeCell ref="FF72:FF73"/>
    <mergeCell ref="EN73:ER74"/>
    <mergeCell ref="ES73:ES74"/>
    <mergeCell ref="FM73:FQ74"/>
    <mergeCell ref="FR73:FR74"/>
    <mergeCell ref="GA73:GK74"/>
    <mergeCell ref="AP74:AW75"/>
    <mergeCell ref="AX74:AX75"/>
    <mergeCell ref="FA74:FE75"/>
    <mergeCell ref="FF74:FF75"/>
    <mergeCell ref="E75:L76"/>
    <mergeCell ref="M75:M76"/>
    <mergeCell ref="BB75:BI76"/>
    <mergeCell ref="BJ75:BJ76"/>
    <mergeCell ref="CO75:CS76"/>
    <mergeCell ref="CC73:CG74"/>
    <mergeCell ref="CH73:CH74"/>
    <mergeCell ref="CL73:CS74"/>
    <mergeCell ref="CT73:CT74"/>
    <mergeCell ref="DA73:DE74"/>
    <mergeCell ref="DF73:DF74"/>
    <mergeCell ref="CT75:CT76"/>
    <mergeCell ref="EN75:ER76"/>
    <mergeCell ref="ES75:ES76"/>
    <mergeCell ref="FM75:FQ76"/>
    <mergeCell ref="FR75:FR76"/>
    <mergeCell ref="AS76:AW78"/>
    <mergeCell ref="AX76:AX78"/>
    <mergeCell ref="CO77:CS78"/>
    <mergeCell ref="CT77:CT78"/>
    <mergeCell ref="CX77:DE78"/>
    <mergeCell ref="GA77:GJ78"/>
    <mergeCell ref="GK77:GK78"/>
    <mergeCell ref="EX78:FE79"/>
    <mergeCell ref="FF78:FF79"/>
    <mergeCell ref="EN79:ER80"/>
    <mergeCell ref="ES79:ES80"/>
    <mergeCell ref="FJ79:FQ80"/>
    <mergeCell ref="DA79:DE80"/>
    <mergeCell ref="DF79:DF80"/>
    <mergeCell ref="DF77:DF78"/>
    <mergeCell ref="EN77:ER78"/>
    <mergeCell ref="ES77:ES78"/>
    <mergeCell ref="FR79:FR80"/>
    <mergeCell ref="FA80:FE81"/>
    <mergeCell ref="FF80:FF81"/>
    <mergeCell ref="CN81:CS82"/>
    <mergeCell ref="FR81:FR82"/>
    <mergeCell ref="H77:L78"/>
    <mergeCell ref="M77:M78"/>
    <mergeCell ref="BE77:BI78"/>
    <mergeCell ref="BJ77:BJ78"/>
    <mergeCell ref="CB77:CG78"/>
    <mergeCell ref="CH77:CH78"/>
    <mergeCell ref="H79:L80"/>
    <mergeCell ref="M79:M80"/>
    <mergeCell ref="BE79:BI80"/>
    <mergeCell ref="BJ79:BJ80"/>
    <mergeCell ref="AR80:AW81"/>
    <mergeCell ref="AX80:AX81"/>
    <mergeCell ref="BE81:BI82"/>
    <mergeCell ref="BJ81:BJ82"/>
    <mergeCell ref="BZ81:CG82"/>
    <mergeCell ref="CH81:CH82"/>
    <mergeCell ref="CC83:CG84"/>
    <mergeCell ref="CH83:CH84"/>
    <mergeCell ref="CO83:CS84"/>
    <mergeCell ref="CT83:CT84"/>
    <mergeCell ref="DA83:DE84"/>
    <mergeCell ref="DF83:DF84"/>
    <mergeCell ref="FM83:FQ84"/>
    <mergeCell ref="FR83:FR84"/>
    <mergeCell ref="CT81:CT82"/>
    <mergeCell ref="DA81:DE82"/>
    <mergeCell ref="DF81:DF82"/>
    <mergeCell ref="EN81:ER82"/>
    <mergeCell ref="ES81:ES82"/>
    <mergeCell ref="FM81:FQ82"/>
    <mergeCell ref="DA85:DE86"/>
    <mergeCell ref="DF85:DF86"/>
    <mergeCell ref="EK85:ER86"/>
    <mergeCell ref="ES85:ES86"/>
    <mergeCell ref="FM85:FR86"/>
    <mergeCell ref="FA86:FE87"/>
    <mergeCell ref="FF86:FF87"/>
    <mergeCell ref="GA83:GK84"/>
    <mergeCell ref="AR84:AW85"/>
    <mergeCell ref="AX84:AX85"/>
    <mergeCell ref="CI84:CI85"/>
    <mergeCell ref="EX84:FE85"/>
    <mergeCell ref="FF84:FF85"/>
    <mergeCell ref="BD85:BI87"/>
    <mergeCell ref="BJ85:BJ87"/>
    <mergeCell ref="CC85:CG86"/>
    <mergeCell ref="CH85:CH86"/>
    <mergeCell ref="CN87:CS88"/>
    <mergeCell ref="CT87:CT88"/>
    <mergeCell ref="EN87:ER88"/>
    <mergeCell ref="ES87:ES88"/>
    <mergeCell ref="GA87:GK88"/>
    <mergeCell ref="AR88:AW89"/>
    <mergeCell ref="AX88:AX89"/>
    <mergeCell ref="CB89:CG90"/>
    <mergeCell ref="CH89:CH90"/>
    <mergeCell ref="CO89:CS90"/>
    <mergeCell ref="AR92:AW93"/>
    <mergeCell ref="AX92:AX93"/>
    <mergeCell ref="CT89:CT90"/>
    <mergeCell ref="EN89:ER90"/>
    <mergeCell ref="ES89:ES90"/>
    <mergeCell ref="FL89:FQ91"/>
    <mergeCell ref="CB91:CG92"/>
    <mergeCell ref="CH91:CH92"/>
    <mergeCell ref="FR89:FR91"/>
    <mergeCell ref="EX90:FE91"/>
    <mergeCell ref="FF90:FF91"/>
    <mergeCell ref="FA92:FE93"/>
    <mergeCell ref="FF92:FF93"/>
    <mergeCell ref="FM92:FQ93"/>
    <mergeCell ref="FR92:FR93"/>
    <mergeCell ref="CN93:CS94"/>
    <mergeCell ref="CT93:CT94"/>
    <mergeCell ref="EN93:ER94"/>
    <mergeCell ref="ES93:ES94"/>
    <mergeCell ref="EN91:ER92"/>
    <mergeCell ref="ES91:ES92"/>
    <mergeCell ref="FL96:FQ97"/>
    <mergeCell ref="FR96:FR97"/>
    <mergeCell ref="EN97:ER98"/>
    <mergeCell ref="ES97:ES98"/>
    <mergeCell ref="FA98:FE99"/>
    <mergeCell ref="FF98:FF99"/>
    <mergeCell ref="CO95:CS96"/>
    <mergeCell ref="CT95:CT96"/>
    <mergeCell ref="EN95:ER96"/>
    <mergeCell ref="ES95:ES96"/>
    <mergeCell ref="CN99:CS100"/>
    <mergeCell ref="CT99:CT100"/>
    <mergeCell ref="AX100:AX101"/>
    <mergeCell ref="CO101:CS102"/>
    <mergeCell ref="CT101:CT102"/>
    <mergeCell ref="EK101:ER102"/>
    <mergeCell ref="ES101:ES102"/>
    <mergeCell ref="C102:L103"/>
    <mergeCell ref="M102:M103"/>
    <mergeCell ref="EX96:FE97"/>
    <mergeCell ref="FF96:FF97"/>
    <mergeCell ref="AR96:AW97"/>
    <mergeCell ref="AX96:AX97"/>
    <mergeCell ref="BJ96:CD114"/>
    <mergeCell ref="AP100:AW101"/>
    <mergeCell ref="FF106:FF107"/>
    <mergeCell ref="CO107:CS108"/>
    <mergeCell ref="CT107:CT108"/>
    <mergeCell ref="EN107:ER108"/>
    <mergeCell ref="ES107:ES108"/>
    <mergeCell ref="F108:M109"/>
    <mergeCell ref="AP108:AW109"/>
    <mergeCell ref="EX102:FE103"/>
    <mergeCell ref="FF102:FF103"/>
    <mergeCell ref="EN103:ER104"/>
    <mergeCell ref="ES103:ES104"/>
    <mergeCell ref="AP104:AW105"/>
    <mergeCell ref="AX104:AX105"/>
    <mergeCell ref="CN105:CS106"/>
    <mergeCell ref="CT105:CT106"/>
    <mergeCell ref="EN105:ER106"/>
    <mergeCell ref="ES105:ES106"/>
    <mergeCell ref="AX108:AX109"/>
    <mergeCell ref="EN109:ER110"/>
    <mergeCell ref="ES109:ES110"/>
    <mergeCell ref="E110:L111"/>
    <mergeCell ref="M110:M111"/>
    <mergeCell ref="EX110:FE111"/>
    <mergeCell ref="C106:L107"/>
    <mergeCell ref="M106:M107"/>
    <mergeCell ref="EX106:FE107"/>
    <mergeCell ref="FF110:FF111"/>
    <mergeCell ref="H112:L113"/>
    <mergeCell ref="M112:M113"/>
    <mergeCell ref="AP112:AW113"/>
    <mergeCell ref="AX112:AX113"/>
    <mergeCell ref="EK113:ER114"/>
    <mergeCell ref="ES113:ES114"/>
    <mergeCell ref="H114:L115"/>
    <mergeCell ref="M114:M115"/>
    <mergeCell ref="EN115:ER116"/>
    <mergeCell ref="ES115:ES116"/>
    <mergeCell ref="AP116:AW117"/>
    <mergeCell ref="AX116:AX117"/>
    <mergeCell ref="EN117:ER118"/>
    <mergeCell ref="ES117:ES118"/>
    <mergeCell ref="BJ146:BJ147"/>
    <mergeCell ref="ES149:ES150"/>
    <mergeCell ref="EN151:ER152"/>
    <mergeCell ref="ES151:ES152"/>
    <mergeCell ref="AP120:AW121"/>
    <mergeCell ref="AX120:AX121"/>
    <mergeCell ref="EK121:ER122"/>
    <mergeCell ref="ES121:ES122"/>
    <mergeCell ref="AS122:AW123"/>
    <mergeCell ref="AX122:AX123"/>
    <mergeCell ref="EN123:ER124"/>
    <mergeCell ref="ES123:ES124"/>
    <mergeCell ref="EN125:ER126"/>
    <mergeCell ref="ES125:ES126"/>
    <mergeCell ref="AP126:AW127"/>
    <mergeCell ref="AX126:AX127"/>
    <mergeCell ref="EN127:ER128"/>
    <mergeCell ref="ES127:ES128"/>
    <mergeCell ref="AS128:AW129"/>
    <mergeCell ref="AX128:AX129"/>
    <mergeCell ref="EN129:ER130"/>
    <mergeCell ref="ES129:ES130"/>
    <mergeCell ref="AX148:AX149"/>
    <mergeCell ref="BE148:BI149"/>
    <mergeCell ref="ES145:ES146"/>
    <mergeCell ref="E146:L147"/>
    <mergeCell ref="M146:M147"/>
    <mergeCell ref="R146:Y147"/>
    <mergeCell ref="Z146:Z147"/>
    <mergeCell ref="AD146:AK147"/>
    <mergeCell ref="AP132:AW133"/>
    <mergeCell ref="AX132:AX133"/>
    <mergeCell ref="EK133:ER134"/>
    <mergeCell ref="ES133:ES134"/>
    <mergeCell ref="AS134:AW135"/>
    <mergeCell ref="AX134:AX135"/>
    <mergeCell ref="EN135:ER136"/>
    <mergeCell ref="ES135:ES136"/>
    <mergeCell ref="EN147:ER148"/>
    <mergeCell ref="BJ148:BJ149"/>
    <mergeCell ref="EN149:ER150"/>
    <mergeCell ref="ES147:ES148"/>
    <mergeCell ref="BJ150:BJ151"/>
    <mergeCell ref="EN137:ER138"/>
    <mergeCell ref="ES137:ES138"/>
    <mergeCell ref="EK145:ER146"/>
    <mergeCell ref="C140:M141"/>
    <mergeCell ref="EI141:ER142"/>
    <mergeCell ref="ES141:ES142"/>
    <mergeCell ref="C142:L143"/>
    <mergeCell ref="M142:M143"/>
    <mergeCell ref="P142:Y143"/>
    <mergeCell ref="Z142:Z143"/>
    <mergeCell ref="AB142:AK143"/>
    <mergeCell ref="AL142:AL143"/>
    <mergeCell ref="AN142:AW143"/>
    <mergeCell ref="AX142:AX143"/>
    <mergeCell ref="AZ142:BI143"/>
    <mergeCell ref="BJ142:BJ143"/>
    <mergeCell ref="AL146:AL147"/>
    <mergeCell ref="AP146:AW147"/>
    <mergeCell ref="AX146:AX147"/>
    <mergeCell ref="BB146:BI147"/>
    <mergeCell ref="E144:L145"/>
    <mergeCell ref="S144:Y145"/>
    <mergeCell ref="AE144:AL145"/>
    <mergeCell ref="AQ144:AX145"/>
    <mergeCell ref="BC144:BI145"/>
    <mergeCell ref="H152:L153"/>
    <mergeCell ref="M152:M153"/>
    <mergeCell ref="AS152:AW153"/>
    <mergeCell ref="AX152:AX153"/>
    <mergeCell ref="BE152:BI153"/>
    <mergeCell ref="BJ152:BJ153"/>
    <mergeCell ref="EN153:ER154"/>
    <mergeCell ref="ES153:ES154"/>
    <mergeCell ref="M148:M149"/>
    <mergeCell ref="U148:Y149"/>
    <mergeCell ref="Z148:Z149"/>
    <mergeCell ref="AG148:AK149"/>
    <mergeCell ref="H150:L151"/>
    <mergeCell ref="M150:M151"/>
    <mergeCell ref="U150:Y151"/>
    <mergeCell ref="Z150:Z151"/>
    <mergeCell ref="AG150:AK151"/>
    <mergeCell ref="AL150:AL151"/>
    <mergeCell ref="AS150:AW151"/>
    <mergeCell ref="AX150:AX151"/>
    <mergeCell ref="BE150:BI151"/>
    <mergeCell ref="H148:L149"/>
    <mergeCell ref="AL148:AL149"/>
    <mergeCell ref="AS148:AW149"/>
    <mergeCell ref="EN155:ER156"/>
    <mergeCell ref="ES155:ES156"/>
    <mergeCell ref="E156:L157"/>
    <mergeCell ref="M156:M157"/>
    <mergeCell ref="BB156:BI157"/>
    <mergeCell ref="BJ156:BJ157"/>
    <mergeCell ref="EN157:ER158"/>
    <mergeCell ref="ES157:ES158"/>
    <mergeCell ref="H158:L159"/>
    <mergeCell ref="ES165:ES166"/>
    <mergeCell ref="CL167:DF168"/>
    <mergeCell ref="DG167:DO168"/>
    <mergeCell ref="EN167:ER168"/>
    <mergeCell ref="ES167:ES168"/>
    <mergeCell ref="M158:M159"/>
    <mergeCell ref="BE158:BI159"/>
    <mergeCell ref="BJ158:BJ159"/>
    <mergeCell ref="EN159:ER160"/>
    <mergeCell ref="ES159:ES160"/>
    <mergeCell ref="CL163:CV164"/>
    <mergeCell ref="EK163:ER164"/>
    <mergeCell ref="ES163:ES164"/>
    <mergeCell ref="CL169:DF170"/>
    <mergeCell ref="DG169:DO170"/>
    <mergeCell ref="CL171:CS174"/>
    <mergeCell ref="CT171:CZ174"/>
    <mergeCell ref="DA171:DF172"/>
    <mergeCell ref="DG171:DO172"/>
    <mergeCell ref="CL165:DF166"/>
    <mergeCell ref="DG165:DO166"/>
    <mergeCell ref="EN165:ER166"/>
    <mergeCell ref="C174:M175"/>
    <mergeCell ref="N174:Z175"/>
    <mergeCell ref="AA174:AZ175"/>
    <mergeCell ref="CL175:DF176"/>
    <mergeCell ref="DG175:DO176"/>
    <mergeCell ref="EN175:ER176"/>
    <mergeCell ref="EI171:ER172"/>
    <mergeCell ref="ES171:ES172"/>
    <mergeCell ref="DA173:DF174"/>
    <mergeCell ref="DG173:DO174"/>
    <mergeCell ref="EN173:ER174"/>
    <mergeCell ref="ES173:ES174"/>
    <mergeCell ref="CL186:CS187"/>
    <mergeCell ref="CU186:DD187"/>
    <mergeCell ref="DF186:DN187"/>
    <mergeCell ref="CL188:CS189"/>
    <mergeCell ref="CU188:DD189"/>
    <mergeCell ref="DF188:DN189"/>
    <mergeCell ref="ES175:ES176"/>
    <mergeCell ref="EN177:ER178"/>
    <mergeCell ref="ES177:ES178"/>
    <mergeCell ref="EN179:ER180"/>
    <mergeCell ref="ES179:ES180"/>
    <mergeCell ref="CL184:CS185"/>
    <mergeCell ref="CU184:DE185"/>
    <mergeCell ref="DF184:DP185"/>
    <mergeCell ref="CL194:CS195"/>
    <mergeCell ref="CU194:DD195"/>
    <mergeCell ref="DF194:DN195"/>
    <mergeCell ref="CL196:CS197"/>
    <mergeCell ref="CU196:DD197"/>
    <mergeCell ref="DF196:DN197"/>
    <mergeCell ref="CL190:CS191"/>
    <mergeCell ref="CU190:DD191"/>
    <mergeCell ref="DF190:DN191"/>
    <mergeCell ref="CL192:CS193"/>
    <mergeCell ref="CU192:DD193"/>
    <mergeCell ref="DF192:DN193"/>
    <mergeCell ref="CL202:CS203"/>
    <mergeCell ref="CU202:DD203"/>
    <mergeCell ref="DF202:DN203"/>
    <mergeCell ref="CL204:CS205"/>
    <mergeCell ref="CU204:DD205"/>
    <mergeCell ref="DF204:DN205"/>
    <mergeCell ref="CL198:CS199"/>
    <mergeCell ref="CU198:DD199"/>
    <mergeCell ref="DF198:DN199"/>
    <mergeCell ref="CL200:CS201"/>
    <mergeCell ref="CU200:DD201"/>
    <mergeCell ref="DF200:DN201"/>
  </mergeCells>
  <phoneticPr fontId="18"/>
  <printOptions horizontalCentered="1" verticalCentered="1"/>
  <pageMargins left="0.39370078740157483" right="0.39370078740157483" top="0.15748031496062992" bottom="0.15748031496062992" header="0.15748031496062992" footer="0.15748031496062992"/>
  <pageSetup paperSize="8" scale="66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view="pageBreakPreview" zoomScale="85" zoomScaleNormal="100" zoomScaleSheetLayoutView="85" workbookViewId="0">
      <selection activeCell="N16" sqref="N16"/>
    </sheetView>
  </sheetViews>
  <sheetFormatPr defaultRowHeight="13.5" x14ac:dyDescent="0.15"/>
  <cols>
    <col min="1" max="1" width="8.625" style="206" customWidth="1"/>
    <col min="2" max="2" width="9" style="206"/>
    <col min="3" max="3" width="10.375" style="206" bestFit="1" customWidth="1"/>
    <col min="4" max="4" width="4.625" style="206" customWidth="1"/>
    <col min="5" max="8" width="10.625" style="206" customWidth="1"/>
    <col min="9" max="256" width="9" style="206"/>
    <col min="257" max="257" width="8.625" style="206" customWidth="1"/>
    <col min="258" max="258" width="9" style="206"/>
    <col min="259" max="259" width="10.375" style="206" bestFit="1" customWidth="1"/>
    <col min="260" max="260" width="4.625" style="206" customWidth="1"/>
    <col min="261" max="264" width="10.625" style="206" customWidth="1"/>
    <col min="265" max="512" width="9" style="206"/>
    <col min="513" max="513" width="8.625" style="206" customWidth="1"/>
    <col min="514" max="514" width="9" style="206"/>
    <col min="515" max="515" width="10.375" style="206" bestFit="1" customWidth="1"/>
    <col min="516" max="516" width="4.625" style="206" customWidth="1"/>
    <col min="517" max="520" width="10.625" style="206" customWidth="1"/>
    <col min="521" max="768" width="9" style="206"/>
    <col min="769" max="769" width="8.625" style="206" customWidth="1"/>
    <col min="770" max="770" width="9" style="206"/>
    <col min="771" max="771" width="10.375" style="206" bestFit="1" customWidth="1"/>
    <col min="772" max="772" width="4.625" style="206" customWidth="1"/>
    <col min="773" max="776" width="10.625" style="206" customWidth="1"/>
    <col min="777" max="1024" width="9" style="206"/>
    <col min="1025" max="1025" width="8.625" style="206" customWidth="1"/>
    <col min="1026" max="1026" width="9" style="206"/>
    <col min="1027" max="1027" width="10.375" style="206" bestFit="1" customWidth="1"/>
    <col min="1028" max="1028" width="4.625" style="206" customWidth="1"/>
    <col min="1029" max="1032" width="10.625" style="206" customWidth="1"/>
    <col min="1033" max="1280" width="9" style="206"/>
    <col min="1281" max="1281" width="8.625" style="206" customWidth="1"/>
    <col min="1282" max="1282" width="9" style="206"/>
    <col min="1283" max="1283" width="10.375" style="206" bestFit="1" customWidth="1"/>
    <col min="1284" max="1284" width="4.625" style="206" customWidth="1"/>
    <col min="1285" max="1288" width="10.625" style="206" customWidth="1"/>
    <col min="1289" max="1536" width="9" style="206"/>
    <col min="1537" max="1537" width="8.625" style="206" customWidth="1"/>
    <col min="1538" max="1538" width="9" style="206"/>
    <col min="1539" max="1539" width="10.375" style="206" bestFit="1" customWidth="1"/>
    <col min="1540" max="1540" width="4.625" style="206" customWidth="1"/>
    <col min="1541" max="1544" width="10.625" style="206" customWidth="1"/>
    <col min="1545" max="1792" width="9" style="206"/>
    <col min="1793" max="1793" width="8.625" style="206" customWidth="1"/>
    <col min="1794" max="1794" width="9" style="206"/>
    <col min="1795" max="1795" width="10.375" style="206" bestFit="1" customWidth="1"/>
    <col min="1796" max="1796" width="4.625" style="206" customWidth="1"/>
    <col min="1797" max="1800" width="10.625" style="206" customWidth="1"/>
    <col min="1801" max="2048" width="9" style="206"/>
    <col min="2049" max="2049" width="8.625" style="206" customWidth="1"/>
    <col min="2050" max="2050" width="9" style="206"/>
    <col min="2051" max="2051" width="10.375" style="206" bestFit="1" customWidth="1"/>
    <col min="2052" max="2052" width="4.625" style="206" customWidth="1"/>
    <col min="2053" max="2056" width="10.625" style="206" customWidth="1"/>
    <col min="2057" max="2304" width="9" style="206"/>
    <col min="2305" max="2305" width="8.625" style="206" customWidth="1"/>
    <col min="2306" max="2306" width="9" style="206"/>
    <col min="2307" max="2307" width="10.375" style="206" bestFit="1" customWidth="1"/>
    <col min="2308" max="2308" width="4.625" style="206" customWidth="1"/>
    <col min="2309" max="2312" width="10.625" style="206" customWidth="1"/>
    <col min="2313" max="2560" width="9" style="206"/>
    <col min="2561" max="2561" width="8.625" style="206" customWidth="1"/>
    <col min="2562" max="2562" width="9" style="206"/>
    <col min="2563" max="2563" width="10.375" style="206" bestFit="1" customWidth="1"/>
    <col min="2564" max="2564" width="4.625" style="206" customWidth="1"/>
    <col min="2565" max="2568" width="10.625" style="206" customWidth="1"/>
    <col min="2569" max="2816" width="9" style="206"/>
    <col min="2817" max="2817" width="8.625" style="206" customWidth="1"/>
    <col min="2818" max="2818" width="9" style="206"/>
    <col min="2819" max="2819" width="10.375" style="206" bestFit="1" customWidth="1"/>
    <col min="2820" max="2820" width="4.625" style="206" customWidth="1"/>
    <col min="2821" max="2824" width="10.625" style="206" customWidth="1"/>
    <col min="2825" max="3072" width="9" style="206"/>
    <col min="3073" max="3073" width="8.625" style="206" customWidth="1"/>
    <col min="3074" max="3074" width="9" style="206"/>
    <col min="3075" max="3075" width="10.375" style="206" bestFit="1" customWidth="1"/>
    <col min="3076" max="3076" width="4.625" style="206" customWidth="1"/>
    <col min="3077" max="3080" width="10.625" style="206" customWidth="1"/>
    <col min="3081" max="3328" width="9" style="206"/>
    <col min="3329" max="3329" width="8.625" style="206" customWidth="1"/>
    <col min="3330" max="3330" width="9" style="206"/>
    <col min="3331" max="3331" width="10.375" style="206" bestFit="1" customWidth="1"/>
    <col min="3332" max="3332" width="4.625" style="206" customWidth="1"/>
    <col min="3333" max="3336" width="10.625" style="206" customWidth="1"/>
    <col min="3337" max="3584" width="9" style="206"/>
    <col min="3585" max="3585" width="8.625" style="206" customWidth="1"/>
    <col min="3586" max="3586" width="9" style="206"/>
    <col min="3587" max="3587" width="10.375" style="206" bestFit="1" customWidth="1"/>
    <col min="3588" max="3588" width="4.625" style="206" customWidth="1"/>
    <col min="3589" max="3592" width="10.625" style="206" customWidth="1"/>
    <col min="3593" max="3840" width="9" style="206"/>
    <col min="3841" max="3841" width="8.625" style="206" customWidth="1"/>
    <col min="3842" max="3842" width="9" style="206"/>
    <col min="3843" max="3843" width="10.375" style="206" bestFit="1" customWidth="1"/>
    <col min="3844" max="3844" width="4.625" style="206" customWidth="1"/>
    <col min="3845" max="3848" width="10.625" style="206" customWidth="1"/>
    <col min="3849" max="4096" width="9" style="206"/>
    <col min="4097" max="4097" width="8.625" style="206" customWidth="1"/>
    <col min="4098" max="4098" width="9" style="206"/>
    <col min="4099" max="4099" width="10.375" style="206" bestFit="1" customWidth="1"/>
    <col min="4100" max="4100" width="4.625" style="206" customWidth="1"/>
    <col min="4101" max="4104" width="10.625" style="206" customWidth="1"/>
    <col min="4105" max="4352" width="9" style="206"/>
    <col min="4353" max="4353" width="8.625" style="206" customWidth="1"/>
    <col min="4354" max="4354" width="9" style="206"/>
    <col min="4355" max="4355" width="10.375" style="206" bestFit="1" customWidth="1"/>
    <col min="4356" max="4356" width="4.625" style="206" customWidth="1"/>
    <col min="4357" max="4360" width="10.625" style="206" customWidth="1"/>
    <col min="4361" max="4608" width="9" style="206"/>
    <col min="4609" max="4609" width="8.625" style="206" customWidth="1"/>
    <col min="4610" max="4610" width="9" style="206"/>
    <col min="4611" max="4611" width="10.375" style="206" bestFit="1" customWidth="1"/>
    <col min="4612" max="4612" width="4.625" style="206" customWidth="1"/>
    <col min="4613" max="4616" width="10.625" style="206" customWidth="1"/>
    <col min="4617" max="4864" width="9" style="206"/>
    <col min="4865" max="4865" width="8.625" style="206" customWidth="1"/>
    <col min="4866" max="4866" width="9" style="206"/>
    <col min="4867" max="4867" width="10.375" style="206" bestFit="1" customWidth="1"/>
    <col min="4868" max="4868" width="4.625" style="206" customWidth="1"/>
    <col min="4869" max="4872" width="10.625" style="206" customWidth="1"/>
    <col min="4873" max="5120" width="9" style="206"/>
    <col min="5121" max="5121" width="8.625" style="206" customWidth="1"/>
    <col min="5122" max="5122" width="9" style="206"/>
    <col min="5123" max="5123" width="10.375" style="206" bestFit="1" customWidth="1"/>
    <col min="5124" max="5124" width="4.625" style="206" customWidth="1"/>
    <col min="5125" max="5128" width="10.625" style="206" customWidth="1"/>
    <col min="5129" max="5376" width="9" style="206"/>
    <col min="5377" max="5377" width="8.625" style="206" customWidth="1"/>
    <col min="5378" max="5378" width="9" style="206"/>
    <col min="5379" max="5379" width="10.375" style="206" bestFit="1" customWidth="1"/>
    <col min="5380" max="5380" width="4.625" style="206" customWidth="1"/>
    <col min="5381" max="5384" width="10.625" style="206" customWidth="1"/>
    <col min="5385" max="5632" width="9" style="206"/>
    <col min="5633" max="5633" width="8.625" style="206" customWidth="1"/>
    <col min="5634" max="5634" width="9" style="206"/>
    <col min="5635" max="5635" width="10.375" style="206" bestFit="1" customWidth="1"/>
    <col min="5636" max="5636" width="4.625" style="206" customWidth="1"/>
    <col min="5637" max="5640" width="10.625" style="206" customWidth="1"/>
    <col min="5641" max="5888" width="9" style="206"/>
    <col min="5889" max="5889" width="8.625" style="206" customWidth="1"/>
    <col min="5890" max="5890" width="9" style="206"/>
    <col min="5891" max="5891" width="10.375" style="206" bestFit="1" customWidth="1"/>
    <col min="5892" max="5892" width="4.625" style="206" customWidth="1"/>
    <col min="5893" max="5896" width="10.625" style="206" customWidth="1"/>
    <col min="5897" max="6144" width="9" style="206"/>
    <col min="6145" max="6145" width="8.625" style="206" customWidth="1"/>
    <col min="6146" max="6146" width="9" style="206"/>
    <col min="6147" max="6147" width="10.375" style="206" bestFit="1" customWidth="1"/>
    <col min="6148" max="6148" width="4.625" style="206" customWidth="1"/>
    <col min="6149" max="6152" width="10.625" style="206" customWidth="1"/>
    <col min="6153" max="6400" width="9" style="206"/>
    <col min="6401" max="6401" width="8.625" style="206" customWidth="1"/>
    <col min="6402" max="6402" width="9" style="206"/>
    <col min="6403" max="6403" width="10.375" style="206" bestFit="1" customWidth="1"/>
    <col min="6404" max="6404" width="4.625" style="206" customWidth="1"/>
    <col min="6405" max="6408" width="10.625" style="206" customWidth="1"/>
    <col min="6409" max="6656" width="9" style="206"/>
    <col min="6657" max="6657" width="8.625" style="206" customWidth="1"/>
    <col min="6658" max="6658" width="9" style="206"/>
    <col min="6659" max="6659" width="10.375" style="206" bestFit="1" customWidth="1"/>
    <col min="6660" max="6660" width="4.625" style="206" customWidth="1"/>
    <col min="6661" max="6664" width="10.625" style="206" customWidth="1"/>
    <col min="6665" max="6912" width="9" style="206"/>
    <col min="6913" max="6913" width="8.625" style="206" customWidth="1"/>
    <col min="6914" max="6914" width="9" style="206"/>
    <col min="6915" max="6915" width="10.375" style="206" bestFit="1" customWidth="1"/>
    <col min="6916" max="6916" width="4.625" style="206" customWidth="1"/>
    <col min="6917" max="6920" width="10.625" style="206" customWidth="1"/>
    <col min="6921" max="7168" width="9" style="206"/>
    <col min="7169" max="7169" width="8.625" style="206" customWidth="1"/>
    <col min="7170" max="7170" width="9" style="206"/>
    <col min="7171" max="7171" width="10.375" style="206" bestFit="1" customWidth="1"/>
    <col min="7172" max="7172" width="4.625" style="206" customWidth="1"/>
    <col min="7173" max="7176" width="10.625" style="206" customWidth="1"/>
    <col min="7177" max="7424" width="9" style="206"/>
    <col min="7425" max="7425" width="8.625" style="206" customWidth="1"/>
    <col min="7426" max="7426" width="9" style="206"/>
    <col min="7427" max="7427" width="10.375" style="206" bestFit="1" customWidth="1"/>
    <col min="7428" max="7428" width="4.625" style="206" customWidth="1"/>
    <col min="7429" max="7432" width="10.625" style="206" customWidth="1"/>
    <col min="7433" max="7680" width="9" style="206"/>
    <col min="7681" max="7681" width="8.625" style="206" customWidth="1"/>
    <col min="7682" max="7682" width="9" style="206"/>
    <col min="7683" max="7683" width="10.375" style="206" bestFit="1" customWidth="1"/>
    <col min="7684" max="7684" width="4.625" style="206" customWidth="1"/>
    <col min="7685" max="7688" width="10.625" style="206" customWidth="1"/>
    <col min="7689" max="7936" width="9" style="206"/>
    <col min="7937" max="7937" width="8.625" style="206" customWidth="1"/>
    <col min="7938" max="7938" width="9" style="206"/>
    <col min="7939" max="7939" width="10.375" style="206" bestFit="1" customWidth="1"/>
    <col min="7940" max="7940" width="4.625" style="206" customWidth="1"/>
    <col min="7941" max="7944" width="10.625" style="206" customWidth="1"/>
    <col min="7945" max="8192" width="9" style="206"/>
    <col min="8193" max="8193" width="8.625" style="206" customWidth="1"/>
    <col min="8194" max="8194" width="9" style="206"/>
    <col min="8195" max="8195" width="10.375" style="206" bestFit="1" customWidth="1"/>
    <col min="8196" max="8196" width="4.625" style="206" customWidth="1"/>
    <col min="8197" max="8200" width="10.625" style="206" customWidth="1"/>
    <col min="8201" max="8448" width="9" style="206"/>
    <col min="8449" max="8449" width="8.625" style="206" customWidth="1"/>
    <col min="8450" max="8450" width="9" style="206"/>
    <col min="8451" max="8451" width="10.375" style="206" bestFit="1" customWidth="1"/>
    <col min="8452" max="8452" width="4.625" style="206" customWidth="1"/>
    <col min="8453" max="8456" width="10.625" style="206" customWidth="1"/>
    <col min="8457" max="8704" width="9" style="206"/>
    <col min="8705" max="8705" width="8.625" style="206" customWidth="1"/>
    <col min="8706" max="8706" width="9" style="206"/>
    <col min="8707" max="8707" width="10.375" style="206" bestFit="1" customWidth="1"/>
    <col min="8708" max="8708" width="4.625" style="206" customWidth="1"/>
    <col min="8709" max="8712" width="10.625" style="206" customWidth="1"/>
    <col min="8713" max="8960" width="9" style="206"/>
    <col min="8961" max="8961" width="8.625" style="206" customWidth="1"/>
    <col min="8962" max="8962" width="9" style="206"/>
    <col min="8963" max="8963" width="10.375" style="206" bestFit="1" customWidth="1"/>
    <col min="8964" max="8964" width="4.625" style="206" customWidth="1"/>
    <col min="8965" max="8968" width="10.625" style="206" customWidth="1"/>
    <col min="8969" max="9216" width="9" style="206"/>
    <col min="9217" max="9217" width="8.625" style="206" customWidth="1"/>
    <col min="9218" max="9218" width="9" style="206"/>
    <col min="9219" max="9219" width="10.375" style="206" bestFit="1" customWidth="1"/>
    <col min="9220" max="9220" width="4.625" style="206" customWidth="1"/>
    <col min="9221" max="9224" width="10.625" style="206" customWidth="1"/>
    <col min="9225" max="9472" width="9" style="206"/>
    <col min="9473" max="9473" width="8.625" style="206" customWidth="1"/>
    <col min="9474" max="9474" width="9" style="206"/>
    <col min="9475" max="9475" width="10.375" style="206" bestFit="1" customWidth="1"/>
    <col min="9476" max="9476" width="4.625" style="206" customWidth="1"/>
    <col min="9477" max="9480" width="10.625" style="206" customWidth="1"/>
    <col min="9481" max="9728" width="9" style="206"/>
    <col min="9729" max="9729" width="8.625" style="206" customWidth="1"/>
    <col min="9730" max="9730" width="9" style="206"/>
    <col min="9731" max="9731" width="10.375" style="206" bestFit="1" customWidth="1"/>
    <col min="9732" max="9732" width="4.625" style="206" customWidth="1"/>
    <col min="9733" max="9736" width="10.625" style="206" customWidth="1"/>
    <col min="9737" max="9984" width="9" style="206"/>
    <col min="9985" max="9985" width="8.625" style="206" customWidth="1"/>
    <col min="9986" max="9986" width="9" style="206"/>
    <col min="9987" max="9987" width="10.375" style="206" bestFit="1" customWidth="1"/>
    <col min="9988" max="9988" width="4.625" style="206" customWidth="1"/>
    <col min="9989" max="9992" width="10.625" style="206" customWidth="1"/>
    <col min="9993" max="10240" width="9" style="206"/>
    <col min="10241" max="10241" width="8.625" style="206" customWidth="1"/>
    <col min="10242" max="10242" width="9" style="206"/>
    <col min="10243" max="10243" width="10.375" style="206" bestFit="1" customWidth="1"/>
    <col min="10244" max="10244" width="4.625" style="206" customWidth="1"/>
    <col min="10245" max="10248" width="10.625" style="206" customWidth="1"/>
    <col min="10249" max="10496" width="9" style="206"/>
    <col min="10497" max="10497" width="8.625" style="206" customWidth="1"/>
    <col min="10498" max="10498" width="9" style="206"/>
    <col min="10499" max="10499" width="10.375" style="206" bestFit="1" customWidth="1"/>
    <col min="10500" max="10500" width="4.625" style="206" customWidth="1"/>
    <col min="10501" max="10504" width="10.625" style="206" customWidth="1"/>
    <col min="10505" max="10752" width="9" style="206"/>
    <col min="10753" max="10753" width="8.625" style="206" customWidth="1"/>
    <col min="10754" max="10754" width="9" style="206"/>
    <col min="10755" max="10755" width="10.375" style="206" bestFit="1" customWidth="1"/>
    <col min="10756" max="10756" width="4.625" style="206" customWidth="1"/>
    <col min="10757" max="10760" width="10.625" style="206" customWidth="1"/>
    <col min="10761" max="11008" width="9" style="206"/>
    <col min="11009" max="11009" width="8.625" style="206" customWidth="1"/>
    <col min="11010" max="11010" width="9" style="206"/>
    <col min="11011" max="11011" width="10.375" style="206" bestFit="1" customWidth="1"/>
    <col min="11012" max="11012" width="4.625" style="206" customWidth="1"/>
    <col min="11013" max="11016" width="10.625" style="206" customWidth="1"/>
    <col min="11017" max="11264" width="9" style="206"/>
    <col min="11265" max="11265" width="8.625" style="206" customWidth="1"/>
    <col min="11266" max="11266" width="9" style="206"/>
    <col min="11267" max="11267" width="10.375" style="206" bestFit="1" customWidth="1"/>
    <col min="11268" max="11268" width="4.625" style="206" customWidth="1"/>
    <col min="11269" max="11272" width="10.625" style="206" customWidth="1"/>
    <col min="11273" max="11520" width="9" style="206"/>
    <col min="11521" max="11521" width="8.625" style="206" customWidth="1"/>
    <col min="11522" max="11522" width="9" style="206"/>
    <col min="11523" max="11523" width="10.375" style="206" bestFit="1" customWidth="1"/>
    <col min="11524" max="11524" width="4.625" style="206" customWidth="1"/>
    <col min="11525" max="11528" width="10.625" style="206" customWidth="1"/>
    <col min="11529" max="11776" width="9" style="206"/>
    <col min="11777" max="11777" width="8.625" style="206" customWidth="1"/>
    <col min="11778" max="11778" width="9" style="206"/>
    <col min="11779" max="11779" width="10.375" style="206" bestFit="1" customWidth="1"/>
    <col min="11780" max="11780" width="4.625" style="206" customWidth="1"/>
    <col min="11781" max="11784" width="10.625" style="206" customWidth="1"/>
    <col min="11785" max="12032" width="9" style="206"/>
    <col min="12033" max="12033" width="8.625" style="206" customWidth="1"/>
    <col min="12034" max="12034" width="9" style="206"/>
    <col min="12035" max="12035" width="10.375" style="206" bestFit="1" customWidth="1"/>
    <col min="12036" max="12036" width="4.625" style="206" customWidth="1"/>
    <col min="12037" max="12040" width="10.625" style="206" customWidth="1"/>
    <col min="12041" max="12288" width="9" style="206"/>
    <col min="12289" max="12289" width="8.625" style="206" customWidth="1"/>
    <col min="12290" max="12290" width="9" style="206"/>
    <col min="12291" max="12291" width="10.375" style="206" bestFit="1" customWidth="1"/>
    <col min="12292" max="12292" width="4.625" style="206" customWidth="1"/>
    <col min="12293" max="12296" width="10.625" style="206" customWidth="1"/>
    <col min="12297" max="12544" width="9" style="206"/>
    <col min="12545" max="12545" width="8.625" style="206" customWidth="1"/>
    <col min="12546" max="12546" width="9" style="206"/>
    <col min="12547" max="12547" width="10.375" style="206" bestFit="1" customWidth="1"/>
    <col min="12548" max="12548" width="4.625" style="206" customWidth="1"/>
    <col min="12549" max="12552" width="10.625" style="206" customWidth="1"/>
    <col min="12553" max="12800" width="9" style="206"/>
    <col min="12801" max="12801" width="8.625" style="206" customWidth="1"/>
    <col min="12802" max="12802" width="9" style="206"/>
    <col min="12803" max="12803" width="10.375" style="206" bestFit="1" customWidth="1"/>
    <col min="12804" max="12804" width="4.625" style="206" customWidth="1"/>
    <col min="12805" max="12808" width="10.625" style="206" customWidth="1"/>
    <col min="12809" max="13056" width="9" style="206"/>
    <col min="13057" max="13057" width="8.625" style="206" customWidth="1"/>
    <col min="13058" max="13058" width="9" style="206"/>
    <col min="13059" max="13059" width="10.375" style="206" bestFit="1" customWidth="1"/>
    <col min="13060" max="13060" width="4.625" style="206" customWidth="1"/>
    <col min="13061" max="13064" width="10.625" style="206" customWidth="1"/>
    <col min="13065" max="13312" width="9" style="206"/>
    <col min="13313" max="13313" width="8.625" style="206" customWidth="1"/>
    <col min="13314" max="13314" width="9" style="206"/>
    <col min="13315" max="13315" width="10.375" style="206" bestFit="1" customWidth="1"/>
    <col min="13316" max="13316" width="4.625" style="206" customWidth="1"/>
    <col min="13317" max="13320" width="10.625" style="206" customWidth="1"/>
    <col min="13321" max="13568" width="9" style="206"/>
    <col min="13569" max="13569" width="8.625" style="206" customWidth="1"/>
    <col min="13570" max="13570" width="9" style="206"/>
    <col min="13571" max="13571" width="10.375" style="206" bestFit="1" customWidth="1"/>
    <col min="13572" max="13572" width="4.625" style="206" customWidth="1"/>
    <col min="13573" max="13576" width="10.625" style="206" customWidth="1"/>
    <col min="13577" max="13824" width="9" style="206"/>
    <col min="13825" max="13825" width="8.625" style="206" customWidth="1"/>
    <col min="13826" max="13826" width="9" style="206"/>
    <col min="13827" max="13827" width="10.375" style="206" bestFit="1" customWidth="1"/>
    <col min="13828" max="13828" width="4.625" style="206" customWidth="1"/>
    <col min="13829" max="13832" width="10.625" style="206" customWidth="1"/>
    <col min="13833" max="14080" width="9" style="206"/>
    <col min="14081" max="14081" width="8.625" style="206" customWidth="1"/>
    <col min="14082" max="14082" width="9" style="206"/>
    <col min="14083" max="14083" width="10.375" style="206" bestFit="1" customWidth="1"/>
    <col min="14084" max="14084" width="4.625" style="206" customWidth="1"/>
    <col min="14085" max="14088" width="10.625" style="206" customWidth="1"/>
    <col min="14089" max="14336" width="9" style="206"/>
    <col min="14337" max="14337" width="8.625" style="206" customWidth="1"/>
    <col min="14338" max="14338" width="9" style="206"/>
    <col min="14339" max="14339" width="10.375" style="206" bestFit="1" customWidth="1"/>
    <col min="14340" max="14340" width="4.625" style="206" customWidth="1"/>
    <col min="14341" max="14344" width="10.625" style="206" customWidth="1"/>
    <col min="14345" max="14592" width="9" style="206"/>
    <col min="14593" max="14593" width="8.625" style="206" customWidth="1"/>
    <col min="14594" max="14594" width="9" style="206"/>
    <col min="14595" max="14595" width="10.375" style="206" bestFit="1" customWidth="1"/>
    <col min="14596" max="14596" width="4.625" style="206" customWidth="1"/>
    <col min="14597" max="14600" width="10.625" style="206" customWidth="1"/>
    <col min="14601" max="14848" width="9" style="206"/>
    <col min="14849" max="14849" width="8.625" style="206" customWidth="1"/>
    <col min="14850" max="14850" width="9" style="206"/>
    <col min="14851" max="14851" width="10.375" style="206" bestFit="1" customWidth="1"/>
    <col min="14852" max="14852" width="4.625" style="206" customWidth="1"/>
    <col min="14853" max="14856" width="10.625" style="206" customWidth="1"/>
    <col min="14857" max="15104" width="9" style="206"/>
    <col min="15105" max="15105" width="8.625" style="206" customWidth="1"/>
    <col min="15106" max="15106" width="9" style="206"/>
    <col min="15107" max="15107" width="10.375" style="206" bestFit="1" customWidth="1"/>
    <col min="15108" max="15108" width="4.625" style="206" customWidth="1"/>
    <col min="15109" max="15112" width="10.625" style="206" customWidth="1"/>
    <col min="15113" max="15360" width="9" style="206"/>
    <col min="15361" max="15361" width="8.625" style="206" customWidth="1"/>
    <col min="15362" max="15362" width="9" style="206"/>
    <col min="15363" max="15363" width="10.375" style="206" bestFit="1" customWidth="1"/>
    <col min="15364" max="15364" width="4.625" style="206" customWidth="1"/>
    <col min="15365" max="15368" width="10.625" style="206" customWidth="1"/>
    <col min="15369" max="15616" width="9" style="206"/>
    <col min="15617" max="15617" width="8.625" style="206" customWidth="1"/>
    <col min="15618" max="15618" width="9" style="206"/>
    <col min="15619" max="15619" width="10.375" style="206" bestFit="1" customWidth="1"/>
    <col min="15620" max="15620" width="4.625" style="206" customWidth="1"/>
    <col min="15621" max="15624" width="10.625" style="206" customWidth="1"/>
    <col min="15625" max="15872" width="9" style="206"/>
    <col min="15873" max="15873" width="8.625" style="206" customWidth="1"/>
    <col min="15874" max="15874" width="9" style="206"/>
    <col min="15875" max="15875" width="10.375" style="206" bestFit="1" customWidth="1"/>
    <col min="15876" max="15876" width="4.625" style="206" customWidth="1"/>
    <col min="15877" max="15880" width="10.625" style="206" customWidth="1"/>
    <col min="15881" max="16128" width="9" style="206"/>
    <col min="16129" max="16129" width="8.625" style="206" customWidth="1"/>
    <col min="16130" max="16130" width="9" style="206"/>
    <col min="16131" max="16131" width="10.375" style="206" bestFit="1" customWidth="1"/>
    <col min="16132" max="16132" width="4.625" style="206" customWidth="1"/>
    <col min="16133" max="16136" width="10.625" style="206" customWidth="1"/>
    <col min="16137" max="16384" width="9" style="206"/>
  </cols>
  <sheetData>
    <row r="1" ht="20.100000000000001" customHeight="1" x14ac:dyDescent="0.15"/>
    <row r="2" ht="20.100000000000001" customHeight="1" x14ac:dyDescent="0.15"/>
    <row r="3" ht="20.100000000000001" customHeight="1" x14ac:dyDescent="0.15"/>
    <row r="4" ht="20.100000000000001" customHeight="1" x14ac:dyDescent="0.15"/>
    <row r="5" ht="20.100000000000001" customHeight="1" x14ac:dyDescent="0.15"/>
    <row r="6" ht="20.100000000000001" customHeight="1" x14ac:dyDescent="0.15"/>
    <row r="7" ht="20.100000000000001" customHeight="1" x14ac:dyDescent="0.15"/>
    <row r="8" ht="20.100000000000001" customHeight="1" x14ac:dyDescent="0.15"/>
    <row r="9" ht="20.100000000000001" customHeight="1" x14ac:dyDescent="0.15"/>
    <row r="10" ht="20.100000000000001" customHeight="1" x14ac:dyDescent="0.15"/>
    <row r="11" ht="20.100000000000001" customHeight="1" x14ac:dyDescent="0.15"/>
    <row r="12" ht="20.100000000000001" customHeight="1" x14ac:dyDescent="0.15"/>
    <row r="13" ht="20.100000000000001" customHeight="1" x14ac:dyDescent="0.15"/>
    <row r="14" ht="20.100000000000001" customHeight="1" x14ac:dyDescent="0.15"/>
    <row r="15" ht="20.100000000000001" customHeight="1" x14ac:dyDescent="0.15"/>
    <row r="16" ht="20.100000000000001" customHeight="1" x14ac:dyDescent="0.15"/>
    <row r="17" spans="2:9" ht="20.100000000000001" customHeight="1" x14ac:dyDescent="0.15"/>
    <row r="18" spans="2:9" ht="20.100000000000001" customHeight="1" x14ac:dyDescent="0.2">
      <c r="B18" s="207"/>
      <c r="C18" s="207"/>
      <c r="D18" s="207"/>
      <c r="E18" s="207"/>
      <c r="F18" s="207"/>
      <c r="G18" s="207"/>
      <c r="H18" s="207"/>
      <c r="I18" s="207"/>
    </row>
    <row r="19" spans="2:9" ht="20.100000000000001" customHeight="1" x14ac:dyDescent="0.2">
      <c r="B19" s="207"/>
      <c r="C19" s="1074" t="s">
        <v>668</v>
      </c>
      <c r="D19" s="1074"/>
      <c r="E19" s="1074"/>
      <c r="F19" s="1074"/>
      <c r="G19" s="1074"/>
      <c r="H19" s="1074"/>
      <c r="I19" s="207"/>
    </row>
    <row r="20" spans="2:9" ht="20.100000000000001" customHeight="1" x14ac:dyDescent="0.2">
      <c r="B20" s="207"/>
      <c r="C20" s="208"/>
      <c r="D20" s="208"/>
      <c r="E20" s="209"/>
      <c r="F20" s="209"/>
      <c r="G20" s="209"/>
      <c r="H20" s="209"/>
      <c r="I20" s="207"/>
    </row>
    <row r="21" spans="2:9" ht="20.100000000000001" customHeight="1" x14ac:dyDescent="0.2">
      <c r="B21" s="207"/>
      <c r="C21" s="207"/>
      <c r="D21" s="207"/>
      <c r="E21" s="207"/>
      <c r="F21" s="207"/>
      <c r="G21" s="207"/>
      <c r="H21" s="207"/>
      <c r="I21" s="207"/>
    </row>
    <row r="22" spans="2:9" ht="20.100000000000001" customHeight="1" x14ac:dyDescent="0.2">
      <c r="B22" s="207"/>
      <c r="D22" s="210"/>
      <c r="E22" s="1073" t="s">
        <v>669</v>
      </c>
      <c r="F22" s="1073"/>
      <c r="G22" s="1073"/>
      <c r="H22" s="1073"/>
      <c r="I22" s="207"/>
    </row>
    <row r="23" spans="2:9" ht="20.100000000000001" customHeight="1" x14ac:dyDescent="0.2">
      <c r="B23" s="207"/>
      <c r="C23" s="207"/>
      <c r="D23" s="207"/>
      <c r="E23" s="207"/>
      <c r="F23" s="207"/>
      <c r="G23" s="207"/>
      <c r="H23" s="207"/>
      <c r="I23" s="207"/>
    </row>
    <row r="24" spans="2:9" ht="20.100000000000001" customHeight="1" x14ac:dyDescent="0.2">
      <c r="B24" s="207"/>
      <c r="C24" s="209" t="s">
        <v>607</v>
      </c>
      <c r="D24" s="207"/>
      <c r="E24" s="1073" t="s">
        <v>608</v>
      </c>
      <c r="F24" s="1073"/>
      <c r="G24" s="1073"/>
      <c r="H24" s="1073"/>
      <c r="I24" s="207"/>
    </row>
    <row r="25" spans="2:9" ht="20.100000000000001" customHeight="1" x14ac:dyDescent="0.2">
      <c r="B25" s="207"/>
      <c r="C25" s="209" t="s">
        <v>609</v>
      </c>
      <c r="D25" s="207"/>
      <c r="E25" s="1073" t="s">
        <v>614</v>
      </c>
      <c r="F25" s="1073"/>
      <c r="G25" s="1073"/>
      <c r="H25" s="1073"/>
      <c r="I25" s="207"/>
    </row>
    <row r="26" spans="2:9" ht="20.100000000000001" customHeight="1" x14ac:dyDescent="0.2">
      <c r="B26" s="207"/>
      <c r="C26" s="207"/>
      <c r="D26" s="207"/>
      <c r="E26" s="1073" t="s">
        <v>610</v>
      </c>
      <c r="F26" s="1073"/>
      <c r="G26" s="1073"/>
      <c r="H26" s="1073"/>
      <c r="I26" s="207"/>
    </row>
    <row r="27" spans="2:9" ht="20.100000000000001" customHeight="1" x14ac:dyDescent="0.2">
      <c r="B27" s="207"/>
      <c r="C27" s="207"/>
      <c r="D27" s="207"/>
      <c r="E27" s="1073" t="s">
        <v>611</v>
      </c>
      <c r="F27" s="1073"/>
      <c r="G27" s="1073"/>
      <c r="H27" s="1073"/>
      <c r="I27" s="207"/>
    </row>
    <row r="28" spans="2:9" ht="20.100000000000001" customHeight="1" x14ac:dyDescent="0.2">
      <c r="B28" s="207"/>
      <c r="C28" s="207"/>
      <c r="D28" s="207"/>
      <c r="E28" s="1073" t="s">
        <v>612</v>
      </c>
      <c r="F28" s="1073"/>
      <c r="G28" s="1073"/>
      <c r="H28" s="1073"/>
      <c r="I28" s="207"/>
    </row>
    <row r="29" spans="2:9" ht="20.100000000000001" customHeight="1" x14ac:dyDescent="0.2">
      <c r="B29" s="207"/>
      <c r="C29" s="207"/>
      <c r="D29" s="207"/>
      <c r="E29" s="1073" t="s">
        <v>613</v>
      </c>
      <c r="F29" s="1073"/>
      <c r="G29" s="1073"/>
      <c r="H29" s="1073"/>
      <c r="I29" s="207"/>
    </row>
    <row r="30" spans="2:9" ht="20.100000000000001" customHeight="1" x14ac:dyDescent="0.2">
      <c r="B30" s="207"/>
      <c r="C30" s="207"/>
      <c r="D30" s="207"/>
      <c r="E30" s="207"/>
      <c r="F30" s="207"/>
      <c r="G30" s="207"/>
      <c r="H30" s="207"/>
      <c r="I30" s="207"/>
    </row>
    <row r="31" spans="2:9" ht="20.100000000000001" customHeight="1" x14ac:dyDescent="0.2">
      <c r="B31" s="207"/>
      <c r="C31" s="207"/>
      <c r="D31" s="207"/>
      <c r="E31" s="207"/>
      <c r="F31" s="207"/>
      <c r="G31" s="207"/>
      <c r="H31" s="207"/>
      <c r="I31" s="207"/>
    </row>
    <row r="32" spans="2:9" ht="20.100000000000001" customHeight="1" x14ac:dyDescent="0.15"/>
    <row r="33" ht="20.100000000000001" customHeight="1" x14ac:dyDescent="0.15"/>
  </sheetData>
  <mergeCells count="8">
    <mergeCell ref="E28:H28"/>
    <mergeCell ref="E29:H29"/>
    <mergeCell ref="C19:H19"/>
    <mergeCell ref="E22:H22"/>
    <mergeCell ref="E24:H24"/>
    <mergeCell ref="E25:H25"/>
    <mergeCell ref="E26:H26"/>
    <mergeCell ref="E27:H27"/>
  </mergeCells>
  <phoneticPr fontId="18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15-1選挙名簿</vt:lpstr>
      <vt:lpstr>15-2投票状況,3投票率</vt:lpstr>
      <vt:lpstr>15-4職員数</vt:lpstr>
      <vt:lpstr>16-4職員数(前)</vt:lpstr>
      <vt:lpstr>15-5組織機構図＜H29.4.1＞</vt:lpstr>
      <vt:lpstr>奥付</vt:lpstr>
      <vt:lpstr>'15-4職員数'!Print_Area</vt:lpstr>
      <vt:lpstr>'15-5組織機構図＜H29.4.1＞'!Print_Area</vt:lpstr>
      <vt:lpstr>奥付!Print_Area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2017-12-14T08:03:25Z</cp:lastPrinted>
  <dcterms:created xsi:type="dcterms:W3CDTF">1997-06-17T10:16:20Z</dcterms:created>
  <dcterms:modified xsi:type="dcterms:W3CDTF">2017-12-18T07:41:34Z</dcterms:modified>
</cp:coreProperties>
</file>