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345" windowHeight="6735" activeTab="0"/>
  </bookViews>
  <sheets>
    <sheet name="法人市民税納付書 " sheetId="1" r:id="rId1"/>
  </sheets>
  <definedNames>
    <definedName name="_xlnm.Print_Area" localSheetId="0">'法人市民税納付書 '!$1:$42</definedName>
    <definedName name="Z_357BF61A_D8A6_4461_86D3_4E11CAC335EF_.wvu.Cols" localSheetId="0" hidden="1">'法人市民税納付書 '!$DF:$IV</definedName>
    <definedName name="Z_357BF61A_D8A6_4461_86D3_4E11CAC335EF_.wvu.PrintArea" localSheetId="0" hidden="1">'法人市民税納付書 '!$1:$42</definedName>
    <definedName name="Z_DBA67168_EFA9_406C_9D4A_0CEA3BC57A15_.wvu.Cols" localSheetId="0" hidden="1">'法人市民税納付書 '!$DF:$IV</definedName>
    <definedName name="Z_DBA67168_EFA9_406C_9D4A_0CEA3BC57A15_.wvu.PrintArea" localSheetId="0" hidden="1">'法人市民税納付書 '!$A$2:$DD$41</definedName>
  </definedNames>
  <calcPr fullCalcOnLoad="1"/>
</workbook>
</file>

<file path=xl/sharedStrings.xml><?xml version="1.0" encoding="utf-8"?>
<sst xmlns="http://schemas.openxmlformats.org/spreadsheetml/2006/main" count="154" uniqueCount="68">
  <si>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</si>
  <si>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</si>
  <si>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</si>
  <si>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</si>
  <si>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</si>
  <si>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</si>
  <si>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</si>
  <si>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</si>
  <si>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加　　　　入　　　　者</t>
  </si>
  <si>
    <t>年　度</t>
  </si>
  <si>
    <t>※　　処　　理　　事　　項</t>
  </si>
  <si>
    <t>申　　告　　区　　分</t>
  </si>
  <si>
    <t>法人税割額</t>
  </si>
  <si>
    <t>均等割額</t>
  </si>
  <si>
    <t>延滞金</t>
  </si>
  <si>
    <t>督促手数料</t>
  </si>
  <si>
    <t>合計額</t>
  </si>
  <si>
    <t>上記のとおり領収しました。（納税者保管）</t>
  </si>
  <si>
    <t>日　計</t>
  </si>
  <si>
    <t>口</t>
  </si>
  <si>
    <t>上記のとおり通知します。（市町村保管）</t>
  </si>
  <si>
    <t>東広島市</t>
  </si>
  <si>
    <t>広 島 県</t>
  </si>
  <si>
    <t>か
ら</t>
  </si>
  <si>
    <t>ま
で</t>
  </si>
  <si>
    <t>都道
府県</t>
  </si>
  <si>
    <t>市
町
村</t>
  </si>
  <si>
    <t>東広島市会計管理者</t>
  </si>
  <si>
    <t>01300-3-960043</t>
  </si>
  <si>
    <r>
      <t>指定金融
機 関 名</t>
    </r>
    <r>
      <rPr>
        <sz val="9"/>
        <rFont val="ＭＳ Ｐ明朝"/>
        <family val="1"/>
      </rPr>
      <t xml:space="preserve">
</t>
    </r>
    <r>
      <rPr>
        <sz val="7"/>
        <rFont val="ＭＳ Ｐ明朝"/>
        <family val="1"/>
      </rPr>
      <t>(取りまとめ店)</t>
    </r>
  </si>
  <si>
    <t>納期限</t>
  </si>
  <si>
    <t>広島銀行西条支店</t>
  </si>
  <si>
    <t>01</t>
  </si>
  <si>
    <t>02</t>
  </si>
  <si>
    <t>03</t>
  </si>
  <si>
    <t>04</t>
  </si>
  <si>
    <t>05</t>
  </si>
  <si>
    <t>帳票ＩＤ</t>
  </si>
  <si>
    <t>法人市町村民税領収証書</t>
  </si>
  <si>
    <t>１９</t>
  </si>
  <si>
    <t>01300-3-960043</t>
  </si>
  <si>
    <t>年</t>
  </si>
  <si>
    <t>月</t>
  </si>
  <si>
    <t>日</t>
  </si>
  <si>
    <t>の枠内に入力してＡ４サイズで印刷してください。</t>
  </si>
  <si>
    <t>◎この納付書は３枚１組となっています</t>
  </si>
  <si>
    <t>　ので、切り離さずに提出してください。</t>
  </si>
  <si>
    <t>上記のとおり納付します。（金融機関保管）</t>
  </si>
  <si>
    <t>法人市町村民税納付書</t>
  </si>
  <si>
    <t>法人市町村民税領収済通知書</t>
  </si>
  <si>
    <t>納付場所</t>
  </si>
  <si>
    <t>納付書を使用する際には、外枠の</t>
  </si>
  <si>
    <t>線は切り離さないでください。）</t>
  </si>
  <si>
    <t>線のとおり切り離し、金融機関等の窓口に提出してください。</t>
  </si>
  <si>
    <t>（</t>
  </si>
  <si>
    <t>01</t>
  </si>
  <si>
    <t>02</t>
  </si>
  <si>
    <t>04</t>
  </si>
  <si>
    <t>広島銀行、もみじ銀行、広島信用金庫、呉信用金庫、広島中央農業協同組合、芸南農業協同組合、山口銀行、しまなみ信用金庫、
中国労働金庫、広島市信用組合、広島県信用漁業協同組合連合会、中国５県内のゆうちょ銀行・郵便局</t>
  </si>
  <si>
    <t>ま
で</t>
  </si>
  <si>
    <t>領 収 日 付 印</t>
  </si>
  <si>
    <t>か
ら</t>
  </si>
  <si>
    <r>
      <t xml:space="preserve">
　</t>
    </r>
    <r>
      <rPr>
        <sz val="10"/>
        <rFont val="ＭＳ Ｐ明朝"/>
        <family val="1"/>
      </rPr>
      <t>所在地及び法人名</t>
    </r>
    <r>
      <rPr>
        <sz val="8"/>
        <rFont val="ＭＳ Ｐ明朝"/>
        <family val="1"/>
      </rPr>
      <t>　</t>
    </r>
    <r>
      <rPr>
        <sz val="7.5"/>
        <rFont val="ＭＳ Ｐ明朝"/>
        <family val="1"/>
      </rPr>
      <t>（法人課税信託に係る受託法人の各事業年度の法人税額を課税
　標準とする市町村民税の法人税割については、法人課税信託の名称を併記）</t>
    </r>
  </si>
  <si>
    <t>金融機関
又は郵便局保管</t>
  </si>
  <si>
    <t>取りまとめ局</t>
  </si>
  <si>
    <t>ゆうちょ銀行広島貯金事務センター</t>
  </si>
  <si>
    <t>管　理　番　号</t>
  </si>
  <si>
    <t>事　業　年　度　又　は　連　結　事　業　年　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</si>
</sst>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0"/>
    <numFmt numFmtId="178" formatCode="[$-F800]dddd\,\ mmmm\ dd\,\ yyyy"/>
    <numFmt numFmtId="179" formatCode="yyyy&quot;年&quot;m&quot;月&quot;d&quot;日&quot;\(aaa\)"/>
    <numFmt numFmtId="180" formatCode="[$-411]ge\.m\.d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1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2"/>
      <name val="ＭＳ 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6"/>
      <color indexed="8"/>
      <name val="ＭＳ Ｐ明朝"/>
      <family val="1"/>
    </font>
    <font>
      <sz val="5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ashDot"/>
      <right/>
      <top style="hair"/>
      <bottom/>
    </border>
    <border>
      <left/>
      <right style="dashDot"/>
      <top style="hair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hair"/>
    </border>
    <border>
      <left/>
      <right style="dashDot"/>
      <top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dashDot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/>
    </border>
    <border>
      <left style="thin"/>
      <right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medium"/>
    </border>
    <border>
      <left/>
      <right style="hair"/>
      <top style="thin"/>
      <bottom style="medium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/>
      <top style="thin"/>
      <bottom style="medium"/>
    </border>
    <border>
      <left style="hair"/>
      <right/>
      <top style="thin"/>
      <bottom/>
    </border>
    <border>
      <left/>
      <right style="thin"/>
      <top style="thin"/>
      <bottom style="medium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1" fillId="0" borderId="13" xfId="0" applyFont="1" applyFill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16" xfId="0" applyFont="1" applyBorder="1" applyAlignment="1" applyProtection="1">
      <alignment vertical="top" wrapText="1"/>
      <protection hidden="1"/>
    </xf>
    <xf numFmtId="0" fontId="5" fillId="0" borderId="15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16" xfId="0" applyFont="1" applyFill="1" applyBorder="1" applyAlignment="1" applyProtection="1">
      <alignment vertical="top" wrapText="1"/>
      <protection hidden="1"/>
    </xf>
    <xf numFmtId="0" fontId="4" fillId="0" borderId="15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16" xfId="0" applyFont="1" applyBorder="1" applyAlignment="1" applyProtection="1">
      <alignment vertical="top" wrapText="1"/>
      <protection hidden="1"/>
    </xf>
    <xf numFmtId="0" fontId="4" fillId="0" borderId="15" xfId="0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16" xfId="0" applyFont="1" applyFill="1" applyBorder="1" applyAlignment="1" applyProtection="1">
      <alignment vertical="top" wrapText="1"/>
      <protection hidden="1"/>
    </xf>
    <xf numFmtId="0" fontId="4" fillId="0" borderId="11" xfId="0" applyFont="1" applyBorder="1" applyAlignment="1" applyProtection="1">
      <alignment vertical="top" wrapText="1"/>
      <protection hidden="1"/>
    </xf>
    <xf numFmtId="0" fontId="4" fillId="0" borderId="13" xfId="0" applyFon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>
      <alignment vertical="top" wrapText="1"/>
      <protection hidden="1"/>
    </xf>
    <xf numFmtId="0" fontId="4" fillId="0" borderId="13" xfId="0" applyFont="1" applyFill="1" applyBorder="1" applyAlignment="1" applyProtection="1">
      <alignment vertical="top" wrapText="1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6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0" fontId="19" fillId="33" borderId="0" xfId="0" applyFont="1" applyFill="1" applyAlignment="1" applyProtection="1">
      <alignment/>
      <protection hidden="1"/>
    </xf>
    <xf numFmtId="0" fontId="5" fillId="0" borderId="0" xfId="0" applyFont="1" applyBorder="1" applyAlignment="1" applyProtection="1">
      <alignment vertical="center" textRotation="255"/>
      <protection hidden="1"/>
    </xf>
    <xf numFmtId="0" fontId="5" fillId="0" borderId="0" xfId="0" applyFont="1" applyBorder="1" applyAlignment="1" applyProtection="1">
      <alignment vertical="top" textRotation="255" wrapText="1"/>
      <protection hidden="1"/>
    </xf>
    <xf numFmtId="0" fontId="5" fillId="0" borderId="24" xfId="0" applyFont="1" applyBorder="1" applyAlignment="1" applyProtection="1">
      <alignment/>
      <protection hidden="1"/>
    </xf>
    <xf numFmtId="0" fontId="5" fillId="0" borderId="25" xfId="0" applyFont="1" applyBorder="1" applyAlignment="1" applyProtection="1">
      <alignment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7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/>
      <protection hidden="1"/>
    </xf>
    <xf numFmtId="0" fontId="5" fillId="0" borderId="29" xfId="0" applyFont="1" applyBorder="1" applyAlignment="1" applyProtection="1">
      <alignment/>
      <protection hidden="1"/>
    </xf>
    <xf numFmtId="0" fontId="5" fillId="0" borderId="29" xfId="0" applyFont="1" applyFill="1" applyBorder="1" applyAlignment="1" applyProtection="1">
      <alignment/>
      <protection hidden="1"/>
    </xf>
    <xf numFmtId="0" fontId="5" fillId="0" borderId="30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/>
      <protection hidden="1"/>
    </xf>
    <xf numFmtId="0" fontId="5" fillId="0" borderId="32" xfId="0" applyFont="1" applyFill="1" applyBorder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0" borderId="34" xfId="0" applyFont="1" applyFill="1" applyBorder="1" applyAlignment="1" applyProtection="1">
      <alignment/>
      <protection hidden="1"/>
    </xf>
    <xf numFmtId="0" fontId="5" fillId="0" borderId="35" xfId="0" applyFont="1" applyBorder="1" applyAlignment="1" applyProtection="1">
      <alignment/>
      <protection hidden="1"/>
    </xf>
    <xf numFmtId="0" fontId="5" fillId="0" borderId="36" xfId="0" applyFont="1" applyFill="1" applyBorder="1" applyAlignment="1" applyProtection="1">
      <alignment/>
      <protection hidden="1"/>
    </xf>
    <xf numFmtId="0" fontId="20" fillId="34" borderId="37" xfId="0" applyFont="1" applyFill="1" applyBorder="1" applyAlignment="1" applyProtection="1">
      <alignment/>
      <protection hidden="1"/>
    </xf>
    <xf numFmtId="0" fontId="20" fillId="34" borderId="38" xfId="0" applyFont="1" applyFill="1" applyBorder="1" applyAlignment="1" applyProtection="1">
      <alignment/>
      <protection hidden="1"/>
    </xf>
    <xf numFmtId="0" fontId="20" fillId="34" borderId="39" xfId="0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0" fillId="0" borderId="29" xfId="0" applyFont="1" applyBorder="1" applyAlignment="1" applyProtection="1">
      <alignment horizontal="center"/>
      <protection hidden="1"/>
    </xf>
    <xf numFmtId="0" fontId="20" fillId="0" borderId="29" xfId="0" applyFont="1" applyBorder="1" applyAlignment="1" applyProtection="1">
      <alignment/>
      <protection hidden="1"/>
    </xf>
    <xf numFmtId="0" fontId="12" fillId="0" borderId="40" xfId="0" applyFont="1" applyBorder="1" applyAlignment="1" applyProtection="1">
      <alignment/>
      <protection hidden="1"/>
    </xf>
    <xf numFmtId="0" fontId="5" fillId="0" borderId="4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NumberFormat="1" applyFont="1" applyFill="1" applyAlignment="1" applyProtection="1">
      <alignment/>
      <protection hidden="1"/>
    </xf>
    <xf numFmtId="0" fontId="19" fillId="0" borderId="0" xfId="0" applyNumberFormat="1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8" fontId="19" fillId="0" borderId="0" xfId="0" applyNumberFormat="1" applyFont="1" applyFill="1" applyAlignment="1" applyProtection="1">
      <alignment/>
      <protection hidden="1"/>
    </xf>
    <xf numFmtId="179" fontId="19" fillId="0" borderId="0" xfId="0" applyNumberFormat="1" applyFont="1" applyFill="1" applyAlignment="1" applyProtection="1">
      <alignment/>
      <protection hidden="1"/>
    </xf>
    <xf numFmtId="0" fontId="10" fillId="0" borderId="17" xfId="0" applyFont="1" applyBorder="1" applyAlignment="1" applyProtection="1">
      <alignment horizontal="center" shrinkToFit="1"/>
      <protection/>
    </xf>
    <xf numFmtId="0" fontId="10" fillId="0" borderId="18" xfId="0" applyFont="1" applyBorder="1" applyAlignment="1" applyProtection="1">
      <alignment horizontal="center" shrinkToFit="1"/>
      <protection/>
    </xf>
    <xf numFmtId="0" fontId="10" fillId="0" borderId="21" xfId="0" applyFont="1" applyBorder="1" applyAlignment="1" applyProtection="1">
      <alignment horizontal="center" shrinkToFit="1"/>
      <protection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10" fillId="0" borderId="18" xfId="0" applyFont="1" applyFill="1" applyBorder="1" applyAlignment="1" applyProtection="1">
      <alignment horizontal="center" shrinkToFit="1"/>
      <protection hidden="1"/>
    </xf>
    <xf numFmtId="0" fontId="10" fillId="0" borderId="21" xfId="0" applyFont="1" applyFill="1" applyBorder="1" applyAlignment="1" applyProtection="1">
      <alignment horizontal="center" shrinkToFit="1"/>
      <protection hidden="1"/>
    </xf>
    <xf numFmtId="0" fontId="10" fillId="34" borderId="18" xfId="0" applyFont="1" applyFill="1" applyBorder="1" applyAlignment="1" applyProtection="1">
      <alignment horizontal="center" shrinkToFit="1"/>
      <protection hidden="1" locked="0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 quotePrefix="1">
      <alignment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14" fontId="5" fillId="0" borderId="0" xfId="0" applyNumberFormat="1" applyFont="1" applyFill="1" applyAlignment="1" applyProtection="1">
      <alignment/>
      <protection hidden="1"/>
    </xf>
    <xf numFmtId="0" fontId="21" fillId="0" borderId="0" xfId="0" applyNumberFormat="1" applyFont="1" applyFill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/>
      <protection hidden="1"/>
    </xf>
    <xf numFmtId="0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10" fillId="34" borderId="21" xfId="0" applyFont="1" applyFill="1" applyBorder="1" applyAlignment="1" applyProtection="1">
      <alignment horizontal="center" shrinkToFit="1"/>
      <protection hidden="1" locked="0"/>
    </xf>
    <xf numFmtId="0" fontId="5" fillId="0" borderId="41" xfId="0" applyFont="1" applyBorder="1" applyAlignment="1" applyProtection="1">
      <alignment/>
      <protection hidden="1"/>
    </xf>
    <xf numFmtId="0" fontId="5" fillId="0" borderId="42" xfId="0" applyFont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5" fillId="0" borderId="41" xfId="0" applyFont="1" applyFill="1" applyBorder="1" applyAlignment="1" applyProtection="1">
      <alignment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/>
      <protection hidden="1"/>
    </xf>
    <xf numFmtId="0" fontId="3" fillId="35" borderId="13" xfId="0" applyFont="1" applyFill="1" applyBorder="1" applyAlignment="1" applyProtection="1">
      <alignment vertical="center"/>
      <protection hidden="1"/>
    </xf>
    <xf numFmtId="0" fontId="3" fillId="35" borderId="14" xfId="0" applyFont="1" applyFill="1" applyBorder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right"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17" xfId="0" applyFont="1" applyBorder="1" applyAlignment="1" applyProtection="1">
      <alignment horizontal="right"/>
      <protection hidden="1"/>
    </xf>
    <xf numFmtId="0" fontId="7" fillId="0" borderId="43" xfId="0" applyFont="1" applyBorder="1" applyAlignment="1" applyProtection="1">
      <alignment horizontal="right"/>
      <protection hidden="1"/>
    </xf>
    <xf numFmtId="0" fontId="18" fillId="0" borderId="44" xfId="0" applyNumberFormat="1" applyFont="1" applyFill="1" applyBorder="1" applyAlignment="1" applyProtection="1">
      <alignment horizontal="center" vertical="center"/>
      <protection hidden="1"/>
    </xf>
    <xf numFmtId="0" fontId="18" fillId="0" borderId="45" xfId="0" applyNumberFormat="1" applyFont="1" applyFill="1" applyBorder="1" applyAlignment="1" applyProtection="1">
      <alignment horizontal="center" vertical="center"/>
      <protection hidden="1"/>
    </xf>
    <xf numFmtId="0" fontId="18" fillId="0" borderId="46" xfId="0" applyNumberFormat="1" applyFont="1" applyFill="1" applyBorder="1" applyAlignment="1" applyProtection="1">
      <alignment horizontal="center" vertical="center"/>
      <protection hidden="1"/>
    </xf>
    <xf numFmtId="0" fontId="18" fillId="0" borderId="23" xfId="0" applyNumberFormat="1" applyFont="1" applyFill="1" applyBorder="1" applyAlignment="1" applyProtection="1">
      <alignment horizontal="center" vertical="center"/>
      <protection hidden="1"/>
    </xf>
    <xf numFmtId="0" fontId="18" fillId="34" borderId="47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48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49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50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/>
      <protection hidden="1"/>
    </xf>
    <xf numFmtId="180" fontId="5" fillId="0" borderId="0" xfId="0" applyNumberFormat="1" applyFont="1" applyFill="1" applyAlignment="1" applyProtection="1">
      <alignment horizont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8" fillId="0" borderId="51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8" fillId="0" borderId="5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top" textRotation="255" wrapText="1"/>
      <protection hidden="1"/>
    </xf>
    <xf numFmtId="0" fontId="4" fillId="0" borderId="54" xfId="0" applyFont="1" applyBorder="1" applyAlignment="1" applyProtection="1">
      <alignment horizontal="center" vertical="top" textRotation="255" wrapText="1"/>
      <protection hidden="1"/>
    </xf>
    <xf numFmtId="0" fontId="4" fillId="0" borderId="55" xfId="0" applyFont="1" applyBorder="1" applyAlignment="1" applyProtection="1">
      <alignment horizontal="center" vertical="top" textRotation="255" wrapText="1"/>
      <protection hidden="1"/>
    </xf>
    <xf numFmtId="0" fontId="5" fillId="0" borderId="56" xfId="0" applyFont="1" applyBorder="1" applyAlignment="1" applyProtection="1">
      <alignment horizontal="center" vertical="center" textRotation="255"/>
      <protection hidden="1"/>
    </xf>
    <xf numFmtId="0" fontId="5" fillId="0" borderId="57" xfId="0" applyFont="1" applyBorder="1" applyAlignment="1" applyProtection="1">
      <alignment horizontal="center" vertical="center" textRotation="255"/>
      <protection hidden="1"/>
    </xf>
    <xf numFmtId="0" fontId="5" fillId="0" borderId="58" xfId="0" applyFont="1" applyBorder="1" applyAlignment="1" applyProtection="1">
      <alignment horizontal="center" vertical="center" textRotation="255"/>
      <protection hidden="1"/>
    </xf>
    <xf numFmtId="0" fontId="5" fillId="0" borderId="59" xfId="0" applyFont="1" applyBorder="1" applyAlignment="1" applyProtection="1">
      <alignment horizontal="center" vertical="center" textRotation="255"/>
      <protection hidden="1"/>
    </xf>
    <xf numFmtId="0" fontId="5" fillId="0" borderId="0" xfId="0" applyFont="1" applyBorder="1" applyAlignment="1" applyProtection="1">
      <alignment horizontal="center" vertical="center" textRotation="255"/>
      <protection hidden="1"/>
    </xf>
    <xf numFmtId="0" fontId="5" fillId="0" borderId="60" xfId="0" applyFont="1" applyBorder="1" applyAlignment="1" applyProtection="1">
      <alignment horizontal="center" vertical="center" textRotation="255"/>
      <protection hidden="1"/>
    </xf>
    <xf numFmtId="0" fontId="5" fillId="0" borderId="61" xfId="0" applyFont="1" applyBorder="1" applyAlignment="1" applyProtection="1">
      <alignment horizontal="center" vertical="center" textRotation="255"/>
      <protection hidden="1"/>
    </xf>
    <xf numFmtId="0" fontId="5" fillId="0" borderId="62" xfId="0" applyFont="1" applyBorder="1" applyAlignment="1" applyProtection="1">
      <alignment horizontal="center" vertical="center" textRotation="255"/>
      <protection hidden="1"/>
    </xf>
    <xf numFmtId="0" fontId="5" fillId="0" borderId="63" xfId="0" applyFont="1" applyBorder="1" applyAlignment="1" applyProtection="1">
      <alignment horizontal="center" vertical="center" textRotation="255"/>
      <protection hidden="1"/>
    </xf>
    <xf numFmtId="0" fontId="18" fillId="34" borderId="64" xfId="0" applyNumberFormat="1" applyFont="1" applyFill="1" applyBorder="1" applyAlignment="1" applyProtection="1">
      <alignment horizontal="center" vertical="center"/>
      <protection hidden="1" locked="0"/>
    </xf>
    <xf numFmtId="0" fontId="7" fillId="0" borderId="65" xfId="0" applyFont="1" applyFill="1" applyBorder="1" applyAlignment="1" applyProtection="1">
      <alignment horizontal="right"/>
      <protection hidden="1"/>
    </xf>
    <xf numFmtId="0" fontId="7" fillId="0" borderId="43" xfId="0" applyFont="1" applyFill="1" applyBorder="1" applyAlignment="1" applyProtection="1">
      <alignment horizontal="right"/>
      <protection hidden="1"/>
    </xf>
    <xf numFmtId="0" fontId="7" fillId="0" borderId="18" xfId="0" applyFont="1" applyFill="1" applyBorder="1" applyAlignment="1" applyProtection="1">
      <alignment horizontal="right"/>
      <protection hidden="1"/>
    </xf>
    <xf numFmtId="0" fontId="7" fillId="0" borderId="21" xfId="0" applyFont="1" applyFill="1" applyBorder="1" applyAlignment="1" applyProtection="1">
      <alignment horizontal="right"/>
      <protection hidden="1"/>
    </xf>
    <xf numFmtId="0" fontId="18" fillId="0" borderId="41" xfId="0" applyNumberFormat="1" applyFont="1" applyFill="1" applyBorder="1" applyAlignment="1" applyProtection="1">
      <alignment horizontal="center" vertical="center"/>
      <protection hidden="1"/>
    </xf>
    <xf numFmtId="0" fontId="18" fillId="34" borderId="52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41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66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14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67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18" fillId="34" borderId="11" xfId="0" applyNumberFormat="1" applyFont="1" applyFill="1" applyBorder="1" applyAlignment="1" applyProtection="1">
      <alignment horizontal="center" vertical="center"/>
      <protection hidden="1" locked="0"/>
    </xf>
    <xf numFmtId="0" fontId="7" fillId="0" borderId="65" xfId="0" applyFont="1" applyBorder="1" applyAlignment="1" applyProtection="1">
      <alignment horizontal="right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49" fontId="5" fillId="0" borderId="6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distributed" vertical="center"/>
      <protection hidden="1"/>
    </xf>
    <xf numFmtId="0" fontId="6" fillId="0" borderId="18" xfId="0" applyFont="1" applyBorder="1" applyAlignment="1" applyProtection="1">
      <alignment horizontal="distributed" vertical="center"/>
      <protection hidden="1"/>
    </xf>
    <xf numFmtId="176" fontId="10" fillId="0" borderId="68" xfId="0" applyNumberFormat="1" applyFont="1" applyFill="1" applyBorder="1" applyAlignment="1" applyProtection="1">
      <alignment horizontal="center" vertical="center"/>
      <protection hidden="1"/>
    </xf>
    <xf numFmtId="177" fontId="5" fillId="34" borderId="19" xfId="0" applyNumberFormat="1" applyFont="1" applyFill="1" applyBorder="1" applyAlignment="1" applyProtection="1">
      <alignment horizontal="left" vertical="center"/>
      <protection hidden="1" locked="0"/>
    </xf>
    <xf numFmtId="0" fontId="10" fillId="34" borderId="47" xfId="0" applyFont="1" applyFill="1" applyBorder="1" applyAlignment="1" applyProtection="1">
      <alignment horizontal="center" vertical="center" wrapText="1"/>
      <protection hidden="1" locked="0"/>
    </xf>
    <xf numFmtId="0" fontId="10" fillId="34" borderId="19" xfId="0" applyFont="1" applyFill="1" applyBorder="1" applyAlignment="1" applyProtection="1">
      <alignment horizontal="center" vertical="center" wrapText="1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0" fontId="5" fillId="34" borderId="20" xfId="0" applyFont="1" applyFill="1" applyBorder="1" applyAlignment="1" applyProtection="1">
      <alignment horizontal="center" vertical="center"/>
      <protection hidden="1" locked="0"/>
    </xf>
    <xf numFmtId="0" fontId="7" fillId="0" borderId="68" xfId="0" applyFont="1" applyBorder="1" applyAlignment="1" applyProtection="1">
      <alignment horizontal="center" vertical="center"/>
      <protection hidden="1"/>
    </xf>
    <xf numFmtId="0" fontId="7" fillId="34" borderId="47" xfId="0" applyNumberFormat="1" applyFont="1" applyFill="1" applyBorder="1" applyAlignment="1" applyProtection="1">
      <alignment horizontal="center"/>
      <protection hidden="1" locked="0"/>
    </xf>
    <xf numFmtId="0" fontId="7" fillId="34" borderId="19" xfId="0" applyNumberFormat="1" applyFont="1" applyFill="1" applyBorder="1" applyAlignment="1" applyProtection="1">
      <alignment horizontal="center"/>
      <protection hidden="1" locked="0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7" fillId="0" borderId="68" xfId="0" applyFont="1" applyFill="1" applyBorder="1" applyAlignment="1" applyProtection="1">
      <alignment horizontal="center" vertical="center"/>
      <protection hidden="1"/>
    </xf>
    <xf numFmtId="0" fontId="11" fillId="0" borderId="6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vertical="top" wrapText="1"/>
      <protection hidden="1"/>
    </xf>
    <xf numFmtId="0" fontId="5" fillId="0" borderId="18" xfId="0" applyFont="1" applyBorder="1" applyAlignment="1" applyProtection="1">
      <alignment vertical="top" wrapText="1"/>
      <protection hidden="1"/>
    </xf>
    <xf numFmtId="0" fontId="5" fillId="0" borderId="21" xfId="0" applyFont="1" applyBorder="1" applyAlignment="1" applyProtection="1">
      <alignment vertical="top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1" fillId="0" borderId="13" xfId="0" applyFont="1" applyFill="1" applyBorder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right"/>
      <protection hidden="1"/>
    </xf>
    <xf numFmtId="0" fontId="18" fillId="0" borderId="69" xfId="0" applyNumberFormat="1" applyFont="1" applyFill="1" applyBorder="1" applyAlignment="1" applyProtection="1">
      <alignment horizontal="center" vertical="center"/>
      <protection hidden="1"/>
    </xf>
    <xf numFmtId="0" fontId="18" fillId="0" borderId="64" xfId="0" applyNumberFormat="1" applyFont="1" applyFill="1" applyBorder="1" applyAlignment="1" applyProtection="1">
      <alignment horizontal="center" vertical="center"/>
      <protection hidden="1"/>
    </xf>
    <xf numFmtId="0" fontId="18" fillId="0" borderId="70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distributed" vertical="center"/>
      <protection hidden="1"/>
    </xf>
    <xf numFmtId="49" fontId="5" fillId="0" borderId="20" xfId="0" applyNumberFormat="1" applyFont="1" applyFill="1" applyBorder="1" applyAlignment="1" applyProtection="1">
      <alignment horizontal="center" vertical="center"/>
      <protection hidden="1"/>
    </xf>
    <xf numFmtId="49" fontId="5" fillId="0" borderId="68" xfId="0" applyNumberFormat="1" applyFont="1" applyFill="1" applyBorder="1" applyAlignment="1" applyProtection="1">
      <alignment horizontal="center" vertical="center"/>
      <protection hidden="1"/>
    </xf>
    <xf numFmtId="0" fontId="18" fillId="0" borderId="71" xfId="0" applyNumberFormat="1" applyFont="1" applyFill="1" applyBorder="1" applyAlignment="1" applyProtection="1">
      <alignment horizontal="center" vertical="center"/>
      <protection hidden="1"/>
    </xf>
    <xf numFmtId="0" fontId="18" fillId="0" borderId="72" xfId="0" applyNumberFormat="1" applyFont="1" applyFill="1" applyBorder="1" applyAlignment="1" applyProtection="1">
      <alignment horizontal="center" vertical="center"/>
      <protection hidden="1"/>
    </xf>
    <xf numFmtId="0" fontId="18" fillId="0" borderId="73" xfId="0" applyNumberFormat="1" applyFont="1" applyFill="1" applyBorder="1" applyAlignment="1" applyProtection="1">
      <alignment horizontal="center" vertical="center"/>
      <protection hidden="1"/>
    </xf>
    <xf numFmtId="0" fontId="18" fillId="0" borderId="74" xfId="0" applyNumberFormat="1" applyFont="1" applyFill="1" applyBorder="1" applyAlignment="1" applyProtection="1">
      <alignment horizontal="center" vertical="center"/>
      <protection hidden="1"/>
    </xf>
    <xf numFmtId="0" fontId="18" fillId="0" borderId="75" xfId="0" applyNumberFormat="1" applyFont="1" applyFill="1" applyBorder="1" applyAlignment="1" applyProtection="1">
      <alignment horizontal="center" vertical="center"/>
      <protection hidden="1"/>
    </xf>
    <xf numFmtId="0" fontId="18" fillId="0" borderId="76" xfId="0" applyNumberFormat="1" applyFont="1" applyFill="1" applyBorder="1" applyAlignment="1" applyProtection="1">
      <alignment horizontal="center" vertical="center"/>
      <protection hidden="1"/>
    </xf>
    <xf numFmtId="0" fontId="18" fillId="0" borderId="77" xfId="0" applyNumberFormat="1" applyFont="1" applyFill="1" applyBorder="1" applyAlignment="1" applyProtection="1">
      <alignment horizontal="center" vertical="center"/>
      <protection hidden="1"/>
    </xf>
    <xf numFmtId="0" fontId="18" fillId="0" borderId="67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18" fillId="0" borderId="42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10" fillId="0" borderId="47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distributed" vertical="center"/>
      <protection hidden="1"/>
    </xf>
    <xf numFmtId="0" fontId="18" fillId="0" borderId="48" xfId="0" applyNumberFormat="1" applyFont="1" applyFill="1" applyBorder="1" applyAlignment="1" applyProtection="1">
      <alignment horizontal="center" vertical="center"/>
      <protection hidden="1"/>
    </xf>
    <xf numFmtId="177" fontId="5" fillId="0" borderId="19" xfId="0" applyNumberFormat="1" applyFont="1" applyFill="1" applyBorder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distributed" vertical="center"/>
      <protection hidden="1"/>
    </xf>
    <xf numFmtId="0" fontId="6" fillId="0" borderId="78" xfId="0" applyFont="1" applyFill="1" applyBorder="1" applyAlignment="1" applyProtection="1">
      <alignment horizontal="distributed" vertical="center"/>
      <protection hidden="1"/>
    </xf>
    <xf numFmtId="49" fontId="5" fillId="0" borderId="23" xfId="0" applyNumberFormat="1" applyFont="1" applyFill="1" applyBorder="1" applyAlignment="1" applyProtection="1">
      <alignment horizontal="center" vertical="center"/>
      <protection hidden="1"/>
    </xf>
    <xf numFmtId="49" fontId="5" fillId="0" borderId="44" xfId="0" applyNumberFormat="1" applyFont="1" applyFill="1" applyBorder="1" applyAlignment="1" applyProtection="1">
      <alignment horizontal="center" vertical="center"/>
      <protection hidden="1"/>
    </xf>
    <xf numFmtId="0" fontId="18" fillId="0" borderId="79" xfId="0" applyNumberFormat="1" applyFont="1" applyFill="1" applyBorder="1" applyAlignment="1" applyProtection="1">
      <alignment horizontal="center" vertical="center"/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49" fontId="5" fillId="0" borderId="21" xfId="0" applyNumberFormat="1" applyFont="1" applyFill="1" applyBorder="1" applyAlignment="1" applyProtection="1">
      <alignment horizontal="center" vertic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distributed" vertical="center"/>
      <protection hidden="1"/>
    </xf>
    <xf numFmtId="49" fontId="5" fillId="0" borderId="47" xfId="0" applyNumberFormat="1" applyFont="1" applyFill="1" applyBorder="1" applyAlignment="1" applyProtection="1">
      <alignment horizontal="center" vertic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3" fillId="0" borderId="81" xfId="0" applyFont="1" applyFill="1" applyBorder="1" applyAlignment="1" applyProtection="1">
      <alignment horizontal="right" vertical="center"/>
      <protection hidden="1"/>
    </xf>
    <xf numFmtId="0" fontId="3" fillId="0" borderId="82" xfId="0" applyFont="1" applyFill="1" applyBorder="1" applyAlignment="1" applyProtection="1">
      <alignment horizontal="right" vertical="center"/>
      <protection hidden="1"/>
    </xf>
    <xf numFmtId="0" fontId="6" fillId="0" borderId="83" xfId="0" applyFont="1" applyFill="1" applyBorder="1" applyAlignment="1" applyProtection="1">
      <alignment horizontal="distributed" vertical="center"/>
      <protection hidden="1"/>
    </xf>
    <xf numFmtId="49" fontId="5" fillId="0" borderId="49" xfId="0" applyNumberFormat="1" applyFont="1" applyFill="1" applyBorder="1" applyAlignment="1" applyProtection="1">
      <alignment horizontal="center" vertical="center"/>
      <protection hidden="1"/>
    </xf>
    <xf numFmtId="49" fontId="5" fillId="0" borderId="66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right"/>
      <protection hidden="1"/>
    </xf>
    <xf numFmtId="0" fontId="7" fillId="0" borderId="19" xfId="0" applyFont="1" applyFill="1" applyBorder="1" applyAlignment="1" applyProtection="1">
      <alignment horizontal="right"/>
      <protection hidden="1"/>
    </xf>
    <xf numFmtId="0" fontId="7" fillId="0" borderId="20" xfId="0" applyFont="1" applyFill="1" applyBorder="1" applyAlignment="1" applyProtection="1">
      <alignment horizontal="right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21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177" fontId="5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left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distributed" vertical="center"/>
      <protection hidden="1"/>
    </xf>
    <xf numFmtId="49" fontId="5" fillId="0" borderId="23" xfId="0" applyNumberFormat="1" applyFont="1" applyBorder="1" applyAlignment="1" applyProtection="1">
      <alignment horizontal="center" vertical="center"/>
      <protection hidden="1"/>
    </xf>
    <xf numFmtId="49" fontId="5" fillId="0" borderId="44" xfId="0" applyNumberFormat="1" applyFont="1" applyBorder="1" applyAlignment="1" applyProtection="1">
      <alignment horizontal="center" vertical="center"/>
      <protection hidden="1"/>
    </xf>
    <xf numFmtId="177" fontId="7" fillId="34" borderId="19" xfId="0" applyNumberFormat="1" applyFont="1" applyFill="1" applyBorder="1" applyAlignment="1" applyProtection="1">
      <alignment horizontal="center"/>
      <protection hidden="1" locked="0"/>
    </xf>
    <xf numFmtId="0" fontId="16" fillId="34" borderId="0" xfId="0" applyFont="1" applyFill="1" applyBorder="1" applyAlignment="1" applyProtection="1">
      <alignment horizontal="left" vertical="top" wrapText="1"/>
      <protection hidden="1" locked="0"/>
    </xf>
    <xf numFmtId="0" fontId="16" fillId="35" borderId="0" xfId="0" applyFont="1" applyFill="1" applyBorder="1" applyAlignment="1" applyProtection="1">
      <alignment horizontal="left" vertical="top" wrapText="1"/>
      <protection hidden="1" locked="0"/>
    </xf>
    <xf numFmtId="0" fontId="20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1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center" vertical="center" textRotation="255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77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0" fontId="14" fillId="0" borderId="16" xfId="0" applyFont="1" applyFill="1" applyBorder="1" applyAlignment="1" applyProtection="1">
      <alignment horizontal="left" vertical="center"/>
      <protection hidden="1"/>
    </xf>
    <xf numFmtId="0" fontId="15" fillId="0" borderId="68" xfId="0" applyFont="1" applyFill="1" applyBorder="1" applyAlignment="1" applyProtection="1">
      <alignment horizontal="center" vertical="center" wrapText="1"/>
      <protection hidden="1"/>
    </xf>
    <xf numFmtId="0" fontId="4" fillId="0" borderId="68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distributed" vertical="center" wrapText="1"/>
      <protection hidden="1"/>
    </xf>
    <xf numFmtId="0" fontId="7" fillId="0" borderId="18" xfId="0" applyFont="1" applyFill="1" applyBorder="1" applyAlignment="1" applyProtection="1">
      <alignment horizontal="distributed" vertical="center" wrapText="1"/>
      <protection hidden="1"/>
    </xf>
    <xf numFmtId="0" fontId="7" fillId="0" borderId="21" xfId="0" applyFont="1" applyFill="1" applyBorder="1" applyAlignment="1" applyProtection="1">
      <alignment horizontal="distributed" vertical="center" wrapText="1"/>
      <protection hidden="1"/>
    </xf>
    <xf numFmtId="0" fontId="7" fillId="0" borderId="15" xfId="0" applyFont="1" applyFill="1" applyBorder="1" applyAlignment="1" applyProtection="1">
      <alignment horizontal="distributed" vertical="center" wrapText="1"/>
      <protection hidden="1"/>
    </xf>
    <xf numFmtId="0" fontId="7" fillId="0" borderId="0" xfId="0" applyFont="1" applyFill="1" applyBorder="1" applyAlignment="1" applyProtection="1">
      <alignment horizontal="distributed" vertical="center" wrapText="1"/>
      <protection hidden="1"/>
    </xf>
    <xf numFmtId="0" fontId="7" fillId="0" borderId="16" xfId="0" applyFont="1" applyFill="1" applyBorder="1" applyAlignment="1" applyProtection="1">
      <alignment horizontal="distributed" vertical="center" wrapText="1"/>
      <protection hidden="1"/>
    </xf>
    <xf numFmtId="0" fontId="7" fillId="0" borderId="11" xfId="0" applyFont="1" applyFill="1" applyBorder="1" applyAlignment="1" applyProtection="1">
      <alignment horizontal="distributed" vertical="center" wrapText="1"/>
      <protection hidden="1"/>
    </xf>
    <xf numFmtId="0" fontId="7" fillId="0" borderId="13" xfId="0" applyFont="1" applyFill="1" applyBorder="1" applyAlignment="1" applyProtection="1">
      <alignment horizontal="distributed" vertical="center" wrapText="1"/>
      <protection hidden="1"/>
    </xf>
    <xf numFmtId="0" fontId="7" fillId="0" borderId="14" xfId="0" applyFont="1" applyFill="1" applyBorder="1" applyAlignment="1" applyProtection="1">
      <alignment horizontal="distributed" vertical="center" wrapText="1"/>
      <protection hidden="1"/>
    </xf>
    <xf numFmtId="176" fontId="10" fillId="0" borderId="17" xfId="0" applyNumberFormat="1" applyFont="1" applyFill="1" applyBorder="1" applyAlignment="1" applyProtection="1">
      <alignment horizontal="center" vertical="center"/>
      <protection hidden="1"/>
    </xf>
    <xf numFmtId="176" fontId="10" fillId="0" borderId="18" xfId="0" applyNumberFormat="1" applyFont="1" applyFill="1" applyBorder="1" applyAlignment="1" applyProtection="1">
      <alignment horizontal="center" vertical="center"/>
      <protection hidden="1"/>
    </xf>
    <xf numFmtId="176" fontId="10" fillId="0" borderId="21" xfId="0" applyNumberFormat="1" applyFont="1" applyFill="1" applyBorder="1" applyAlignment="1" applyProtection="1">
      <alignment horizontal="center" vertical="center"/>
      <protection hidden="1"/>
    </xf>
    <xf numFmtId="176" fontId="10" fillId="0" borderId="11" xfId="0" applyNumberFormat="1" applyFont="1" applyFill="1" applyBorder="1" applyAlignment="1" applyProtection="1">
      <alignment horizontal="center" vertical="center"/>
      <protection hidden="1"/>
    </xf>
    <xf numFmtId="176" fontId="10" fillId="0" borderId="13" xfId="0" applyNumberFormat="1" applyFont="1" applyFill="1" applyBorder="1" applyAlignment="1" applyProtection="1">
      <alignment horizontal="center" vertical="center"/>
      <protection hidden="1"/>
    </xf>
    <xf numFmtId="176" fontId="10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distributed" vertical="center"/>
      <protection hidden="1"/>
    </xf>
    <xf numFmtId="0" fontId="5" fillId="0" borderId="18" xfId="0" applyFont="1" applyFill="1" applyBorder="1" applyAlignment="1" applyProtection="1">
      <alignment horizontal="distributed" vertical="center"/>
      <protection hidden="1"/>
    </xf>
    <xf numFmtId="0" fontId="5" fillId="0" borderId="21" xfId="0" applyFont="1" applyFill="1" applyBorder="1" applyAlignment="1" applyProtection="1">
      <alignment horizontal="distributed" vertical="center"/>
      <protection hidden="1"/>
    </xf>
    <xf numFmtId="0" fontId="5" fillId="0" borderId="11" xfId="0" applyFont="1" applyFill="1" applyBorder="1" applyAlignment="1" applyProtection="1">
      <alignment horizontal="distributed" vertical="center"/>
      <protection hidden="1"/>
    </xf>
    <xf numFmtId="0" fontId="5" fillId="0" borderId="13" xfId="0" applyFont="1" applyFill="1" applyBorder="1" applyAlignment="1" applyProtection="1">
      <alignment horizontal="distributed" vertical="center"/>
      <protection hidden="1"/>
    </xf>
    <xf numFmtId="0" fontId="5" fillId="0" borderId="14" xfId="0" applyFont="1" applyFill="1" applyBorder="1" applyAlignment="1" applyProtection="1">
      <alignment horizontal="distributed" vertical="center"/>
      <protection hidden="1"/>
    </xf>
    <xf numFmtId="0" fontId="3" fillId="0" borderId="84" xfId="0" applyFont="1" applyFill="1" applyBorder="1" applyAlignment="1" applyProtection="1">
      <alignment horizontal="center" vertical="center"/>
      <protection hidden="1"/>
    </xf>
    <xf numFmtId="0" fontId="3" fillId="0" borderId="85" xfId="0" applyFont="1" applyFill="1" applyBorder="1" applyAlignment="1" applyProtection="1">
      <alignment horizontal="center" vertical="center"/>
      <protection hidden="1"/>
    </xf>
    <xf numFmtId="0" fontId="3" fillId="0" borderId="80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10" fillId="0" borderId="19" xfId="0" applyFont="1" applyFill="1" applyBorder="1" applyAlignment="1" applyProtection="1">
      <alignment horizontal="center" vertical="center" wrapText="1"/>
      <protection hidden="1"/>
    </xf>
    <xf numFmtId="0" fontId="3" fillId="35" borderId="81" xfId="0" applyNumberFormat="1" applyFont="1" applyFill="1" applyBorder="1" applyAlignment="1" applyProtection="1">
      <alignment horizontal="right" vertical="center"/>
      <protection hidden="1" locked="0"/>
    </xf>
    <xf numFmtId="0" fontId="3" fillId="35" borderId="82" xfId="0" applyNumberFormat="1" applyFont="1" applyFill="1" applyBorder="1" applyAlignment="1" applyProtection="1">
      <alignment horizontal="right" vertical="center"/>
      <protection hidden="1" locked="0"/>
    </xf>
    <xf numFmtId="177" fontId="5" fillId="35" borderId="82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41</xdr:row>
      <xdr:rowOff>0</xdr:rowOff>
    </xdr:from>
    <xdr:to>
      <xdr:col>35</xdr:col>
      <xdr:colOff>0</xdr:colOff>
      <xdr:row>41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4581525" y="986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18</xdr:row>
      <xdr:rowOff>9525</xdr:rowOff>
    </xdr:from>
    <xdr:to>
      <xdr:col>71</xdr:col>
      <xdr:colOff>9525</xdr:colOff>
      <xdr:row>18</xdr:row>
      <xdr:rowOff>161925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9134475" y="42862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70</xdr:col>
      <xdr:colOff>0</xdr:colOff>
      <xdr:row>20</xdr:row>
      <xdr:rowOff>9525</xdr:rowOff>
    </xdr:from>
    <xdr:to>
      <xdr:col>71</xdr:col>
      <xdr:colOff>9525</xdr:colOff>
      <xdr:row>20</xdr:row>
      <xdr:rowOff>161925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9134475" y="47053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70</xdr:col>
      <xdr:colOff>0</xdr:colOff>
      <xdr:row>23</xdr:row>
      <xdr:rowOff>9525</xdr:rowOff>
    </xdr:from>
    <xdr:to>
      <xdr:col>71</xdr:col>
      <xdr:colOff>9525</xdr:colOff>
      <xdr:row>23</xdr:row>
      <xdr:rowOff>161925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134475" y="51149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79</xdr:col>
      <xdr:colOff>0</xdr:colOff>
      <xdr:row>23</xdr:row>
      <xdr:rowOff>9525</xdr:rowOff>
    </xdr:from>
    <xdr:to>
      <xdr:col>80</xdr:col>
      <xdr:colOff>9525</xdr:colOff>
      <xdr:row>23</xdr:row>
      <xdr:rowOff>161925</xdr:rowOff>
    </xdr:to>
    <xdr:sp>
      <xdr:nvSpPr>
        <xdr:cNvPr id="5" name="Text Box 27"/>
        <xdr:cNvSpPr txBox="1">
          <a:spLocks noChangeArrowheads="1"/>
        </xdr:cNvSpPr>
      </xdr:nvSpPr>
      <xdr:spPr>
        <a:xfrm>
          <a:off x="10334625" y="51149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88</xdr:col>
      <xdr:colOff>19050</xdr:colOff>
      <xdr:row>23</xdr:row>
      <xdr:rowOff>9525</xdr:rowOff>
    </xdr:from>
    <xdr:to>
      <xdr:col>89</xdr:col>
      <xdr:colOff>28575</xdr:colOff>
      <xdr:row>23</xdr:row>
      <xdr:rowOff>161925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11553825" y="51149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80</xdr:col>
      <xdr:colOff>0</xdr:colOff>
      <xdr:row>25</xdr:row>
      <xdr:rowOff>9525</xdr:rowOff>
    </xdr:from>
    <xdr:to>
      <xdr:col>81</xdr:col>
      <xdr:colOff>9525</xdr:colOff>
      <xdr:row>25</xdr:row>
      <xdr:rowOff>161925</xdr:rowOff>
    </xdr:to>
    <xdr:sp>
      <xdr:nvSpPr>
        <xdr:cNvPr id="7" name="Text Box 29"/>
        <xdr:cNvSpPr txBox="1">
          <a:spLocks noChangeArrowheads="1"/>
        </xdr:cNvSpPr>
      </xdr:nvSpPr>
      <xdr:spPr>
        <a:xfrm>
          <a:off x="10467975" y="55816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80</xdr:col>
      <xdr:colOff>0</xdr:colOff>
      <xdr:row>26</xdr:row>
      <xdr:rowOff>9525</xdr:rowOff>
    </xdr:from>
    <xdr:to>
      <xdr:col>81</xdr:col>
      <xdr:colOff>9525</xdr:colOff>
      <xdr:row>26</xdr:row>
      <xdr:rowOff>161925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10467975" y="60483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80</xdr:col>
      <xdr:colOff>0</xdr:colOff>
      <xdr:row>27</xdr:row>
      <xdr:rowOff>9525</xdr:rowOff>
    </xdr:from>
    <xdr:to>
      <xdr:col>81</xdr:col>
      <xdr:colOff>9525</xdr:colOff>
      <xdr:row>27</xdr:row>
      <xdr:rowOff>161925</xdr:rowOff>
    </xdr:to>
    <xdr:sp>
      <xdr:nvSpPr>
        <xdr:cNvPr id="9" name="Text Box 31"/>
        <xdr:cNvSpPr txBox="1">
          <a:spLocks noChangeArrowheads="1"/>
        </xdr:cNvSpPr>
      </xdr:nvSpPr>
      <xdr:spPr>
        <a:xfrm>
          <a:off x="10467975" y="65055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80</xdr:col>
      <xdr:colOff>0</xdr:colOff>
      <xdr:row>28</xdr:row>
      <xdr:rowOff>9525</xdr:rowOff>
    </xdr:from>
    <xdr:to>
      <xdr:col>81</xdr:col>
      <xdr:colOff>9525</xdr:colOff>
      <xdr:row>28</xdr:row>
      <xdr:rowOff>161925</xdr:rowOff>
    </xdr:to>
    <xdr:sp>
      <xdr:nvSpPr>
        <xdr:cNvPr id="10" name="Text Box 32"/>
        <xdr:cNvSpPr txBox="1">
          <a:spLocks noChangeArrowheads="1"/>
        </xdr:cNvSpPr>
      </xdr:nvSpPr>
      <xdr:spPr>
        <a:xfrm>
          <a:off x="10467975" y="69627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80</xdr:col>
      <xdr:colOff>0</xdr:colOff>
      <xdr:row>29</xdr:row>
      <xdr:rowOff>9525</xdr:rowOff>
    </xdr:from>
    <xdr:to>
      <xdr:col>81</xdr:col>
      <xdr:colOff>9525</xdr:colOff>
      <xdr:row>29</xdr:row>
      <xdr:rowOff>161925</xdr:rowOff>
    </xdr:to>
    <xdr:sp>
      <xdr:nvSpPr>
        <xdr:cNvPr id="11" name="Text Box 33"/>
        <xdr:cNvSpPr txBox="1">
          <a:spLocks noChangeArrowheads="1"/>
        </xdr:cNvSpPr>
      </xdr:nvSpPr>
      <xdr:spPr>
        <a:xfrm>
          <a:off x="10467975" y="74199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71</a:t>
          </a:r>
        </a:p>
      </xdr:txBody>
    </xdr:sp>
    <xdr:clientData/>
  </xdr:twoCellAnchor>
  <xdr:twoCellAnchor>
    <xdr:from>
      <xdr:col>5</xdr:col>
      <xdr:colOff>9525</xdr:colOff>
      <xdr:row>23</xdr:row>
      <xdr:rowOff>209550</xdr:rowOff>
    </xdr:from>
    <xdr:to>
      <xdr:col>6</xdr:col>
      <xdr:colOff>38100</xdr:colOff>
      <xdr:row>24</xdr:row>
      <xdr:rowOff>38100</xdr:rowOff>
    </xdr:to>
    <xdr:sp>
      <xdr:nvSpPr>
        <xdr:cNvPr id="12" name="Text Box 38"/>
        <xdr:cNvSpPr txBox="1">
          <a:spLocks noChangeArrowheads="1"/>
        </xdr:cNvSpPr>
      </xdr:nvSpPr>
      <xdr:spPr>
        <a:xfrm>
          <a:off x="6286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7</xdr:col>
      <xdr:colOff>9525</xdr:colOff>
      <xdr:row>23</xdr:row>
      <xdr:rowOff>209550</xdr:rowOff>
    </xdr:from>
    <xdr:to>
      <xdr:col>8</xdr:col>
      <xdr:colOff>38100</xdr:colOff>
      <xdr:row>24</xdr:row>
      <xdr:rowOff>38100</xdr:rowOff>
    </xdr:to>
    <xdr:sp>
      <xdr:nvSpPr>
        <xdr:cNvPr id="13" name="Text Box 39"/>
        <xdr:cNvSpPr txBox="1">
          <a:spLocks noChangeArrowheads="1"/>
        </xdr:cNvSpPr>
      </xdr:nvSpPr>
      <xdr:spPr>
        <a:xfrm>
          <a:off x="8953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9</xdr:col>
      <xdr:colOff>9525</xdr:colOff>
      <xdr:row>23</xdr:row>
      <xdr:rowOff>209550</xdr:rowOff>
    </xdr:from>
    <xdr:to>
      <xdr:col>10</xdr:col>
      <xdr:colOff>38100</xdr:colOff>
      <xdr:row>24</xdr:row>
      <xdr:rowOff>38100</xdr:rowOff>
    </xdr:to>
    <xdr:sp>
      <xdr:nvSpPr>
        <xdr:cNvPr id="14" name="Text Box 40"/>
        <xdr:cNvSpPr txBox="1">
          <a:spLocks noChangeArrowheads="1"/>
        </xdr:cNvSpPr>
      </xdr:nvSpPr>
      <xdr:spPr>
        <a:xfrm>
          <a:off x="11620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14</xdr:col>
      <xdr:colOff>9525</xdr:colOff>
      <xdr:row>23</xdr:row>
      <xdr:rowOff>209550</xdr:rowOff>
    </xdr:from>
    <xdr:to>
      <xdr:col>15</xdr:col>
      <xdr:colOff>38100</xdr:colOff>
      <xdr:row>24</xdr:row>
      <xdr:rowOff>38100</xdr:rowOff>
    </xdr:to>
    <xdr:sp>
      <xdr:nvSpPr>
        <xdr:cNvPr id="15" name="Text Box 41"/>
        <xdr:cNvSpPr txBox="1">
          <a:spLocks noChangeArrowheads="1"/>
        </xdr:cNvSpPr>
      </xdr:nvSpPr>
      <xdr:spPr>
        <a:xfrm>
          <a:off x="18288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16</xdr:col>
      <xdr:colOff>9525</xdr:colOff>
      <xdr:row>23</xdr:row>
      <xdr:rowOff>209550</xdr:rowOff>
    </xdr:from>
    <xdr:to>
      <xdr:col>17</xdr:col>
      <xdr:colOff>38100</xdr:colOff>
      <xdr:row>24</xdr:row>
      <xdr:rowOff>38100</xdr:rowOff>
    </xdr:to>
    <xdr:sp>
      <xdr:nvSpPr>
        <xdr:cNvPr id="16" name="Text Box 42"/>
        <xdr:cNvSpPr txBox="1">
          <a:spLocks noChangeArrowheads="1"/>
        </xdr:cNvSpPr>
      </xdr:nvSpPr>
      <xdr:spPr>
        <a:xfrm>
          <a:off x="20955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18</xdr:col>
      <xdr:colOff>9525</xdr:colOff>
      <xdr:row>23</xdr:row>
      <xdr:rowOff>209550</xdr:rowOff>
    </xdr:from>
    <xdr:to>
      <xdr:col>19</xdr:col>
      <xdr:colOff>38100</xdr:colOff>
      <xdr:row>24</xdr:row>
      <xdr:rowOff>38100</xdr:rowOff>
    </xdr:to>
    <xdr:sp>
      <xdr:nvSpPr>
        <xdr:cNvPr id="17" name="Text Box 43"/>
        <xdr:cNvSpPr txBox="1">
          <a:spLocks noChangeArrowheads="1"/>
        </xdr:cNvSpPr>
      </xdr:nvSpPr>
      <xdr:spPr>
        <a:xfrm>
          <a:off x="23622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39</xdr:col>
      <xdr:colOff>9525</xdr:colOff>
      <xdr:row>23</xdr:row>
      <xdr:rowOff>209550</xdr:rowOff>
    </xdr:from>
    <xdr:to>
      <xdr:col>40</xdr:col>
      <xdr:colOff>38100</xdr:colOff>
      <xdr:row>24</xdr:row>
      <xdr:rowOff>38100</xdr:rowOff>
    </xdr:to>
    <xdr:sp>
      <xdr:nvSpPr>
        <xdr:cNvPr id="18" name="Text Box 49"/>
        <xdr:cNvSpPr txBox="1">
          <a:spLocks noChangeArrowheads="1"/>
        </xdr:cNvSpPr>
      </xdr:nvSpPr>
      <xdr:spPr>
        <a:xfrm>
          <a:off x="50863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41</xdr:col>
      <xdr:colOff>9525</xdr:colOff>
      <xdr:row>23</xdr:row>
      <xdr:rowOff>209550</xdr:rowOff>
    </xdr:from>
    <xdr:to>
      <xdr:col>42</xdr:col>
      <xdr:colOff>38100</xdr:colOff>
      <xdr:row>24</xdr:row>
      <xdr:rowOff>38100</xdr:rowOff>
    </xdr:to>
    <xdr:sp>
      <xdr:nvSpPr>
        <xdr:cNvPr id="19" name="Text Box 50"/>
        <xdr:cNvSpPr txBox="1">
          <a:spLocks noChangeArrowheads="1"/>
        </xdr:cNvSpPr>
      </xdr:nvSpPr>
      <xdr:spPr>
        <a:xfrm>
          <a:off x="53530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23</xdr:row>
      <xdr:rowOff>209550</xdr:rowOff>
    </xdr:from>
    <xdr:to>
      <xdr:col>44</xdr:col>
      <xdr:colOff>38100</xdr:colOff>
      <xdr:row>24</xdr:row>
      <xdr:rowOff>38100</xdr:rowOff>
    </xdr:to>
    <xdr:sp>
      <xdr:nvSpPr>
        <xdr:cNvPr id="20" name="Text Box 51"/>
        <xdr:cNvSpPr txBox="1">
          <a:spLocks noChangeArrowheads="1"/>
        </xdr:cNvSpPr>
      </xdr:nvSpPr>
      <xdr:spPr>
        <a:xfrm>
          <a:off x="56197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48</xdr:col>
      <xdr:colOff>9525</xdr:colOff>
      <xdr:row>23</xdr:row>
      <xdr:rowOff>209550</xdr:rowOff>
    </xdr:from>
    <xdr:to>
      <xdr:col>49</xdr:col>
      <xdr:colOff>38100</xdr:colOff>
      <xdr:row>24</xdr:row>
      <xdr:rowOff>38100</xdr:rowOff>
    </xdr:to>
    <xdr:sp>
      <xdr:nvSpPr>
        <xdr:cNvPr id="21" name="Text Box 52"/>
        <xdr:cNvSpPr txBox="1">
          <a:spLocks noChangeArrowheads="1"/>
        </xdr:cNvSpPr>
      </xdr:nvSpPr>
      <xdr:spPr>
        <a:xfrm>
          <a:off x="62865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50</xdr:col>
      <xdr:colOff>9525</xdr:colOff>
      <xdr:row>23</xdr:row>
      <xdr:rowOff>209550</xdr:rowOff>
    </xdr:from>
    <xdr:to>
      <xdr:col>51</xdr:col>
      <xdr:colOff>38100</xdr:colOff>
      <xdr:row>24</xdr:row>
      <xdr:rowOff>38100</xdr:rowOff>
    </xdr:to>
    <xdr:sp>
      <xdr:nvSpPr>
        <xdr:cNvPr id="22" name="Text Box 53"/>
        <xdr:cNvSpPr txBox="1">
          <a:spLocks noChangeArrowheads="1"/>
        </xdr:cNvSpPr>
      </xdr:nvSpPr>
      <xdr:spPr>
        <a:xfrm>
          <a:off x="65532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52</xdr:col>
      <xdr:colOff>9525</xdr:colOff>
      <xdr:row>23</xdr:row>
      <xdr:rowOff>209550</xdr:rowOff>
    </xdr:from>
    <xdr:to>
      <xdr:col>53</xdr:col>
      <xdr:colOff>38100</xdr:colOff>
      <xdr:row>24</xdr:row>
      <xdr:rowOff>38100</xdr:rowOff>
    </xdr:to>
    <xdr:sp>
      <xdr:nvSpPr>
        <xdr:cNvPr id="23" name="Text Box 54"/>
        <xdr:cNvSpPr txBox="1">
          <a:spLocks noChangeArrowheads="1"/>
        </xdr:cNvSpPr>
      </xdr:nvSpPr>
      <xdr:spPr>
        <a:xfrm>
          <a:off x="68199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73</xdr:col>
      <xdr:colOff>9525</xdr:colOff>
      <xdr:row>23</xdr:row>
      <xdr:rowOff>209550</xdr:rowOff>
    </xdr:from>
    <xdr:to>
      <xdr:col>74</xdr:col>
      <xdr:colOff>38100</xdr:colOff>
      <xdr:row>24</xdr:row>
      <xdr:rowOff>38100</xdr:rowOff>
    </xdr:to>
    <xdr:sp>
      <xdr:nvSpPr>
        <xdr:cNvPr id="24" name="Text Box 55"/>
        <xdr:cNvSpPr txBox="1">
          <a:spLocks noChangeArrowheads="1"/>
        </xdr:cNvSpPr>
      </xdr:nvSpPr>
      <xdr:spPr>
        <a:xfrm>
          <a:off x="95440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75</xdr:col>
      <xdr:colOff>9525</xdr:colOff>
      <xdr:row>23</xdr:row>
      <xdr:rowOff>209550</xdr:rowOff>
    </xdr:from>
    <xdr:to>
      <xdr:col>76</xdr:col>
      <xdr:colOff>38100</xdr:colOff>
      <xdr:row>24</xdr:row>
      <xdr:rowOff>38100</xdr:rowOff>
    </xdr:to>
    <xdr:sp>
      <xdr:nvSpPr>
        <xdr:cNvPr id="25" name="Text Box 56"/>
        <xdr:cNvSpPr txBox="1">
          <a:spLocks noChangeArrowheads="1"/>
        </xdr:cNvSpPr>
      </xdr:nvSpPr>
      <xdr:spPr>
        <a:xfrm>
          <a:off x="98107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77</xdr:col>
      <xdr:colOff>9525</xdr:colOff>
      <xdr:row>23</xdr:row>
      <xdr:rowOff>209550</xdr:rowOff>
    </xdr:from>
    <xdr:to>
      <xdr:col>78</xdr:col>
      <xdr:colOff>38100</xdr:colOff>
      <xdr:row>24</xdr:row>
      <xdr:rowOff>38100</xdr:rowOff>
    </xdr:to>
    <xdr:sp>
      <xdr:nvSpPr>
        <xdr:cNvPr id="26" name="Text Box 57"/>
        <xdr:cNvSpPr txBox="1">
          <a:spLocks noChangeArrowheads="1"/>
        </xdr:cNvSpPr>
      </xdr:nvSpPr>
      <xdr:spPr>
        <a:xfrm>
          <a:off x="100774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82</xdr:col>
      <xdr:colOff>9525</xdr:colOff>
      <xdr:row>23</xdr:row>
      <xdr:rowOff>209550</xdr:rowOff>
    </xdr:from>
    <xdr:to>
      <xdr:col>83</xdr:col>
      <xdr:colOff>38100</xdr:colOff>
      <xdr:row>24</xdr:row>
      <xdr:rowOff>38100</xdr:rowOff>
    </xdr:to>
    <xdr:sp>
      <xdr:nvSpPr>
        <xdr:cNvPr id="27" name="Text Box 58"/>
        <xdr:cNvSpPr txBox="1">
          <a:spLocks noChangeArrowheads="1"/>
        </xdr:cNvSpPr>
      </xdr:nvSpPr>
      <xdr:spPr>
        <a:xfrm>
          <a:off x="107442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84</xdr:col>
      <xdr:colOff>9525</xdr:colOff>
      <xdr:row>23</xdr:row>
      <xdr:rowOff>209550</xdr:rowOff>
    </xdr:from>
    <xdr:to>
      <xdr:col>85</xdr:col>
      <xdr:colOff>38100</xdr:colOff>
      <xdr:row>24</xdr:row>
      <xdr:rowOff>38100</xdr:rowOff>
    </xdr:to>
    <xdr:sp>
      <xdr:nvSpPr>
        <xdr:cNvPr id="28" name="Text Box 59"/>
        <xdr:cNvSpPr txBox="1">
          <a:spLocks noChangeArrowheads="1"/>
        </xdr:cNvSpPr>
      </xdr:nvSpPr>
      <xdr:spPr>
        <a:xfrm>
          <a:off x="110109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86</xdr:col>
      <xdr:colOff>9525</xdr:colOff>
      <xdr:row>23</xdr:row>
      <xdr:rowOff>209550</xdr:rowOff>
    </xdr:from>
    <xdr:to>
      <xdr:col>87</xdr:col>
      <xdr:colOff>38100</xdr:colOff>
      <xdr:row>24</xdr:row>
      <xdr:rowOff>38100</xdr:rowOff>
    </xdr:to>
    <xdr:sp>
      <xdr:nvSpPr>
        <xdr:cNvPr id="29" name="Text Box 60"/>
        <xdr:cNvSpPr txBox="1">
          <a:spLocks noChangeArrowheads="1"/>
        </xdr:cNvSpPr>
      </xdr:nvSpPr>
      <xdr:spPr>
        <a:xfrm>
          <a:off x="112776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39</xdr:col>
      <xdr:colOff>9525</xdr:colOff>
      <xdr:row>23</xdr:row>
      <xdr:rowOff>209550</xdr:rowOff>
    </xdr:from>
    <xdr:to>
      <xdr:col>40</xdr:col>
      <xdr:colOff>38100</xdr:colOff>
      <xdr:row>24</xdr:row>
      <xdr:rowOff>38100</xdr:rowOff>
    </xdr:to>
    <xdr:sp>
      <xdr:nvSpPr>
        <xdr:cNvPr id="30" name="Text Box 61"/>
        <xdr:cNvSpPr txBox="1">
          <a:spLocks noChangeArrowheads="1"/>
        </xdr:cNvSpPr>
      </xdr:nvSpPr>
      <xdr:spPr>
        <a:xfrm>
          <a:off x="50863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41</xdr:col>
      <xdr:colOff>9525</xdr:colOff>
      <xdr:row>23</xdr:row>
      <xdr:rowOff>209550</xdr:rowOff>
    </xdr:from>
    <xdr:to>
      <xdr:col>42</xdr:col>
      <xdr:colOff>38100</xdr:colOff>
      <xdr:row>24</xdr:row>
      <xdr:rowOff>38100</xdr:rowOff>
    </xdr:to>
    <xdr:sp>
      <xdr:nvSpPr>
        <xdr:cNvPr id="31" name="Text Box 62"/>
        <xdr:cNvSpPr txBox="1">
          <a:spLocks noChangeArrowheads="1"/>
        </xdr:cNvSpPr>
      </xdr:nvSpPr>
      <xdr:spPr>
        <a:xfrm>
          <a:off x="53530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9525</xdr:colOff>
      <xdr:row>23</xdr:row>
      <xdr:rowOff>209550</xdr:rowOff>
    </xdr:from>
    <xdr:to>
      <xdr:col>44</xdr:col>
      <xdr:colOff>38100</xdr:colOff>
      <xdr:row>24</xdr:row>
      <xdr:rowOff>38100</xdr:rowOff>
    </xdr:to>
    <xdr:sp>
      <xdr:nvSpPr>
        <xdr:cNvPr id="32" name="Text Box 63"/>
        <xdr:cNvSpPr txBox="1">
          <a:spLocks noChangeArrowheads="1"/>
        </xdr:cNvSpPr>
      </xdr:nvSpPr>
      <xdr:spPr>
        <a:xfrm>
          <a:off x="56197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48</xdr:col>
      <xdr:colOff>9525</xdr:colOff>
      <xdr:row>23</xdr:row>
      <xdr:rowOff>209550</xdr:rowOff>
    </xdr:from>
    <xdr:to>
      <xdr:col>49</xdr:col>
      <xdr:colOff>38100</xdr:colOff>
      <xdr:row>24</xdr:row>
      <xdr:rowOff>38100</xdr:rowOff>
    </xdr:to>
    <xdr:sp>
      <xdr:nvSpPr>
        <xdr:cNvPr id="33" name="Text Box 64"/>
        <xdr:cNvSpPr txBox="1">
          <a:spLocks noChangeArrowheads="1"/>
        </xdr:cNvSpPr>
      </xdr:nvSpPr>
      <xdr:spPr>
        <a:xfrm>
          <a:off x="62865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50</xdr:col>
      <xdr:colOff>9525</xdr:colOff>
      <xdr:row>23</xdr:row>
      <xdr:rowOff>209550</xdr:rowOff>
    </xdr:from>
    <xdr:to>
      <xdr:col>51</xdr:col>
      <xdr:colOff>38100</xdr:colOff>
      <xdr:row>24</xdr:row>
      <xdr:rowOff>38100</xdr:rowOff>
    </xdr:to>
    <xdr:sp>
      <xdr:nvSpPr>
        <xdr:cNvPr id="34" name="Text Box 65"/>
        <xdr:cNvSpPr txBox="1">
          <a:spLocks noChangeArrowheads="1"/>
        </xdr:cNvSpPr>
      </xdr:nvSpPr>
      <xdr:spPr>
        <a:xfrm>
          <a:off x="65532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52</xdr:col>
      <xdr:colOff>9525</xdr:colOff>
      <xdr:row>23</xdr:row>
      <xdr:rowOff>209550</xdr:rowOff>
    </xdr:from>
    <xdr:to>
      <xdr:col>53</xdr:col>
      <xdr:colOff>38100</xdr:colOff>
      <xdr:row>24</xdr:row>
      <xdr:rowOff>38100</xdr:rowOff>
    </xdr:to>
    <xdr:sp>
      <xdr:nvSpPr>
        <xdr:cNvPr id="35" name="Text Box 66"/>
        <xdr:cNvSpPr txBox="1">
          <a:spLocks noChangeArrowheads="1"/>
        </xdr:cNvSpPr>
      </xdr:nvSpPr>
      <xdr:spPr>
        <a:xfrm>
          <a:off x="68199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73</xdr:col>
      <xdr:colOff>9525</xdr:colOff>
      <xdr:row>23</xdr:row>
      <xdr:rowOff>209550</xdr:rowOff>
    </xdr:from>
    <xdr:to>
      <xdr:col>74</xdr:col>
      <xdr:colOff>38100</xdr:colOff>
      <xdr:row>24</xdr:row>
      <xdr:rowOff>38100</xdr:rowOff>
    </xdr:to>
    <xdr:sp>
      <xdr:nvSpPr>
        <xdr:cNvPr id="36" name="Text Box 67"/>
        <xdr:cNvSpPr txBox="1">
          <a:spLocks noChangeArrowheads="1"/>
        </xdr:cNvSpPr>
      </xdr:nvSpPr>
      <xdr:spPr>
        <a:xfrm>
          <a:off x="95440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75</xdr:col>
      <xdr:colOff>9525</xdr:colOff>
      <xdr:row>23</xdr:row>
      <xdr:rowOff>209550</xdr:rowOff>
    </xdr:from>
    <xdr:to>
      <xdr:col>76</xdr:col>
      <xdr:colOff>38100</xdr:colOff>
      <xdr:row>24</xdr:row>
      <xdr:rowOff>38100</xdr:rowOff>
    </xdr:to>
    <xdr:sp>
      <xdr:nvSpPr>
        <xdr:cNvPr id="37" name="Text Box 68"/>
        <xdr:cNvSpPr txBox="1">
          <a:spLocks noChangeArrowheads="1"/>
        </xdr:cNvSpPr>
      </xdr:nvSpPr>
      <xdr:spPr>
        <a:xfrm>
          <a:off x="98107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77</xdr:col>
      <xdr:colOff>9525</xdr:colOff>
      <xdr:row>23</xdr:row>
      <xdr:rowOff>209550</xdr:rowOff>
    </xdr:from>
    <xdr:to>
      <xdr:col>78</xdr:col>
      <xdr:colOff>38100</xdr:colOff>
      <xdr:row>24</xdr:row>
      <xdr:rowOff>38100</xdr:rowOff>
    </xdr:to>
    <xdr:sp>
      <xdr:nvSpPr>
        <xdr:cNvPr id="38" name="Text Box 69"/>
        <xdr:cNvSpPr txBox="1">
          <a:spLocks noChangeArrowheads="1"/>
        </xdr:cNvSpPr>
      </xdr:nvSpPr>
      <xdr:spPr>
        <a:xfrm>
          <a:off x="100774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82</xdr:col>
      <xdr:colOff>9525</xdr:colOff>
      <xdr:row>23</xdr:row>
      <xdr:rowOff>209550</xdr:rowOff>
    </xdr:from>
    <xdr:to>
      <xdr:col>83</xdr:col>
      <xdr:colOff>38100</xdr:colOff>
      <xdr:row>24</xdr:row>
      <xdr:rowOff>38100</xdr:rowOff>
    </xdr:to>
    <xdr:sp>
      <xdr:nvSpPr>
        <xdr:cNvPr id="39" name="Text Box 70"/>
        <xdr:cNvSpPr txBox="1">
          <a:spLocks noChangeArrowheads="1"/>
        </xdr:cNvSpPr>
      </xdr:nvSpPr>
      <xdr:spPr>
        <a:xfrm>
          <a:off x="107442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84</xdr:col>
      <xdr:colOff>9525</xdr:colOff>
      <xdr:row>23</xdr:row>
      <xdr:rowOff>209550</xdr:rowOff>
    </xdr:from>
    <xdr:to>
      <xdr:col>85</xdr:col>
      <xdr:colOff>38100</xdr:colOff>
      <xdr:row>24</xdr:row>
      <xdr:rowOff>38100</xdr:rowOff>
    </xdr:to>
    <xdr:sp>
      <xdr:nvSpPr>
        <xdr:cNvPr id="40" name="Text Box 71"/>
        <xdr:cNvSpPr txBox="1">
          <a:spLocks noChangeArrowheads="1"/>
        </xdr:cNvSpPr>
      </xdr:nvSpPr>
      <xdr:spPr>
        <a:xfrm>
          <a:off x="110109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86</xdr:col>
      <xdr:colOff>9525</xdr:colOff>
      <xdr:row>23</xdr:row>
      <xdr:rowOff>209550</xdr:rowOff>
    </xdr:from>
    <xdr:to>
      <xdr:col>87</xdr:col>
      <xdr:colOff>38100</xdr:colOff>
      <xdr:row>24</xdr:row>
      <xdr:rowOff>38100</xdr:rowOff>
    </xdr:to>
    <xdr:sp>
      <xdr:nvSpPr>
        <xdr:cNvPr id="41" name="Text Box 72"/>
        <xdr:cNvSpPr txBox="1">
          <a:spLocks noChangeArrowheads="1"/>
        </xdr:cNvSpPr>
      </xdr:nvSpPr>
      <xdr:spPr>
        <a:xfrm>
          <a:off x="112776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62</xdr:col>
      <xdr:colOff>28575</xdr:colOff>
      <xdr:row>23</xdr:row>
      <xdr:rowOff>28575</xdr:rowOff>
    </xdr:from>
    <xdr:to>
      <xdr:col>67</xdr:col>
      <xdr:colOff>114300</xdr:colOff>
      <xdr:row>23</xdr:row>
      <xdr:rowOff>304800</xdr:rowOff>
    </xdr:to>
    <xdr:sp>
      <xdr:nvSpPr>
        <xdr:cNvPr id="42" name="AutoShape 116"/>
        <xdr:cNvSpPr>
          <a:spLocks/>
        </xdr:cNvSpPr>
      </xdr:nvSpPr>
      <xdr:spPr>
        <a:xfrm>
          <a:off x="8172450" y="5133975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28575</xdr:colOff>
      <xdr:row>23</xdr:row>
      <xdr:rowOff>28575</xdr:rowOff>
    </xdr:from>
    <xdr:to>
      <xdr:col>101</xdr:col>
      <xdr:colOff>114300</xdr:colOff>
      <xdr:row>23</xdr:row>
      <xdr:rowOff>304800</xdr:rowOff>
    </xdr:to>
    <xdr:sp>
      <xdr:nvSpPr>
        <xdr:cNvPr id="43" name="AutoShape 122"/>
        <xdr:cNvSpPr>
          <a:spLocks/>
        </xdr:cNvSpPr>
      </xdr:nvSpPr>
      <xdr:spPr>
        <a:xfrm>
          <a:off x="12630150" y="5133975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209550</xdr:rowOff>
    </xdr:from>
    <xdr:to>
      <xdr:col>6</xdr:col>
      <xdr:colOff>38100</xdr:colOff>
      <xdr:row>24</xdr:row>
      <xdr:rowOff>38100</xdr:rowOff>
    </xdr:to>
    <xdr:sp>
      <xdr:nvSpPr>
        <xdr:cNvPr id="44" name="Text Box 213"/>
        <xdr:cNvSpPr txBox="1">
          <a:spLocks noChangeArrowheads="1"/>
        </xdr:cNvSpPr>
      </xdr:nvSpPr>
      <xdr:spPr>
        <a:xfrm>
          <a:off x="6286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7</xdr:col>
      <xdr:colOff>9525</xdr:colOff>
      <xdr:row>23</xdr:row>
      <xdr:rowOff>209550</xdr:rowOff>
    </xdr:from>
    <xdr:to>
      <xdr:col>8</xdr:col>
      <xdr:colOff>38100</xdr:colOff>
      <xdr:row>24</xdr:row>
      <xdr:rowOff>38100</xdr:rowOff>
    </xdr:to>
    <xdr:sp>
      <xdr:nvSpPr>
        <xdr:cNvPr id="45" name="Text Box 214"/>
        <xdr:cNvSpPr txBox="1">
          <a:spLocks noChangeArrowheads="1"/>
        </xdr:cNvSpPr>
      </xdr:nvSpPr>
      <xdr:spPr>
        <a:xfrm>
          <a:off x="8953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9</xdr:col>
      <xdr:colOff>9525</xdr:colOff>
      <xdr:row>23</xdr:row>
      <xdr:rowOff>209550</xdr:rowOff>
    </xdr:from>
    <xdr:to>
      <xdr:col>10</xdr:col>
      <xdr:colOff>38100</xdr:colOff>
      <xdr:row>24</xdr:row>
      <xdr:rowOff>38100</xdr:rowOff>
    </xdr:to>
    <xdr:sp>
      <xdr:nvSpPr>
        <xdr:cNvPr id="46" name="Text Box 215"/>
        <xdr:cNvSpPr txBox="1">
          <a:spLocks noChangeArrowheads="1"/>
        </xdr:cNvSpPr>
      </xdr:nvSpPr>
      <xdr:spPr>
        <a:xfrm>
          <a:off x="116205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14</xdr:col>
      <xdr:colOff>9525</xdr:colOff>
      <xdr:row>23</xdr:row>
      <xdr:rowOff>209550</xdr:rowOff>
    </xdr:from>
    <xdr:to>
      <xdr:col>15</xdr:col>
      <xdr:colOff>38100</xdr:colOff>
      <xdr:row>24</xdr:row>
      <xdr:rowOff>38100</xdr:rowOff>
    </xdr:to>
    <xdr:sp>
      <xdr:nvSpPr>
        <xdr:cNvPr id="47" name="Text Box 216"/>
        <xdr:cNvSpPr txBox="1">
          <a:spLocks noChangeArrowheads="1"/>
        </xdr:cNvSpPr>
      </xdr:nvSpPr>
      <xdr:spPr>
        <a:xfrm>
          <a:off x="18288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16</xdr:col>
      <xdr:colOff>9525</xdr:colOff>
      <xdr:row>23</xdr:row>
      <xdr:rowOff>209550</xdr:rowOff>
    </xdr:from>
    <xdr:to>
      <xdr:col>17</xdr:col>
      <xdr:colOff>38100</xdr:colOff>
      <xdr:row>24</xdr:row>
      <xdr:rowOff>38100</xdr:rowOff>
    </xdr:to>
    <xdr:sp>
      <xdr:nvSpPr>
        <xdr:cNvPr id="48" name="Text Box 217"/>
        <xdr:cNvSpPr txBox="1">
          <a:spLocks noChangeArrowheads="1"/>
        </xdr:cNvSpPr>
      </xdr:nvSpPr>
      <xdr:spPr>
        <a:xfrm>
          <a:off x="20955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18</xdr:col>
      <xdr:colOff>9525</xdr:colOff>
      <xdr:row>23</xdr:row>
      <xdr:rowOff>209550</xdr:rowOff>
    </xdr:from>
    <xdr:to>
      <xdr:col>19</xdr:col>
      <xdr:colOff>38100</xdr:colOff>
      <xdr:row>24</xdr:row>
      <xdr:rowOff>38100</xdr:rowOff>
    </xdr:to>
    <xdr:sp>
      <xdr:nvSpPr>
        <xdr:cNvPr id="49" name="Text Box 218"/>
        <xdr:cNvSpPr txBox="1">
          <a:spLocks noChangeArrowheads="1"/>
        </xdr:cNvSpPr>
      </xdr:nvSpPr>
      <xdr:spPr>
        <a:xfrm>
          <a:off x="2362200" y="53149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28</xdr:col>
      <xdr:colOff>28575</xdr:colOff>
      <xdr:row>23</xdr:row>
      <xdr:rowOff>28575</xdr:rowOff>
    </xdr:from>
    <xdr:to>
      <xdr:col>33</xdr:col>
      <xdr:colOff>114300</xdr:colOff>
      <xdr:row>23</xdr:row>
      <xdr:rowOff>304800</xdr:rowOff>
    </xdr:to>
    <xdr:sp>
      <xdr:nvSpPr>
        <xdr:cNvPr id="50" name="AutoShape 219"/>
        <xdr:cNvSpPr>
          <a:spLocks/>
        </xdr:cNvSpPr>
      </xdr:nvSpPr>
      <xdr:spPr>
        <a:xfrm>
          <a:off x="3714750" y="5133975"/>
          <a:ext cx="75247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57150</xdr:rowOff>
    </xdr:from>
    <xdr:to>
      <xdr:col>1</xdr:col>
      <xdr:colOff>76200</xdr:colOff>
      <xdr:row>25</xdr:row>
      <xdr:rowOff>457200</xdr:rowOff>
    </xdr:to>
    <xdr:sp>
      <xdr:nvSpPr>
        <xdr:cNvPr id="51" name="テキスト ボックス 1"/>
        <xdr:cNvSpPr txBox="1">
          <a:spLocks noChangeArrowheads="1"/>
        </xdr:cNvSpPr>
      </xdr:nvSpPr>
      <xdr:spPr>
        <a:xfrm>
          <a:off x="38100" y="3629025"/>
          <a:ext cx="161925" cy="240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102</xdr:col>
      <xdr:colOff>19050</xdr:colOff>
      <xdr:row>16</xdr:row>
      <xdr:rowOff>152400</xdr:rowOff>
    </xdr:from>
    <xdr:to>
      <xdr:col>103</xdr:col>
      <xdr:colOff>85725</xdr:colOff>
      <xdr:row>26</xdr:row>
      <xdr:rowOff>85725</xdr:rowOff>
    </xdr:to>
    <xdr:sp>
      <xdr:nvSpPr>
        <xdr:cNvPr id="52" name="テキスト ボックス 57"/>
        <xdr:cNvSpPr txBox="1">
          <a:spLocks noChangeArrowheads="1"/>
        </xdr:cNvSpPr>
      </xdr:nvSpPr>
      <xdr:spPr>
        <a:xfrm>
          <a:off x="13420725" y="3724275"/>
          <a:ext cx="161925" cy="2400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46</xdr:col>
      <xdr:colOff>9525</xdr:colOff>
      <xdr:row>38</xdr:row>
      <xdr:rowOff>0</xdr:rowOff>
    </xdr:from>
    <xdr:to>
      <xdr:col>52</xdr:col>
      <xdr:colOff>104775</xdr:colOff>
      <xdr:row>40</xdr:row>
      <xdr:rowOff>0</xdr:rowOff>
    </xdr:to>
    <xdr:sp>
      <xdr:nvSpPr>
        <xdr:cNvPr id="53" name="大かっこ 1"/>
        <xdr:cNvSpPr>
          <a:spLocks/>
        </xdr:cNvSpPr>
      </xdr:nvSpPr>
      <xdr:spPr>
        <a:xfrm>
          <a:off x="6019800" y="9496425"/>
          <a:ext cx="8953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9525</xdr:colOff>
      <xdr:row>19</xdr:row>
      <xdr:rowOff>104775</xdr:rowOff>
    </xdr:from>
    <xdr:to>
      <xdr:col>95</xdr:col>
      <xdr:colOff>19050</xdr:colOff>
      <xdr:row>20</xdr:row>
      <xdr:rowOff>133350</xdr:rowOff>
    </xdr:to>
    <xdr:sp>
      <xdr:nvSpPr>
        <xdr:cNvPr id="54" name="Text Box 28"/>
        <xdr:cNvSpPr txBox="1">
          <a:spLocks noChangeArrowheads="1"/>
        </xdr:cNvSpPr>
      </xdr:nvSpPr>
      <xdr:spPr>
        <a:xfrm>
          <a:off x="12344400" y="46767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 editAs="oneCell">
    <xdr:from>
      <xdr:col>31</xdr:col>
      <xdr:colOff>0</xdr:colOff>
      <xdr:row>10</xdr:row>
      <xdr:rowOff>95250</xdr:rowOff>
    </xdr:from>
    <xdr:to>
      <xdr:col>33</xdr:col>
      <xdr:colOff>9525</xdr:colOff>
      <xdr:row>10</xdr:row>
      <xdr:rowOff>323850</xdr:rowOff>
    </xdr:to>
    <xdr:pic>
      <xdr:nvPicPr>
        <xdr:cNvPr id="55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4192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0</xdr:colOff>
      <xdr:row>10</xdr:row>
      <xdr:rowOff>95250</xdr:rowOff>
    </xdr:from>
    <xdr:to>
      <xdr:col>67</xdr:col>
      <xdr:colOff>9525</xdr:colOff>
      <xdr:row>10</xdr:row>
      <xdr:rowOff>323850</xdr:rowOff>
    </xdr:to>
    <xdr:pic>
      <xdr:nvPicPr>
        <xdr:cNvPr id="56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4192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99</xdr:col>
      <xdr:colOff>0</xdr:colOff>
      <xdr:row>10</xdr:row>
      <xdr:rowOff>95250</xdr:rowOff>
    </xdr:from>
    <xdr:to>
      <xdr:col>101</xdr:col>
      <xdr:colOff>9525</xdr:colOff>
      <xdr:row>10</xdr:row>
      <xdr:rowOff>323850</xdr:rowOff>
    </xdr:to>
    <xdr:pic>
      <xdr:nvPicPr>
        <xdr:cNvPr id="57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01625" y="14192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144"/>
  <sheetViews>
    <sheetView tabSelected="1" showOutlineSymbols="0" zoomScale="115" zoomScaleNormal="115" zoomScaleSheetLayoutView="100" zoomScalePageLayoutView="0" workbookViewId="0" topLeftCell="A1">
      <selection activeCell="H15" sqref="H15:AF15"/>
    </sheetView>
  </sheetViews>
  <sheetFormatPr defaultColWidth="0" defaultRowHeight="8.25" customHeight="1"/>
  <cols>
    <col min="1" max="1" width="1.625" style="74" customWidth="1"/>
    <col min="2" max="2" width="1.25" style="74" customWidth="1"/>
    <col min="3" max="10" width="1.75390625" style="74" customWidth="1"/>
    <col min="11" max="34" width="1.75390625" style="110" customWidth="1"/>
    <col min="35" max="35" width="1.25" style="129" customWidth="1"/>
    <col min="36" max="36" width="1.25" style="110" customWidth="1"/>
    <col min="37" max="68" width="1.75390625" style="110" customWidth="1"/>
    <col min="69" max="69" width="1.25" style="129" customWidth="1"/>
    <col min="70" max="70" width="1.25" style="110" customWidth="1"/>
    <col min="71" max="102" width="1.75390625" style="110" customWidth="1"/>
    <col min="103" max="103" width="1.25" style="129" customWidth="1"/>
    <col min="104" max="104" width="1.25" style="110" customWidth="1"/>
    <col min="105" max="109" width="1.4921875" style="110" customWidth="1"/>
    <col min="110" max="16384" width="1.4921875" style="110" hidden="1" customWidth="1"/>
  </cols>
  <sheetData>
    <row r="1" spans="35:108" s="1" customFormat="1" ht="7.5" customHeight="1" thickBot="1">
      <c r="AI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2"/>
      <c r="DA1" s="2"/>
      <c r="DB1" s="75"/>
      <c r="DC1" s="75"/>
      <c r="DD1" s="75"/>
    </row>
    <row r="2" spans="2:108" s="1" customFormat="1" ht="15" customHeight="1" thickTop="1">
      <c r="B2" s="92"/>
      <c r="C2" s="93"/>
      <c r="D2" s="93"/>
      <c r="E2" s="94"/>
      <c r="F2" s="95" t="s">
        <v>44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6"/>
      <c r="AE2" s="95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8"/>
      <c r="AT2" s="98"/>
      <c r="AU2" s="98"/>
      <c r="AV2" s="98"/>
      <c r="AW2" s="98"/>
      <c r="AX2" s="98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DA2" s="168" t="s">
        <v>50</v>
      </c>
      <c r="DB2" s="169"/>
      <c r="DC2" s="169"/>
      <c r="DD2" s="170"/>
    </row>
    <row r="3" spans="2:108" s="1" customFormat="1" ht="7.5" customHeight="1">
      <c r="B3" s="302" t="s">
        <v>51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102"/>
      <c r="V3" s="103"/>
      <c r="W3" s="103"/>
      <c r="X3" s="103"/>
      <c r="Y3" s="103"/>
      <c r="Z3" s="313" t="s">
        <v>53</v>
      </c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101"/>
      <c r="BJ3" s="314" t="s">
        <v>54</v>
      </c>
      <c r="BK3" s="104"/>
      <c r="BL3" s="104"/>
      <c r="BM3" s="104"/>
      <c r="BN3" s="105"/>
      <c r="BO3" s="105"/>
      <c r="BP3" s="313" t="s">
        <v>52</v>
      </c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DA3" s="171"/>
      <c r="DB3" s="172"/>
      <c r="DC3" s="172"/>
      <c r="DD3" s="173"/>
    </row>
    <row r="4" spans="2:108" s="1" customFormat="1" ht="7.5" customHeight="1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100"/>
      <c r="V4" s="95"/>
      <c r="W4" s="95"/>
      <c r="X4" s="95"/>
      <c r="Y4" s="95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101"/>
      <c r="BJ4" s="314"/>
      <c r="BK4" s="99"/>
      <c r="BL4" s="99"/>
      <c r="BM4" s="99"/>
      <c r="BN4" s="99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DA4" s="171"/>
      <c r="DB4" s="172"/>
      <c r="DC4" s="172"/>
      <c r="DD4" s="173"/>
    </row>
    <row r="5" spans="35:108" s="1" customFormat="1" ht="6.75" customHeight="1">
      <c r="AI5" s="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4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2"/>
      <c r="DA5" s="171"/>
      <c r="DB5" s="172"/>
      <c r="DC5" s="172"/>
      <c r="DD5" s="173"/>
    </row>
    <row r="6" spans="2:108" s="1" customFormat="1" ht="4.5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86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87"/>
      <c r="BR6" s="78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80"/>
      <c r="DA6" s="171"/>
      <c r="DB6" s="172"/>
      <c r="DC6" s="172"/>
      <c r="DD6" s="173"/>
    </row>
    <row r="7" spans="2:108" s="1" customFormat="1" ht="9.75" customHeight="1">
      <c r="B7" s="5"/>
      <c r="C7" s="193" t="s">
        <v>6</v>
      </c>
      <c r="D7" s="194"/>
      <c r="E7" s="194"/>
      <c r="F7" s="194"/>
      <c r="G7" s="194"/>
      <c r="H7" s="19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88"/>
      <c r="AK7" s="155" t="s">
        <v>6</v>
      </c>
      <c r="AL7" s="156"/>
      <c r="AM7" s="156"/>
      <c r="AN7" s="156"/>
      <c r="AO7" s="156"/>
      <c r="AP7" s="157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89"/>
      <c r="BR7" s="2"/>
      <c r="BS7" s="155" t="s">
        <v>6</v>
      </c>
      <c r="BT7" s="156"/>
      <c r="BU7" s="156"/>
      <c r="BV7" s="156"/>
      <c r="BW7" s="156"/>
      <c r="BX7" s="157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81"/>
      <c r="DA7" s="171"/>
      <c r="DB7" s="172"/>
      <c r="DC7" s="172"/>
      <c r="DD7" s="173"/>
    </row>
    <row r="8" spans="2:113" s="1" customFormat="1" ht="16.5" customHeight="1" thickBot="1">
      <c r="B8" s="5"/>
      <c r="C8" s="113">
        <v>3</v>
      </c>
      <c r="D8" s="114">
        <v>4</v>
      </c>
      <c r="E8" s="114">
        <v>2</v>
      </c>
      <c r="F8" s="114">
        <v>1</v>
      </c>
      <c r="G8" s="114">
        <v>2</v>
      </c>
      <c r="H8" s="115">
        <v>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88"/>
      <c r="AK8" s="116">
        <v>3</v>
      </c>
      <c r="AL8" s="117">
        <v>4</v>
      </c>
      <c r="AM8" s="117">
        <v>2</v>
      </c>
      <c r="AN8" s="117">
        <v>1</v>
      </c>
      <c r="AO8" s="117">
        <v>2</v>
      </c>
      <c r="AP8" s="118">
        <v>2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89"/>
      <c r="BR8" s="2"/>
      <c r="BS8" s="116">
        <v>3</v>
      </c>
      <c r="BT8" s="117">
        <v>4</v>
      </c>
      <c r="BU8" s="117">
        <v>2</v>
      </c>
      <c r="BV8" s="117">
        <v>1</v>
      </c>
      <c r="BW8" s="117">
        <v>2</v>
      </c>
      <c r="BX8" s="118">
        <v>2</v>
      </c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81"/>
      <c r="DA8" s="174"/>
      <c r="DB8" s="175"/>
      <c r="DC8" s="175"/>
      <c r="DD8" s="176"/>
      <c r="DF8" s="2"/>
      <c r="DG8" s="2"/>
      <c r="DH8" s="2"/>
      <c r="DI8" s="2"/>
    </row>
    <row r="9" spans="2:116" s="1" customFormat="1" ht="6" customHeight="1" thickBot="1" thickTop="1">
      <c r="B9" s="5"/>
      <c r="C9" s="6"/>
      <c r="D9" s="7"/>
      <c r="E9" s="8"/>
      <c r="F9" s="7"/>
      <c r="G9" s="7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88"/>
      <c r="AK9" s="10"/>
      <c r="AL9" s="11"/>
      <c r="AM9" s="12"/>
      <c r="AN9" s="11"/>
      <c r="AO9" s="11"/>
      <c r="AP9" s="13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89"/>
      <c r="BR9" s="2"/>
      <c r="BS9" s="10"/>
      <c r="BT9" s="11"/>
      <c r="BU9" s="12"/>
      <c r="BV9" s="11"/>
      <c r="BW9" s="11"/>
      <c r="BX9" s="13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81"/>
      <c r="DA9" s="165" t="s">
        <v>58</v>
      </c>
      <c r="DB9" s="166"/>
      <c r="DC9" s="166"/>
      <c r="DD9" s="167"/>
      <c r="DF9" s="2"/>
      <c r="DG9" s="2"/>
      <c r="DH9" s="2"/>
      <c r="DI9" s="2"/>
      <c r="DJ9" s="2"/>
      <c r="DK9" s="2"/>
      <c r="DL9" s="2"/>
    </row>
    <row r="10" spans="2:115" s="1" customFormat="1" ht="23.25" customHeight="1" thickBot="1" thickTop="1">
      <c r="B10" s="5"/>
      <c r="C10" s="289" t="s">
        <v>22</v>
      </c>
      <c r="D10" s="289"/>
      <c r="E10" s="289"/>
      <c r="F10" s="289"/>
      <c r="G10" s="289"/>
      <c r="H10" s="289"/>
      <c r="I10" s="290" t="s">
        <v>25</v>
      </c>
      <c r="J10" s="29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88"/>
      <c r="AK10" s="209" t="s">
        <v>22</v>
      </c>
      <c r="AL10" s="209"/>
      <c r="AM10" s="209"/>
      <c r="AN10" s="209"/>
      <c r="AO10" s="209"/>
      <c r="AP10" s="209"/>
      <c r="AQ10" s="215" t="s">
        <v>25</v>
      </c>
      <c r="AR10" s="216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89"/>
      <c r="BR10" s="2"/>
      <c r="BS10" s="209" t="s">
        <v>22</v>
      </c>
      <c r="BT10" s="209"/>
      <c r="BU10" s="209"/>
      <c r="BV10" s="209"/>
      <c r="BW10" s="209"/>
      <c r="BX10" s="209"/>
      <c r="BY10" s="215" t="s">
        <v>25</v>
      </c>
      <c r="BZ10" s="216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81"/>
      <c r="DA10" s="165"/>
      <c r="DB10" s="166"/>
      <c r="DC10" s="166"/>
      <c r="DD10" s="167"/>
      <c r="DF10" s="2"/>
      <c r="DG10" s="2"/>
      <c r="DH10" s="2"/>
      <c r="DI10" s="2"/>
      <c r="DJ10" s="2"/>
      <c r="DK10" s="2"/>
    </row>
    <row r="11" spans="2:115" s="1" customFormat="1" ht="32.25" customHeight="1" thickBot="1" thickTop="1">
      <c r="B11" s="5"/>
      <c r="C11" s="289" t="s">
        <v>21</v>
      </c>
      <c r="D11" s="289"/>
      <c r="E11" s="289"/>
      <c r="F11" s="289"/>
      <c r="G11" s="289"/>
      <c r="H11" s="289"/>
      <c r="I11" s="290" t="s">
        <v>26</v>
      </c>
      <c r="J11" s="291"/>
      <c r="K11" s="2"/>
      <c r="L11" s="2"/>
      <c r="M11" s="2"/>
      <c r="N11" s="2"/>
      <c r="O11" s="2"/>
      <c r="P11" s="292" t="s">
        <v>38</v>
      </c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14"/>
      <c r="AG11" s="2"/>
      <c r="AH11" s="2"/>
      <c r="AI11" s="2"/>
      <c r="AJ11" s="88"/>
      <c r="AK11" s="209" t="s">
        <v>21</v>
      </c>
      <c r="AL11" s="209"/>
      <c r="AM11" s="209"/>
      <c r="AN11" s="209"/>
      <c r="AO11" s="209"/>
      <c r="AP11" s="209"/>
      <c r="AQ11" s="215" t="s">
        <v>26</v>
      </c>
      <c r="AR11" s="216"/>
      <c r="AS11" s="4"/>
      <c r="AT11" s="4"/>
      <c r="AU11" s="4"/>
      <c r="AV11" s="4"/>
      <c r="AW11" s="4"/>
      <c r="AX11" s="217" t="s">
        <v>48</v>
      </c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15"/>
      <c r="BO11" s="4"/>
      <c r="BP11" s="4"/>
      <c r="BQ11" s="89"/>
      <c r="BR11" s="2"/>
      <c r="BS11" s="209" t="s">
        <v>21</v>
      </c>
      <c r="BT11" s="209"/>
      <c r="BU11" s="209"/>
      <c r="BV11" s="209"/>
      <c r="BW11" s="209"/>
      <c r="BX11" s="209"/>
      <c r="BY11" s="215" t="s">
        <v>26</v>
      </c>
      <c r="BZ11" s="216"/>
      <c r="CA11" s="4"/>
      <c r="CB11" s="4"/>
      <c r="CC11" s="16"/>
      <c r="CD11" s="217" t="s">
        <v>49</v>
      </c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15"/>
      <c r="CW11" s="4"/>
      <c r="CX11" s="4"/>
      <c r="CY11" s="81"/>
      <c r="DA11" s="165"/>
      <c r="DB11" s="166"/>
      <c r="DC11" s="166"/>
      <c r="DD11" s="167"/>
      <c r="DF11" s="2"/>
      <c r="DG11" s="2"/>
      <c r="DH11" s="2"/>
      <c r="DI11" s="2"/>
      <c r="DJ11" s="2"/>
      <c r="DK11" s="2"/>
    </row>
    <row r="12" spans="2:115" s="1" customFormat="1" ht="9.75" customHeight="1" thickBot="1" thickTop="1">
      <c r="B12" s="5"/>
      <c r="C12" s="206" t="s">
        <v>7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 t="s">
        <v>8</v>
      </c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"/>
      <c r="AJ12" s="88"/>
      <c r="AK12" s="210" t="s">
        <v>7</v>
      </c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 t="s">
        <v>8</v>
      </c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89"/>
      <c r="BR12" s="2"/>
      <c r="BS12" s="210" t="s">
        <v>7</v>
      </c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 t="s">
        <v>8</v>
      </c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81"/>
      <c r="DA12" s="165"/>
      <c r="DB12" s="166"/>
      <c r="DC12" s="166"/>
      <c r="DD12" s="167"/>
      <c r="DF12" s="2"/>
      <c r="DG12" s="2"/>
      <c r="DH12" s="2"/>
      <c r="DI12" s="2"/>
      <c r="DJ12" s="2"/>
      <c r="DK12" s="2"/>
    </row>
    <row r="13" spans="2:115" s="1" customFormat="1" ht="25.5" customHeight="1" thickBot="1" thickTop="1">
      <c r="B13" s="5"/>
      <c r="C13" s="288" t="s">
        <v>28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 t="s">
        <v>27</v>
      </c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"/>
      <c r="AJ13" s="88"/>
      <c r="AK13" s="211" t="s">
        <v>40</v>
      </c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 t="s">
        <v>27</v>
      </c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89"/>
      <c r="BR13" s="2"/>
      <c r="BS13" s="211" t="s">
        <v>28</v>
      </c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 t="s">
        <v>27</v>
      </c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81"/>
      <c r="DA13" s="165"/>
      <c r="DB13" s="166"/>
      <c r="DC13" s="166"/>
      <c r="DD13" s="167"/>
      <c r="DF13" s="2"/>
      <c r="DG13" s="2"/>
      <c r="DH13" s="2"/>
      <c r="DI13" s="2"/>
      <c r="DJ13" s="2"/>
      <c r="DK13" s="2"/>
    </row>
    <row r="14" spans="2:115" s="1" customFormat="1" ht="56.25" customHeight="1" thickBot="1" thickTop="1">
      <c r="B14" s="5"/>
      <c r="C14" s="212" t="s">
        <v>62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4"/>
      <c r="AI14" s="2"/>
      <c r="AJ14" s="88"/>
      <c r="AK14" s="212" t="s">
        <v>62</v>
      </c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4"/>
      <c r="BQ14" s="89"/>
      <c r="BR14" s="2"/>
      <c r="BS14" s="212" t="s">
        <v>62</v>
      </c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4"/>
      <c r="CY14" s="81"/>
      <c r="DA14" s="165"/>
      <c r="DB14" s="166"/>
      <c r="DC14" s="166"/>
      <c r="DD14" s="167"/>
      <c r="DF14" s="2"/>
      <c r="DG14" s="2"/>
      <c r="DH14" s="2"/>
      <c r="DI14" s="2"/>
      <c r="DJ14" s="2"/>
      <c r="DK14" s="2"/>
    </row>
    <row r="15" spans="2:115" s="1" customFormat="1" ht="45.75" customHeight="1" thickBot="1" thickTop="1">
      <c r="B15" s="5"/>
      <c r="C15" s="17"/>
      <c r="D15" s="18"/>
      <c r="E15" s="18"/>
      <c r="F15" s="18"/>
      <c r="G15" s="18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18"/>
      <c r="AH15" s="19"/>
      <c r="AI15" s="2"/>
      <c r="AJ15" s="88"/>
      <c r="AK15" s="20"/>
      <c r="AL15" s="21"/>
      <c r="AM15" s="21"/>
      <c r="AN15" s="21"/>
      <c r="AO15" s="21"/>
      <c r="AP15" s="158">
        <f>IF(H15="","",H15)</f>
      </c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21"/>
      <c r="BP15" s="22"/>
      <c r="BQ15" s="89"/>
      <c r="BR15" s="2"/>
      <c r="BS15" s="20"/>
      <c r="BT15" s="21"/>
      <c r="BU15" s="21"/>
      <c r="BV15" s="21"/>
      <c r="BW15" s="21"/>
      <c r="BX15" s="158">
        <f>IF(H15="","",H15)</f>
      </c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21"/>
      <c r="CX15" s="22"/>
      <c r="CY15" s="81"/>
      <c r="DA15" s="165"/>
      <c r="DB15" s="166"/>
      <c r="DC15" s="166"/>
      <c r="DD15" s="167"/>
      <c r="DF15" s="2"/>
      <c r="DG15" s="2"/>
      <c r="DH15" s="2"/>
      <c r="DI15" s="2"/>
      <c r="DJ15" s="2"/>
      <c r="DK15" s="2"/>
    </row>
    <row r="16" spans="2:115" s="1" customFormat="1" ht="7.5" customHeight="1" thickBot="1" thickTop="1">
      <c r="B16" s="5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2"/>
      <c r="AJ16" s="88"/>
      <c r="AK16" s="20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2"/>
      <c r="BQ16" s="89"/>
      <c r="BR16" s="2"/>
      <c r="BS16" s="20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2"/>
      <c r="CY16" s="81"/>
      <c r="DA16" s="165"/>
      <c r="DB16" s="166"/>
      <c r="DC16" s="166"/>
      <c r="DD16" s="167"/>
      <c r="DF16" s="2"/>
      <c r="DG16" s="2"/>
      <c r="DH16" s="2"/>
      <c r="DI16" s="2"/>
      <c r="DJ16" s="2"/>
      <c r="DK16" s="2"/>
    </row>
    <row r="17" spans="2:115" s="1" customFormat="1" ht="45.75" customHeight="1" thickBot="1" thickTop="1">
      <c r="B17" s="5"/>
      <c r="C17" s="17"/>
      <c r="D17" s="18"/>
      <c r="E17" s="18"/>
      <c r="F17" s="18"/>
      <c r="G17" s="18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18"/>
      <c r="AH17" s="19"/>
      <c r="AI17" s="2"/>
      <c r="AJ17" s="88"/>
      <c r="AK17" s="20"/>
      <c r="AL17" s="21"/>
      <c r="AM17" s="21"/>
      <c r="AN17" s="21"/>
      <c r="AO17" s="21"/>
      <c r="AP17" s="158">
        <f>IF(H17="","",H17)</f>
      </c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21"/>
      <c r="BP17" s="22"/>
      <c r="BQ17" s="89"/>
      <c r="BR17" s="2"/>
      <c r="BS17" s="20"/>
      <c r="BT17" s="21"/>
      <c r="BU17" s="21"/>
      <c r="BV17" s="21"/>
      <c r="BW17" s="21"/>
      <c r="BX17" s="158">
        <f>IF(H17="","",H17)</f>
      </c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21"/>
      <c r="CX17" s="22"/>
      <c r="CY17" s="81"/>
      <c r="DA17" s="165"/>
      <c r="DB17" s="166"/>
      <c r="DC17" s="166"/>
      <c r="DD17" s="167"/>
      <c r="DF17" s="2"/>
      <c r="DG17" s="2"/>
      <c r="DH17" s="2"/>
      <c r="DI17" s="2"/>
      <c r="DJ17" s="2"/>
      <c r="DK17" s="2"/>
    </row>
    <row r="18" spans="2:115" s="1" customFormat="1" ht="9.75" customHeight="1" thickBot="1" thickTop="1">
      <c r="B18" s="5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2"/>
      <c r="AJ18" s="88"/>
      <c r="AK18" s="26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89"/>
      <c r="BR18" s="2"/>
      <c r="BS18" s="210" t="s">
        <v>37</v>
      </c>
      <c r="BT18" s="210"/>
      <c r="BU18" s="210"/>
      <c r="BV18" s="210"/>
      <c r="BW18" s="218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20"/>
      <c r="CY18" s="81"/>
      <c r="DA18" s="165"/>
      <c r="DB18" s="166"/>
      <c r="DC18" s="166"/>
      <c r="DD18" s="167"/>
      <c r="DF18" s="2"/>
      <c r="DG18" s="2"/>
      <c r="DH18" s="2"/>
      <c r="DI18" s="2"/>
      <c r="DJ18" s="2"/>
      <c r="DK18" s="2"/>
    </row>
    <row r="19" spans="2:115" s="1" customFormat="1" ht="23.25" customHeight="1" thickBot="1" thickTop="1">
      <c r="B19" s="5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2"/>
      <c r="AJ19" s="88"/>
      <c r="AK19" s="32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4"/>
      <c r="BQ19" s="89"/>
      <c r="BR19" s="2"/>
      <c r="BS19" s="224" t="s">
        <v>39</v>
      </c>
      <c r="BT19" s="225"/>
      <c r="BU19" s="225"/>
      <c r="BV19" s="226"/>
      <c r="BW19" s="221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3"/>
      <c r="CY19" s="81"/>
      <c r="DA19" s="165"/>
      <c r="DB19" s="166"/>
      <c r="DC19" s="166"/>
      <c r="DD19" s="167"/>
      <c r="DF19" s="2"/>
      <c r="DG19" s="2"/>
      <c r="DH19" s="2"/>
      <c r="DI19" s="2"/>
      <c r="DJ19" s="2"/>
      <c r="DK19" s="2"/>
    </row>
    <row r="20" spans="2:115" s="1" customFormat="1" ht="9.75" customHeight="1" thickBot="1" thickTop="1">
      <c r="B20" s="5"/>
      <c r="C20" s="206" t="s">
        <v>9</v>
      </c>
      <c r="D20" s="206"/>
      <c r="E20" s="206"/>
      <c r="F20" s="206"/>
      <c r="G20" s="206" t="s">
        <v>10</v>
      </c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193"/>
      <c r="Z20" s="130"/>
      <c r="AA20" s="193" t="s">
        <v>66</v>
      </c>
      <c r="AB20" s="194"/>
      <c r="AC20" s="194"/>
      <c r="AD20" s="194"/>
      <c r="AE20" s="194"/>
      <c r="AF20" s="194"/>
      <c r="AG20" s="194"/>
      <c r="AH20" s="195"/>
      <c r="AI20" s="2"/>
      <c r="AJ20" s="88"/>
      <c r="AK20" s="210" t="s">
        <v>9</v>
      </c>
      <c r="AL20" s="210"/>
      <c r="AM20" s="210"/>
      <c r="AN20" s="210"/>
      <c r="AO20" s="210" t="s">
        <v>10</v>
      </c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155"/>
      <c r="BH20" s="134"/>
      <c r="BI20" s="155" t="s">
        <v>66</v>
      </c>
      <c r="BJ20" s="156"/>
      <c r="BK20" s="156"/>
      <c r="BL20" s="156"/>
      <c r="BM20" s="156"/>
      <c r="BN20" s="156"/>
      <c r="BO20" s="156"/>
      <c r="BP20" s="157"/>
      <c r="BQ20" s="89"/>
      <c r="BR20" s="2"/>
      <c r="BS20" s="155" t="s">
        <v>9</v>
      </c>
      <c r="BT20" s="156"/>
      <c r="BU20" s="156"/>
      <c r="BV20" s="157"/>
      <c r="BW20" s="155" t="s">
        <v>10</v>
      </c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34"/>
      <c r="CQ20" s="156" t="s">
        <v>66</v>
      </c>
      <c r="CR20" s="156"/>
      <c r="CS20" s="156"/>
      <c r="CT20" s="156"/>
      <c r="CU20" s="156"/>
      <c r="CV20" s="156"/>
      <c r="CW20" s="156"/>
      <c r="CX20" s="157"/>
      <c r="CY20" s="81"/>
      <c r="DA20" s="165"/>
      <c r="DB20" s="166"/>
      <c r="DC20" s="166"/>
      <c r="DD20" s="167"/>
      <c r="DF20" s="2"/>
      <c r="DG20" s="2"/>
      <c r="DH20" s="2"/>
      <c r="DI20" s="2"/>
      <c r="DJ20" s="2"/>
      <c r="DK20" s="2"/>
    </row>
    <row r="21" spans="2:115" s="1" customFormat="1" ht="15.75" customHeight="1" thickBot="1" thickTop="1">
      <c r="B21" s="5"/>
      <c r="C21" s="200">
        <f>IF(AND(K31="",N31=""),"",IF(N31&lt;4,K31-1,K31))</f>
      </c>
      <c r="D21" s="200"/>
      <c r="E21" s="200"/>
      <c r="F21" s="200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118"/>
      <c r="AA21" s="117">
        <v>8</v>
      </c>
      <c r="AB21" s="119"/>
      <c r="AC21" s="119"/>
      <c r="AD21" s="119"/>
      <c r="AE21" s="119"/>
      <c r="AF21" s="119"/>
      <c r="AG21" s="119"/>
      <c r="AH21" s="131"/>
      <c r="AI21" s="2"/>
      <c r="AJ21" s="88"/>
      <c r="AK21" s="200">
        <f>IF(C21="","",C21)</f>
      </c>
      <c r="AL21" s="200"/>
      <c r="AM21" s="200"/>
      <c r="AN21" s="200"/>
      <c r="AO21" s="37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118"/>
      <c r="BI21" s="117">
        <v>8</v>
      </c>
      <c r="BJ21" s="117">
        <f aca="true" t="shared" si="0" ref="BJ21:BP21">IF(AB21="","",AB21)</f>
      </c>
      <c r="BK21" s="117">
        <f t="shared" si="0"/>
      </c>
      <c r="BL21" s="117">
        <f t="shared" si="0"/>
      </c>
      <c r="BM21" s="117">
        <f t="shared" si="0"/>
      </c>
      <c r="BN21" s="117">
        <f t="shared" si="0"/>
      </c>
      <c r="BO21" s="117">
        <f t="shared" si="0"/>
      </c>
      <c r="BP21" s="118">
        <f t="shared" si="0"/>
      </c>
      <c r="BQ21" s="89"/>
      <c r="BR21" s="2"/>
      <c r="BS21" s="327">
        <f>IF(C21="","",C21)</f>
      </c>
      <c r="BT21" s="328"/>
      <c r="BU21" s="328"/>
      <c r="BV21" s="329"/>
      <c r="BW21" s="37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118"/>
      <c r="CQ21" s="117">
        <v>8</v>
      </c>
      <c r="CR21" s="117">
        <f aca="true" t="shared" si="1" ref="CR21:CW21">IF(AB21="","",AB21)</f>
      </c>
      <c r="CS21" s="117">
        <f t="shared" si="1"/>
      </c>
      <c r="CT21" s="117">
        <f t="shared" si="1"/>
      </c>
      <c r="CU21" s="117">
        <f t="shared" si="1"/>
      </c>
      <c r="CV21" s="117">
        <f t="shared" si="1"/>
      </c>
      <c r="CW21" s="117">
        <f t="shared" si="1"/>
      </c>
      <c r="CX21" s="118">
        <f>IF(AH21="","",AH21)</f>
      </c>
      <c r="CY21" s="81"/>
      <c r="DA21" s="165"/>
      <c r="DB21" s="166"/>
      <c r="DC21" s="166"/>
      <c r="DD21" s="167"/>
      <c r="DF21" s="2"/>
      <c r="DG21" s="2"/>
      <c r="DH21" s="2"/>
      <c r="DI21" s="2"/>
      <c r="DJ21" s="2"/>
      <c r="DK21" s="2"/>
    </row>
    <row r="22" spans="2:115" s="1" customFormat="1" ht="6.75" customHeight="1" thickBot="1" thickTop="1">
      <c r="B22" s="5"/>
      <c r="C22" s="200"/>
      <c r="D22" s="200"/>
      <c r="E22" s="200"/>
      <c r="F22" s="200"/>
      <c r="G22" s="39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  <c r="V22" s="40"/>
      <c r="W22" s="2"/>
      <c r="X22" s="40"/>
      <c r="Y22" s="2"/>
      <c r="Z22" s="133"/>
      <c r="AA22" s="132"/>
      <c r="AB22" s="2"/>
      <c r="AC22" s="40"/>
      <c r="AD22" s="2"/>
      <c r="AE22" s="40"/>
      <c r="AF22" s="2"/>
      <c r="AG22" s="40"/>
      <c r="AH22" s="42"/>
      <c r="AI22" s="2"/>
      <c r="AJ22" s="88"/>
      <c r="AK22" s="200"/>
      <c r="AL22" s="200"/>
      <c r="AM22" s="200"/>
      <c r="AN22" s="200"/>
      <c r="AO22" s="43"/>
      <c r="AP22" s="44"/>
      <c r="AQ22" s="45"/>
      <c r="AR22" s="44"/>
      <c r="AS22" s="45"/>
      <c r="AT22" s="44"/>
      <c r="AU22" s="45"/>
      <c r="AV22" s="44"/>
      <c r="AW22" s="45"/>
      <c r="AX22" s="44"/>
      <c r="AY22" s="45"/>
      <c r="AZ22" s="44"/>
      <c r="BA22" s="45"/>
      <c r="BB22" s="44"/>
      <c r="BC22" s="45"/>
      <c r="BD22" s="44"/>
      <c r="BE22" s="4"/>
      <c r="BF22" s="44"/>
      <c r="BG22" s="44"/>
      <c r="BH22" s="136"/>
      <c r="BI22" s="135"/>
      <c r="BJ22" s="4"/>
      <c r="BK22" s="44"/>
      <c r="BL22" s="4"/>
      <c r="BM22" s="44"/>
      <c r="BN22" s="4"/>
      <c r="BO22" s="44"/>
      <c r="BP22" s="46"/>
      <c r="BQ22" s="89"/>
      <c r="BR22" s="2"/>
      <c r="BS22" s="330"/>
      <c r="BT22" s="331"/>
      <c r="BU22" s="331"/>
      <c r="BV22" s="332"/>
      <c r="BW22" s="43"/>
      <c r="BX22" s="44"/>
      <c r="BY22" s="45"/>
      <c r="BZ22" s="44"/>
      <c r="CA22" s="45"/>
      <c r="CB22" s="44"/>
      <c r="CC22" s="45"/>
      <c r="CD22" s="44"/>
      <c r="CE22" s="45"/>
      <c r="CF22" s="44"/>
      <c r="CG22" s="45"/>
      <c r="CH22" s="44"/>
      <c r="CI22" s="45"/>
      <c r="CJ22" s="44"/>
      <c r="CK22" s="45"/>
      <c r="CL22" s="44"/>
      <c r="CM22" s="4"/>
      <c r="CN22" s="44"/>
      <c r="CO22" s="4"/>
      <c r="CP22" s="137"/>
      <c r="CQ22" s="135"/>
      <c r="CR22" s="4"/>
      <c r="CS22" s="44"/>
      <c r="CT22" s="4"/>
      <c r="CU22" s="44"/>
      <c r="CV22" s="4"/>
      <c r="CW22" s="44"/>
      <c r="CX22" s="46"/>
      <c r="CY22" s="81"/>
      <c r="DA22" s="165"/>
      <c r="DB22" s="166"/>
      <c r="DC22" s="166"/>
      <c r="DD22" s="167"/>
      <c r="DF22" s="2"/>
      <c r="DG22" s="2"/>
      <c r="DH22" s="2"/>
      <c r="DI22" s="2"/>
      <c r="DJ22" s="2"/>
      <c r="DK22" s="2"/>
    </row>
    <row r="23" spans="2:115" s="1" customFormat="1" ht="9.75" customHeight="1" thickBot="1" thickTop="1">
      <c r="B23" s="5"/>
      <c r="C23" s="193" t="s">
        <v>67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5"/>
      <c r="U23" s="194" t="s">
        <v>11</v>
      </c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5"/>
      <c r="AI23" s="2"/>
      <c r="AJ23" s="88"/>
      <c r="AK23" s="193" t="s">
        <v>67</v>
      </c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5"/>
      <c r="BC23" s="156" t="s">
        <v>11</v>
      </c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7"/>
      <c r="BQ23" s="89"/>
      <c r="BR23" s="2"/>
      <c r="BS23" s="193" t="s">
        <v>67</v>
      </c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5"/>
      <c r="CK23" s="155" t="s">
        <v>11</v>
      </c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7"/>
      <c r="CY23" s="81"/>
      <c r="DA23" s="165"/>
      <c r="DB23" s="166"/>
      <c r="DC23" s="166"/>
      <c r="DD23" s="167"/>
      <c r="DF23" s="2"/>
      <c r="DG23" s="2"/>
      <c r="DH23" s="2"/>
      <c r="DI23" s="2"/>
      <c r="DJ23" s="2"/>
      <c r="DK23" s="2"/>
    </row>
    <row r="24" spans="2:115" s="1" customFormat="1" ht="25.5" customHeight="1" thickBot="1" thickTop="1">
      <c r="B24" s="5"/>
      <c r="C24" s="207"/>
      <c r="D24" s="208"/>
      <c r="E24" s="201"/>
      <c r="F24" s="201"/>
      <c r="G24" s="201"/>
      <c r="H24" s="201"/>
      <c r="I24" s="201"/>
      <c r="J24" s="201"/>
      <c r="K24" s="47" t="s">
        <v>61</v>
      </c>
      <c r="L24" s="299"/>
      <c r="M24" s="299"/>
      <c r="N24" s="201"/>
      <c r="O24" s="201"/>
      <c r="P24" s="201"/>
      <c r="Q24" s="201"/>
      <c r="R24" s="201"/>
      <c r="S24" s="201"/>
      <c r="T24" s="48" t="s">
        <v>59</v>
      </c>
      <c r="U24" s="202"/>
      <c r="V24" s="203"/>
      <c r="W24" s="203"/>
      <c r="X24" s="203"/>
      <c r="Y24" s="203"/>
      <c r="Z24" s="203"/>
      <c r="AA24" s="203"/>
      <c r="AB24" s="203"/>
      <c r="AC24" s="204"/>
      <c r="AD24" s="204"/>
      <c r="AE24" s="204"/>
      <c r="AF24" s="204"/>
      <c r="AG24" s="204"/>
      <c r="AH24" s="205"/>
      <c r="AI24" s="2"/>
      <c r="AJ24" s="88"/>
      <c r="AK24" s="243">
        <f>IF(C24="","",C24)</f>
      </c>
      <c r="AL24" s="244"/>
      <c r="AM24" s="252">
        <f>IF(E24="","",E24)</f>
      </c>
      <c r="AN24" s="252"/>
      <c r="AO24" s="252">
        <f>IF(G24="","",G24)</f>
      </c>
      <c r="AP24" s="252"/>
      <c r="AQ24" s="252">
        <f>IF(I24="","",I24)</f>
      </c>
      <c r="AR24" s="252"/>
      <c r="AS24" s="49" t="s">
        <v>23</v>
      </c>
      <c r="AT24" s="244">
        <f>IF(L24="","",L24)</f>
      </c>
      <c r="AU24" s="244"/>
      <c r="AV24" s="252">
        <f>IF(N24="","",N24)</f>
      </c>
      <c r="AW24" s="252"/>
      <c r="AX24" s="252">
        <f>IF(P24="","",P24)</f>
      </c>
      <c r="AY24" s="252"/>
      <c r="AZ24" s="252">
        <f>IF(R24="","",R24)</f>
      </c>
      <c r="BA24" s="252"/>
      <c r="BB24" s="50" t="s">
        <v>24</v>
      </c>
      <c r="BC24" s="248">
        <f>IF(U24="","",U24)</f>
      </c>
      <c r="BD24" s="249"/>
      <c r="BE24" s="249"/>
      <c r="BF24" s="249"/>
      <c r="BG24" s="249"/>
      <c r="BH24" s="249"/>
      <c r="BI24" s="249"/>
      <c r="BJ24" s="249"/>
      <c r="BK24" s="246">
        <f>IF(AC24="","",AC24)</f>
      </c>
      <c r="BL24" s="246"/>
      <c r="BM24" s="246"/>
      <c r="BN24" s="246"/>
      <c r="BO24" s="246"/>
      <c r="BP24" s="247"/>
      <c r="BQ24" s="89"/>
      <c r="BR24" s="2"/>
      <c r="BS24" s="243">
        <f>IF(C24="","",C24)</f>
      </c>
      <c r="BT24" s="244"/>
      <c r="BU24" s="252">
        <f>IF(E24="","",E24)</f>
      </c>
      <c r="BV24" s="252"/>
      <c r="BW24" s="252">
        <f>IF(G24="","",G24)</f>
      </c>
      <c r="BX24" s="252"/>
      <c r="BY24" s="252">
        <f>IF(I24="","",I24)</f>
      </c>
      <c r="BZ24" s="252"/>
      <c r="CA24" s="49" t="s">
        <v>23</v>
      </c>
      <c r="CB24" s="244">
        <f>IF(L24="","",L24)</f>
      </c>
      <c r="CC24" s="244"/>
      <c r="CD24" s="252">
        <f>IF(N24="","",N24)</f>
      </c>
      <c r="CE24" s="252"/>
      <c r="CF24" s="252">
        <f>IF(P24="","",P24)</f>
      </c>
      <c r="CG24" s="252"/>
      <c r="CH24" s="252">
        <f>IF(R24="","",R24)</f>
      </c>
      <c r="CI24" s="252"/>
      <c r="CJ24" s="50" t="s">
        <v>24</v>
      </c>
      <c r="CK24" s="342">
        <f>IF(U24="中間",20,IF(U24="予定",10,IF(U24="確定",50,IF(U24="修正",51,IF(U24="更正",95,IF(U24="決定",90,IF(U24="見込",40,"")))))))</f>
      </c>
      <c r="CL24" s="343"/>
      <c r="CM24" s="344">
        <f>IF(U24="","",U24)</f>
      </c>
      <c r="CN24" s="344"/>
      <c r="CO24" s="344"/>
      <c r="CP24" s="344"/>
      <c r="CQ24" s="344"/>
      <c r="CR24" s="344"/>
      <c r="CS24" s="246">
        <f>IF(AC24="","",AC24)</f>
      </c>
      <c r="CT24" s="246"/>
      <c r="CU24" s="246"/>
      <c r="CV24" s="246"/>
      <c r="CW24" s="246"/>
      <c r="CX24" s="247"/>
      <c r="CY24" s="81"/>
      <c r="DA24" s="165"/>
      <c r="DB24" s="166"/>
      <c r="DC24" s="166"/>
      <c r="DD24" s="167"/>
      <c r="DF24" s="2"/>
      <c r="DG24" s="2"/>
      <c r="DH24" s="2"/>
      <c r="DI24" s="2"/>
      <c r="DJ24" s="2"/>
      <c r="DK24" s="2"/>
    </row>
    <row r="25" spans="2:115" s="1" customFormat="1" ht="11.25" customHeight="1" thickBot="1" thickTop="1">
      <c r="B25" s="5"/>
      <c r="C25" s="55"/>
      <c r="D25" s="198" t="s">
        <v>12</v>
      </c>
      <c r="E25" s="198"/>
      <c r="F25" s="198"/>
      <c r="G25" s="199"/>
      <c r="H25" s="199"/>
      <c r="I25" s="199"/>
      <c r="J25" s="52"/>
      <c r="K25" s="196" t="s">
        <v>55</v>
      </c>
      <c r="L25" s="197"/>
      <c r="M25" s="142" t="s">
        <v>0</v>
      </c>
      <c r="N25" s="143"/>
      <c r="O25" s="140" t="s">
        <v>1</v>
      </c>
      <c r="P25" s="141"/>
      <c r="Q25" s="142" t="s">
        <v>2</v>
      </c>
      <c r="R25" s="143"/>
      <c r="S25" s="192" t="s">
        <v>3</v>
      </c>
      <c r="T25" s="143"/>
      <c r="U25" s="140" t="s">
        <v>0</v>
      </c>
      <c r="V25" s="141"/>
      <c r="W25" s="142" t="s">
        <v>1</v>
      </c>
      <c r="X25" s="143"/>
      <c r="Y25" s="192" t="s">
        <v>4</v>
      </c>
      <c r="Z25" s="143"/>
      <c r="AA25" s="140" t="s">
        <v>3</v>
      </c>
      <c r="AB25" s="141"/>
      <c r="AC25" s="142" t="s">
        <v>0</v>
      </c>
      <c r="AD25" s="143"/>
      <c r="AE25" s="192" t="s">
        <v>1</v>
      </c>
      <c r="AF25" s="143"/>
      <c r="AG25" s="140" t="s">
        <v>5</v>
      </c>
      <c r="AH25" s="141"/>
      <c r="AI25" s="2"/>
      <c r="AJ25" s="88"/>
      <c r="AK25" s="53"/>
      <c r="AL25" s="232" t="s">
        <v>12</v>
      </c>
      <c r="AM25" s="232"/>
      <c r="AN25" s="232"/>
      <c r="AO25" s="232"/>
      <c r="AP25" s="232"/>
      <c r="AQ25" s="232"/>
      <c r="AR25" s="54"/>
      <c r="AS25" s="233" t="s">
        <v>32</v>
      </c>
      <c r="AT25" s="234"/>
      <c r="AU25" s="227" t="s">
        <v>0</v>
      </c>
      <c r="AV25" s="179"/>
      <c r="AW25" s="180" t="s">
        <v>1</v>
      </c>
      <c r="AX25" s="180"/>
      <c r="AY25" s="227" t="s">
        <v>2</v>
      </c>
      <c r="AZ25" s="179"/>
      <c r="BA25" s="178" t="s">
        <v>3</v>
      </c>
      <c r="BB25" s="179"/>
      <c r="BC25" s="180" t="s">
        <v>0</v>
      </c>
      <c r="BD25" s="181"/>
      <c r="BE25" s="180" t="s">
        <v>1</v>
      </c>
      <c r="BF25" s="179"/>
      <c r="BG25" s="178" t="s">
        <v>4</v>
      </c>
      <c r="BH25" s="179"/>
      <c r="BI25" s="180" t="s">
        <v>3</v>
      </c>
      <c r="BJ25" s="181"/>
      <c r="BK25" s="227" t="s">
        <v>0</v>
      </c>
      <c r="BL25" s="179"/>
      <c r="BM25" s="178" t="s">
        <v>1</v>
      </c>
      <c r="BN25" s="179"/>
      <c r="BO25" s="180" t="s">
        <v>5</v>
      </c>
      <c r="BP25" s="181"/>
      <c r="BQ25" s="89"/>
      <c r="BR25" s="2"/>
      <c r="BS25" s="53"/>
      <c r="BT25" s="232" t="s">
        <v>12</v>
      </c>
      <c r="BU25" s="232"/>
      <c r="BV25" s="232"/>
      <c r="BW25" s="232"/>
      <c r="BX25" s="232"/>
      <c r="BY25" s="232"/>
      <c r="BZ25" s="54"/>
      <c r="CA25" s="258" t="s">
        <v>32</v>
      </c>
      <c r="CB25" s="259"/>
      <c r="CC25" s="227" t="s">
        <v>0</v>
      </c>
      <c r="CD25" s="179"/>
      <c r="CE25" s="178" t="s">
        <v>1</v>
      </c>
      <c r="CF25" s="181"/>
      <c r="CG25" s="227" t="s">
        <v>2</v>
      </c>
      <c r="CH25" s="179"/>
      <c r="CI25" s="178" t="s">
        <v>3</v>
      </c>
      <c r="CJ25" s="179"/>
      <c r="CK25" s="178" t="s">
        <v>0</v>
      </c>
      <c r="CL25" s="181"/>
      <c r="CM25" s="227" t="s">
        <v>1</v>
      </c>
      <c r="CN25" s="179"/>
      <c r="CO25" s="178" t="s">
        <v>4</v>
      </c>
      <c r="CP25" s="179"/>
      <c r="CQ25" s="178" t="s">
        <v>3</v>
      </c>
      <c r="CR25" s="181"/>
      <c r="CS25" s="227" t="s">
        <v>0</v>
      </c>
      <c r="CT25" s="179"/>
      <c r="CU25" s="178" t="s">
        <v>1</v>
      </c>
      <c r="CV25" s="179"/>
      <c r="CW25" s="178" t="s">
        <v>5</v>
      </c>
      <c r="CX25" s="181"/>
      <c r="CY25" s="81"/>
      <c r="DA25" s="165"/>
      <c r="DB25" s="166"/>
      <c r="DC25" s="166"/>
      <c r="DD25" s="167"/>
      <c r="DF25" s="2"/>
      <c r="DG25" s="2"/>
      <c r="DH25" s="2"/>
      <c r="DI25" s="2"/>
      <c r="DJ25" s="2"/>
      <c r="DK25" s="2"/>
    </row>
    <row r="26" spans="2:115" s="1" customFormat="1" ht="36.75" customHeight="1" thickBot="1" thickTop="1">
      <c r="B26" s="5"/>
      <c r="C26" s="55"/>
      <c r="D26" s="198"/>
      <c r="E26" s="198"/>
      <c r="F26" s="198"/>
      <c r="G26" s="198"/>
      <c r="H26" s="198"/>
      <c r="I26" s="198"/>
      <c r="J26" s="56"/>
      <c r="K26" s="196"/>
      <c r="L26" s="197"/>
      <c r="M26" s="191"/>
      <c r="N26" s="184"/>
      <c r="O26" s="186"/>
      <c r="P26" s="187"/>
      <c r="Q26" s="191"/>
      <c r="R26" s="184"/>
      <c r="S26" s="183"/>
      <c r="T26" s="184"/>
      <c r="U26" s="186"/>
      <c r="V26" s="187"/>
      <c r="W26" s="191"/>
      <c r="X26" s="184"/>
      <c r="Y26" s="183"/>
      <c r="Z26" s="184"/>
      <c r="AA26" s="186"/>
      <c r="AB26" s="187"/>
      <c r="AC26" s="191"/>
      <c r="AD26" s="184"/>
      <c r="AE26" s="183"/>
      <c r="AF26" s="184"/>
      <c r="AG26" s="186"/>
      <c r="AH26" s="187"/>
      <c r="AI26" s="2"/>
      <c r="AJ26" s="88"/>
      <c r="AK26" s="57"/>
      <c r="AL26" s="250"/>
      <c r="AM26" s="250"/>
      <c r="AN26" s="250"/>
      <c r="AO26" s="250"/>
      <c r="AP26" s="250"/>
      <c r="AQ26" s="250"/>
      <c r="AR26" s="58"/>
      <c r="AS26" s="233"/>
      <c r="AT26" s="234"/>
      <c r="AU26" s="159">
        <f>IF(M26="","",M26)</f>
      </c>
      <c r="AV26" s="160"/>
      <c r="AW26" s="160">
        <f>IF(O26="","",O26)</f>
      </c>
      <c r="AX26" s="161"/>
      <c r="AY26" s="159">
        <f aca="true" t="shared" si="2" ref="AY26:AY31">IF(Q26="","",Q26)</f>
      </c>
      <c r="AZ26" s="160"/>
      <c r="BA26" s="160">
        <f>IF(S26="","",S26)</f>
      </c>
      <c r="BB26" s="160"/>
      <c r="BC26" s="160">
        <f>IF(U26="","",U26)</f>
      </c>
      <c r="BD26" s="245"/>
      <c r="BE26" s="182">
        <f>IF(W26="","",W26)</f>
      </c>
      <c r="BF26" s="160"/>
      <c r="BG26" s="160">
        <f>IF(Y26="","",Y26)</f>
      </c>
      <c r="BH26" s="160"/>
      <c r="BI26" s="160">
        <f>IF(AA26="","",AA26)</f>
      </c>
      <c r="BJ26" s="161"/>
      <c r="BK26" s="159">
        <f>IF(AC26="","",AC26)</f>
      </c>
      <c r="BL26" s="160"/>
      <c r="BM26" s="160">
        <f>IF(AE26="","",AE26)</f>
      </c>
      <c r="BN26" s="160"/>
      <c r="BO26" s="160">
        <f>IF(AG26="","",AG26)</f>
      </c>
      <c r="BP26" s="245"/>
      <c r="BQ26" s="89"/>
      <c r="BR26" s="2"/>
      <c r="BS26" s="57"/>
      <c r="BT26" s="262"/>
      <c r="BU26" s="262"/>
      <c r="BV26" s="262"/>
      <c r="BW26" s="262"/>
      <c r="BX26" s="262"/>
      <c r="BY26" s="262"/>
      <c r="BZ26" s="58"/>
      <c r="CA26" s="260"/>
      <c r="CB26" s="261"/>
      <c r="CC26" s="159">
        <f>IF(M26="","",M26)</f>
      </c>
      <c r="CD26" s="160"/>
      <c r="CE26" s="160">
        <f>IF(O26="","",O26)</f>
      </c>
      <c r="CF26" s="161"/>
      <c r="CG26" s="159">
        <f aca="true" t="shared" si="3" ref="CG26:CG31">IF(Q26="","",Q26)</f>
      </c>
      <c r="CH26" s="160"/>
      <c r="CI26" s="160">
        <f>IF(S26="","",S26)</f>
      </c>
      <c r="CJ26" s="160"/>
      <c r="CK26" s="160">
        <f>IF(U26="","",U26)</f>
      </c>
      <c r="CL26" s="245"/>
      <c r="CM26" s="182">
        <f>IF(W26="","",W26)</f>
      </c>
      <c r="CN26" s="160"/>
      <c r="CO26" s="160">
        <f>IF(Y26="","",Y26)</f>
      </c>
      <c r="CP26" s="160"/>
      <c r="CQ26" s="160">
        <f>IF(AA26="","",AA26)</f>
      </c>
      <c r="CR26" s="161"/>
      <c r="CS26" s="159">
        <f>IF(AC26="","",AC26)</f>
      </c>
      <c r="CT26" s="160"/>
      <c r="CU26" s="160">
        <f>IF(AE26="","",AE26)</f>
      </c>
      <c r="CV26" s="160"/>
      <c r="CW26" s="160">
        <f>IF(AG26="","",AG26)</f>
      </c>
      <c r="CX26" s="245"/>
      <c r="CY26" s="81"/>
      <c r="DA26" s="165"/>
      <c r="DB26" s="166"/>
      <c r="DC26" s="166"/>
      <c r="DD26" s="167"/>
      <c r="DF26" s="2"/>
      <c r="DG26" s="2"/>
      <c r="DH26" s="2"/>
      <c r="DI26" s="2"/>
      <c r="DJ26" s="2"/>
      <c r="DK26" s="2"/>
    </row>
    <row r="27" spans="2:115" s="1" customFormat="1" ht="36" customHeight="1" thickBot="1" thickTop="1">
      <c r="B27" s="5"/>
      <c r="C27" s="51"/>
      <c r="D27" s="199" t="s">
        <v>13</v>
      </c>
      <c r="E27" s="199"/>
      <c r="F27" s="199"/>
      <c r="G27" s="199"/>
      <c r="H27" s="199"/>
      <c r="I27" s="199"/>
      <c r="J27" s="52"/>
      <c r="K27" s="196" t="s">
        <v>56</v>
      </c>
      <c r="L27" s="197"/>
      <c r="M27" s="148"/>
      <c r="N27" s="149"/>
      <c r="O27" s="189"/>
      <c r="P27" s="190"/>
      <c r="Q27" s="148"/>
      <c r="R27" s="149"/>
      <c r="S27" s="188"/>
      <c r="T27" s="149"/>
      <c r="U27" s="189"/>
      <c r="V27" s="190"/>
      <c r="W27" s="148"/>
      <c r="X27" s="149"/>
      <c r="Y27" s="188"/>
      <c r="Z27" s="149"/>
      <c r="AA27" s="189"/>
      <c r="AB27" s="190"/>
      <c r="AC27" s="148"/>
      <c r="AD27" s="149"/>
      <c r="AE27" s="188"/>
      <c r="AF27" s="149"/>
      <c r="AG27" s="189"/>
      <c r="AH27" s="190"/>
      <c r="AI27" s="2"/>
      <c r="AJ27" s="88"/>
      <c r="AK27" s="53"/>
      <c r="AL27" s="232" t="s">
        <v>13</v>
      </c>
      <c r="AM27" s="232"/>
      <c r="AN27" s="232"/>
      <c r="AO27" s="232"/>
      <c r="AP27" s="232"/>
      <c r="AQ27" s="232"/>
      <c r="AR27" s="54"/>
      <c r="AS27" s="233" t="s">
        <v>33</v>
      </c>
      <c r="AT27" s="234"/>
      <c r="AU27" s="239">
        <f>IF(M27="","",M27)</f>
      </c>
      <c r="AV27" s="240"/>
      <c r="AW27" s="240">
        <f>IF(O27="","",O27)</f>
      </c>
      <c r="AX27" s="242"/>
      <c r="AY27" s="239">
        <f t="shared" si="2"/>
      </c>
      <c r="AZ27" s="240"/>
      <c r="BA27" s="240">
        <f>IF(S27="","",S27)</f>
      </c>
      <c r="BB27" s="240"/>
      <c r="BC27" s="240">
        <f>IF(U27="","",U27)</f>
      </c>
      <c r="BD27" s="241"/>
      <c r="BE27" s="251">
        <f>IF(W27="","",W27)</f>
      </c>
      <c r="BF27" s="240"/>
      <c r="BG27" s="240">
        <f>IF(Y27="","",Y27)</f>
      </c>
      <c r="BH27" s="240"/>
      <c r="BI27" s="240">
        <f>IF(AA27="","",AA27)</f>
      </c>
      <c r="BJ27" s="242"/>
      <c r="BK27" s="239">
        <f>IF(AC27="","",AC27)</f>
      </c>
      <c r="BL27" s="240"/>
      <c r="BM27" s="240">
        <f>IF(AE27="","",AE27)</f>
      </c>
      <c r="BN27" s="240"/>
      <c r="BO27" s="240">
        <f>IF(AG27="","",AG27)</f>
      </c>
      <c r="BP27" s="241"/>
      <c r="BQ27" s="89"/>
      <c r="BR27" s="2"/>
      <c r="BS27" s="53"/>
      <c r="BT27" s="253" t="s">
        <v>13</v>
      </c>
      <c r="BU27" s="253"/>
      <c r="BV27" s="253"/>
      <c r="BW27" s="253"/>
      <c r="BX27" s="253"/>
      <c r="BY27" s="253"/>
      <c r="BZ27" s="54"/>
      <c r="CA27" s="263" t="s">
        <v>33</v>
      </c>
      <c r="CB27" s="233"/>
      <c r="CC27" s="239">
        <f>IF(M27="","",M27)</f>
      </c>
      <c r="CD27" s="240"/>
      <c r="CE27" s="240">
        <f>IF(O27="","",O27)</f>
      </c>
      <c r="CF27" s="242"/>
      <c r="CG27" s="239">
        <f t="shared" si="3"/>
      </c>
      <c r="CH27" s="240"/>
      <c r="CI27" s="240">
        <f>IF(S27="","",S27)</f>
      </c>
      <c r="CJ27" s="240"/>
      <c r="CK27" s="240">
        <f>IF(U27="","",U27)</f>
      </c>
      <c r="CL27" s="241"/>
      <c r="CM27" s="251">
        <f>IF(W27="","",W27)</f>
      </c>
      <c r="CN27" s="240"/>
      <c r="CO27" s="240">
        <f>IF(Y27="","",Y27)</f>
      </c>
      <c r="CP27" s="240"/>
      <c r="CQ27" s="240">
        <f>IF(AA27="","",AA27)</f>
      </c>
      <c r="CR27" s="242"/>
      <c r="CS27" s="239">
        <f>IF(AC27="","",AC27)</f>
      </c>
      <c r="CT27" s="240"/>
      <c r="CU27" s="240">
        <f>IF(AE27="","",AE27)</f>
      </c>
      <c r="CV27" s="240"/>
      <c r="CW27" s="240">
        <f>IF(AG27="","",AG27)</f>
      </c>
      <c r="CX27" s="241"/>
      <c r="CY27" s="81"/>
      <c r="DA27" s="165"/>
      <c r="DB27" s="166"/>
      <c r="DC27" s="166"/>
      <c r="DD27" s="167"/>
      <c r="DF27" s="2"/>
      <c r="DG27" s="2"/>
      <c r="DH27" s="2"/>
      <c r="DI27" s="2"/>
      <c r="DJ27" s="2"/>
      <c r="DK27" s="2"/>
    </row>
    <row r="28" spans="2:115" s="1" customFormat="1" ht="36" customHeight="1" thickBot="1" thickTop="1">
      <c r="B28" s="5"/>
      <c r="C28" s="51"/>
      <c r="D28" s="199" t="s">
        <v>14</v>
      </c>
      <c r="E28" s="199"/>
      <c r="F28" s="199"/>
      <c r="G28" s="199"/>
      <c r="H28" s="199"/>
      <c r="I28" s="199"/>
      <c r="J28" s="52"/>
      <c r="K28" s="196" t="s">
        <v>34</v>
      </c>
      <c r="L28" s="197"/>
      <c r="M28" s="148"/>
      <c r="N28" s="149"/>
      <c r="O28" s="188"/>
      <c r="P28" s="190"/>
      <c r="Q28" s="148"/>
      <c r="R28" s="149"/>
      <c r="S28" s="188"/>
      <c r="T28" s="149"/>
      <c r="U28" s="188"/>
      <c r="V28" s="190"/>
      <c r="W28" s="148"/>
      <c r="X28" s="149"/>
      <c r="Y28" s="188"/>
      <c r="Z28" s="149"/>
      <c r="AA28" s="188"/>
      <c r="AB28" s="190"/>
      <c r="AC28" s="148"/>
      <c r="AD28" s="149"/>
      <c r="AE28" s="188"/>
      <c r="AF28" s="149"/>
      <c r="AG28" s="188"/>
      <c r="AH28" s="190"/>
      <c r="AI28" s="2"/>
      <c r="AJ28" s="88"/>
      <c r="AK28" s="53"/>
      <c r="AL28" s="232" t="s">
        <v>14</v>
      </c>
      <c r="AM28" s="232"/>
      <c r="AN28" s="232"/>
      <c r="AO28" s="232"/>
      <c r="AP28" s="232"/>
      <c r="AQ28" s="232"/>
      <c r="AR28" s="54"/>
      <c r="AS28" s="233" t="s">
        <v>34</v>
      </c>
      <c r="AT28" s="234"/>
      <c r="AU28" s="239">
        <f>IF(M28="","",M28)</f>
      </c>
      <c r="AV28" s="240"/>
      <c r="AW28" s="240">
        <f>IF(O28="","",O28)</f>
      </c>
      <c r="AX28" s="242"/>
      <c r="AY28" s="239">
        <f t="shared" si="2"/>
      </c>
      <c r="AZ28" s="240"/>
      <c r="BA28" s="240">
        <f>IF(S28="","",S28)</f>
      </c>
      <c r="BB28" s="240"/>
      <c r="BC28" s="240">
        <f>IF(U28="","",U28)</f>
      </c>
      <c r="BD28" s="241"/>
      <c r="BE28" s="251">
        <f>IF(W28="","",W28)</f>
      </c>
      <c r="BF28" s="240"/>
      <c r="BG28" s="240">
        <f>IF(Y28="","",Y28)</f>
      </c>
      <c r="BH28" s="240"/>
      <c r="BI28" s="240">
        <f>IF(AA28="","",AA28)</f>
      </c>
      <c r="BJ28" s="242"/>
      <c r="BK28" s="239">
        <f>IF(AC28="","",AC28)</f>
      </c>
      <c r="BL28" s="240"/>
      <c r="BM28" s="240">
        <f>IF(AE28="","",AE28)</f>
      </c>
      <c r="BN28" s="240"/>
      <c r="BO28" s="240">
        <f>IF(AG28="","",AG28)</f>
      </c>
      <c r="BP28" s="241"/>
      <c r="BQ28" s="89"/>
      <c r="BR28" s="2"/>
      <c r="BS28" s="53"/>
      <c r="BT28" s="253" t="s">
        <v>14</v>
      </c>
      <c r="BU28" s="253"/>
      <c r="BV28" s="253"/>
      <c r="BW28" s="253"/>
      <c r="BX28" s="253"/>
      <c r="BY28" s="253"/>
      <c r="BZ28" s="54"/>
      <c r="CA28" s="263" t="s">
        <v>34</v>
      </c>
      <c r="CB28" s="233"/>
      <c r="CC28" s="239">
        <f>IF(M28="","",M28)</f>
      </c>
      <c r="CD28" s="240"/>
      <c r="CE28" s="240">
        <f>IF(O28="","",O28)</f>
      </c>
      <c r="CF28" s="242"/>
      <c r="CG28" s="239">
        <f t="shared" si="3"/>
      </c>
      <c r="CH28" s="240"/>
      <c r="CI28" s="240">
        <f>IF(S28="","",S28)</f>
      </c>
      <c r="CJ28" s="240"/>
      <c r="CK28" s="240">
        <f>IF(U28="","",U28)</f>
      </c>
      <c r="CL28" s="241"/>
      <c r="CM28" s="251">
        <f>IF(W28="","",W28)</f>
      </c>
      <c r="CN28" s="240"/>
      <c r="CO28" s="240">
        <f>IF(Y28="","",Y28)</f>
      </c>
      <c r="CP28" s="240"/>
      <c r="CQ28" s="240">
        <f>IF(AA28="","",AA28)</f>
      </c>
      <c r="CR28" s="242"/>
      <c r="CS28" s="239">
        <f>IF(AC28="","",AC28)</f>
      </c>
      <c r="CT28" s="240"/>
      <c r="CU28" s="240">
        <f>IF(AE28="","",AE28)</f>
      </c>
      <c r="CV28" s="240"/>
      <c r="CW28" s="240">
        <f>IF(AG28="","",AG28)</f>
      </c>
      <c r="CX28" s="241"/>
      <c r="CY28" s="81"/>
      <c r="DA28" s="165"/>
      <c r="DB28" s="166"/>
      <c r="DC28" s="166"/>
      <c r="DD28" s="167"/>
      <c r="DF28" s="2"/>
      <c r="DG28" s="2"/>
      <c r="DH28" s="2"/>
      <c r="DI28" s="2"/>
      <c r="DJ28" s="2"/>
      <c r="DK28" s="2"/>
    </row>
    <row r="29" spans="2:115" s="1" customFormat="1" ht="36" customHeight="1" thickBot="1" thickTop="1">
      <c r="B29" s="5"/>
      <c r="C29" s="51"/>
      <c r="D29" s="199" t="s">
        <v>15</v>
      </c>
      <c r="E29" s="199"/>
      <c r="F29" s="199"/>
      <c r="G29" s="199"/>
      <c r="H29" s="199"/>
      <c r="I29" s="199"/>
      <c r="J29" s="52"/>
      <c r="K29" s="196" t="s">
        <v>57</v>
      </c>
      <c r="L29" s="197"/>
      <c r="M29" s="150"/>
      <c r="N29" s="151"/>
      <c r="O29" s="177"/>
      <c r="P29" s="185"/>
      <c r="Q29" s="150"/>
      <c r="R29" s="151"/>
      <c r="S29" s="177"/>
      <c r="T29" s="151"/>
      <c r="U29" s="177"/>
      <c r="V29" s="185"/>
      <c r="W29" s="150"/>
      <c r="X29" s="151"/>
      <c r="Y29" s="177"/>
      <c r="Z29" s="151"/>
      <c r="AA29" s="177"/>
      <c r="AB29" s="185"/>
      <c r="AC29" s="150"/>
      <c r="AD29" s="151"/>
      <c r="AE29" s="177"/>
      <c r="AF29" s="151"/>
      <c r="AG29" s="177"/>
      <c r="AH29" s="185"/>
      <c r="AI29" s="2"/>
      <c r="AJ29" s="88"/>
      <c r="AK29" s="53"/>
      <c r="AL29" s="232" t="s">
        <v>15</v>
      </c>
      <c r="AM29" s="232"/>
      <c r="AN29" s="232"/>
      <c r="AO29" s="232"/>
      <c r="AP29" s="232"/>
      <c r="AQ29" s="232"/>
      <c r="AR29" s="54"/>
      <c r="AS29" s="233" t="s">
        <v>35</v>
      </c>
      <c r="AT29" s="234"/>
      <c r="AU29" s="235">
        <f>IF(M29="","",M29)</f>
      </c>
      <c r="AV29" s="228"/>
      <c r="AW29" s="228">
        <f>IF(O29="","",O29)</f>
      </c>
      <c r="AX29" s="229"/>
      <c r="AY29" s="235">
        <f t="shared" si="2"/>
      </c>
      <c r="AZ29" s="228"/>
      <c r="BA29" s="228">
        <f>IF(S29="","",S29)</f>
      </c>
      <c r="BB29" s="228"/>
      <c r="BC29" s="228">
        <f>IF(U29="","",U29)</f>
      </c>
      <c r="BD29" s="230"/>
      <c r="BE29" s="231">
        <f>IF(W29="","",W29)</f>
      </c>
      <c r="BF29" s="228"/>
      <c r="BG29" s="228">
        <f>IF(Y29="","",Y29)</f>
      </c>
      <c r="BH29" s="228"/>
      <c r="BI29" s="228">
        <f>IF(AA29="","",AA29)</f>
      </c>
      <c r="BJ29" s="229"/>
      <c r="BK29" s="235">
        <f>IF(AC29="","",AC29)</f>
      </c>
      <c r="BL29" s="228"/>
      <c r="BM29" s="228">
        <f>IF(AE29="","",AE29)</f>
      </c>
      <c r="BN29" s="228"/>
      <c r="BO29" s="228">
        <f>IF(AG29="","",AG29)</f>
      </c>
      <c r="BP29" s="230"/>
      <c r="BQ29" s="89"/>
      <c r="BR29" s="2"/>
      <c r="BS29" s="53"/>
      <c r="BT29" s="268" t="s">
        <v>15</v>
      </c>
      <c r="BU29" s="268"/>
      <c r="BV29" s="268"/>
      <c r="BW29" s="268"/>
      <c r="BX29" s="268"/>
      <c r="BY29" s="268"/>
      <c r="BZ29" s="54"/>
      <c r="CA29" s="269" t="s">
        <v>35</v>
      </c>
      <c r="CB29" s="270"/>
      <c r="CC29" s="235">
        <f>IF(M29="","",M29)</f>
      </c>
      <c r="CD29" s="228"/>
      <c r="CE29" s="228">
        <f>IF(O29="","",O29)</f>
      </c>
      <c r="CF29" s="229"/>
      <c r="CG29" s="235">
        <f t="shared" si="3"/>
      </c>
      <c r="CH29" s="228"/>
      <c r="CI29" s="228">
        <f>IF(S29="","",S29)</f>
      </c>
      <c r="CJ29" s="228"/>
      <c r="CK29" s="228">
        <f>IF(U29="","",U29)</f>
      </c>
      <c r="CL29" s="230"/>
      <c r="CM29" s="231">
        <f>IF(W29="","",W29)</f>
      </c>
      <c r="CN29" s="228"/>
      <c r="CO29" s="228">
        <f>IF(Y29="","",Y29)</f>
      </c>
      <c r="CP29" s="228"/>
      <c r="CQ29" s="228">
        <f>IF(AA29="","",AA29)</f>
      </c>
      <c r="CR29" s="229"/>
      <c r="CS29" s="235">
        <f>IF(AC29="","",AC29)</f>
      </c>
      <c r="CT29" s="228"/>
      <c r="CU29" s="228">
        <f>IF(AE29="","",AE29)</f>
      </c>
      <c r="CV29" s="228"/>
      <c r="CW29" s="228">
        <f>IF(AG29="","",AG29)</f>
      </c>
      <c r="CX29" s="230"/>
      <c r="CY29" s="81"/>
      <c r="DA29" s="165"/>
      <c r="DB29" s="166"/>
      <c r="DC29" s="166"/>
      <c r="DD29" s="167"/>
      <c r="DF29" s="2"/>
      <c r="DG29" s="2"/>
      <c r="DH29" s="2"/>
      <c r="DI29" s="2"/>
      <c r="DJ29" s="2"/>
      <c r="DK29" s="2"/>
    </row>
    <row r="30" spans="2:115" s="1" customFormat="1" ht="36" customHeight="1" thickBot="1" thickTop="1">
      <c r="B30" s="5"/>
      <c r="C30" s="59"/>
      <c r="D30" s="296" t="s">
        <v>16</v>
      </c>
      <c r="E30" s="296"/>
      <c r="F30" s="296"/>
      <c r="G30" s="296"/>
      <c r="H30" s="296"/>
      <c r="I30" s="296"/>
      <c r="J30" s="60"/>
      <c r="K30" s="297" t="s">
        <v>36</v>
      </c>
      <c r="L30" s="298"/>
      <c r="M30" s="144">
        <f>IF(A43&lt;10000000000,"",MID(A43,LEN(A43)-10,1))</f>
      </c>
      <c r="N30" s="145"/>
      <c r="O30" s="146">
        <f>IF(A43&lt;1000000000,"",MID(A43,LEN(A43)-9,1))</f>
      </c>
      <c r="P30" s="147"/>
      <c r="Q30" s="144">
        <f>IF(A43&lt;100000000,"",MID(A43,LEN(A43)-8,1))</f>
      </c>
      <c r="R30" s="145"/>
      <c r="S30" s="146">
        <f>IF(A43&lt;10000000,"",MID(A43,LEN(A43)-7,1))</f>
      </c>
      <c r="T30" s="145"/>
      <c r="U30" s="146">
        <f>IF(A43&lt;1000000,"",MID(A43,LEN(A43)-6,1))</f>
      </c>
      <c r="V30" s="147"/>
      <c r="W30" s="144">
        <f>IF(A43&lt;100000,"",MID(A43,LEN(A43)-5,1))</f>
      </c>
      <c r="X30" s="145"/>
      <c r="Y30" s="146">
        <f>IF(A43&lt;10000,"",MID(A43,LEN(A43)-4,1))</f>
      </c>
      <c r="Z30" s="145"/>
      <c r="AA30" s="146">
        <f>IF(A43&lt;1000,"",MID(A43,LEN(A43)-3,1))</f>
      </c>
      <c r="AB30" s="147"/>
      <c r="AC30" s="144">
        <f>IF(A43&lt;100,"",MID(A43,LEN(A43)-2,1))</f>
      </c>
      <c r="AD30" s="145"/>
      <c r="AE30" s="146">
        <f>IF(A43&lt;10,"",MID(A43,LEN(A43)-1,1))</f>
      </c>
      <c r="AF30" s="145"/>
      <c r="AG30" s="146">
        <f>IF(OR(A43="",A43=0),"",MID(A43,LEN(A43),1))</f>
      </c>
      <c r="AH30" s="237"/>
      <c r="AI30" s="2"/>
      <c r="AJ30" s="88"/>
      <c r="AK30" s="61"/>
      <c r="AL30" s="254" t="s">
        <v>16</v>
      </c>
      <c r="AM30" s="254"/>
      <c r="AN30" s="254"/>
      <c r="AO30" s="254"/>
      <c r="AP30" s="254"/>
      <c r="AQ30" s="254"/>
      <c r="AR30" s="62"/>
      <c r="AS30" s="255" t="s">
        <v>36</v>
      </c>
      <c r="AT30" s="256"/>
      <c r="AU30" s="238">
        <f>IF(M30="","",M30)</f>
      </c>
      <c r="AV30" s="236"/>
      <c r="AW30" s="236">
        <f>IF(O30="","",O30)</f>
      </c>
      <c r="AX30" s="146"/>
      <c r="AY30" s="238">
        <f t="shared" si="2"/>
      </c>
      <c r="AZ30" s="236"/>
      <c r="BA30" s="236">
        <f>IF(S30="","",S30)</f>
      </c>
      <c r="BB30" s="236"/>
      <c r="BC30" s="236">
        <f>IF(U30="","",U30)</f>
      </c>
      <c r="BD30" s="257"/>
      <c r="BE30" s="145">
        <f>IF(W30="","",W30)</f>
      </c>
      <c r="BF30" s="236"/>
      <c r="BG30" s="236">
        <f>IF(Y30="","",Y30)</f>
      </c>
      <c r="BH30" s="236"/>
      <c r="BI30" s="236">
        <f>IF(AA30="","",AA30)</f>
      </c>
      <c r="BJ30" s="146"/>
      <c r="BK30" s="238">
        <f>IF(AC30="","",AC30)</f>
      </c>
      <c r="BL30" s="236"/>
      <c r="BM30" s="236">
        <f>IF(AE30="","",AE30)</f>
      </c>
      <c r="BN30" s="236"/>
      <c r="BO30" s="236">
        <f>IF(AG30="","",AG30)</f>
      </c>
      <c r="BP30" s="257"/>
      <c r="BQ30" s="89"/>
      <c r="BR30" s="2"/>
      <c r="BS30" s="61"/>
      <c r="BT30" s="254" t="s">
        <v>16</v>
      </c>
      <c r="BU30" s="254"/>
      <c r="BV30" s="254"/>
      <c r="BW30" s="254"/>
      <c r="BX30" s="254"/>
      <c r="BY30" s="254"/>
      <c r="BZ30" s="62"/>
      <c r="CA30" s="256" t="s">
        <v>36</v>
      </c>
      <c r="CB30" s="255"/>
      <c r="CC30" s="238">
        <f>IF(M30="","",M30)</f>
      </c>
      <c r="CD30" s="236"/>
      <c r="CE30" s="236">
        <f>IF(O30="","",O30)</f>
      </c>
      <c r="CF30" s="146"/>
      <c r="CG30" s="238">
        <f t="shared" si="3"/>
      </c>
      <c r="CH30" s="236"/>
      <c r="CI30" s="236">
        <f>IF(S30="","",S30)</f>
      </c>
      <c r="CJ30" s="236"/>
      <c r="CK30" s="236">
        <f>IF(U30="","",U30)</f>
      </c>
      <c r="CL30" s="257"/>
      <c r="CM30" s="145">
        <f>IF(W30="","",W30)</f>
      </c>
      <c r="CN30" s="236"/>
      <c r="CO30" s="236">
        <f>IF(Y30="","",Y30)</f>
      </c>
      <c r="CP30" s="236"/>
      <c r="CQ30" s="236">
        <f>IF(AA30="","",AA30)</f>
      </c>
      <c r="CR30" s="146"/>
      <c r="CS30" s="238">
        <f>IF(AC30="","",AC30)</f>
      </c>
      <c r="CT30" s="236"/>
      <c r="CU30" s="236">
        <f>IF(AE30="","",AE30)</f>
      </c>
      <c r="CV30" s="236"/>
      <c r="CW30" s="236">
        <f>IF(AG30="","",AG30)</f>
      </c>
      <c r="CX30" s="257"/>
      <c r="CY30" s="81"/>
      <c r="DA30" s="165"/>
      <c r="DB30" s="166"/>
      <c r="DC30" s="166"/>
      <c r="DD30" s="167"/>
      <c r="DF30" s="2"/>
      <c r="DG30" s="2"/>
      <c r="DH30" s="2"/>
      <c r="DI30" s="2"/>
      <c r="DJ30" s="2"/>
      <c r="DK30" s="2"/>
    </row>
    <row r="31" spans="2:115" s="1" customFormat="1" ht="24" customHeight="1" thickBot="1" thickTop="1">
      <c r="B31" s="5"/>
      <c r="C31" s="293" t="s">
        <v>30</v>
      </c>
      <c r="D31" s="294"/>
      <c r="E31" s="294"/>
      <c r="F31" s="294"/>
      <c r="G31" s="295"/>
      <c r="H31" s="345"/>
      <c r="I31" s="346"/>
      <c r="J31" s="346"/>
      <c r="K31" s="347"/>
      <c r="L31" s="347"/>
      <c r="M31" s="138" t="s">
        <v>41</v>
      </c>
      <c r="N31" s="347"/>
      <c r="O31" s="347"/>
      <c r="P31" s="138" t="s">
        <v>42</v>
      </c>
      <c r="Q31" s="347"/>
      <c r="R31" s="347"/>
      <c r="S31" s="139" t="s">
        <v>43</v>
      </c>
      <c r="T31" s="307" t="s">
        <v>60</v>
      </c>
      <c r="U31" s="308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"/>
      <c r="AJ31" s="88"/>
      <c r="AK31" s="280" t="s">
        <v>30</v>
      </c>
      <c r="AL31" s="281"/>
      <c r="AM31" s="281"/>
      <c r="AN31" s="281"/>
      <c r="AO31" s="282"/>
      <c r="AP31" s="266">
        <f>IF(H31="","",H31)</f>
      </c>
      <c r="AQ31" s="267"/>
      <c r="AR31" s="267"/>
      <c r="AS31" s="283">
        <f>IF(K31="","",K31)</f>
      </c>
      <c r="AT31" s="283"/>
      <c r="AU31" s="63" t="s">
        <v>41</v>
      </c>
      <c r="AV31" s="283">
        <f>IF(N31="","",N31)</f>
      </c>
      <c r="AW31" s="283"/>
      <c r="AX31" s="63" t="s">
        <v>42</v>
      </c>
      <c r="AY31" s="283">
        <f t="shared" si="2"/>
      </c>
      <c r="AZ31" s="283"/>
      <c r="BA31" s="64" t="s">
        <v>43</v>
      </c>
      <c r="BB31" s="307" t="s">
        <v>60</v>
      </c>
      <c r="BC31" s="308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89"/>
      <c r="BR31" s="2"/>
      <c r="BS31" s="280" t="s">
        <v>30</v>
      </c>
      <c r="BT31" s="281"/>
      <c r="BU31" s="281"/>
      <c r="BV31" s="281"/>
      <c r="BW31" s="282"/>
      <c r="BX31" s="266">
        <f>IF(H31="","",H31)</f>
      </c>
      <c r="BY31" s="267"/>
      <c r="BZ31" s="267"/>
      <c r="CA31" s="283">
        <f>IF(K31="","",K31)</f>
      </c>
      <c r="CB31" s="283"/>
      <c r="CC31" s="63" t="s">
        <v>41</v>
      </c>
      <c r="CD31" s="312">
        <f>IF(N31="","",N31)</f>
      </c>
      <c r="CE31" s="312"/>
      <c r="CF31" s="63" t="s">
        <v>42</v>
      </c>
      <c r="CG31" s="312">
        <f t="shared" si="3"/>
      </c>
      <c r="CH31" s="312"/>
      <c r="CI31" s="64" t="s">
        <v>43</v>
      </c>
      <c r="CJ31" s="307" t="s">
        <v>60</v>
      </c>
      <c r="CK31" s="308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81"/>
      <c r="DA31" s="165"/>
      <c r="DB31" s="166"/>
      <c r="DC31" s="166"/>
      <c r="DD31" s="167"/>
      <c r="DF31" s="2"/>
      <c r="DG31" s="2"/>
      <c r="DH31" s="2"/>
      <c r="DI31" s="2"/>
      <c r="DJ31" s="2"/>
      <c r="DK31" s="2"/>
    </row>
    <row r="32" spans="2:115" s="1" customFormat="1" ht="24" customHeight="1" thickBot="1" thickTop="1">
      <c r="B32" s="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6"/>
      <c r="T32" s="309"/>
      <c r="U32" s="308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"/>
      <c r="AJ32" s="88"/>
      <c r="AK32" s="274" t="s">
        <v>18</v>
      </c>
      <c r="AL32" s="275"/>
      <c r="AM32" s="275"/>
      <c r="AN32" s="275"/>
      <c r="AO32" s="276"/>
      <c r="AP32" s="271" t="s">
        <v>19</v>
      </c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3"/>
      <c r="BB32" s="309"/>
      <c r="BC32" s="308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89"/>
      <c r="BR32" s="2"/>
      <c r="BS32" s="316" t="s">
        <v>29</v>
      </c>
      <c r="BT32" s="317"/>
      <c r="BU32" s="317"/>
      <c r="BV32" s="317"/>
      <c r="BW32" s="317"/>
      <c r="BX32" s="333" t="s">
        <v>31</v>
      </c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5"/>
      <c r="CJ32" s="309"/>
      <c r="CK32" s="308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81"/>
      <c r="DA32" s="165"/>
      <c r="DB32" s="166"/>
      <c r="DC32" s="166"/>
      <c r="DD32" s="167"/>
      <c r="DF32" s="2"/>
      <c r="DG32" s="2"/>
      <c r="DH32" s="2"/>
      <c r="DI32" s="2"/>
      <c r="DJ32" s="2"/>
      <c r="DK32" s="2"/>
    </row>
    <row r="33" spans="2:115" s="1" customFormat="1" ht="11.25" customHeight="1" thickBot="1" thickTop="1">
      <c r="B33" s="5"/>
      <c r="C33" s="67"/>
      <c r="D33" s="67"/>
      <c r="E33" s="67"/>
      <c r="F33" s="67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T33" s="309"/>
      <c r="U33" s="308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"/>
      <c r="AJ33" s="88"/>
      <c r="AK33" s="277"/>
      <c r="AL33" s="278"/>
      <c r="AM33" s="278"/>
      <c r="AN33" s="278"/>
      <c r="AO33" s="279"/>
      <c r="AP33" s="271" t="s">
        <v>5</v>
      </c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3"/>
      <c r="BB33" s="309"/>
      <c r="BC33" s="308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89"/>
      <c r="BR33" s="2"/>
      <c r="BS33" s="317"/>
      <c r="BT33" s="317"/>
      <c r="BU33" s="317"/>
      <c r="BV33" s="317"/>
      <c r="BW33" s="317"/>
      <c r="BX33" s="336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8"/>
      <c r="CJ33" s="309"/>
      <c r="CK33" s="308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81"/>
      <c r="DA33" s="165"/>
      <c r="DB33" s="166"/>
      <c r="DC33" s="166"/>
      <c r="DD33" s="167"/>
      <c r="DF33" s="2"/>
      <c r="DG33" s="2"/>
      <c r="DH33" s="2"/>
      <c r="DI33" s="2"/>
      <c r="DJ33" s="2"/>
      <c r="DK33" s="2"/>
    </row>
    <row r="34" spans="2:115" s="1" customFormat="1" ht="12.75" customHeight="1" thickBot="1" thickTop="1">
      <c r="B34" s="5"/>
      <c r="C34" s="67"/>
      <c r="D34" s="67"/>
      <c r="E34" s="67"/>
      <c r="F34" s="67"/>
      <c r="G34" s="6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T34" s="309"/>
      <c r="U34" s="308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"/>
      <c r="AJ34" s="88"/>
      <c r="AK34" s="280"/>
      <c r="AL34" s="281"/>
      <c r="AM34" s="281"/>
      <c r="AN34" s="281"/>
      <c r="AO34" s="282"/>
      <c r="AP34" s="271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3"/>
      <c r="BB34" s="309"/>
      <c r="BC34" s="308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89"/>
      <c r="BR34" s="2"/>
      <c r="BS34" s="339" t="s">
        <v>64</v>
      </c>
      <c r="BT34" s="339"/>
      <c r="BU34" s="339"/>
      <c r="BV34" s="339"/>
      <c r="BW34" s="339"/>
      <c r="BX34" s="318" t="s">
        <v>65</v>
      </c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20"/>
      <c r="CJ34" s="309"/>
      <c r="CK34" s="308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81"/>
      <c r="DA34" s="165"/>
      <c r="DB34" s="166"/>
      <c r="DC34" s="166"/>
      <c r="DD34" s="167"/>
      <c r="DF34" s="2"/>
      <c r="DG34" s="2"/>
      <c r="DH34" s="2"/>
      <c r="DI34" s="2"/>
      <c r="DJ34" s="2"/>
      <c r="DK34" s="2"/>
    </row>
    <row r="35" spans="2:115" s="1" customFormat="1" ht="11.25" customHeight="1" thickBot="1" thickTop="1"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09"/>
      <c r="U35" s="308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"/>
      <c r="AJ35" s="88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309"/>
      <c r="BC35" s="308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89"/>
      <c r="BR35" s="2"/>
      <c r="BS35" s="340"/>
      <c r="BT35" s="340"/>
      <c r="BU35" s="340"/>
      <c r="BV35" s="340"/>
      <c r="BW35" s="340"/>
      <c r="BX35" s="321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3"/>
      <c r="CJ35" s="309"/>
      <c r="CK35" s="308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81"/>
      <c r="DA35" s="165"/>
      <c r="DB35" s="166"/>
      <c r="DC35" s="166"/>
      <c r="DD35" s="167"/>
      <c r="DF35" s="2"/>
      <c r="DG35" s="2"/>
      <c r="DH35" s="2"/>
      <c r="DI35" s="2"/>
      <c r="DJ35" s="2"/>
      <c r="DK35" s="2"/>
    </row>
    <row r="36" spans="2:115" s="1" customFormat="1" ht="11.25" customHeight="1" thickBot="1" thickTop="1">
      <c r="B36" s="5"/>
      <c r="C36" s="305" t="s">
        <v>17</v>
      </c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6"/>
      <c r="T36" s="309"/>
      <c r="U36" s="308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"/>
      <c r="AJ36" s="88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  <c r="BB36" s="309"/>
      <c r="BC36" s="308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89"/>
      <c r="BR36" s="2"/>
      <c r="BS36" s="341"/>
      <c r="BT36" s="341"/>
      <c r="BU36" s="341"/>
      <c r="BV36" s="341"/>
      <c r="BW36" s="341"/>
      <c r="BX36" s="324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  <c r="CI36" s="326"/>
      <c r="CJ36" s="309"/>
      <c r="CK36" s="308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81"/>
      <c r="DA36" s="165"/>
      <c r="DB36" s="166"/>
      <c r="DC36" s="166"/>
      <c r="DD36" s="167"/>
      <c r="DF36" s="2"/>
      <c r="DG36" s="2"/>
      <c r="DH36" s="2"/>
      <c r="DI36" s="2"/>
      <c r="DJ36" s="2"/>
      <c r="DK36" s="2"/>
    </row>
    <row r="37" spans="2:116" s="1" customFormat="1" ht="22.5" customHeight="1" thickBot="1" thickTop="1"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09"/>
      <c r="U37" s="308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"/>
      <c r="AJ37" s="88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309"/>
      <c r="BC37" s="308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89"/>
      <c r="BR37" s="2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309"/>
      <c r="CK37" s="308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81"/>
      <c r="DA37" s="165"/>
      <c r="DB37" s="166"/>
      <c r="DC37" s="166"/>
      <c r="DD37" s="167"/>
      <c r="DF37" s="2"/>
      <c r="DG37" s="2"/>
      <c r="DH37" s="2"/>
      <c r="DI37" s="2"/>
      <c r="DJ37" s="2"/>
      <c r="DK37" s="2"/>
      <c r="DL37" s="2"/>
    </row>
    <row r="38" spans="2:116" s="1" customFormat="1" ht="11.25" customHeight="1" thickBot="1" thickTop="1">
      <c r="B38" s="5"/>
      <c r="C38" s="303" t="s">
        <v>45</v>
      </c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4"/>
      <c r="T38" s="309"/>
      <c r="U38" s="308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"/>
      <c r="AJ38" s="88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3"/>
      <c r="BB38" s="309"/>
      <c r="BC38" s="308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89"/>
      <c r="BR38" s="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3"/>
      <c r="CJ38" s="309"/>
      <c r="CK38" s="308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81"/>
      <c r="DA38" s="165"/>
      <c r="DB38" s="166"/>
      <c r="DC38" s="166"/>
      <c r="DD38" s="167"/>
      <c r="DF38" s="2"/>
      <c r="DG38" s="2"/>
      <c r="DH38" s="2"/>
      <c r="DI38" s="2"/>
      <c r="DJ38" s="2"/>
      <c r="DK38" s="2"/>
      <c r="DL38" s="2"/>
    </row>
    <row r="39" spans="2:116" s="1" customFormat="1" ht="11.25" customHeight="1" thickBot="1" thickTop="1">
      <c r="B39" s="5"/>
      <c r="C39" s="303" t="s">
        <v>46</v>
      </c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4"/>
      <c r="T39" s="309"/>
      <c r="U39" s="308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"/>
      <c r="AJ39" s="88"/>
      <c r="AK39" s="162" t="s">
        <v>47</v>
      </c>
      <c r="AL39" s="162"/>
      <c r="AM39" s="162"/>
      <c r="AN39" s="162"/>
      <c r="AO39" s="162"/>
      <c r="AP39" s="162"/>
      <c r="AQ39" s="162"/>
      <c r="AR39" s="162"/>
      <c r="AS39" s="162"/>
      <c r="AT39" s="162"/>
      <c r="AU39" s="163" t="s">
        <v>63</v>
      </c>
      <c r="AV39" s="163"/>
      <c r="AW39" s="163"/>
      <c r="AX39" s="163"/>
      <c r="AY39" s="163"/>
      <c r="AZ39" s="163"/>
      <c r="BA39" s="164"/>
      <c r="BB39" s="309"/>
      <c r="BC39" s="308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89"/>
      <c r="BR39" s="2"/>
      <c r="BS39" s="162" t="s">
        <v>20</v>
      </c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315"/>
      <c r="CJ39" s="309"/>
      <c r="CK39" s="308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81"/>
      <c r="DA39" s="165"/>
      <c r="DB39" s="166"/>
      <c r="DC39" s="166"/>
      <c r="DD39" s="167"/>
      <c r="DE39" s="76"/>
      <c r="DF39" s="2"/>
      <c r="DG39" s="2"/>
      <c r="DH39" s="2"/>
      <c r="DI39" s="2"/>
      <c r="DJ39" s="2"/>
      <c r="DK39" s="2"/>
      <c r="DL39" s="2"/>
    </row>
    <row r="40" spans="2:116" s="1" customFormat="1" ht="11.25" customHeight="1" thickBot="1" thickTop="1">
      <c r="B40" s="5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4"/>
      <c r="T40" s="310"/>
      <c r="U40" s="311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"/>
      <c r="AJ40" s="88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3"/>
      <c r="AV40" s="163"/>
      <c r="AW40" s="163"/>
      <c r="AX40" s="163"/>
      <c r="AY40" s="163"/>
      <c r="AZ40" s="163"/>
      <c r="BA40" s="164"/>
      <c r="BB40" s="310"/>
      <c r="BC40" s="311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89"/>
      <c r="BR40" s="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315"/>
      <c r="CJ40" s="310"/>
      <c r="CK40" s="311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81"/>
      <c r="DA40" s="165"/>
      <c r="DB40" s="166"/>
      <c r="DC40" s="166"/>
      <c r="DD40" s="167"/>
      <c r="DE40" s="76"/>
      <c r="DF40" s="2"/>
      <c r="DG40" s="2"/>
      <c r="DH40" s="2"/>
      <c r="DI40" s="2"/>
      <c r="DJ40" s="2"/>
      <c r="DK40" s="2"/>
      <c r="DL40" s="2"/>
    </row>
    <row r="41" spans="2:108" s="1" customFormat="1" ht="6.75" customHeight="1" thickBot="1" thickTop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90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91"/>
      <c r="BR41" s="83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5"/>
      <c r="DA41" s="165"/>
      <c r="DB41" s="166"/>
      <c r="DC41" s="166"/>
      <c r="DD41" s="167"/>
    </row>
    <row r="42" spans="1:103" s="1" customFormat="1" ht="6.75" customHeight="1" thickTop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7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4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2"/>
    </row>
    <row r="43" spans="1:103" s="109" customFormat="1" ht="3" customHeight="1">
      <c r="A43" s="120">
        <f>A44+A45+A46</f>
        <v>0</v>
      </c>
      <c r="B43" s="120"/>
      <c r="C43" s="153">
        <f>IF(AND(OR(U24="見込",U24="確定"),P24&gt;10),N24+1,IF(AND(OR(U24="見込",U24="確定"),P24&lt;=10),N24,IF(AND(OR(U24="予定",U24="中間"),G24&gt;4),E24+1,IF(AND(OR(U24="予定",U24="中間"),G24&lt;=4),E24,0))))</f>
        <v>0</v>
      </c>
      <c r="D43" s="153"/>
      <c r="E43" s="153">
        <f>IF(AND(OR(U24="見込",U24="確定"),P24&lt;=10),P24+2,IF(AND(OR(U24="見込",U24="確定"),P24&gt;10),P24-10,IF(AND(OR(U24="予定",U24="中間"),G24&lt;=4),G24+8,IF(AND(OR(U24="予定",U24="中間"),G24&gt;4),G24-4,0))))</f>
        <v>0</v>
      </c>
      <c r="F43" s="153"/>
      <c r="G43" s="153">
        <f>IF(AND(OR(U24="見込",U24="確定"),P24=2,R24=29,MOD(N24,4)=0),30,IF(AND(OR(U24="見込",U24="確定"),P24=2,R24=28,MOD(N24,4)&lt;&gt;0),30,IF(AND(OR(U24="見込",U24="確定"),OR(P24=6,P24=11),R24=30),31,IF(AND(OR(U24="見込",U24="確定"),P24=7,R24=31),30,IF(AND(OR(U24="見込",U24="確定"),P24=12,OR(R24=29,R24=30,R24=31),MOD(N24+1,4)=0),29,IF(AND(OR(U24="見込",U24="確定"),P24=12,OR(R24=29,R24=30,R24=31),MOD(N24+1,4)&lt;&gt;0),28,IF(OR(U24="見込",U24="確定"),R24,0)))))))+(IF(AND(OR(U24="予定",U24="中間"),OR(G24=1,G24=3),I24=31),29,IF(AND(OR(U24="予定",U24="中間"),MOD(E24,4)=0,G24=2,I24=29),30,IF(AND(OR(U24="予定",U24="中間"),MOD(E24,4)&lt;&gt;0,G24=2,I24=28),30,IF(AND(OR(U24="予定",U24="中間"),G24=4,I24=30),30,IF(AND(OR(U24="予定",U24="中間"),OR(G24=1,G24=2,G24=3,G24=4,G24=5)),I24-1,0)))))+IF(AND(OR(U24="予定",U24="中間"),G24=6,OR(I24=29,I24=30)),IF(MOD(E24+1,4)=0,28,27),IF(AND(OR(U24="予定",U24="中間"),OR(G24=8,G24=10),I24=31),29,IF(AND(OR(U24="予定",U24="中間"),OR(G24=9,G24=11),I24=30),30,IF(AND(OR(U24="予定",U24="中間"),OR(G24=6,G24=7,G24=8,G24=9,G24=10,G24=11,G24=12)),I24-1,0)))))</f>
        <v>0</v>
      </c>
      <c r="H43" s="153"/>
      <c r="I43" s="285">
        <f>IF(AND(OR(U24="予定",U24="中間"),I24=1),1,0)</f>
        <v>0</v>
      </c>
      <c r="J43" s="285"/>
      <c r="K43" s="111"/>
      <c r="L43" s="111"/>
      <c r="M43" s="111"/>
      <c r="N43" s="111"/>
      <c r="O43" s="111"/>
      <c r="P43" s="125"/>
      <c r="Q43" s="125"/>
      <c r="R43" s="125"/>
      <c r="S43" s="125"/>
      <c r="T43" s="125"/>
      <c r="U43" s="125"/>
      <c r="V43" s="125"/>
      <c r="W43" s="125"/>
      <c r="X43" s="108"/>
      <c r="AA43" s="284"/>
      <c r="AB43" s="284"/>
      <c r="AC43" s="284"/>
      <c r="AD43" s="284"/>
      <c r="AE43" s="284"/>
      <c r="AF43" s="284"/>
      <c r="AG43" s="284"/>
      <c r="AH43" s="284"/>
      <c r="AI43" s="284"/>
      <c r="BQ43" s="126"/>
      <c r="CY43" s="126"/>
    </row>
    <row r="44" spans="1:103" s="109" customFormat="1" ht="3" customHeight="1">
      <c r="A44" s="120">
        <f>IF(OR(CONCATENATE(M26,O26,Q26,S26,U26,W26,Y26,AA26,AC26,AE26,AG26)="",OR(AND(M26&lt;&gt;"",O26=""),AND(O26&lt;&gt;"",Q26=""),AND(Q26&lt;&gt;"",S26=""),AND(S26&lt;&gt;"",U26=""),AND(U26&lt;&gt;"",W26=""),AND(W26&lt;&gt;"",Y26=""),AND(Y26&lt;&gt;"",AA26=""),AND(AA26&lt;&gt;"",AC26=""),AND(AC26&lt;&gt;"",AE26=""),AND(AE26&lt;&gt;"",AG26=""))),0,CONCATENATE(M26,O26,Q26,S26,U26,W26,Y26,AA26,AC26,AE26,AG26))</f>
        <v>0</v>
      </c>
      <c r="B44" s="120"/>
      <c r="C44" s="154">
        <f>IF(AND(OR(C43=0,E43=0,G43=0),I43=0),"",IF(I43=1,("H"&amp;C43&amp;"/"&amp;E43&amp;"/1")/1-1,("H"&amp;C43&amp;"/"&amp;E43&amp;"/"&amp;G43)/1))</f>
      </c>
      <c r="D44" s="154"/>
      <c r="E44" s="154"/>
      <c r="F44" s="154"/>
      <c r="G44" s="154"/>
      <c r="H44" s="154"/>
      <c r="I44" s="154"/>
      <c r="J44" s="154"/>
      <c r="K44" s="108"/>
      <c r="L44" s="108"/>
      <c r="M44" s="108"/>
      <c r="N44" s="108"/>
      <c r="O44" s="108"/>
      <c r="P44" s="125"/>
      <c r="Q44" s="125"/>
      <c r="R44" s="125"/>
      <c r="S44" s="125"/>
      <c r="T44" s="125"/>
      <c r="U44" s="125"/>
      <c r="V44" s="125"/>
      <c r="W44" s="125"/>
      <c r="X44" s="125"/>
      <c r="Y44" s="127"/>
      <c r="Z44" s="127"/>
      <c r="AI44" s="126"/>
      <c r="BQ44" s="126"/>
      <c r="CY44" s="126"/>
    </row>
    <row r="45" spans="1:103" s="109" customFormat="1" ht="3" customHeight="1">
      <c r="A45" s="120">
        <f>IF(OR(CONCATENATE(M27,O27,Q27,S27,U27,W27,Y27,AA27,AC27,AE27,AG27)="",OR(AND(M27&lt;&gt;"",O27=""),AND(O27&lt;&gt;"",Q27=""),AND(Q27&lt;&gt;"",S27=""),AND(S27&lt;&gt;"",U27=""),AND(U27&lt;&gt;"",W27=""),AND(W27&lt;&gt;"",Y27=""),AND(Y27&lt;&gt;"",AA27=""),AND(AA27&lt;&gt;"",AC27=""),AND(AC27&lt;&gt;"",AE27=""),AND(AE27&lt;&gt;"",AG27=""))),0,CONCATENATE(M27,O27,Q27,S27,U27,W27,Y27,AA27,AC27,AE27,AG27))</f>
        <v>0</v>
      </c>
      <c r="B45" s="120"/>
      <c r="C45" s="154">
        <f>IF(COUNT(C47:C56)=0,"",(IF(C47&lt;&gt;0,C47,IF(C48&lt;&gt;0,C48,IF(C49&lt;&gt;0,C49,IF(C50&lt;&gt;0,C50,IF(C51&lt;&gt;0,C51,IF(C52&lt;&gt;0,C52,IF(C53&lt;&gt;0,C53,0))))))))+IF(SUM(C47:C53)=0,IF(C54&lt;&gt;0,C54,IF(C55&lt;&gt;0,C55,IF(C56&lt;&gt;0,C56,0)))))</f>
        <v>0</v>
      </c>
      <c r="D45" s="154"/>
      <c r="E45" s="154"/>
      <c r="F45" s="154"/>
      <c r="G45" s="154"/>
      <c r="H45" s="154"/>
      <c r="I45" s="154"/>
      <c r="J45" s="154"/>
      <c r="K45" s="112"/>
      <c r="L45" s="112"/>
      <c r="M45" s="112"/>
      <c r="N45" s="108"/>
      <c r="O45" s="108"/>
      <c r="P45" s="125"/>
      <c r="Q45" s="125"/>
      <c r="R45" s="125"/>
      <c r="S45" s="125"/>
      <c r="T45" s="125"/>
      <c r="U45" s="125"/>
      <c r="V45" s="125"/>
      <c r="W45" s="125"/>
      <c r="X45" s="125"/>
      <c r="Y45" s="127"/>
      <c r="Z45" s="127"/>
      <c r="AI45" s="126"/>
      <c r="BQ45" s="126"/>
      <c r="CY45" s="126"/>
    </row>
    <row r="46" spans="1:103" s="109" customFormat="1" ht="3" customHeight="1">
      <c r="A46" s="120">
        <f>IF(OR(CONCATENATE(M28,O28,Q28,S28,U28,W28,Y28,AA28,AC28,AE28,AG28)="",OR(AND(M28&lt;&gt;"",O28=""),AND(O28&lt;&gt;"",Q28=""),AND(Q28&lt;&gt;"",S28=""),AND(S28&lt;&gt;"",U28=""),AND(U28&lt;&gt;"",W28=""),AND(W28&lt;&gt;"",Y28=""),AND(Y28&lt;&gt;"",AA28=""),AND(AA28&lt;&gt;"",AC28=""),AND(AC28&lt;&gt;"",AE28=""),AND(AE28&lt;&gt;"",AG28=""))),0,CONCATENATE(M28,O28,Q28,S28,U28,W28,Y28,AA28,AC28,AE28,AG28))</f>
        <v>0</v>
      </c>
      <c r="B46" s="120"/>
      <c r="C46" s="153"/>
      <c r="D46" s="153"/>
      <c r="E46" s="153"/>
      <c r="F46" s="153"/>
      <c r="G46" s="153"/>
      <c r="H46" s="153"/>
      <c r="I46" s="153"/>
      <c r="J46" s="153"/>
      <c r="K46" s="108"/>
      <c r="L46" s="108"/>
      <c r="M46" s="108"/>
      <c r="N46" s="108"/>
      <c r="O46" s="108"/>
      <c r="P46" s="125"/>
      <c r="Q46" s="125"/>
      <c r="R46" s="125"/>
      <c r="S46" s="125"/>
      <c r="T46" s="152"/>
      <c r="U46" s="152"/>
      <c r="V46" s="152"/>
      <c r="W46" s="152"/>
      <c r="X46" s="125"/>
      <c r="Y46" s="127"/>
      <c r="Z46" s="127"/>
      <c r="AI46" s="126"/>
      <c r="BQ46" s="126"/>
      <c r="CY46" s="126"/>
    </row>
    <row r="47" spans="1:103" s="109" customFormat="1" ht="3" customHeight="1">
      <c r="A47" s="121"/>
      <c r="B47" s="120"/>
      <c r="C47" s="122">
        <f>IF(C44="",0,IF(AND(NOT(OR(MOD(C44,7)=0,MOD(C44,7)=1)),COUNTIF(A49:A1143,C44)=0),C44,0))</f>
        <v>0</v>
      </c>
      <c r="D47" s="122"/>
      <c r="E47" s="122"/>
      <c r="F47" s="122"/>
      <c r="G47" s="122"/>
      <c r="H47" s="122"/>
      <c r="I47" s="120"/>
      <c r="J47" s="120"/>
      <c r="K47" s="108"/>
      <c r="L47" s="108"/>
      <c r="M47" s="108"/>
      <c r="N47" s="108"/>
      <c r="O47" s="108"/>
      <c r="P47" s="125"/>
      <c r="Q47" s="125"/>
      <c r="R47" s="125"/>
      <c r="S47" s="125"/>
      <c r="T47" s="125"/>
      <c r="U47" s="125"/>
      <c r="V47" s="125"/>
      <c r="W47" s="125"/>
      <c r="X47" s="125"/>
      <c r="Y47" s="127"/>
      <c r="Z47" s="127"/>
      <c r="AI47" s="126"/>
      <c r="BQ47" s="126"/>
      <c r="CY47" s="126"/>
    </row>
    <row r="48" spans="1:103" s="109" customFormat="1" ht="3" customHeight="1">
      <c r="A48" s="123"/>
      <c r="B48" s="123"/>
      <c r="C48" s="122">
        <f>IF(C44="",0,IF(AND(NOT(OR(MOD(C44+1,7)=0,MOD(C44+1,7)=1)),COUNTIF(A49:A1143,C44+1)=0),C44+1,0))</f>
        <v>0</v>
      </c>
      <c r="D48" s="122"/>
      <c r="E48" s="122"/>
      <c r="F48" s="122"/>
      <c r="G48" s="122"/>
      <c r="H48" s="122"/>
      <c r="I48" s="120"/>
      <c r="J48" s="120"/>
      <c r="K48" s="108"/>
      <c r="L48" s="108"/>
      <c r="M48" s="108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I48" s="126"/>
      <c r="BQ48" s="126"/>
      <c r="CY48" s="126"/>
    </row>
    <row r="49" spans="1:103" s="109" customFormat="1" ht="3" customHeight="1">
      <c r="A49" s="124">
        <v>36526</v>
      </c>
      <c r="B49" s="123"/>
      <c r="C49" s="122">
        <f>IF(C44="",0,IF(AND(NOT(OR(MOD(C44+2,7)=0,MOD(C44+2,7)=1)),COUNTIF(A49:A1143,C44+2)=0),C44+2,0))</f>
        <v>0</v>
      </c>
      <c r="D49" s="122"/>
      <c r="E49" s="122"/>
      <c r="F49" s="122"/>
      <c r="G49" s="122"/>
      <c r="H49" s="122"/>
      <c r="I49" s="120"/>
      <c r="J49" s="120"/>
      <c r="K49" s="108"/>
      <c r="L49" s="108"/>
      <c r="M49" s="108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I49" s="126"/>
      <c r="BQ49" s="126"/>
      <c r="CY49" s="126"/>
    </row>
    <row r="50" spans="1:103" s="109" customFormat="1" ht="3" customHeight="1">
      <c r="A50" s="124">
        <v>36527</v>
      </c>
      <c r="B50" s="123"/>
      <c r="C50" s="122">
        <f>IF(C44="",0,IF(AND(NOT(OR(MOD(C44+3,7)=0,MOD(C44+3,7)=1)),COUNTIF(A49:A1143,C44+3)=0),C44+3,0))</f>
        <v>0</v>
      </c>
      <c r="D50" s="122"/>
      <c r="E50" s="122"/>
      <c r="F50" s="122"/>
      <c r="G50" s="122"/>
      <c r="H50" s="122"/>
      <c r="I50" s="120"/>
      <c r="J50" s="120"/>
      <c r="K50" s="108"/>
      <c r="L50" s="108"/>
      <c r="M50" s="108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I50" s="126"/>
      <c r="BQ50" s="126"/>
      <c r="CY50" s="126"/>
    </row>
    <row r="51" spans="1:103" s="109" customFormat="1" ht="3" customHeight="1">
      <c r="A51" s="124">
        <v>36528</v>
      </c>
      <c r="B51" s="123"/>
      <c r="C51" s="122">
        <f>IF(C44="",0,IF(AND(NOT(OR(MOD(C44+4,7)=0,MOD(C44+4,7)=1)),COUNTIF(A49:A1143,C44+4)=0),C44+4,0))</f>
        <v>0</v>
      </c>
      <c r="D51" s="122"/>
      <c r="E51" s="122"/>
      <c r="F51" s="122"/>
      <c r="G51" s="122"/>
      <c r="H51" s="122"/>
      <c r="I51" s="120"/>
      <c r="J51" s="120"/>
      <c r="K51" s="108"/>
      <c r="L51" s="108"/>
      <c r="M51" s="108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I51" s="126"/>
      <c r="BQ51" s="126"/>
      <c r="CY51" s="126"/>
    </row>
    <row r="52" spans="1:103" s="109" customFormat="1" ht="3" customHeight="1">
      <c r="A52" s="124">
        <v>36535</v>
      </c>
      <c r="B52" s="123"/>
      <c r="C52" s="122">
        <f>IF(C44="",0,IF(AND(NOT(OR(MOD(C44+5,7)=0,MOD(C44+5,7)=1)),COUNTIF(A49:A1143,C44+5)=0),C44+5,0))</f>
        <v>0</v>
      </c>
      <c r="D52" s="122"/>
      <c r="E52" s="122"/>
      <c r="F52" s="122"/>
      <c r="G52" s="122"/>
      <c r="H52" s="122"/>
      <c r="I52" s="120"/>
      <c r="J52" s="120"/>
      <c r="K52" s="108"/>
      <c r="L52" s="108"/>
      <c r="M52" s="108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I52" s="126"/>
      <c r="BQ52" s="126"/>
      <c r="CY52" s="126"/>
    </row>
    <row r="53" spans="1:103" s="109" customFormat="1" ht="3" customHeight="1">
      <c r="A53" s="124">
        <v>36567</v>
      </c>
      <c r="B53" s="123"/>
      <c r="C53" s="122">
        <f>IF(C44="",0,IF(AND(NOT(OR(MOD(C44+6,7)=0,MOD(C44+6,7)=1)),COUNTIF(A49:A1143,C44+6)=0),C44+6,0))</f>
        <v>0</v>
      </c>
      <c r="D53" s="122"/>
      <c r="E53" s="122"/>
      <c r="F53" s="122"/>
      <c r="G53" s="122"/>
      <c r="H53" s="122"/>
      <c r="I53" s="120"/>
      <c r="J53" s="120"/>
      <c r="K53" s="108"/>
      <c r="L53" s="108"/>
      <c r="M53" s="108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I53" s="126"/>
      <c r="BQ53" s="126"/>
      <c r="CY53" s="126"/>
    </row>
    <row r="54" spans="1:103" s="109" customFormat="1" ht="3" customHeight="1">
      <c r="A54" s="124">
        <v>36605</v>
      </c>
      <c r="B54" s="123"/>
      <c r="C54" s="122">
        <f>IF(C44="",0,IF(AND(NOT(OR(MOD(C44+7,7)=0,MOD(C44+7,7)=1)),COUNTIF(A49:A1143,C44+7)=0),C44+7,0))</f>
        <v>0</v>
      </c>
      <c r="D54" s="122"/>
      <c r="E54" s="122"/>
      <c r="F54" s="122"/>
      <c r="G54" s="122"/>
      <c r="H54" s="122"/>
      <c r="I54" s="120"/>
      <c r="J54" s="120"/>
      <c r="K54" s="108"/>
      <c r="L54" s="108"/>
      <c r="M54" s="108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I54" s="126"/>
      <c r="BQ54" s="126"/>
      <c r="CY54" s="126"/>
    </row>
    <row r="55" spans="1:103" s="109" customFormat="1" ht="3" customHeight="1">
      <c r="A55" s="124">
        <v>36645</v>
      </c>
      <c r="B55" s="123"/>
      <c r="C55" s="122">
        <f>IF(C44="",0,IF(AND(NOT(OR(MOD(C44+8,7)=0,MOD(C44+8,7)=1)),COUNTIF(A49:A1143,C44+8)=0),C44+8,0))</f>
        <v>0</v>
      </c>
      <c r="D55" s="122"/>
      <c r="E55" s="122"/>
      <c r="F55" s="122"/>
      <c r="G55" s="122"/>
      <c r="H55" s="122"/>
      <c r="I55" s="120"/>
      <c r="J55" s="120"/>
      <c r="K55" s="108"/>
      <c r="L55" s="108"/>
      <c r="M55" s="108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I55" s="126"/>
      <c r="BQ55" s="126"/>
      <c r="CY55" s="126"/>
    </row>
    <row r="56" spans="1:103" s="109" customFormat="1" ht="3" customHeight="1">
      <c r="A56" s="124">
        <v>36649</v>
      </c>
      <c r="B56" s="123"/>
      <c r="C56" s="122">
        <f>IF(C44="",0,IF(AND(NOT(OR(MOD(C44+9,7)=0,MOD(C44+9,7)=1)),COUNTIF(A49:A1143,C44+9)=0),C44+9,0))</f>
        <v>0</v>
      </c>
      <c r="D56" s="122"/>
      <c r="E56" s="122"/>
      <c r="F56" s="122"/>
      <c r="G56" s="122"/>
      <c r="H56" s="122"/>
      <c r="I56" s="120"/>
      <c r="J56" s="120"/>
      <c r="K56" s="108"/>
      <c r="L56" s="108"/>
      <c r="M56" s="108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I56" s="126"/>
      <c r="BQ56" s="126"/>
      <c r="CY56" s="126"/>
    </row>
    <row r="57" spans="1:103" s="109" customFormat="1" ht="6.75" customHeight="1">
      <c r="A57" s="124">
        <v>36650</v>
      </c>
      <c r="B57" s="123"/>
      <c r="C57" s="120"/>
      <c r="D57" s="120"/>
      <c r="E57" s="120"/>
      <c r="F57" s="120"/>
      <c r="G57" s="120"/>
      <c r="H57" s="120"/>
      <c r="I57" s="120"/>
      <c r="J57" s="120"/>
      <c r="K57" s="108"/>
      <c r="L57" s="108"/>
      <c r="M57" s="108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I57" s="126"/>
      <c r="BQ57" s="126"/>
      <c r="CY57" s="126"/>
    </row>
    <row r="58" spans="1:103" s="109" customFormat="1" ht="6.75" customHeight="1">
      <c r="A58" s="124">
        <v>36651</v>
      </c>
      <c r="B58" s="123"/>
      <c r="C58" s="123"/>
      <c r="D58" s="123"/>
      <c r="E58" s="123"/>
      <c r="F58" s="123"/>
      <c r="G58" s="123"/>
      <c r="H58" s="123"/>
      <c r="I58" s="123"/>
      <c r="J58" s="12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I58" s="126"/>
      <c r="BQ58" s="126"/>
      <c r="CY58" s="126"/>
    </row>
    <row r="59" spans="1:103" s="109" customFormat="1" ht="6.75" customHeight="1">
      <c r="A59" s="124">
        <v>36727</v>
      </c>
      <c r="B59" s="123"/>
      <c r="C59" s="123"/>
      <c r="D59" s="123"/>
      <c r="E59" s="123"/>
      <c r="F59" s="123"/>
      <c r="G59" s="123"/>
      <c r="H59" s="123"/>
      <c r="I59" s="123"/>
      <c r="J59" s="123"/>
      <c r="X59" s="127"/>
      <c r="Y59" s="127"/>
      <c r="Z59" s="127"/>
      <c r="AI59" s="126"/>
      <c r="BQ59" s="126"/>
      <c r="CY59" s="126"/>
    </row>
    <row r="60" spans="1:103" s="109" customFormat="1" ht="6.75" customHeight="1">
      <c r="A60" s="124">
        <v>36784</v>
      </c>
      <c r="B60" s="123"/>
      <c r="C60" s="123"/>
      <c r="D60" s="123"/>
      <c r="E60" s="123"/>
      <c r="F60" s="123"/>
      <c r="G60" s="123"/>
      <c r="H60" s="123"/>
      <c r="I60" s="123"/>
      <c r="J60" s="123"/>
      <c r="X60" s="127"/>
      <c r="Y60" s="127"/>
      <c r="Z60" s="127"/>
      <c r="AI60" s="126"/>
      <c r="BQ60" s="126"/>
      <c r="CY60" s="126"/>
    </row>
    <row r="61" spans="1:103" s="109" customFormat="1" ht="6.75" customHeight="1">
      <c r="A61" s="124">
        <v>36792</v>
      </c>
      <c r="B61" s="123"/>
      <c r="C61" s="123"/>
      <c r="D61" s="123"/>
      <c r="E61" s="123"/>
      <c r="F61" s="123"/>
      <c r="G61" s="123"/>
      <c r="H61" s="123"/>
      <c r="I61" s="123"/>
      <c r="J61" s="123"/>
      <c r="X61" s="127"/>
      <c r="Y61" s="127"/>
      <c r="Z61" s="127"/>
      <c r="AI61" s="126"/>
      <c r="BQ61" s="126"/>
      <c r="CY61" s="126"/>
    </row>
    <row r="62" spans="1:103" s="109" customFormat="1" ht="6.75" customHeight="1">
      <c r="A62" s="124">
        <v>36808</v>
      </c>
      <c r="B62" s="123"/>
      <c r="C62" s="123"/>
      <c r="D62" s="123"/>
      <c r="E62" s="123"/>
      <c r="F62" s="123"/>
      <c r="G62" s="123"/>
      <c r="H62" s="123"/>
      <c r="I62" s="123"/>
      <c r="J62" s="123"/>
      <c r="X62" s="127"/>
      <c r="Y62" s="127"/>
      <c r="Z62" s="127"/>
      <c r="AI62" s="126"/>
      <c r="BQ62" s="126"/>
      <c r="CY62" s="126"/>
    </row>
    <row r="63" spans="1:26" ht="6.75" customHeight="1">
      <c r="A63" s="124">
        <v>36833</v>
      </c>
      <c r="B63" s="3"/>
      <c r="C63" s="3"/>
      <c r="D63" s="3"/>
      <c r="E63" s="3"/>
      <c r="F63" s="3"/>
      <c r="G63" s="3"/>
      <c r="H63" s="3"/>
      <c r="I63" s="3"/>
      <c r="J63" s="3"/>
      <c r="X63" s="128"/>
      <c r="Y63" s="128"/>
      <c r="Z63" s="128"/>
    </row>
    <row r="64" spans="1:26" ht="6.75" customHeight="1">
      <c r="A64" s="124">
        <v>36853</v>
      </c>
      <c r="B64" s="3"/>
      <c r="C64" s="3"/>
      <c r="D64" s="3"/>
      <c r="E64" s="3"/>
      <c r="F64" s="3"/>
      <c r="G64" s="3"/>
      <c r="H64" s="3"/>
      <c r="I64" s="3"/>
      <c r="J64" s="3"/>
      <c r="X64" s="128"/>
      <c r="Y64" s="128"/>
      <c r="Z64" s="128"/>
    </row>
    <row r="65" spans="1:26" ht="6.75" customHeight="1">
      <c r="A65" s="124">
        <v>36883</v>
      </c>
      <c r="B65" s="3"/>
      <c r="C65" s="3"/>
      <c r="D65" s="3"/>
      <c r="E65" s="3"/>
      <c r="F65" s="3"/>
      <c r="G65" s="3"/>
      <c r="H65" s="3"/>
      <c r="I65" s="3"/>
      <c r="J65" s="3"/>
      <c r="X65" s="128"/>
      <c r="Y65" s="128"/>
      <c r="Z65" s="128"/>
    </row>
    <row r="66" spans="1:26" ht="6.75" customHeight="1">
      <c r="A66" s="124">
        <v>36889</v>
      </c>
      <c r="B66" s="3"/>
      <c r="C66" s="3"/>
      <c r="D66" s="3"/>
      <c r="E66" s="3"/>
      <c r="F66" s="3"/>
      <c r="G66" s="3"/>
      <c r="H66" s="3"/>
      <c r="I66" s="3"/>
      <c r="J66" s="3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1:26" ht="6.75" customHeight="1">
      <c r="A67" s="124">
        <v>36890</v>
      </c>
      <c r="B67" s="3"/>
      <c r="C67" s="3"/>
      <c r="D67" s="3"/>
      <c r="E67" s="3"/>
      <c r="F67" s="3"/>
      <c r="G67" s="3"/>
      <c r="H67" s="3"/>
      <c r="I67" s="3"/>
      <c r="J67" s="3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6.75" customHeight="1">
      <c r="A68" s="124">
        <v>36891</v>
      </c>
      <c r="B68" s="3"/>
      <c r="C68" s="3"/>
      <c r="D68" s="3"/>
      <c r="E68" s="3"/>
      <c r="F68" s="3"/>
      <c r="G68" s="3"/>
      <c r="H68" s="3"/>
      <c r="I68" s="3"/>
      <c r="J68" s="3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6.75" customHeight="1">
      <c r="A69" s="124">
        <v>36892</v>
      </c>
      <c r="B69" s="3"/>
      <c r="C69" s="3"/>
      <c r="D69" s="3"/>
      <c r="E69" s="3"/>
      <c r="F69" s="3"/>
      <c r="G69" s="3"/>
      <c r="H69" s="3"/>
      <c r="I69" s="3"/>
      <c r="J69" s="3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6.75" customHeight="1">
      <c r="A70" s="124">
        <v>36893</v>
      </c>
      <c r="B70" s="3"/>
      <c r="C70" s="3"/>
      <c r="D70" s="3"/>
      <c r="E70" s="3"/>
      <c r="F70" s="3"/>
      <c r="G70" s="3"/>
      <c r="H70" s="3"/>
      <c r="I70" s="3"/>
      <c r="J70" s="3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6.75" customHeight="1">
      <c r="A71" s="124">
        <v>36894</v>
      </c>
      <c r="B71" s="3"/>
      <c r="C71" s="3"/>
      <c r="D71" s="3"/>
      <c r="E71" s="3"/>
      <c r="F71" s="3"/>
      <c r="G71" s="3"/>
      <c r="H71" s="3"/>
      <c r="I71" s="3"/>
      <c r="J71" s="3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6.75" customHeight="1">
      <c r="A72" s="124">
        <v>36899</v>
      </c>
      <c r="B72" s="3"/>
      <c r="C72" s="3"/>
      <c r="D72" s="3"/>
      <c r="E72" s="3"/>
      <c r="F72" s="3"/>
      <c r="G72" s="3"/>
      <c r="H72" s="3"/>
      <c r="I72" s="3"/>
      <c r="J72" s="3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10" ht="6.75" customHeight="1">
      <c r="A73" s="124">
        <v>36933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6.75" customHeight="1">
      <c r="A74" s="124">
        <v>36934</v>
      </c>
      <c r="B74" s="3"/>
      <c r="C74" s="3"/>
      <c r="D74" s="3"/>
      <c r="E74" s="3"/>
      <c r="F74" s="3"/>
      <c r="G74" s="3"/>
      <c r="H74" s="3"/>
      <c r="I74" s="3"/>
      <c r="J74" s="3"/>
    </row>
    <row r="75" spans="1:10" ht="6.75" customHeight="1">
      <c r="A75" s="124">
        <v>36970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6.75" customHeight="1">
      <c r="A76" s="124">
        <v>37010</v>
      </c>
      <c r="B76" s="3"/>
      <c r="C76" s="3"/>
      <c r="D76" s="3"/>
      <c r="E76" s="3"/>
      <c r="F76" s="3"/>
      <c r="G76" s="3"/>
      <c r="H76" s="3"/>
      <c r="I76" s="3"/>
      <c r="J76" s="3"/>
    </row>
    <row r="77" spans="1:10" ht="6.75" customHeight="1">
      <c r="A77" s="124">
        <v>37011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6.75" customHeight="1">
      <c r="A78" s="124">
        <v>37014</v>
      </c>
      <c r="B78" s="3"/>
      <c r="C78" s="3"/>
      <c r="D78" s="3"/>
      <c r="E78" s="3"/>
      <c r="F78" s="3"/>
      <c r="G78" s="3"/>
      <c r="H78" s="3"/>
      <c r="I78" s="3"/>
      <c r="J78" s="3"/>
    </row>
    <row r="79" spans="1:10" ht="6.75" customHeight="1">
      <c r="A79" s="124">
        <v>37015</v>
      </c>
      <c r="B79" s="3"/>
      <c r="C79" s="3"/>
      <c r="D79" s="3"/>
      <c r="E79" s="3"/>
      <c r="F79" s="3"/>
      <c r="G79" s="3"/>
      <c r="H79" s="3"/>
      <c r="I79" s="3"/>
      <c r="J79" s="3"/>
    </row>
    <row r="80" spans="1:10" ht="6.75" customHeight="1">
      <c r="A80" s="124">
        <v>37016</v>
      </c>
      <c r="B80" s="3"/>
      <c r="C80" s="3"/>
      <c r="D80" s="3"/>
      <c r="E80" s="3"/>
      <c r="F80" s="3"/>
      <c r="G80" s="3"/>
      <c r="H80" s="3"/>
      <c r="I80" s="3"/>
      <c r="J80" s="3"/>
    </row>
    <row r="81" spans="1:10" ht="6.75" customHeight="1">
      <c r="A81" s="124">
        <v>37092</v>
      </c>
      <c r="B81" s="3"/>
      <c r="C81" s="3"/>
      <c r="D81" s="3"/>
      <c r="E81" s="3"/>
      <c r="F81" s="3"/>
      <c r="G81" s="3"/>
      <c r="H81" s="3"/>
      <c r="I81" s="3"/>
      <c r="J81" s="3"/>
    </row>
    <row r="82" spans="1:10" ht="6.75" customHeight="1">
      <c r="A82" s="124">
        <v>37149</v>
      </c>
      <c r="B82" s="3"/>
      <c r="C82" s="3"/>
      <c r="D82" s="3"/>
      <c r="E82" s="3"/>
      <c r="F82" s="3"/>
      <c r="G82" s="3"/>
      <c r="H82" s="3"/>
      <c r="I82" s="3"/>
      <c r="J82" s="3"/>
    </row>
    <row r="83" spans="1:10" ht="6.75" customHeight="1">
      <c r="A83" s="124">
        <v>37157</v>
      </c>
      <c r="B83" s="3"/>
      <c r="C83" s="3"/>
      <c r="D83" s="3"/>
      <c r="E83" s="3"/>
      <c r="F83" s="3"/>
      <c r="G83" s="3"/>
      <c r="H83" s="3"/>
      <c r="I83" s="3"/>
      <c r="J83" s="3"/>
    </row>
    <row r="84" spans="1:10" ht="6.75" customHeight="1">
      <c r="A84" s="124">
        <v>37158</v>
      </c>
      <c r="B84" s="3"/>
      <c r="C84" s="3"/>
      <c r="D84" s="3"/>
      <c r="E84" s="3"/>
      <c r="F84" s="3"/>
      <c r="G84" s="3"/>
      <c r="H84" s="3"/>
      <c r="I84" s="3"/>
      <c r="J84" s="3"/>
    </row>
    <row r="85" spans="1:10" ht="6.75" customHeight="1">
      <c r="A85" s="124">
        <v>37172</v>
      </c>
      <c r="B85" s="3"/>
      <c r="C85" s="3"/>
      <c r="D85" s="3"/>
      <c r="E85" s="3"/>
      <c r="F85" s="3"/>
      <c r="G85" s="3"/>
      <c r="H85" s="3"/>
      <c r="I85" s="3"/>
      <c r="J85" s="3"/>
    </row>
    <row r="86" spans="1:10" ht="6.75" customHeight="1">
      <c r="A86" s="124">
        <v>37198</v>
      </c>
      <c r="B86" s="3"/>
      <c r="C86" s="3"/>
      <c r="D86" s="3"/>
      <c r="E86" s="3"/>
      <c r="F86" s="3"/>
      <c r="G86" s="3"/>
      <c r="H86" s="3"/>
      <c r="I86" s="3"/>
      <c r="J86" s="3"/>
    </row>
    <row r="87" spans="1:10" ht="6.75" customHeight="1">
      <c r="A87" s="124">
        <v>37218</v>
      </c>
      <c r="B87" s="3"/>
      <c r="C87" s="3"/>
      <c r="D87" s="3"/>
      <c r="E87" s="3"/>
      <c r="F87" s="3"/>
      <c r="G87" s="3"/>
      <c r="H87" s="3"/>
      <c r="I87" s="3"/>
      <c r="J87" s="3"/>
    </row>
    <row r="88" spans="1:10" ht="6.75" customHeight="1">
      <c r="A88" s="124">
        <v>37248</v>
      </c>
      <c r="B88" s="3"/>
      <c r="C88" s="3"/>
      <c r="D88" s="3"/>
      <c r="E88" s="3"/>
      <c r="F88" s="3"/>
      <c r="G88" s="3"/>
      <c r="H88" s="3"/>
      <c r="I88" s="3"/>
      <c r="J88" s="3"/>
    </row>
    <row r="89" spans="1:10" ht="6.75" customHeight="1">
      <c r="A89" s="124">
        <v>37249</v>
      </c>
      <c r="B89" s="3"/>
      <c r="C89" s="3"/>
      <c r="D89" s="3"/>
      <c r="E89" s="3"/>
      <c r="F89" s="3"/>
      <c r="G89" s="3"/>
      <c r="H89" s="3"/>
      <c r="I89" s="3"/>
      <c r="J89" s="3"/>
    </row>
    <row r="90" spans="1:10" ht="6.75" customHeight="1">
      <c r="A90" s="124">
        <v>37254</v>
      </c>
      <c r="B90" s="3"/>
      <c r="C90" s="3"/>
      <c r="D90" s="3"/>
      <c r="E90" s="3"/>
      <c r="F90" s="3"/>
      <c r="G90" s="3"/>
      <c r="H90" s="3"/>
      <c r="I90" s="3"/>
      <c r="J90" s="3"/>
    </row>
    <row r="91" spans="1:10" ht="6.75" customHeight="1">
      <c r="A91" s="124">
        <v>37255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6.75" customHeight="1">
      <c r="A92" s="124">
        <v>37256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ht="6.75" customHeight="1">
      <c r="A93" s="124">
        <v>37257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6.75" customHeight="1">
      <c r="A94" s="124">
        <v>37258</v>
      </c>
      <c r="B94" s="3"/>
      <c r="C94" s="3"/>
      <c r="D94" s="3"/>
      <c r="E94" s="3"/>
      <c r="F94" s="3"/>
      <c r="G94" s="3"/>
      <c r="H94" s="3"/>
      <c r="I94" s="3"/>
      <c r="J94" s="3"/>
    </row>
    <row r="95" spans="1:10" ht="6.75" customHeight="1">
      <c r="A95" s="124">
        <v>37259</v>
      </c>
      <c r="B95" s="3"/>
      <c r="C95" s="3"/>
      <c r="D95" s="3"/>
      <c r="E95" s="3"/>
      <c r="F95" s="3"/>
      <c r="G95" s="3"/>
      <c r="H95" s="3"/>
      <c r="I95" s="3"/>
      <c r="J95" s="3"/>
    </row>
    <row r="96" spans="1:10" ht="6.75" customHeight="1">
      <c r="A96" s="124">
        <v>37270</v>
      </c>
      <c r="B96" s="3"/>
      <c r="C96" s="3"/>
      <c r="D96" s="3"/>
      <c r="E96" s="3"/>
      <c r="F96" s="3"/>
      <c r="G96" s="3"/>
      <c r="H96" s="3"/>
      <c r="I96" s="3"/>
      <c r="J96" s="3"/>
    </row>
    <row r="97" spans="1:10" ht="6.75" customHeight="1">
      <c r="A97" s="124">
        <v>37298</v>
      </c>
      <c r="B97" s="3"/>
      <c r="C97" s="3"/>
      <c r="D97" s="3"/>
      <c r="E97" s="3"/>
      <c r="F97" s="3"/>
      <c r="G97" s="3"/>
      <c r="H97" s="3"/>
      <c r="I97" s="3"/>
      <c r="J97" s="3"/>
    </row>
    <row r="98" spans="1:10" ht="6.75" customHeight="1">
      <c r="A98" s="124">
        <v>37336</v>
      </c>
      <c r="B98" s="3"/>
      <c r="C98" s="3"/>
      <c r="D98" s="3"/>
      <c r="E98" s="3"/>
      <c r="F98" s="3"/>
      <c r="G98" s="3"/>
      <c r="H98" s="3"/>
      <c r="I98" s="3"/>
      <c r="J98" s="3"/>
    </row>
    <row r="99" spans="1:10" ht="6.75" customHeight="1">
      <c r="A99" s="124">
        <v>37375</v>
      </c>
      <c r="B99" s="3"/>
      <c r="C99" s="3"/>
      <c r="D99" s="3"/>
      <c r="E99" s="3"/>
      <c r="F99" s="3"/>
      <c r="G99" s="3"/>
      <c r="H99" s="3"/>
      <c r="I99" s="3"/>
      <c r="J99" s="3"/>
    </row>
    <row r="100" spans="1:10" ht="6.75" customHeight="1">
      <c r="A100" s="124">
        <v>37379</v>
      </c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6.75" customHeight="1">
      <c r="A101" s="124">
        <v>37380</v>
      </c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6.75" customHeight="1">
      <c r="A102" s="124">
        <v>37381</v>
      </c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6.75" customHeight="1">
      <c r="A103" s="124">
        <v>37382</v>
      </c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6.75" customHeight="1">
      <c r="A104" s="124">
        <v>37457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6.75" customHeight="1">
      <c r="A105" s="124">
        <v>37514</v>
      </c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6.75" customHeight="1">
      <c r="A106" s="124">
        <v>37515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6.75" customHeight="1">
      <c r="A107" s="124">
        <v>37522</v>
      </c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6.75" customHeight="1">
      <c r="A108" s="124">
        <v>37543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6.75" customHeight="1">
      <c r="A109" s="124">
        <v>37563</v>
      </c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6.75" customHeight="1">
      <c r="A110" s="124">
        <v>37564</v>
      </c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6.75" customHeight="1">
      <c r="A111" s="124">
        <v>37583</v>
      </c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6.75" customHeight="1">
      <c r="A112" s="124">
        <v>37613</v>
      </c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6.75" customHeight="1">
      <c r="A113" s="124">
        <v>37619</v>
      </c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6.75" customHeight="1">
      <c r="A114" s="124">
        <v>37620</v>
      </c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6.75" customHeight="1">
      <c r="A115" s="124">
        <v>37621</v>
      </c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6.75" customHeight="1">
      <c r="A116" s="124">
        <v>37622</v>
      </c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6.75" customHeight="1">
      <c r="A117" s="124">
        <v>37623</v>
      </c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6.75" customHeight="1">
      <c r="A118" s="124">
        <v>37624</v>
      </c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6.75" customHeight="1">
      <c r="A119" s="124">
        <v>37634</v>
      </c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6.75" customHeight="1">
      <c r="A120" s="124">
        <v>37663</v>
      </c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6.75" customHeight="1">
      <c r="A121" s="124">
        <v>37701</v>
      </c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6.75" customHeight="1">
      <c r="A122" s="124">
        <v>37740</v>
      </c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6.75" customHeight="1">
      <c r="A123" s="124">
        <v>37744</v>
      </c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6.75" customHeight="1">
      <c r="A124" s="124">
        <v>37746</v>
      </c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6.75" customHeight="1">
      <c r="A125" s="124">
        <v>37823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6.75" customHeight="1">
      <c r="A126" s="124">
        <v>37879</v>
      </c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6.75" customHeight="1">
      <c r="A127" s="124">
        <v>37887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6.75" customHeight="1">
      <c r="A128" s="124">
        <v>37907</v>
      </c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6.75" customHeight="1">
      <c r="A129" s="124">
        <v>37928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6.75" customHeight="1">
      <c r="A130" s="124">
        <v>37948</v>
      </c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6.75" customHeight="1">
      <c r="A131" s="124">
        <v>37949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6.75" customHeight="1">
      <c r="A132" s="124">
        <v>37978</v>
      </c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6.75" customHeight="1">
      <c r="A133" s="124">
        <v>37984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6.75" customHeight="1">
      <c r="A134" s="124">
        <v>37985</v>
      </c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6.75" customHeight="1">
      <c r="A135" s="124">
        <v>37986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6.75" customHeight="1">
      <c r="A136" s="124">
        <v>37987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6.75" customHeight="1">
      <c r="A137" s="124">
        <v>37988</v>
      </c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6.75" customHeight="1">
      <c r="A138" s="124">
        <v>37989</v>
      </c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6.75" customHeight="1">
      <c r="A139" s="124">
        <v>37998</v>
      </c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6.75" customHeight="1">
      <c r="A140" s="124">
        <v>38028</v>
      </c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6.75" customHeight="1">
      <c r="A141" s="124">
        <v>38066</v>
      </c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6.75" customHeight="1">
      <c r="A142" s="124">
        <v>38106</v>
      </c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6.75" customHeight="1">
      <c r="A143" s="124">
        <v>38110</v>
      </c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6.75" customHeight="1">
      <c r="A144" s="124">
        <v>38111</v>
      </c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6.75" customHeight="1">
      <c r="A145" s="124">
        <v>38112</v>
      </c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6.75" customHeight="1">
      <c r="A146" s="124">
        <v>38187</v>
      </c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6.75" customHeight="1">
      <c r="A147" s="124">
        <v>38250</v>
      </c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6.75" customHeight="1">
      <c r="A148" s="124">
        <v>38253</v>
      </c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6.75" customHeight="1">
      <c r="A149" s="124">
        <v>38271</v>
      </c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6.75" customHeight="1">
      <c r="A150" s="124">
        <v>38294</v>
      </c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6.75" customHeight="1">
      <c r="A151" s="124">
        <v>38314</v>
      </c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6.75" customHeight="1">
      <c r="A152" s="124">
        <v>38344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6.75" customHeight="1">
      <c r="A153" s="124">
        <v>38350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6.75" customHeight="1">
      <c r="A154" s="124">
        <v>38351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6.75" customHeight="1">
      <c r="A155" s="124">
        <v>38352</v>
      </c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6.75" customHeight="1">
      <c r="A156" s="124">
        <v>38353</v>
      </c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6.75" customHeight="1">
      <c r="A157" s="124">
        <v>38354</v>
      </c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6.75" customHeight="1">
      <c r="A158" s="124">
        <v>38355</v>
      </c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6.75" customHeight="1">
      <c r="A159" s="124">
        <v>38362</v>
      </c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6.75" customHeight="1">
      <c r="A160" s="124">
        <v>38394</v>
      </c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6.75" customHeight="1">
      <c r="A161" s="124">
        <v>38431</v>
      </c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6.75" customHeight="1">
      <c r="A162" s="124">
        <v>38432</v>
      </c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6.75" customHeight="1">
      <c r="A163" s="124">
        <v>38471</v>
      </c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6.75" customHeight="1">
      <c r="A164" s="124">
        <v>38475</v>
      </c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6.75" customHeight="1">
      <c r="A165" s="124">
        <v>38476</v>
      </c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6.75" customHeight="1">
      <c r="A166" s="124">
        <v>38477</v>
      </c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6.75" customHeight="1">
      <c r="A167" s="124">
        <v>38551</v>
      </c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6.75" customHeight="1">
      <c r="A168" s="124">
        <v>38614</v>
      </c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6.75" customHeight="1">
      <c r="A169" s="124">
        <v>38618</v>
      </c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6.75" customHeight="1">
      <c r="A170" s="124">
        <v>38635</v>
      </c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6.75" customHeight="1">
      <c r="A171" s="124">
        <v>38659</v>
      </c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6.75" customHeight="1">
      <c r="A172" s="124">
        <v>38679</v>
      </c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6.75" customHeight="1">
      <c r="A173" s="124">
        <v>38709</v>
      </c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6.75" customHeight="1">
      <c r="A174" s="124">
        <v>38715</v>
      </c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6.75" customHeight="1">
      <c r="A175" s="124">
        <v>38716</v>
      </c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6.75" customHeight="1">
      <c r="A176" s="124">
        <v>38717</v>
      </c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6.75" customHeight="1">
      <c r="A177" s="124">
        <v>38718</v>
      </c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6.75" customHeight="1">
      <c r="A178" s="124">
        <v>38719</v>
      </c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6.75" customHeight="1">
      <c r="A179" s="124">
        <v>38720</v>
      </c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6.75" customHeight="1">
      <c r="A180" s="124">
        <v>38726</v>
      </c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6.75" customHeight="1">
      <c r="A181" s="124">
        <v>38759</v>
      </c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6.75" customHeight="1">
      <c r="A182" s="124">
        <v>38797</v>
      </c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6.75" customHeight="1">
      <c r="A183" s="124">
        <v>38836</v>
      </c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6.75" customHeight="1">
      <c r="A184" s="124">
        <v>38840</v>
      </c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6.75" customHeight="1">
      <c r="A185" s="124">
        <v>38841</v>
      </c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6.75" customHeight="1">
      <c r="A186" s="124">
        <v>38842</v>
      </c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6.75" customHeight="1">
      <c r="A187" s="124">
        <v>38915</v>
      </c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6.75" customHeight="1">
      <c r="A188" s="124">
        <v>38978</v>
      </c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6.75" customHeight="1">
      <c r="A189" s="124">
        <v>38983</v>
      </c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6.75" customHeight="1">
      <c r="A190" s="124">
        <v>38999</v>
      </c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6.75" customHeight="1">
      <c r="A191" s="124">
        <v>39024</v>
      </c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6.75" customHeight="1">
      <c r="A192" s="124">
        <v>39044</v>
      </c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6.75" customHeight="1">
      <c r="A193" s="124">
        <v>39074</v>
      </c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6.75" customHeight="1">
      <c r="A194" s="124">
        <v>39080</v>
      </c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6.75" customHeight="1">
      <c r="A195" s="124">
        <v>39081</v>
      </c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6.75" customHeight="1">
      <c r="A196" s="124">
        <v>39082</v>
      </c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6.75" customHeight="1">
      <c r="A197" s="124">
        <v>39083</v>
      </c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6.75" customHeight="1">
      <c r="A198" s="124">
        <v>39084</v>
      </c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6.75" customHeight="1">
      <c r="A199" s="124">
        <v>39085</v>
      </c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6.75" customHeight="1">
      <c r="A200" s="124">
        <v>39090</v>
      </c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6.75" customHeight="1">
      <c r="A201" s="124">
        <v>39124</v>
      </c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6.75" customHeight="1">
      <c r="A202" s="124">
        <v>39125</v>
      </c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6.75" customHeight="1">
      <c r="A203" s="124">
        <v>39162</v>
      </c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6.75" customHeight="1">
      <c r="A204" s="124">
        <v>39201</v>
      </c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6.75" customHeight="1">
      <c r="A205" s="124">
        <v>39202</v>
      </c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6.75" customHeight="1">
      <c r="A206" s="124">
        <v>39205</v>
      </c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6.75" customHeight="1">
      <c r="A207" s="124">
        <v>39206</v>
      </c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6.75" customHeight="1">
      <c r="A208" s="124">
        <v>39207</v>
      </c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6.75" customHeight="1">
      <c r="A209" s="124">
        <v>39279</v>
      </c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6.75" customHeight="1">
      <c r="A210" s="124">
        <v>39342</v>
      </c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6.75" customHeight="1">
      <c r="A211" s="124">
        <v>39348</v>
      </c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6.75" customHeight="1">
      <c r="A212" s="124">
        <v>39349</v>
      </c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6.75" customHeight="1">
      <c r="A213" s="124">
        <v>39363</v>
      </c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6.75" customHeight="1">
      <c r="A214" s="124">
        <v>39389</v>
      </c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6.75" customHeight="1">
      <c r="A215" s="124">
        <v>39409</v>
      </c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6.75" customHeight="1">
      <c r="A216" s="124">
        <v>39439</v>
      </c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6.75" customHeight="1">
      <c r="A217" s="124">
        <v>39440</v>
      </c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6.75" customHeight="1">
      <c r="A218" s="124">
        <v>39445</v>
      </c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6.75" customHeight="1">
      <c r="A219" s="124">
        <v>39446</v>
      </c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6.75" customHeight="1">
      <c r="A220" s="124">
        <v>39447</v>
      </c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6.75" customHeight="1">
      <c r="A221" s="124">
        <v>39448</v>
      </c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6.75" customHeight="1">
      <c r="A222" s="124">
        <v>39449</v>
      </c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6.75" customHeight="1">
      <c r="A223" s="124">
        <v>39450</v>
      </c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6.75" customHeight="1">
      <c r="A224" s="124">
        <v>39461</v>
      </c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6.75" customHeight="1">
      <c r="A225" s="124">
        <v>39489</v>
      </c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6.75" customHeight="1">
      <c r="A226" s="124">
        <v>39527</v>
      </c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6.75" customHeight="1">
      <c r="A227" s="124">
        <v>39567</v>
      </c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6.75" customHeight="1">
      <c r="A228" s="124">
        <v>39571</v>
      </c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6.75" customHeight="1">
      <c r="A229" s="124">
        <v>39572</v>
      </c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6.75" customHeight="1">
      <c r="A230" s="124">
        <v>39573</v>
      </c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6.75" customHeight="1">
      <c r="A231" s="124">
        <v>39574</v>
      </c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6.75" customHeight="1">
      <c r="A232" s="124">
        <v>39650</v>
      </c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6.75" customHeight="1">
      <c r="A233" s="124">
        <v>39706</v>
      </c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6.75" customHeight="1">
      <c r="A234" s="124">
        <v>39714</v>
      </c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6.75" customHeight="1">
      <c r="A235" s="124">
        <v>39734</v>
      </c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6.75" customHeight="1">
      <c r="A236" s="124">
        <v>39755</v>
      </c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6.75" customHeight="1">
      <c r="A237" s="124">
        <v>39775</v>
      </c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6.75" customHeight="1">
      <c r="A238" s="124">
        <v>39776</v>
      </c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6.75" customHeight="1">
      <c r="A239" s="124">
        <v>39805</v>
      </c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6.75" customHeight="1">
      <c r="A240" s="124">
        <v>39811</v>
      </c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6.75" customHeight="1">
      <c r="A241" s="124">
        <v>39812</v>
      </c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6.75" customHeight="1">
      <c r="A242" s="124">
        <v>39813</v>
      </c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6.75" customHeight="1">
      <c r="A243" s="124">
        <v>39814</v>
      </c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6.75" customHeight="1">
      <c r="A244" s="124">
        <v>39815</v>
      </c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6.75" customHeight="1">
      <c r="A245" s="124">
        <v>39816</v>
      </c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6.75" customHeight="1">
      <c r="A246" s="124">
        <v>39825</v>
      </c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6.75" customHeight="1">
      <c r="A247" s="124">
        <v>39855</v>
      </c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6.75" customHeight="1">
      <c r="A248" s="124">
        <v>39892</v>
      </c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6.75" customHeight="1">
      <c r="A249" s="124">
        <v>39932</v>
      </c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6.75" customHeight="1">
      <c r="A250" s="124">
        <v>39936</v>
      </c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6.75" customHeight="1">
      <c r="A251" s="124">
        <v>39937</v>
      </c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6.75" customHeight="1">
      <c r="A252" s="124">
        <v>39938</v>
      </c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6.75" customHeight="1">
      <c r="A253" s="124">
        <v>39939</v>
      </c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6.75" customHeight="1">
      <c r="A254" s="124">
        <v>40014</v>
      </c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6.75" customHeight="1">
      <c r="A255" s="124">
        <v>40077</v>
      </c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6.75" customHeight="1">
      <c r="A256" s="124">
        <v>40078</v>
      </c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6.75" customHeight="1">
      <c r="A257" s="124">
        <v>40079</v>
      </c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6.75" customHeight="1">
      <c r="A258" s="124">
        <v>40098</v>
      </c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6.75" customHeight="1">
      <c r="A259" s="124">
        <v>40120</v>
      </c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6.75" customHeight="1">
      <c r="A260" s="124">
        <v>40140</v>
      </c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6.75" customHeight="1">
      <c r="A261" s="124">
        <v>40170</v>
      </c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6.75" customHeight="1">
      <c r="A262" s="124">
        <v>40176</v>
      </c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6.75" customHeight="1">
      <c r="A263" s="124">
        <v>40177</v>
      </c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6.75" customHeight="1">
      <c r="A264" s="124">
        <v>40178</v>
      </c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6.75" customHeight="1">
      <c r="A265" s="124">
        <v>40179</v>
      </c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6.75" customHeight="1">
      <c r="A266" s="124">
        <v>40180</v>
      </c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6.75" customHeight="1">
      <c r="A267" s="124">
        <v>40181</v>
      </c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6.75" customHeight="1">
      <c r="A268" s="124">
        <v>40189</v>
      </c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6.75" customHeight="1">
      <c r="A269" s="124">
        <v>40220</v>
      </c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6.75" customHeight="1">
      <c r="A270" s="124">
        <v>40258</v>
      </c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6.75" customHeight="1">
      <c r="A271" s="124">
        <v>40259</v>
      </c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6.75" customHeight="1">
      <c r="A272" s="124">
        <v>40297</v>
      </c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6.75" customHeight="1">
      <c r="A273" s="124">
        <v>40301</v>
      </c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6.75" customHeight="1">
      <c r="A274" s="124">
        <v>40302</v>
      </c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6.75" customHeight="1">
      <c r="A275" s="124">
        <v>40303</v>
      </c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6.75" customHeight="1">
      <c r="A276" s="124">
        <v>40378</v>
      </c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6.75" customHeight="1">
      <c r="A277" s="124">
        <v>40441</v>
      </c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6.75" customHeight="1">
      <c r="A278" s="124">
        <v>40444</v>
      </c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6.75" customHeight="1">
      <c r="A279" s="124">
        <v>40462</v>
      </c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6.75" customHeight="1">
      <c r="A280" s="124">
        <v>40485</v>
      </c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6.75" customHeight="1">
      <c r="A281" s="124">
        <v>40505</v>
      </c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6.75" customHeight="1">
      <c r="A282" s="124">
        <v>40535</v>
      </c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6.75" customHeight="1">
      <c r="A283" s="124">
        <v>40541</v>
      </c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6.75" customHeight="1">
      <c r="A284" s="124">
        <v>40542</v>
      </c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6.75" customHeight="1">
      <c r="A285" s="124">
        <v>40543</v>
      </c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6.75" customHeight="1">
      <c r="A286" s="124">
        <v>40544</v>
      </c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6.75" customHeight="1">
      <c r="A287" s="124">
        <v>40545</v>
      </c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6.75" customHeight="1">
      <c r="A288" s="124">
        <v>40546</v>
      </c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6.75" customHeight="1">
      <c r="A289" s="124">
        <v>40553</v>
      </c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6.75" customHeight="1">
      <c r="A290" s="124">
        <v>40585</v>
      </c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6.75" customHeight="1">
      <c r="A291" s="124">
        <v>40623</v>
      </c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6.75" customHeight="1">
      <c r="A292" s="124">
        <v>40662</v>
      </c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6.75" customHeight="1">
      <c r="A293" s="124">
        <v>40666</v>
      </c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6.75" customHeight="1">
      <c r="A294" s="124">
        <v>40667</v>
      </c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6.75" customHeight="1">
      <c r="A295" s="124">
        <v>40668</v>
      </c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6.75" customHeight="1">
      <c r="A296" s="124">
        <v>40742</v>
      </c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6.75" customHeight="1">
      <c r="A297" s="124">
        <v>40805</v>
      </c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6.75" customHeight="1">
      <c r="A298" s="124">
        <v>40809</v>
      </c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6.75" customHeight="1">
      <c r="A299" s="124">
        <v>40826</v>
      </c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6.75" customHeight="1">
      <c r="A300" s="124">
        <v>40850</v>
      </c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6.75" customHeight="1">
      <c r="A301" s="124">
        <v>40870</v>
      </c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6.75" customHeight="1">
      <c r="A302" s="124">
        <v>40900</v>
      </c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6.75" customHeight="1">
      <c r="A303" s="124">
        <v>40906</v>
      </c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6.75" customHeight="1">
      <c r="A304" s="124">
        <v>40907</v>
      </c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6.75" customHeight="1">
      <c r="A305" s="124">
        <v>40908</v>
      </c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6.75" customHeight="1">
      <c r="A306" s="124">
        <v>40909</v>
      </c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6.75" customHeight="1">
      <c r="A307" s="124">
        <v>40910</v>
      </c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6.75" customHeight="1">
      <c r="A308" s="124">
        <v>40911</v>
      </c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6.75" customHeight="1">
      <c r="A309" s="124">
        <v>40917</v>
      </c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6.75" customHeight="1">
      <c r="A310" s="124">
        <v>40950</v>
      </c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6.75" customHeight="1">
      <c r="A311" s="124">
        <v>40988</v>
      </c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6.75" customHeight="1">
      <c r="A312" s="124">
        <v>41028</v>
      </c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6.75" customHeight="1">
      <c r="A313" s="124">
        <v>41029</v>
      </c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6.75" customHeight="1">
      <c r="A314" s="124">
        <v>41032</v>
      </c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6.75" customHeight="1">
      <c r="A315" s="124">
        <v>41033</v>
      </c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6.75" customHeight="1">
      <c r="A316" s="124">
        <v>41034</v>
      </c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6.75" customHeight="1">
      <c r="A317" s="124">
        <v>41106</v>
      </c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6.75" customHeight="1">
      <c r="A318" s="124">
        <v>41169</v>
      </c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6.75" customHeight="1">
      <c r="A319" s="124">
        <v>41174</v>
      </c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6.75" customHeight="1">
      <c r="A320" s="124">
        <v>41190</v>
      </c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6.75" customHeight="1">
      <c r="A321" s="124">
        <v>41216</v>
      </c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6.75" customHeight="1">
      <c r="A322" s="124">
        <v>41236</v>
      </c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6.75" customHeight="1">
      <c r="A323" s="124">
        <v>41266</v>
      </c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6.75" customHeight="1">
      <c r="A324" s="124">
        <v>41267</v>
      </c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6.75" customHeight="1">
      <c r="A325" s="124">
        <v>41272</v>
      </c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6.75" customHeight="1">
      <c r="A326" s="124">
        <v>41273</v>
      </c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6.75" customHeight="1">
      <c r="A327" s="124">
        <v>41274</v>
      </c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6.75" customHeight="1">
      <c r="A328" s="124">
        <v>41275</v>
      </c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6.75" customHeight="1">
      <c r="A329" s="124">
        <v>41276</v>
      </c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6.75" customHeight="1">
      <c r="A330" s="124">
        <v>41277</v>
      </c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6.75" customHeight="1">
      <c r="A331" s="124">
        <v>41288</v>
      </c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6.75" customHeight="1">
      <c r="A332" s="124">
        <v>41316</v>
      </c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6.75" customHeight="1">
      <c r="A333" s="124">
        <v>41353</v>
      </c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6.75" customHeight="1">
      <c r="A334" s="124">
        <v>41393</v>
      </c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6.75" customHeight="1">
      <c r="A335" s="124">
        <v>41397</v>
      </c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6.75" customHeight="1">
      <c r="A336" s="124">
        <v>41398</v>
      </c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6.75" customHeight="1">
      <c r="A337" s="124">
        <v>41399</v>
      </c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6.75" customHeight="1">
      <c r="A338" s="124">
        <v>41400</v>
      </c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6.75" customHeight="1">
      <c r="A339" s="124">
        <v>41470</v>
      </c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6.75" customHeight="1">
      <c r="A340" s="124">
        <v>41533</v>
      </c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6.75" customHeight="1">
      <c r="A341" s="124">
        <v>41540</v>
      </c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6.75" customHeight="1">
      <c r="A342" s="124">
        <v>41561</v>
      </c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6.75" customHeight="1">
      <c r="A343" s="124">
        <v>41581</v>
      </c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6.75" customHeight="1">
      <c r="A344" s="124">
        <v>41582</v>
      </c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6.75" customHeight="1">
      <c r="A345" s="124">
        <v>41601</v>
      </c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6.75" customHeight="1">
      <c r="A346" s="124">
        <v>41631</v>
      </c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6.75" customHeight="1">
      <c r="A347" s="124">
        <v>41637</v>
      </c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6.75" customHeight="1">
      <c r="A348" s="124">
        <v>41638</v>
      </c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6.75" customHeight="1">
      <c r="A349" s="124">
        <v>41639</v>
      </c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6.75" customHeight="1">
      <c r="A350" s="124">
        <v>41640</v>
      </c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6.75" customHeight="1">
      <c r="A351" s="124">
        <v>41641</v>
      </c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6.75" customHeight="1">
      <c r="A352" s="124">
        <v>41642</v>
      </c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6.75" customHeight="1">
      <c r="A353" s="124">
        <v>41652</v>
      </c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6.75" customHeight="1">
      <c r="A354" s="124">
        <v>41681</v>
      </c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6.75" customHeight="1">
      <c r="A355" s="124">
        <v>41719</v>
      </c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6.75" customHeight="1">
      <c r="A356" s="124">
        <v>41758</v>
      </c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6.75" customHeight="1">
      <c r="A357" s="124">
        <v>41762</v>
      </c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6.75" customHeight="1">
      <c r="A358" s="124">
        <v>41763</v>
      </c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6.75" customHeight="1">
      <c r="A359" s="124">
        <v>41764</v>
      </c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6.75" customHeight="1">
      <c r="A360" s="124">
        <v>41765</v>
      </c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6.75" customHeight="1">
      <c r="A361" s="124">
        <v>41841</v>
      </c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6.75" customHeight="1">
      <c r="A362" s="124">
        <v>41897</v>
      </c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6.75" customHeight="1">
      <c r="A363" s="124">
        <v>41905</v>
      </c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6.75" customHeight="1">
      <c r="A364" s="124">
        <v>41925</v>
      </c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6.75" customHeight="1">
      <c r="A365" s="124">
        <v>41946</v>
      </c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6.75" customHeight="1">
      <c r="A366" s="124">
        <v>41966</v>
      </c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6.75" customHeight="1">
      <c r="A367" s="124">
        <v>41967</v>
      </c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6.75" customHeight="1">
      <c r="A368" s="124">
        <v>41996</v>
      </c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6.75" customHeight="1">
      <c r="A369" s="124">
        <v>42002</v>
      </c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6.75" customHeight="1">
      <c r="A370" s="124">
        <v>42003</v>
      </c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6.75" customHeight="1">
      <c r="A371" s="124">
        <v>42004</v>
      </c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6.75" customHeight="1">
      <c r="A372" s="124">
        <v>42005</v>
      </c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6.75" customHeight="1">
      <c r="A373" s="124">
        <v>42006</v>
      </c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6.75" customHeight="1">
      <c r="A374" s="124">
        <v>42007</v>
      </c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6.75" customHeight="1">
      <c r="A375" s="124">
        <v>42016</v>
      </c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6.75" customHeight="1">
      <c r="A376" s="124">
        <v>42046</v>
      </c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6.75" customHeight="1">
      <c r="A377" s="124">
        <v>42084</v>
      </c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6.75" customHeight="1">
      <c r="A378" s="124">
        <v>42123</v>
      </c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6.75" customHeight="1">
      <c r="A379" s="124">
        <v>42127</v>
      </c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6.75" customHeight="1">
      <c r="A380" s="124">
        <v>42128</v>
      </c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6.75" customHeight="1">
      <c r="A381" s="124">
        <v>42129</v>
      </c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6.75" customHeight="1">
      <c r="A382" s="124">
        <v>42130</v>
      </c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6.75" customHeight="1">
      <c r="A383" s="124">
        <v>42205</v>
      </c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6.75" customHeight="1">
      <c r="A384" s="124">
        <v>42268</v>
      </c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6.75" customHeight="1">
      <c r="A385" s="124">
        <v>42269</v>
      </c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6.75" customHeight="1">
      <c r="A386" s="124">
        <v>42270</v>
      </c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6.75" customHeight="1">
      <c r="A387" s="124">
        <v>42289</v>
      </c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6.75" customHeight="1">
      <c r="A388" s="124">
        <v>42311</v>
      </c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6.75" customHeight="1">
      <c r="A389" s="124">
        <v>42331</v>
      </c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6.75" customHeight="1">
      <c r="A390" s="124">
        <v>42361</v>
      </c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6.75" customHeight="1">
      <c r="A391" s="124">
        <v>42367</v>
      </c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6.75" customHeight="1">
      <c r="A392" s="124">
        <v>42368</v>
      </c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6.75" customHeight="1">
      <c r="A393" s="124">
        <v>42369</v>
      </c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6.75" customHeight="1">
      <c r="A394" s="124">
        <v>42370</v>
      </c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6.75" customHeight="1">
      <c r="A395" s="124">
        <v>42371</v>
      </c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6.75" customHeight="1">
      <c r="A396" s="124">
        <v>42372</v>
      </c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6.75" customHeight="1">
      <c r="A397" s="124">
        <v>42380</v>
      </c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6.75" customHeight="1">
      <c r="A398" s="124">
        <v>42411</v>
      </c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6.75" customHeight="1">
      <c r="A399" s="124">
        <v>42449</v>
      </c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6.75" customHeight="1">
      <c r="A400" s="124">
        <v>42450</v>
      </c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6.75" customHeight="1">
      <c r="A401" s="124">
        <v>42489</v>
      </c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6.75" customHeight="1">
      <c r="A402" s="124">
        <v>42493</v>
      </c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6.75" customHeight="1">
      <c r="A403" s="124">
        <v>42494</v>
      </c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6.75" customHeight="1">
      <c r="A404" s="124">
        <v>42495</v>
      </c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6.75" customHeight="1">
      <c r="A405" s="124">
        <v>42569</v>
      </c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6.75" customHeight="1">
      <c r="A406" s="124">
        <v>42632</v>
      </c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6.75" customHeight="1">
      <c r="A407" s="124">
        <v>42635</v>
      </c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6.75" customHeight="1">
      <c r="A408" s="124">
        <v>42653</v>
      </c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6.75" customHeight="1">
      <c r="A409" s="124">
        <v>42677</v>
      </c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6.75" customHeight="1">
      <c r="A410" s="124">
        <v>42697</v>
      </c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6.75" customHeight="1">
      <c r="A411" s="124">
        <v>42727</v>
      </c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6.75" customHeight="1">
      <c r="A412" s="124">
        <v>42733</v>
      </c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6.75" customHeight="1">
      <c r="A413" s="124">
        <v>42734</v>
      </c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6.75" customHeight="1">
      <c r="A414" s="124">
        <v>42735</v>
      </c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6.75" customHeight="1">
      <c r="A415" s="124">
        <v>42736</v>
      </c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6.75" customHeight="1">
      <c r="A416" s="124">
        <v>42737</v>
      </c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6.75" customHeight="1">
      <c r="A417" s="124">
        <v>42738</v>
      </c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6.75" customHeight="1">
      <c r="A418" s="124">
        <v>42744</v>
      </c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6.75" customHeight="1">
      <c r="A419" s="124">
        <v>42777</v>
      </c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6.75" customHeight="1">
      <c r="A420" s="124">
        <v>42814</v>
      </c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6.75" customHeight="1">
      <c r="A421" s="124">
        <v>42854</v>
      </c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6.75" customHeight="1">
      <c r="A422" s="124">
        <v>42858</v>
      </c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6.75" customHeight="1">
      <c r="A423" s="124">
        <v>42859</v>
      </c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6.75" customHeight="1">
      <c r="A424" s="124">
        <v>42860</v>
      </c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6.75" customHeight="1">
      <c r="A425" s="124">
        <v>42933</v>
      </c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6.75" customHeight="1">
      <c r="A426" s="124">
        <v>42996</v>
      </c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6.75" customHeight="1">
      <c r="A427" s="124">
        <v>43001</v>
      </c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6.75" customHeight="1">
      <c r="A428" s="124">
        <v>43017</v>
      </c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6.75" customHeight="1">
      <c r="A429" s="124">
        <v>43042</v>
      </c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6.75" customHeight="1">
      <c r="A430" s="124">
        <v>43062</v>
      </c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6.75" customHeight="1">
      <c r="A431" s="124">
        <v>43092</v>
      </c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6.75" customHeight="1">
      <c r="A432" s="124">
        <v>43098</v>
      </c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6.75" customHeight="1">
      <c r="A433" s="124">
        <v>43099</v>
      </c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6.75" customHeight="1">
      <c r="A434" s="124">
        <v>43100</v>
      </c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6.75" customHeight="1">
      <c r="A435" s="124">
        <v>43101</v>
      </c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6.75" customHeight="1">
      <c r="A436" s="124">
        <v>43102</v>
      </c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6.75" customHeight="1">
      <c r="A437" s="124">
        <v>43103</v>
      </c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6.75" customHeight="1">
      <c r="A438" s="124">
        <v>43108</v>
      </c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6.75" customHeight="1">
      <c r="A439" s="124">
        <v>43142</v>
      </c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6.75" customHeight="1">
      <c r="A440" s="124">
        <v>43143</v>
      </c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6.75" customHeight="1">
      <c r="A441" s="124">
        <v>43180</v>
      </c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6.75" customHeight="1">
      <c r="A442" s="124">
        <v>43219</v>
      </c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6.75" customHeight="1">
      <c r="A443" s="124">
        <v>43220</v>
      </c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6.75" customHeight="1">
      <c r="A444" s="124">
        <v>43223</v>
      </c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6.75" customHeight="1">
      <c r="A445" s="124">
        <v>43224</v>
      </c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6.75" customHeight="1">
      <c r="A446" s="124">
        <v>43225</v>
      </c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6.75" customHeight="1">
      <c r="A447" s="124">
        <v>43297</v>
      </c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6.75" customHeight="1">
      <c r="A448" s="124">
        <v>43360</v>
      </c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6.75" customHeight="1">
      <c r="A449" s="124">
        <v>43366</v>
      </c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6.75" customHeight="1">
      <c r="A450" s="124">
        <v>43367</v>
      </c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6.75" customHeight="1">
      <c r="A451" s="124">
        <v>43381</v>
      </c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6.75" customHeight="1">
      <c r="A452" s="124">
        <v>43407</v>
      </c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6.75" customHeight="1">
      <c r="A453" s="124">
        <v>43427</v>
      </c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6.75" customHeight="1">
      <c r="A454" s="124">
        <v>43457</v>
      </c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6.75" customHeight="1">
      <c r="A455" s="124">
        <v>43458</v>
      </c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6.75" customHeight="1">
      <c r="A456" s="124">
        <v>43463</v>
      </c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6.75" customHeight="1">
      <c r="A457" s="124">
        <v>43464</v>
      </c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6.75" customHeight="1">
      <c r="A458" s="124">
        <v>43465</v>
      </c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6.75" customHeight="1">
      <c r="A459" s="124">
        <v>43466</v>
      </c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6.75" customHeight="1">
      <c r="A460" s="124">
        <v>43467</v>
      </c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6.75" customHeight="1">
      <c r="A461" s="124">
        <v>43468</v>
      </c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6.75" customHeight="1">
      <c r="A462" s="124">
        <v>43479</v>
      </c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6.75" customHeight="1">
      <c r="A463" s="124">
        <v>43507</v>
      </c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6.75" customHeight="1">
      <c r="A464" s="124">
        <v>43545</v>
      </c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6.75" customHeight="1">
      <c r="A465" s="124">
        <v>43584</v>
      </c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6.75" customHeight="1">
      <c r="A466" s="124">
        <v>43588</v>
      </c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6.75" customHeight="1">
      <c r="A467" s="124">
        <v>43589</v>
      </c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6.75" customHeight="1">
      <c r="A468" s="124">
        <v>43590</v>
      </c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6.75" customHeight="1">
      <c r="A469" s="124">
        <v>43591</v>
      </c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6.75" customHeight="1">
      <c r="A470" s="124">
        <v>43661</v>
      </c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6.75" customHeight="1">
      <c r="A471" s="124">
        <v>43724</v>
      </c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6.75" customHeight="1">
      <c r="A472" s="124">
        <v>43731</v>
      </c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6.75" customHeight="1">
      <c r="A473" s="124">
        <v>43752</v>
      </c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6.75" customHeight="1">
      <c r="A474" s="124">
        <v>43772</v>
      </c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6.75" customHeight="1">
      <c r="A475" s="124">
        <v>43773</v>
      </c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6.75" customHeight="1">
      <c r="A476" s="124">
        <v>43792</v>
      </c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6.75" customHeight="1">
      <c r="A477" s="124">
        <v>43822</v>
      </c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6.75" customHeight="1">
      <c r="A478" s="124">
        <v>43828</v>
      </c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6.75" customHeight="1">
      <c r="A479" s="124">
        <v>43829</v>
      </c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6.75" customHeight="1">
      <c r="A480" s="124">
        <v>43830</v>
      </c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6.75" customHeight="1">
      <c r="A481" s="124">
        <v>43831</v>
      </c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6.75" customHeight="1">
      <c r="A482" s="124">
        <v>43832</v>
      </c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6.75" customHeight="1">
      <c r="A483" s="124">
        <v>43833</v>
      </c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6.75" customHeight="1">
      <c r="A484" s="124">
        <v>43843</v>
      </c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6.75" customHeight="1">
      <c r="A485" s="124">
        <v>43872</v>
      </c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6.75" customHeight="1">
      <c r="A486" s="124">
        <v>43910</v>
      </c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6.75" customHeight="1">
      <c r="A487" s="124">
        <v>43950</v>
      </c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6.75" customHeight="1">
      <c r="A488" s="124">
        <v>43954</v>
      </c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6.75" customHeight="1">
      <c r="A489" s="124">
        <v>43955</v>
      </c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6.75" customHeight="1">
      <c r="A490" s="124">
        <v>43956</v>
      </c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6.75" customHeight="1">
      <c r="A491" s="124">
        <v>43957</v>
      </c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6.75" customHeight="1">
      <c r="A492" s="124">
        <v>44032</v>
      </c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6.75" customHeight="1">
      <c r="A493" s="124">
        <v>44095</v>
      </c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6.75" customHeight="1">
      <c r="A494" s="124">
        <v>44096</v>
      </c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6.75" customHeight="1">
      <c r="A495" s="124">
        <v>44116</v>
      </c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6.75" customHeight="1">
      <c r="A496" s="124">
        <v>44138</v>
      </c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6.75" customHeight="1">
      <c r="A497" s="124">
        <v>44158</v>
      </c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6.75" customHeight="1">
      <c r="A498" s="124">
        <v>44188</v>
      </c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6.75" customHeight="1">
      <c r="A499" s="124">
        <v>44194</v>
      </c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6.75" customHeight="1">
      <c r="A500" s="124">
        <v>44195</v>
      </c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6.75" customHeight="1">
      <c r="A501" s="124">
        <v>44196</v>
      </c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6.75" customHeight="1">
      <c r="A502" s="124">
        <v>44197</v>
      </c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6.75" customHeight="1">
      <c r="A503" s="124">
        <v>44198</v>
      </c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6.75" customHeight="1">
      <c r="A504" s="124">
        <v>44199</v>
      </c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6.75" customHeight="1">
      <c r="A505" s="124">
        <v>44207</v>
      </c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6.75" customHeight="1">
      <c r="A506" s="124">
        <v>44238</v>
      </c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6.75" customHeight="1">
      <c r="A507" s="124">
        <v>44275</v>
      </c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6.75" customHeight="1">
      <c r="A508" s="124">
        <v>44315</v>
      </c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6.75" customHeight="1">
      <c r="A509" s="124">
        <v>44319</v>
      </c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6.75" customHeight="1">
      <c r="A510" s="124">
        <v>44320</v>
      </c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6.75" customHeight="1">
      <c r="A511" s="124">
        <v>44321</v>
      </c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6.75" customHeight="1">
      <c r="A512" s="124">
        <v>44396</v>
      </c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6.75" customHeight="1">
      <c r="A513" s="124">
        <v>44459</v>
      </c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6.75" customHeight="1">
      <c r="A514" s="124">
        <v>44462</v>
      </c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6.75" customHeight="1">
      <c r="A515" s="124">
        <v>44480</v>
      </c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6.75" customHeight="1">
      <c r="A516" s="124">
        <v>44503</v>
      </c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6.75" customHeight="1">
      <c r="A517" s="124">
        <v>44523</v>
      </c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6.75" customHeight="1">
      <c r="A518" s="124">
        <v>44553</v>
      </c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6.75" customHeight="1">
      <c r="A519" s="124">
        <v>44559</v>
      </c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6.75" customHeight="1">
      <c r="A520" s="124">
        <v>44560</v>
      </c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6.75" customHeight="1">
      <c r="A521" s="124">
        <v>44561</v>
      </c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6.75" customHeight="1">
      <c r="A522" s="124">
        <v>44562</v>
      </c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6.75" customHeight="1">
      <c r="A523" s="124">
        <v>44563</v>
      </c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6.75" customHeight="1">
      <c r="A524" s="124">
        <v>44564</v>
      </c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6.75" customHeight="1">
      <c r="A525" s="124">
        <v>44571</v>
      </c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6.75" customHeight="1">
      <c r="A526" s="124">
        <v>44603</v>
      </c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6.75" customHeight="1">
      <c r="A527" s="124">
        <v>44641</v>
      </c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6.75" customHeight="1">
      <c r="A528" s="124">
        <v>44680</v>
      </c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6.75" customHeight="1">
      <c r="A529" s="124">
        <v>44684</v>
      </c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6.75" customHeight="1">
      <c r="A530" s="124">
        <v>44685</v>
      </c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6.75" customHeight="1">
      <c r="A531" s="124">
        <v>44686</v>
      </c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6.75" customHeight="1">
      <c r="A532" s="124">
        <v>44760</v>
      </c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6.75" customHeight="1">
      <c r="A533" s="124">
        <v>44823</v>
      </c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6.75" customHeight="1">
      <c r="A534" s="124">
        <v>44827</v>
      </c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6.75" customHeight="1">
      <c r="A535" s="124">
        <v>44844</v>
      </c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6.75" customHeight="1">
      <c r="A536" s="124">
        <v>44868</v>
      </c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6.75" customHeight="1">
      <c r="A537" s="124">
        <v>44888</v>
      </c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6.75" customHeight="1">
      <c r="A538" s="124">
        <v>44918</v>
      </c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6.75" customHeight="1">
      <c r="A539" s="124">
        <v>44924</v>
      </c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6.75" customHeight="1">
      <c r="A540" s="124">
        <v>44925</v>
      </c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6.75" customHeight="1">
      <c r="A541" s="124">
        <v>44926</v>
      </c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6.75" customHeight="1">
      <c r="A542" s="124">
        <v>44927</v>
      </c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6.75" customHeight="1">
      <c r="A543" s="124">
        <v>44928</v>
      </c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6.75" customHeight="1">
      <c r="A544" s="124">
        <v>44929</v>
      </c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6.75" customHeight="1">
      <c r="A545" s="124">
        <v>44935</v>
      </c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6.75" customHeight="1">
      <c r="A546" s="124">
        <v>44968</v>
      </c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6.75" customHeight="1">
      <c r="A547" s="124">
        <v>45006</v>
      </c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6.75" customHeight="1">
      <c r="A548" s="124">
        <v>45045</v>
      </c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6.75" customHeight="1">
      <c r="A549" s="124">
        <v>45049</v>
      </c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6.75" customHeight="1">
      <c r="A550" s="124">
        <v>45050</v>
      </c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6.75" customHeight="1">
      <c r="A551" s="124">
        <v>45051</v>
      </c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6.75" customHeight="1">
      <c r="A552" s="124">
        <v>45124</v>
      </c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6.75" customHeight="1">
      <c r="A553" s="124">
        <v>45187</v>
      </c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6.75" customHeight="1">
      <c r="A554" s="124">
        <v>45192</v>
      </c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6.75" customHeight="1">
      <c r="A555" s="124">
        <v>45208</v>
      </c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6.75" customHeight="1">
      <c r="A556" s="124">
        <v>45233</v>
      </c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6.75" customHeight="1">
      <c r="A557" s="124">
        <v>45253</v>
      </c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6.75" customHeight="1">
      <c r="A558" s="124">
        <v>45283</v>
      </c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6.75" customHeight="1">
      <c r="A559" s="124">
        <v>45289</v>
      </c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6.75" customHeight="1">
      <c r="A560" s="124">
        <v>45290</v>
      </c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6.75" customHeight="1">
      <c r="A561" s="124">
        <v>45291</v>
      </c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6.75" customHeight="1">
      <c r="A562" s="124">
        <v>45292</v>
      </c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6.75" customHeight="1">
      <c r="A563" s="124">
        <v>45293</v>
      </c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6.75" customHeight="1">
      <c r="A564" s="124">
        <v>45294</v>
      </c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6.75" customHeight="1">
      <c r="A565" s="124">
        <v>45299</v>
      </c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6.75" customHeight="1">
      <c r="A566" s="124">
        <v>45333</v>
      </c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6.75" customHeight="1">
      <c r="A567" s="124">
        <v>45334</v>
      </c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6.75" customHeight="1">
      <c r="A568" s="124">
        <v>45371</v>
      </c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6.75" customHeight="1">
      <c r="A569" s="124">
        <v>45411</v>
      </c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6.75" customHeight="1">
      <c r="A570" s="124">
        <v>45415</v>
      </c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6.75" customHeight="1">
      <c r="A571" s="124">
        <v>45416</v>
      </c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6.75" customHeight="1">
      <c r="A572" s="124">
        <v>45417</v>
      </c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6.75" customHeight="1">
      <c r="A573" s="124">
        <v>45418</v>
      </c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6.75" customHeight="1">
      <c r="A574" s="124">
        <v>45488</v>
      </c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6.75" customHeight="1">
      <c r="A575" s="124">
        <v>45551</v>
      </c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6.75" customHeight="1">
      <c r="A576" s="124">
        <v>45557</v>
      </c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6.75" customHeight="1">
      <c r="A577" s="124">
        <v>45558</v>
      </c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6.75" customHeight="1">
      <c r="A578" s="124">
        <v>45579</v>
      </c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6.75" customHeight="1">
      <c r="A579" s="124">
        <v>45599</v>
      </c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6.75" customHeight="1">
      <c r="A580" s="124">
        <v>45600</v>
      </c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6.75" customHeight="1">
      <c r="A581" s="124">
        <v>45619</v>
      </c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6.75" customHeight="1">
      <c r="A582" s="124">
        <v>45649</v>
      </c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6.75" customHeight="1">
      <c r="A583" s="124">
        <v>45655</v>
      </c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6.75" customHeight="1">
      <c r="A584" s="124">
        <v>45656</v>
      </c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6.75" customHeight="1">
      <c r="A585" s="124">
        <v>45657</v>
      </c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6.75" customHeight="1">
      <c r="A586" s="124">
        <v>45658</v>
      </c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6.75" customHeight="1">
      <c r="A587" s="124">
        <v>45659</v>
      </c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6.75" customHeight="1">
      <c r="A588" s="124">
        <v>45660</v>
      </c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6.75" customHeight="1">
      <c r="A589" s="124">
        <v>45670</v>
      </c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6.75" customHeight="1">
      <c r="A590" s="124">
        <v>45699</v>
      </c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6.75" customHeight="1">
      <c r="A591" s="124">
        <v>45736</v>
      </c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6.75" customHeight="1">
      <c r="A592" s="124">
        <v>45776</v>
      </c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6.75" customHeight="1">
      <c r="A593" s="124">
        <v>45780</v>
      </c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6.75" customHeight="1">
      <c r="A594" s="124">
        <v>45781</v>
      </c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6.75" customHeight="1">
      <c r="A595" s="124">
        <v>45782</v>
      </c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6.75" customHeight="1">
      <c r="A596" s="124">
        <v>45783</v>
      </c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6.75" customHeight="1">
      <c r="A597" s="124">
        <v>45859</v>
      </c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6.75" customHeight="1">
      <c r="A598" s="124">
        <v>45915</v>
      </c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6.75" customHeight="1">
      <c r="A599" s="124">
        <v>45923</v>
      </c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6.75" customHeight="1">
      <c r="A600" s="124">
        <v>45943</v>
      </c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6.75" customHeight="1">
      <c r="A601" s="124">
        <v>45964</v>
      </c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6.75" customHeight="1">
      <c r="A602" s="124">
        <v>45984</v>
      </c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6.75" customHeight="1">
      <c r="A603" s="124">
        <v>45985</v>
      </c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6.75" customHeight="1">
      <c r="A604" s="124">
        <v>46014</v>
      </c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6.75" customHeight="1">
      <c r="A605" s="124">
        <v>46020</v>
      </c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6.75" customHeight="1">
      <c r="A606" s="124">
        <v>46021</v>
      </c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6.75" customHeight="1">
      <c r="A607" s="124">
        <v>46022</v>
      </c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6.75" customHeight="1">
      <c r="A608" s="124">
        <v>46023</v>
      </c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6.75" customHeight="1">
      <c r="A609" s="124">
        <v>46024</v>
      </c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6.75" customHeight="1">
      <c r="A610" s="124">
        <v>46025</v>
      </c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6.75" customHeight="1">
      <c r="A611" s="124">
        <v>46034</v>
      </c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6.75" customHeight="1">
      <c r="A612" s="124">
        <v>46064</v>
      </c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6.75" customHeight="1">
      <c r="A613" s="124">
        <v>46101</v>
      </c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6.75" customHeight="1">
      <c r="A614" s="124">
        <v>46141</v>
      </c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6.75" customHeight="1">
      <c r="A615" s="124">
        <v>46145</v>
      </c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6.75" customHeight="1">
      <c r="A616" s="124">
        <v>46146</v>
      </c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6.75" customHeight="1">
      <c r="A617" s="124">
        <v>46147</v>
      </c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6.75" customHeight="1">
      <c r="A618" s="124">
        <v>46148</v>
      </c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6.75" customHeight="1">
      <c r="A619" s="124">
        <v>46223</v>
      </c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6.75" customHeight="1">
      <c r="A620" s="124">
        <v>46286</v>
      </c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6.75" customHeight="1">
      <c r="A621" s="124">
        <v>46287</v>
      </c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6.75" customHeight="1">
      <c r="A622" s="124">
        <v>46288</v>
      </c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6.75" customHeight="1">
      <c r="A623" s="124">
        <v>46307</v>
      </c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6.75" customHeight="1">
      <c r="A624" s="124">
        <v>46329</v>
      </c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6.75" customHeight="1">
      <c r="A625" s="124">
        <v>46349</v>
      </c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6.75" customHeight="1">
      <c r="A626" s="124">
        <v>46379</v>
      </c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6.75" customHeight="1">
      <c r="A627" s="124">
        <v>46385</v>
      </c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6.75" customHeight="1">
      <c r="A628" s="124">
        <v>46386</v>
      </c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6.75" customHeight="1">
      <c r="A629" s="124">
        <v>46387</v>
      </c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6.75" customHeight="1">
      <c r="A630" s="124">
        <v>46388</v>
      </c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6.75" customHeight="1">
      <c r="A631" s="124">
        <v>46389</v>
      </c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6.75" customHeight="1">
      <c r="A632" s="124">
        <v>46390</v>
      </c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6.75" customHeight="1">
      <c r="A633" s="124">
        <v>46398</v>
      </c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6.75" customHeight="1">
      <c r="A634" s="124">
        <v>46429</v>
      </c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6.75" customHeight="1">
      <c r="A635" s="124">
        <v>46467</v>
      </c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6.75" customHeight="1">
      <c r="A636" s="124">
        <v>46468</v>
      </c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6.75" customHeight="1">
      <c r="A637" s="124">
        <v>46506</v>
      </c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6.75" customHeight="1">
      <c r="A638" s="124">
        <v>46510</v>
      </c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6.75" customHeight="1">
      <c r="A639" s="124">
        <v>46511</v>
      </c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6.75" customHeight="1">
      <c r="A640" s="124">
        <v>46512</v>
      </c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6.75" customHeight="1">
      <c r="A641" s="124">
        <v>46587</v>
      </c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6.75" customHeight="1">
      <c r="A642" s="124">
        <v>46650</v>
      </c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6.75" customHeight="1">
      <c r="A643" s="124">
        <v>46653</v>
      </c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6.75" customHeight="1">
      <c r="A644" s="124">
        <v>46671</v>
      </c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6.75" customHeight="1">
      <c r="A645" s="124">
        <v>46694</v>
      </c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6.75" customHeight="1">
      <c r="A646" s="124">
        <v>46714</v>
      </c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6.75" customHeight="1">
      <c r="A647" s="124">
        <v>46744</v>
      </c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6.75" customHeight="1">
      <c r="A648" s="124">
        <v>46750</v>
      </c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6.75" customHeight="1">
      <c r="A649" s="124">
        <v>46751</v>
      </c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6.75" customHeight="1">
      <c r="A650" s="124">
        <v>46752</v>
      </c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6.75" customHeight="1">
      <c r="A651" s="124">
        <v>46753</v>
      </c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6.75" customHeight="1">
      <c r="A652" s="124">
        <v>46754</v>
      </c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6.75" customHeight="1">
      <c r="A653" s="124">
        <v>46755</v>
      </c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6.75" customHeight="1">
      <c r="A654" s="124">
        <v>46762</v>
      </c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6.75" customHeight="1">
      <c r="A655" s="124">
        <v>46794</v>
      </c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6.75" customHeight="1">
      <c r="A656" s="124">
        <v>46832</v>
      </c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6.75" customHeight="1">
      <c r="A657" s="124">
        <v>46872</v>
      </c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6.75" customHeight="1">
      <c r="A658" s="124">
        <v>46876</v>
      </c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6.75" customHeight="1">
      <c r="A659" s="124">
        <v>46877</v>
      </c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6.75" customHeight="1">
      <c r="A660" s="124">
        <v>46878</v>
      </c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6.75" customHeight="1">
      <c r="A661" s="124">
        <v>46951</v>
      </c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6.75" customHeight="1">
      <c r="A662" s="124">
        <v>47014</v>
      </c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6.75" customHeight="1">
      <c r="A663" s="124">
        <v>47018</v>
      </c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6.75" customHeight="1">
      <c r="A664" s="124">
        <v>47035</v>
      </c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6.75" customHeight="1">
      <c r="A665" s="124">
        <v>47060</v>
      </c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6.75" customHeight="1">
      <c r="A666" s="124">
        <v>47080</v>
      </c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6.75" customHeight="1">
      <c r="A667" s="124">
        <v>47110</v>
      </c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6.75" customHeight="1">
      <c r="A668" s="124">
        <v>47116</v>
      </c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6.75" customHeight="1">
      <c r="A669" s="124">
        <v>47117</v>
      </c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6.75" customHeight="1">
      <c r="A670" s="124">
        <v>47118</v>
      </c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6.75" customHeight="1">
      <c r="A671" s="124">
        <v>47119</v>
      </c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6.75" customHeight="1">
      <c r="A672" s="124">
        <v>47120</v>
      </c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6.75" customHeight="1">
      <c r="A673" s="124">
        <v>47121</v>
      </c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6.75" customHeight="1">
      <c r="A674" s="124">
        <v>47126</v>
      </c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6.75" customHeight="1">
      <c r="A675" s="124">
        <v>47160</v>
      </c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6.75" customHeight="1">
      <c r="A676" s="124">
        <v>47161</v>
      </c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6.75" customHeight="1">
      <c r="A677" s="124">
        <v>47197</v>
      </c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6.75" customHeight="1">
      <c r="A678" s="124">
        <v>47237</v>
      </c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6.75" customHeight="1">
      <c r="A679" s="124">
        <v>47238</v>
      </c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6.75" customHeight="1">
      <c r="A680" s="124">
        <v>47241</v>
      </c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6.75" customHeight="1">
      <c r="A681" s="124">
        <v>47242</v>
      </c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6.75" customHeight="1">
      <c r="A682" s="124">
        <v>47243</v>
      </c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6.75" customHeight="1">
      <c r="A683" s="124">
        <v>47315</v>
      </c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6.75" customHeight="1">
      <c r="A684" s="124">
        <v>47378</v>
      </c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6.75" customHeight="1">
      <c r="A685" s="124">
        <v>47384</v>
      </c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6.75" customHeight="1">
      <c r="A686" s="124">
        <v>47385</v>
      </c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6.75" customHeight="1">
      <c r="A687" s="124">
        <v>47399</v>
      </c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6.75" customHeight="1">
      <c r="A688" s="124">
        <v>47425</v>
      </c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6.75" customHeight="1">
      <c r="A689" s="124">
        <v>47445</v>
      </c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6.75" customHeight="1">
      <c r="A690" s="124">
        <v>47475</v>
      </c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6.75" customHeight="1">
      <c r="A691" s="124">
        <v>47476</v>
      </c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6.75" customHeight="1">
      <c r="A692" s="124">
        <v>47481</v>
      </c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6.75" customHeight="1">
      <c r="A693" s="124">
        <v>47482</v>
      </c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6.75" customHeight="1">
      <c r="A694" s="124">
        <v>47483</v>
      </c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6.75" customHeight="1">
      <c r="A695" s="124">
        <v>47484</v>
      </c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6.75" customHeight="1">
      <c r="A696" s="124">
        <v>47485</v>
      </c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6.75" customHeight="1">
      <c r="A697" s="124">
        <v>47486</v>
      </c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6.75" customHeight="1">
      <c r="A698" s="124">
        <v>47497</v>
      </c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6.75" customHeight="1">
      <c r="A699" s="124">
        <v>47525</v>
      </c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6.75" customHeight="1">
      <c r="A700" s="124">
        <v>47562</v>
      </c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6.75" customHeight="1">
      <c r="A701" s="124">
        <v>47602</v>
      </c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6.75" customHeight="1">
      <c r="A702" s="124">
        <v>47606</v>
      </c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6.75" customHeight="1">
      <c r="A703" s="124">
        <v>47607</v>
      </c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6.75" customHeight="1">
      <c r="A704" s="124">
        <v>47608</v>
      </c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6.75" customHeight="1">
      <c r="A705" s="124">
        <v>47609</v>
      </c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6.75" customHeight="1">
      <c r="A706" s="124">
        <v>47679</v>
      </c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6.75" customHeight="1">
      <c r="A707" s="124">
        <v>47742</v>
      </c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6.75" customHeight="1">
      <c r="A708" s="124">
        <v>47749</v>
      </c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6.75" customHeight="1">
      <c r="A709" s="124">
        <v>47770</v>
      </c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6.75" customHeight="1">
      <c r="A710" s="124">
        <v>47790</v>
      </c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6.75" customHeight="1">
      <c r="A711" s="124">
        <v>47791</v>
      </c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6.75" customHeight="1">
      <c r="A712" s="124">
        <v>47810</v>
      </c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6.75" customHeight="1">
      <c r="A713" s="124">
        <v>47840</v>
      </c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6.75" customHeight="1">
      <c r="A714" s="124">
        <v>47846</v>
      </c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6.75" customHeight="1">
      <c r="A715" s="124">
        <v>47847</v>
      </c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6.75" customHeight="1">
      <c r="A716" s="124">
        <v>47848</v>
      </c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6.75" customHeight="1">
      <c r="A717" s="124">
        <v>47849</v>
      </c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6.75" customHeight="1">
      <c r="A718" s="124">
        <v>47850</v>
      </c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6.75" customHeight="1">
      <c r="A719" s="124">
        <v>47851</v>
      </c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6.75" customHeight="1">
      <c r="A720" s="124">
        <v>47861</v>
      </c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6.75" customHeight="1">
      <c r="A721" s="124">
        <v>47890</v>
      </c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6.75" customHeight="1">
      <c r="A722" s="124">
        <v>47928</v>
      </c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6.75" customHeight="1">
      <c r="A723" s="124">
        <v>47967</v>
      </c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6.75" customHeight="1">
      <c r="A724" s="124">
        <v>47971</v>
      </c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6.75" customHeight="1">
      <c r="A725" s="124">
        <v>47972</v>
      </c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6.75" customHeight="1">
      <c r="A726" s="124">
        <v>47973</v>
      </c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6.75" customHeight="1">
      <c r="A727" s="124">
        <v>47974</v>
      </c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6.75" customHeight="1">
      <c r="A728" s="124">
        <v>48050</v>
      </c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6.75" customHeight="1">
      <c r="A729" s="124">
        <v>48106</v>
      </c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6.75" customHeight="1">
      <c r="A730" s="124">
        <v>48114</v>
      </c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6.75" customHeight="1">
      <c r="A731" s="124">
        <v>48134</v>
      </c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6.75" customHeight="1">
      <c r="A732" s="124">
        <v>48155</v>
      </c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6.75" customHeight="1">
      <c r="A733" s="124">
        <v>48175</v>
      </c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6.75" customHeight="1">
      <c r="A734" s="124">
        <v>48176</v>
      </c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6.75" customHeight="1">
      <c r="A735" s="124">
        <v>48205</v>
      </c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6.75" customHeight="1">
      <c r="A736" s="124">
        <v>48211</v>
      </c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6.75" customHeight="1">
      <c r="A737" s="124">
        <v>48212</v>
      </c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6.75" customHeight="1">
      <c r="A738" s="124">
        <v>48213</v>
      </c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6.75" customHeight="1">
      <c r="A739" s="124">
        <v>48214</v>
      </c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6.75" customHeight="1">
      <c r="A740" s="124">
        <v>48215</v>
      </c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6.75" customHeight="1">
      <c r="A741" s="124">
        <v>48216</v>
      </c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6.75" customHeight="1">
      <c r="A742" s="124">
        <v>48225</v>
      </c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6.75" customHeight="1">
      <c r="A743" s="124">
        <v>48255</v>
      </c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6.75" customHeight="1">
      <c r="A744" s="124">
        <v>48293</v>
      </c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6.75" customHeight="1">
      <c r="A745" s="124">
        <v>48333</v>
      </c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6.75" customHeight="1">
      <c r="A746" s="124">
        <v>48337</v>
      </c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6.75" customHeight="1">
      <c r="A747" s="124">
        <v>48338</v>
      </c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6.75" customHeight="1">
      <c r="A748" s="124">
        <v>48339</v>
      </c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6.75" customHeight="1">
      <c r="A749" s="124">
        <v>48414</v>
      </c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6.75" customHeight="1">
      <c r="A750" s="124">
        <v>48477</v>
      </c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6.75" customHeight="1">
      <c r="A751" s="124">
        <v>48478</v>
      </c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6.75" customHeight="1">
      <c r="A752" s="124">
        <v>48479</v>
      </c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6.75" customHeight="1">
      <c r="A753" s="124">
        <v>48498</v>
      </c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6.75" customHeight="1">
      <c r="A754" s="124">
        <v>48521</v>
      </c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6.75" customHeight="1">
      <c r="A755" s="124">
        <v>48541</v>
      </c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6.75" customHeight="1">
      <c r="A756" s="124">
        <v>48571</v>
      </c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6.75" customHeight="1">
      <c r="A757" s="124">
        <v>48577</v>
      </c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6.75" customHeight="1">
      <c r="A758" s="124">
        <v>48578</v>
      </c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6.75" customHeight="1">
      <c r="A759" s="124">
        <v>48579</v>
      </c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6.75" customHeight="1">
      <c r="A760" s="124">
        <v>48580</v>
      </c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6.75" customHeight="1">
      <c r="A761" s="124">
        <v>48581</v>
      </c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6.75" customHeight="1">
      <c r="A762" s="124">
        <v>48582</v>
      </c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6.75" customHeight="1">
      <c r="A763" s="124">
        <v>48589</v>
      </c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6.75" customHeight="1">
      <c r="A764" s="124">
        <v>48621</v>
      </c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6.75" customHeight="1">
      <c r="A765" s="124">
        <v>48658</v>
      </c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6.75" customHeight="1">
      <c r="A766" s="124">
        <v>48659</v>
      </c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6.75" customHeight="1">
      <c r="A767" s="124">
        <v>48698</v>
      </c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6.75" customHeight="1">
      <c r="A768" s="124">
        <v>48702</v>
      </c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6.75" customHeight="1">
      <c r="A769" s="124">
        <v>48703</v>
      </c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6.75" customHeight="1">
      <c r="A770" s="124">
        <v>48704</v>
      </c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6.75" customHeight="1">
      <c r="A771" s="124">
        <v>48778</v>
      </c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6.75" customHeight="1">
      <c r="A772" s="124">
        <v>48841</v>
      </c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6.75" customHeight="1">
      <c r="A773" s="124">
        <v>48845</v>
      </c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6.75" customHeight="1">
      <c r="A774" s="124">
        <v>48862</v>
      </c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6.75" customHeight="1">
      <c r="A775" s="124">
        <v>48886</v>
      </c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6.75" customHeight="1">
      <c r="A776" s="124">
        <v>48906</v>
      </c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6.75" customHeight="1">
      <c r="A777" s="124">
        <v>48936</v>
      </c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6.75" customHeight="1">
      <c r="A778" s="124">
        <v>48942</v>
      </c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6.75" customHeight="1">
      <c r="A779" s="124">
        <v>48943</v>
      </c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6.75" customHeight="1">
      <c r="A780" s="124">
        <v>48944</v>
      </c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6.75" customHeight="1">
      <c r="A781" s="124">
        <v>48945</v>
      </c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6.75" customHeight="1">
      <c r="A782" s="124">
        <v>48946</v>
      </c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6.75" customHeight="1">
      <c r="A783" s="124">
        <v>48947</v>
      </c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6.75" customHeight="1">
      <c r="A784" s="124">
        <v>48953</v>
      </c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6.75" customHeight="1">
      <c r="A785" s="124">
        <v>48986</v>
      </c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6.75" customHeight="1">
      <c r="A786" s="124">
        <v>49023</v>
      </c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6.75" customHeight="1">
      <c r="A787" s="124">
        <v>49063</v>
      </c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6.75" customHeight="1">
      <c r="A788" s="124">
        <v>49067</v>
      </c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6.75" customHeight="1">
      <c r="A789" s="124">
        <v>49068</v>
      </c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6.75" customHeight="1">
      <c r="A790" s="124">
        <v>49069</v>
      </c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6.75" customHeight="1">
      <c r="A791" s="124">
        <v>49142</v>
      </c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6.75" customHeight="1">
      <c r="A792" s="124">
        <v>49205</v>
      </c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6.75" customHeight="1">
      <c r="A793" s="124">
        <v>49210</v>
      </c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6.75" customHeight="1">
      <c r="A794" s="124">
        <v>49226</v>
      </c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6.75" customHeight="1">
      <c r="A795" s="124">
        <v>49251</v>
      </c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6.75" customHeight="1">
      <c r="A796" s="124">
        <v>49271</v>
      </c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6.75" customHeight="1">
      <c r="A797" s="124">
        <v>49301</v>
      </c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6.75" customHeight="1">
      <c r="A798" s="124">
        <v>49307</v>
      </c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6.75" customHeight="1">
      <c r="A799" s="124">
        <v>49308</v>
      </c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6.75" customHeight="1">
      <c r="A800" s="124">
        <v>49309</v>
      </c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6.75" customHeight="1">
      <c r="A801" s="124">
        <v>49310</v>
      </c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6.75" customHeight="1">
      <c r="A802" s="124">
        <v>49311</v>
      </c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6.75" customHeight="1">
      <c r="A803" s="124">
        <v>49312</v>
      </c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6.75" customHeight="1">
      <c r="A804" s="124">
        <v>49317</v>
      </c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6.75" customHeight="1">
      <c r="A805" s="124">
        <v>49351</v>
      </c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6.75" customHeight="1">
      <c r="A806" s="124">
        <v>49352</v>
      </c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6.75" customHeight="1">
      <c r="A807" s="124">
        <v>49389</v>
      </c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6.75" customHeight="1">
      <c r="A808" s="124">
        <v>49428</v>
      </c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6.75" customHeight="1">
      <c r="A809" s="124">
        <v>49429</v>
      </c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6.75" customHeight="1">
      <c r="A810" s="124">
        <v>49432</v>
      </c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6.75" customHeight="1">
      <c r="A811" s="124">
        <v>49433</v>
      </c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6.75" customHeight="1">
      <c r="A812" s="124">
        <v>49434</v>
      </c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6.75" customHeight="1">
      <c r="A813" s="124">
        <v>49506</v>
      </c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6.75" customHeight="1">
      <c r="A814" s="124">
        <v>49569</v>
      </c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6.75" customHeight="1">
      <c r="A815" s="124">
        <v>49575</v>
      </c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6.75" customHeight="1">
      <c r="A816" s="124">
        <v>49576</v>
      </c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6.75" customHeight="1">
      <c r="A817" s="124">
        <v>49590</v>
      </c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6.75" customHeight="1">
      <c r="A818" s="124">
        <v>49616</v>
      </c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6.75" customHeight="1">
      <c r="A819" s="124">
        <v>49636</v>
      </c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6.75" customHeight="1">
      <c r="A820" s="124">
        <v>49666</v>
      </c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6.75" customHeight="1">
      <c r="A821" s="124">
        <v>49667</v>
      </c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6.75" customHeight="1">
      <c r="A822" s="124">
        <v>49672</v>
      </c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6.75" customHeight="1">
      <c r="A823" s="124">
        <v>49673</v>
      </c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6.75" customHeight="1">
      <c r="A824" s="124">
        <v>49674</v>
      </c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6.75" customHeight="1">
      <c r="A825" s="124">
        <v>49675</v>
      </c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6.75" customHeight="1">
      <c r="A826" s="124">
        <v>49676</v>
      </c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6.75" customHeight="1">
      <c r="A827" s="124">
        <v>49677</v>
      </c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6.75" customHeight="1">
      <c r="A828" s="124">
        <v>49688</v>
      </c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6.75" customHeight="1">
      <c r="A829" s="124">
        <v>49716</v>
      </c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6.75" customHeight="1">
      <c r="A830" s="124">
        <v>49754</v>
      </c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6.75" customHeight="1">
      <c r="A831" s="124">
        <v>49794</v>
      </c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6.75" customHeight="1">
      <c r="A832" s="124">
        <v>49798</v>
      </c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6.75" customHeight="1">
      <c r="A833" s="124">
        <v>49799</v>
      </c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6.75" customHeight="1">
      <c r="A834" s="124">
        <v>49800</v>
      </c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6.75" customHeight="1">
      <c r="A835" s="124">
        <v>49801</v>
      </c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6.75" customHeight="1">
      <c r="A836" s="124">
        <v>49877</v>
      </c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6.75" customHeight="1">
      <c r="A837" s="124">
        <v>49933</v>
      </c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6.75" customHeight="1">
      <c r="A838" s="124">
        <v>49940</v>
      </c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6.75" customHeight="1">
      <c r="A839" s="124">
        <v>49961</v>
      </c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6.75" customHeight="1">
      <c r="A840" s="124">
        <v>49982</v>
      </c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6.75" customHeight="1">
      <c r="A841" s="124">
        <v>50002</v>
      </c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6.75" customHeight="1">
      <c r="A842" s="124">
        <v>50003</v>
      </c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6.75" customHeight="1">
      <c r="A843" s="124">
        <v>50032</v>
      </c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6.75" customHeight="1">
      <c r="A844" s="124">
        <v>50038</v>
      </c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6.75" customHeight="1">
      <c r="A845" s="124">
        <v>50039</v>
      </c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6.75" customHeight="1">
      <c r="A846" s="124">
        <v>50040</v>
      </c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6.75" customHeight="1">
      <c r="A847" s="124">
        <v>50041</v>
      </c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6.75" customHeight="1">
      <c r="A848" s="124">
        <v>50042</v>
      </c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6.75" customHeight="1">
      <c r="A849" s="124">
        <v>50043</v>
      </c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6.75" customHeight="1">
      <c r="A850" s="124">
        <v>50052</v>
      </c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6.75" customHeight="1">
      <c r="A851" s="124">
        <v>50082</v>
      </c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6.75" customHeight="1">
      <c r="A852" s="124">
        <v>50119</v>
      </c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6.75" customHeight="1">
      <c r="A853" s="124">
        <v>50159</v>
      </c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6.75" customHeight="1">
      <c r="A854" s="124">
        <v>50163</v>
      </c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6.75" customHeight="1">
      <c r="A855" s="124">
        <v>50164</v>
      </c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6.75" customHeight="1">
      <c r="A856" s="124">
        <v>50165</v>
      </c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6.75" customHeight="1">
      <c r="A857" s="124">
        <v>50166</v>
      </c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6.75" customHeight="1">
      <c r="A858" s="124">
        <v>50241</v>
      </c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6.75" customHeight="1">
      <c r="A859" s="124">
        <v>50304</v>
      </c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6.75" customHeight="1">
      <c r="A860" s="124">
        <v>50305</v>
      </c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6.75" customHeight="1">
      <c r="A861" s="124">
        <v>50306</v>
      </c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6.75" customHeight="1">
      <c r="A862" s="124">
        <v>50325</v>
      </c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6.75" customHeight="1">
      <c r="A863" s="124">
        <v>50347</v>
      </c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6.75" customHeight="1">
      <c r="A864" s="124">
        <v>50367</v>
      </c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6.75" customHeight="1">
      <c r="A865" s="124">
        <v>50397</v>
      </c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6.75" customHeight="1">
      <c r="A866" s="124">
        <v>50403</v>
      </c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6.75" customHeight="1">
      <c r="A867" s="124">
        <v>50404</v>
      </c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6.75" customHeight="1">
      <c r="A868" s="124">
        <v>50405</v>
      </c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6.75" customHeight="1">
      <c r="A869" s="124">
        <v>50406</v>
      </c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6.75" customHeight="1">
      <c r="A870" s="124">
        <v>50407</v>
      </c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6.75" customHeight="1">
      <c r="A871" s="124">
        <v>50408</v>
      </c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6.75" customHeight="1">
      <c r="A872" s="124">
        <v>50416</v>
      </c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6.75" customHeight="1">
      <c r="A873" s="124">
        <v>50447</v>
      </c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6.75" customHeight="1">
      <c r="A874" s="124">
        <v>50484</v>
      </c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6.75" customHeight="1">
      <c r="A875" s="124">
        <v>50524</v>
      </c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6.75" customHeight="1">
      <c r="A876" s="124">
        <v>50528</v>
      </c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6.75" customHeight="1">
      <c r="A877" s="124">
        <v>50529</v>
      </c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6.75" customHeight="1">
      <c r="A878" s="124">
        <v>50530</v>
      </c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6.75" customHeight="1">
      <c r="A879" s="124">
        <v>50605</v>
      </c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6.75" customHeight="1">
      <c r="A880" s="124">
        <v>50668</v>
      </c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6.75" customHeight="1">
      <c r="A881" s="124">
        <v>50671</v>
      </c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6.75" customHeight="1">
      <c r="A882" s="124">
        <v>50689</v>
      </c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6.75" customHeight="1">
      <c r="A883" s="124">
        <v>50712</v>
      </c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6.75" customHeight="1">
      <c r="A884" s="124">
        <v>50732</v>
      </c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6.75" customHeight="1">
      <c r="A885" s="124">
        <v>50762</v>
      </c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6.75" customHeight="1">
      <c r="A886" s="124">
        <v>50768</v>
      </c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6.75" customHeight="1">
      <c r="A887" s="124">
        <v>50769</v>
      </c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6.75" customHeight="1">
      <c r="A888" s="124">
        <v>50770</v>
      </c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6.75" customHeight="1">
      <c r="A889" s="124">
        <v>50771</v>
      </c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6.75" customHeight="1">
      <c r="A890" s="124">
        <v>50772</v>
      </c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6.75" customHeight="1">
      <c r="A891" s="124">
        <v>50773</v>
      </c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6.75" customHeight="1">
      <c r="A892" s="124">
        <v>50780</v>
      </c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6.75" customHeight="1">
      <c r="A893" s="124">
        <v>50812</v>
      </c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6.75" customHeight="1">
      <c r="A894" s="124">
        <v>50850</v>
      </c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6.75" customHeight="1">
      <c r="A895" s="124">
        <v>50889</v>
      </c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6.75" customHeight="1">
      <c r="A896" s="124">
        <v>50893</v>
      </c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6.75" customHeight="1">
      <c r="A897" s="124">
        <v>50894</v>
      </c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6.75" customHeight="1">
      <c r="A898" s="124">
        <v>50895</v>
      </c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6.75" customHeight="1">
      <c r="A899" s="124">
        <v>50969</v>
      </c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6.75" customHeight="1">
      <c r="A900" s="124">
        <v>51032</v>
      </c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6.75" customHeight="1">
      <c r="A901" s="124">
        <v>51036</v>
      </c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6.75" customHeight="1">
      <c r="A902" s="124">
        <v>51053</v>
      </c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6.75" customHeight="1">
      <c r="A903" s="124">
        <v>51077</v>
      </c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6.75" customHeight="1">
      <c r="A904" s="124">
        <v>51097</v>
      </c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6.75" customHeight="1">
      <c r="A905" s="124">
        <v>51127</v>
      </c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6.75" customHeight="1">
      <c r="A906" s="124">
        <v>51133</v>
      </c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6.75" customHeight="1">
      <c r="A907" s="124">
        <v>51134</v>
      </c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6.75" customHeight="1">
      <c r="A908" s="124">
        <v>51135</v>
      </c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6.75" customHeight="1">
      <c r="A909" s="124">
        <v>51136</v>
      </c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6.75" customHeight="1">
      <c r="A910" s="124">
        <v>51137</v>
      </c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6.75" customHeight="1">
      <c r="A911" s="124">
        <v>51138</v>
      </c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6.75" customHeight="1">
      <c r="A912" s="124">
        <v>51144</v>
      </c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6.75" customHeight="1">
      <c r="A913" s="124">
        <v>51177</v>
      </c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6.75" customHeight="1">
      <c r="A914" s="124">
        <v>51215</v>
      </c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6.75" customHeight="1">
      <c r="A915" s="124">
        <v>51255</v>
      </c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6.75" customHeight="1">
      <c r="A916" s="124">
        <v>51256</v>
      </c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6.75" customHeight="1">
      <c r="A917" s="124">
        <v>51259</v>
      </c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6.75" customHeight="1">
      <c r="A918" s="124">
        <v>51260</v>
      </c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6.75" customHeight="1">
      <c r="A919" s="124">
        <v>51261</v>
      </c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6.75" customHeight="1">
      <c r="A920" s="124">
        <v>51333</v>
      </c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6.75" customHeight="1">
      <c r="A921" s="124">
        <v>51396</v>
      </c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6.75" customHeight="1">
      <c r="A922" s="124">
        <v>51401</v>
      </c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6.75" customHeight="1">
      <c r="A923" s="124">
        <v>51417</v>
      </c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6.75" customHeight="1">
      <c r="A924" s="124">
        <v>51443</v>
      </c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6.75" customHeight="1">
      <c r="A925" s="124">
        <v>51463</v>
      </c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6.75" customHeight="1">
      <c r="A926" s="124">
        <v>51493</v>
      </c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6.75" customHeight="1">
      <c r="A927" s="124">
        <v>51494</v>
      </c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6.75" customHeight="1">
      <c r="A928" s="124">
        <v>51499</v>
      </c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6.75" customHeight="1">
      <c r="A929" s="124">
        <v>51500</v>
      </c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6.75" customHeight="1">
      <c r="A930" s="124">
        <v>51501</v>
      </c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6.75" customHeight="1">
      <c r="A931" s="124">
        <v>51502</v>
      </c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6.75" customHeight="1">
      <c r="A932" s="124">
        <v>51503</v>
      </c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6.75" customHeight="1">
      <c r="A933" s="124">
        <v>51504</v>
      </c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6.75" customHeight="1">
      <c r="A934" s="124">
        <v>51515</v>
      </c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6.75" customHeight="1">
      <c r="A935" s="124">
        <v>51543</v>
      </c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6.75" customHeight="1">
      <c r="A936" s="124">
        <v>51580</v>
      </c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6.75" customHeight="1">
      <c r="A937" s="124">
        <v>51620</v>
      </c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6.75" customHeight="1">
      <c r="A938" s="124">
        <v>51624</v>
      </c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6.75" customHeight="1">
      <c r="A939" s="124">
        <v>51625</v>
      </c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6.75" customHeight="1">
      <c r="A940" s="124">
        <v>51626</v>
      </c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6.75" customHeight="1">
      <c r="A941" s="124">
        <v>51627</v>
      </c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6.75" customHeight="1">
      <c r="A942" s="124">
        <v>51697</v>
      </c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6.75" customHeight="1">
      <c r="A943" s="124">
        <v>51760</v>
      </c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6.75" customHeight="1">
      <c r="A944" s="124">
        <v>51767</v>
      </c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6.75" customHeight="1">
      <c r="A945" s="124">
        <v>51788</v>
      </c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6.75" customHeight="1">
      <c r="A946" s="124">
        <v>51808</v>
      </c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6.75" customHeight="1">
      <c r="A947" s="124">
        <v>51809</v>
      </c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6.75" customHeight="1">
      <c r="A948" s="124">
        <v>51828</v>
      </c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6.75" customHeight="1">
      <c r="A949" s="124">
        <v>51858</v>
      </c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6.75" customHeight="1">
      <c r="A950" s="124">
        <v>51864</v>
      </c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6.75" customHeight="1">
      <c r="A951" s="124">
        <v>51865</v>
      </c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6.75" customHeight="1">
      <c r="A952" s="124">
        <v>51866</v>
      </c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6.75" customHeight="1">
      <c r="A953" s="124">
        <v>51867</v>
      </c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6.75" customHeight="1">
      <c r="A954" s="124">
        <v>51868</v>
      </c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6.75" customHeight="1">
      <c r="A955" s="124">
        <v>51869</v>
      </c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6.75" customHeight="1">
      <c r="A956" s="124">
        <v>51879</v>
      </c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6.75" customHeight="1">
      <c r="A957" s="124">
        <v>51908</v>
      </c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6.75" customHeight="1">
      <c r="A958" s="124">
        <v>51945</v>
      </c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6.75" customHeight="1">
      <c r="A959" s="124">
        <v>51985</v>
      </c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6.75" customHeight="1">
      <c r="A960" s="124">
        <v>51989</v>
      </c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6.75" customHeight="1">
      <c r="A961" s="124">
        <v>51990</v>
      </c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6.75" customHeight="1">
      <c r="A962" s="124">
        <v>51991</v>
      </c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6.75" customHeight="1">
      <c r="A963" s="124">
        <v>51992</v>
      </c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6.75" customHeight="1">
      <c r="A964" s="124">
        <v>52068</v>
      </c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6.75" customHeight="1">
      <c r="A965" s="124">
        <v>52124</v>
      </c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6.75" customHeight="1">
      <c r="A966" s="124">
        <v>52132</v>
      </c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6.75" customHeight="1">
      <c r="A967" s="124">
        <v>52152</v>
      </c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6.75" customHeight="1">
      <c r="A968" s="124">
        <v>52173</v>
      </c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6.75" customHeight="1">
      <c r="A969" s="124">
        <v>52193</v>
      </c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6.75" customHeight="1">
      <c r="A970" s="124">
        <v>52194</v>
      </c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6.75" customHeight="1">
      <c r="A971" s="124">
        <v>52223</v>
      </c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6.75" customHeight="1">
      <c r="A972" s="124">
        <v>52229</v>
      </c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6.75" customHeight="1">
      <c r="A973" s="124">
        <v>52230</v>
      </c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6.75" customHeight="1">
      <c r="A974" s="124">
        <v>52231</v>
      </c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6.75" customHeight="1">
      <c r="A975" s="124">
        <v>52232</v>
      </c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6.75" customHeight="1">
      <c r="A976" s="124">
        <v>52233</v>
      </c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6.75" customHeight="1">
      <c r="A977" s="124">
        <v>52234</v>
      </c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6.75" customHeight="1">
      <c r="A978" s="124">
        <v>52243</v>
      </c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6.75" customHeight="1">
      <c r="A979" s="124">
        <v>52273</v>
      </c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6.75" customHeight="1">
      <c r="A980" s="124">
        <v>52311</v>
      </c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6.75" customHeight="1">
      <c r="A981" s="124">
        <v>52350</v>
      </c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6.75" customHeight="1">
      <c r="A982" s="124">
        <v>52354</v>
      </c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6.75" customHeight="1">
      <c r="A983" s="124">
        <v>52355</v>
      </c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6.75" customHeight="1">
      <c r="A984" s="124">
        <v>52356</v>
      </c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6.75" customHeight="1">
      <c r="A985" s="124">
        <v>52357</v>
      </c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6.75" customHeight="1">
      <c r="A986" s="124">
        <v>52432</v>
      </c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6.75" customHeight="1">
      <c r="A987" s="124">
        <v>52495</v>
      </c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6.75" customHeight="1">
      <c r="A988" s="124">
        <v>52496</v>
      </c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6.75" customHeight="1">
      <c r="A989" s="124">
        <v>52497</v>
      </c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6.75" customHeight="1">
      <c r="A990" s="124">
        <v>52516</v>
      </c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6.75" customHeight="1">
      <c r="A991" s="124">
        <v>52538</v>
      </c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6.75" customHeight="1">
      <c r="A992" s="124">
        <v>52558</v>
      </c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6.75" customHeight="1">
      <c r="A993" s="124">
        <v>52588</v>
      </c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6.75" customHeight="1">
      <c r="A994" s="124">
        <v>52594</v>
      </c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6.75" customHeight="1">
      <c r="A995" s="124">
        <v>52595</v>
      </c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6.75" customHeight="1">
      <c r="A996" s="124">
        <v>52596</v>
      </c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6.75" customHeight="1">
      <c r="A997" s="124">
        <v>52597</v>
      </c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6.75" customHeight="1">
      <c r="A998" s="124">
        <v>52598</v>
      </c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6.75" customHeight="1">
      <c r="A999" s="124">
        <v>52599</v>
      </c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6.75" customHeight="1">
      <c r="A1000" s="124">
        <v>52607</v>
      </c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6.75" customHeight="1">
      <c r="A1001" s="124">
        <v>52638</v>
      </c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6.75" customHeight="1">
      <c r="A1002" s="124">
        <v>52676</v>
      </c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6.75" customHeight="1">
      <c r="A1003" s="124">
        <v>52677</v>
      </c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6.75" customHeight="1">
      <c r="A1004" s="124">
        <v>52716</v>
      </c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6.75" customHeight="1">
      <c r="A1005" s="124">
        <v>52720</v>
      </c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6.75" customHeight="1">
      <c r="A1006" s="124">
        <v>52721</v>
      </c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6.75" customHeight="1">
      <c r="A1007" s="124">
        <v>52722</v>
      </c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6.75" customHeight="1">
      <c r="A1008" s="124">
        <v>52796</v>
      </c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6.75" customHeight="1">
      <c r="A1009" s="124">
        <v>52859</v>
      </c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6.75" customHeight="1">
      <c r="A1010" s="124">
        <v>52862</v>
      </c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6.75" customHeight="1">
      <c r="A1011" s="124">
        <v>52880</v>
      </c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6.75" customHeight="1">
      <c r="A1012" s="124">
        <v>52904</v>
      </c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6.75" customHeight="1">
      <c r="A1013" s="124">
        <v>52924</v>
      </c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6.75" customHeight="1">
      <c r="A1014" s="124">
        <v>52954</v>
      </c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6.75" customHeight="1">
      <c r="A1015" s="124">
        <v>52960</v>
      </c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6.75" customHeight="1">
      <c r="A1016" s="124">
        <v>52961</v>
      </c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6.75" customHeight="1">
      <c r="A1017" s="124">
        <v>52962</v>
      </c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6.75" customHeight="1">
      <c r="A1018" s="124">
        <v>52963</v>
      </c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6.75" customHeight="1">
      <c r="A1019" s="124">
        <v>52964</v>
      </c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6.75" customHeight="1">
      <c r="A1020" s="124">
        <v>52965</v>
      </c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6.75" customHeight="1">
      <c r="A1021" s="124">
        <v>52971</v>
      </c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6.75" customHeight="1">
      <c r="A1022" s="124">
        <v>53004</v>
      </c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6.75" customHeight="1">
      <c r="A1023" s="124">
        <v>53041</v>
      </c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6.75" customHeight="1">
      <c r="A1024" s="124">
        <v>53081</v>
      </c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6.75" customHeight="1">
      <c r="A1025" s="124">
        <v>53085</v>
      </c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6.75" customHeight="1">
      <c r="A1026" s="124">
        <v>53086</v>
      </c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6.75" customHeight="1">
      <c r="A1027" s="124">
        <v>53087</v>
      </c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6.75" customHeight="1">
      <c r="A1028" s="124">
        <v>53160</v>
      </c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6.75" customHeight="1">
      <c r="A1029" s="124">
        <v>53223</v>
      </c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6.75" customHeight="1">
      <c r="A1030" s="124">
        <v>53227</v>
      </c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6.75" customHeight="1">
      <c r="A1031" s="124">
        <v>53244</v>
      </c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6.75" customHeight="1">
      <c r="A1032" s="124">
        <v>53269</v>
      </c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6.75" customHeight="1">
      <c r="A1033" s="124">
        <v>53289</v>
      </c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6.75" customHeight="1">
      <c r="A1034" s="124">
        <v>53319</v>
      </c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6.75" customHeight="1">
      <c r="A1035" s="124">
        <v>53325</v>
      </c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6.75" customHeight="1">
      <c r="A1036" s="124">
        <v>53326</v>
      </c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6.75" customHeight="1">
      <c r="A1037" s="124">
        <v>53327</v>
      </c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6.75" customHeight="1">
      <c r="A1038" s="124">
        <v>53328</v>
      </c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6.75" customHeight="1">
      <c r="A1039" s="124">
        <v>53329</v>
      </c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6.75" customHeight="1">
      <c r="A1040" s="124">
        <v>53330</v>
      </c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6.75" customHeight="1">
      <c r="A1041" s="124">
        <v>53335</v>
      </c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6.75" customHeight="1">
      <c r="A1042" s="124">
        <v>53369</v>
      </c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6.75" customHeight="1">
      <c r="A1043" s="124">
        <v>53370</v>
      </c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6.75" customHeight="1">
      <c r="A1044" s="124">
        <v>53406</v>
      </c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6.75" customHeight="1">
      <c r="A1045" s="124">
        <v>53446</v>
      </c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6.75" customHeight="1">
      <c r="A1046" s="124">
        <v>53447</v>
      </c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6.75" customHeight="1">
      <c r="A1047" s="124">
        <v>53450</v>
      </c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6.75" customHeight="1">
      <c r="A1048" s="124">
        <v>53451</v>
      </c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6.75" customHeight="1">
      <c r="A1049" s="124">
        <v>53452</v>
      </c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6.75" customHeight="1">
      <c r="A1050" s="124">
        <v>53524</v>
      </c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6.75" customHeight="1">
      <c r="A1051" s="124">
        <v>53587</v>
      </c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6.75" customHeight="1">
      <c r="A1052" s="124">
        <v>53593</v>
      </c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6.75" customHeight="1">
      <c r="A1053" s="124">
        <v>53594</v>
      </c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6.75" customHeight="1">
      <c r="A1054" s="124">
        <v>53608</v>
      </c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6.75" customHeight="1">
      <c r="A1055" s="124">
        <v>53634</v>
      </c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6.75" customHeight="1">
      <c r="A1056" s="124">
        <v>53654</v>
      </c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6.75" customHeight="1">
      <c r="A1057" s="124">
        <v>53684</v>
      </c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6.75" customHeight="1">
      <c r="A1058" s="124">
        <v>53685</v>
      </c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6.75" customHeight="1">
      <c r="A1059" s="124">
        <v>53690</v>
      </c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6.75" customHeight="1">
      <c r="A1060" s="124">
        <v>53691</v>
      </c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6.75" customHeight="1">
      <c r="A1061" s="124">
        <v>53692</v>
      </c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6.75" customHeight="1">
      <c r="A1062" s="124">
        <v>53693</v>
      </c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6.75" customHeight="1">
      <c r="A1063" s="124">
        <v>53694</v>
      </c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6.75" customHeight="1">
      <c r="A1064" s="124">
        <v>53695</v>
      </c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6.75" customHeight="1">
      <c r="A1065" s="124">
        <v>53706</v>
      </c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6.75" customHeight="1">
      <c r="A1066" s="124">
        <v>53734</v>
      </c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6.75" customHeight="1">
      <c r="A1067" s="124">
        <v>53772</v>
      </c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6.75" customHeight="1">
      <c r="A1068" s="124">
        <v>53811</v>
      </c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6.75" customHeight="1">
      <c r="A1069" s="124">
        <v>53815</v>
      </c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6.75" customHeight="1">
      <c r="A1070" s="124">
        <v>53816</v>
      </c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6.75" customHeight="1">
      <c r="A1071" s="124">
        <v>53817</v>
      </c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6.75" customHeight="1">
      <c r="A1072" s="124">
        <v>53818</v>
      </c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6.75" customHeight="1">
      <c r="A1073" s="124">
        <v>53888</v>
      </c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6.75" customHeight="1">
      <c r="A1074" s="124">
        <v>53951</v>
      </c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6.75" customHeight="1">
      <c r="A1075" s="124">
        <v>53958</v>
      </c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6.75" customHeight="1">
      <c r="A1076" s="124">
        <v>53979</v>
      </c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6.75" customHeight="1">
      <c r="A1077" s="124">
        <v>53999</v>
      </c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6.75" customHeight="1">
      <c r="A1078" s="124">
        <v>54000</v>
      </c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6.75" customHeight="1">
      <c r="A1079" s="124">
        <v>54019</v>
      </c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6.75" customHeight="1">
      <c r="A1080" s="124">
        <v>54049</v>
      </c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6.75" customHeight="1">
      <c r="A1081" s="124">
        <v>54055</v>
      </c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6.75" customHeight="1">
      <c r="A1082" s="124">
        <v>54056</v>
      </c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6.75" customHeight="1">
      <c r="A1083" s="124">
        <v>54057</v>
      </c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6.75" customHeight="1">
      <c r="A1084" s="124">
        <v>54058</v>
      </c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6.75" customHeight="1">
      <c r="A1085" s="124">
        <v>54059</v>
      </c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6.75" customHeight="1">
      <c r="A1086" s="124">
        <v>54060</v>
      </c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6.75" customHeight="1">
      <c r="A1087" s="124">
        <v>54070</v>
      </c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6.75" customHeight="1">
      <c r="A1088" s="124">
        <v>54099</v>
      </c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6.75" customHeight="1">
      <c r="A1089" s="124">
        <v>54137</v>
      </c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6.75" customHeight="1">
      <c r="A1090" s="124">
        <v>54177</v>
      </c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6.75" customHeight="1">
      <c r="A1091" s="124">
        <v>54181</v>
      </c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6.75" customHeight="1">
      <c r="A1092" s="124">
        <v>54182</v>
      </c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6.75" customHeight="1">
      <c r="A1093" s="124">
        <v>54183</v>
      </c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6.75" customHeight="1">
      <c r="A1094" s="124">
        <v>54184</v>
      </c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6.75" customHeight="1">
      <c r="A1095" s="124">
        <v>54259</v>
      </c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6.75" customHeight="1">
      <c r="A1096" s="124">
        <v>54322</v>
      </c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6.75" customHeight="1">
      <c r="A1097" s="124">
        <v>54323</v>
      </c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6.75" customHeight="1">
      <c r="A1098" s="124">
        <v>54343</v>
      </c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6.75" customHeight="1">
      <c r="A1099" s="124">
        <v>54365</v>
      </c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6.75" customHeight="1">
      <c r="A1100" s="124">
        <v>54385</v>
      </c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6.75" customHeight="1">
      <c r="A1101" s="124">
        <v>54415</v>
      </c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6.75" customHeight="1">
      <c r="A1102" s="124">
        <v>54421</v>
      </c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6.75" customHeight="1">
      <c r="A1103" s="124">
        <v>54422</v>
      </c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6.75" customHeight="1">
      <c r="A1104" s="124">
        <v>54423</v>
      </c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6.75" customHeight="1">
      <c r="A1105" s="124">
        <v>54424</v>
      </c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6.75" customHeight="1">
      <c r="A1106" s="124">
        <v>54425</v>
      </c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6.75" customHeight="1">
      <c r="A1107" s="124">
        <v>54426</v>
      </c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6.75" customHeight="1">
      <c r="A1108" s="124">
        <v>54434</v>
      </c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6.75" customHeight="1">
      <c r="A1109" s="124">
        <v>54465</v>
      </c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6.75" customHeight="1">
      <c r="A1110" s="124">
        <v>54502</v>
      </c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6.75" customHeight="1">
      <c r="A1111" s="124">
        <v>54542</v>
      </c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6.75" customHeight="1">
      <c r="A1112" s="124">
        <v>54546</v>
      </c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6.75" customHeight="1">
      <c r="A1113" s="124">
        <v>54547</v>
      </c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6.75" customHeight="1">
      <c r="A1114" s="124">
        <v>54548</v>
      </c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6.75" customHeight="1">
      <c r="A1115" s="124">
        <v>54623</v>
      </c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6.75" customHeight="1">
      <c r="A1116" s="124">
        <v>54686</v>
      </c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6.75" customHeight="1">
      <c r="A1117" s="124">
        <v>54687</v>
      </c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6.75" customHeight="1">
      <c r="A1118" s="124">
        <v>54688</v>
      </c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6.75" customHeight="1">
      <c r="A1119" s="124">
        <v>54707</v>
      </c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6.75" customHeight="1">
      <c r="A1120" s="124">
        <v>54730</v>
      </c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6.75" customHeight="1">
      <c r="A1121" s="124">
        <v>54750</v>
      </c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6.75" customHeight="1">
      <c r="A1122" s="124">
        <v>54780</v>
      </c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6.75" customHeight="1">
      <c r="A1123" s="124">
        <v>54786</v>
      </c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6.75" customHeight="1">
      <c r="A1124" s="124">
        <v>54787</v>
      </c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6.75" customHeight="1">
      <c r="A1125" s="124">
        <v>54788</v>
      </c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6.75" customHeight="1">
      <c r="A1126" s="124">
        <v>54789</v>
      </c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6.75" customHeight="1">
      <c r="A1127" s="124">
        <v>54790</v>
      </c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6.75" customHeight="1">
      <c r="A1128" s="124">
        <v>54791</v>
      </c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6.75" customHeight="1">
      <c r="A1129" s="124">
        <v>54798</v>
      </c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6.75" customHeight="1">
      <c r="A1130" s="124">
        <v>54830</v>
      </c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6.75" customHeight="1">
      <c r="A1131" s="124">
        <v>54867</v>
      </c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6.75" customHeight="1">
      <c r="A1132" s="124">
        <v>54868</v>
      </c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6.75" customHeight="1">
      <c r="A1133" s="124">
        <v>54907</v>
      </c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6.75" customHeight="1">
      <c r="A1134" s="124">
        <v>54911</v>
      </c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6.75" customHeight="1">
      <c r="A1135" s="124">
        <v>54912</v>
      </c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6.75" customHeight="1">
      <c r="A1136" s="124">
        <v>54913</v>
      </c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6.75" customHeight="1">
      <c r="A1137" s="124">
        <v>54987</v>
      </c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6.75" customHeight="1">
      <c r="A1138" s="124">
        <v>55050</v>
      </c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6.75" customHeight="1">
      <c r="A1139" s="124">
        <v>55054</v>
      </c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6.75" customHeight="1">
      <c r="A1140" s="124">
        <v>55071</v>
      </c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6.75" customHeight="1">
      <c r="A1141" s="124">
        <v>55095</v>
      </c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6.75" customHeight="1">
      <c r="A1142" s="124">
        <v>55115</v>
      </c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6.75" customHeight="1">
      <c r="A1143" s="124">
        <v>55145</v>
      </c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6.75" customHeight="1">
      <c r="A1144" s="110"/>
      <c r="B1144" s="110"/>
      <c r="C1144" s="110"/>
      <c r="D1144" s="110"/>
      <c r="E1144" s="110"/>
      <c r="F1144" s="110"/>
      <c r="G1144" s="110"/>
      <c r="H1144" s="110"/>
      <c r="I1144" s="110"/>
      <c r="J1144" s="110"/>
    </row>
    <row r="1145" ht="6.75" customHeight="1"/>
    <row r="1146" ht="6.75" customHeight="1"/>
  </sheetData>
  <sheetProtection password="CC18" sheet="1" selectLockedCells="1"/>
  <mergeCells count="369">
    <mergeCell ref="CM30:CN30"/>
    <mergeCell ref="CO30:CP30"/>
    <mergeCell ref="CE28:CF28"/>
    <mergeCell ref="BX32:CI33"/>
    <mergeCell ref="BS34:BW36"/>
    <mergeCell ref="CK24:CL24"/>
    <mergeCell ref="CM24:CR24"/>
    <mergeCell ref="CF24:CG24"/>
    <mergeCell ref="CH24:CI24"/>
    <mergeCell ref="CD31:CE31"/>
    <mergeCell ref="AA20:AH20"/>
    <mergeCell ref="BI20:BP20"/>
    <mergeCell ref="CQ20:CX20"/>
    <mergeCell ref="BS21:BV22"/>
    <mergeCell ref="AK20:AN20"/>
    <mergeCell ref="CS24:CX24"/>
    <mergeCell ref="AX24:AY24"/>
    <mergeCell ref="AZ24:BA24"/>
    <mergeCell ref="CB24:CC24"/>
    <mergeCell ref="CD24:CE24"/>
    <mergeCell ref="AM24:AN24"/>
    <mergeCell ref="AO24:AP24"/>
    <mergeCell ref="AQ24:AR24"/>
    <mergeCell ref="AT24:AU24"/>
    <mergeCell ref="AV24:AW24"/>
    <mergeCell ref="CA31:CB31"/>
    <mergeCell ref="AS31:AT31"/>
    <mergeCell ref="BB31:BC40"/>
    <mergeCell ref="BD31:BP40"/>
    <mergeCell ref="AK31:AO31"/>
    <mergeCell ref="CG31:CH31"/>
    <mergeCell ref="Z3:BH4"/>
    <mergeCell ref="BJ3:BJ4"/>
    <mergeCell ref="BP3:CH4"/>
    <mergeCell ref="CJ31:CK40"/>
    <mergeCell ref="BS39:CI40"/>
    <mergeCell ref="BS32:BW33"/>
    <mergeCell ref="BX34:CI36"/>
    <mergeCell ref="CI30:CJ30"/>
    <mergeCell ref="AY31:AZ31"/>
    <mergeCell ref="CK30:CL30"/>
    <mergeCell ref="B3:T4"/>
    <mergeCell ref="C43:D43"/>
    <mergeCell ref="E43:F43"/>
    <mergeCell ref="G43:H43"/>
    <mergeCell ref="C38:S38"/>
    <mergeCell ref="C39:S39"/>
    <mergeCell ref="C36:S36"/>
    <mergeCell ref="T31:U40"/>
    <mergeCell ref="C40:S40"/>
    <mergeCell ref="C31:G31"/>
    <mergeCell ref="D30:I30"/>
    <mergeCell ref="K30:L30"/>
    <mergeCell ref="I24:J24"/>
    <mergeCell ref="L24:M24"/>
    <mergeCell ref="C13:O13"/>
    <mergeCell ref="C14:AH14"/>
    <mergeCell ref="H15:AF15"/>
    <mergeCell ref="H17:AF17"/>
    <mergeCell ref="P24:Q24"/>
    <mergeCell ref="P13:AH13"/>
    <mergeCell ref="G20:Y20"/>
    <mergeCell ref="C7:H7"/>
    <mergeCell ref="C12:O12"/>
    <mergeCell ref="P12:AH12"/>
    <mergeCell ref="C10:H10"/>
    <mergeCell ref="C11:H11"/>
    <mergeCell ref="I10:J10"/>
    <mergeCell ref="P11:AE11"/>
    <mergeCell ref="I11:J11"/>
    <mergeCell ref="AA43:AI43"/>
    <mergeCell ref="I43:J43"/>
    <mergeCell ref="H31:J31"/>
    <mergeCell ref="K31:L31"/>
    <mergeCell ref="Q31:R31"/>
    <mergeCell ref="N31:O31"/>
    <mergeCell ref="V31:AH40"/>
    <mergeCell ref="AP31:AR31"/>
    <mergeCell ref="AP33:BA34"/>
    <mergeCell ref="AK32:AO34"/>
    <mergeCell ref="AP32:BA32"/>
    <mergeCell ref="AV31:AW31"/>
    <mergeCell ref="BS31:BW31"/>
    <mergeCell ref="BX31:BZ31"/>
    <mergeCell ref="CC29:CD29"/>
    <mergeCell ref="CA30:CB30"/>
    <mergeCell ref="CC30:CD30"/>
    <mergeCell ref="BT29:BY29"/>
    <mergeCell ref="CA29:CB29"/>
    <mergeCell ref="CC28:CD28"/>
    <mergeCell ref="CA27:CB27"/>
    <mergeCell ref="CC27:CD27"/>
    <mergeCell ref="CE27:CF27"/>
    <mergeCell ref="CG27:CH27"/>
    <mergeCell ref="CG26:CH26"/>
    <mergeCell ref="CW28:CX28"/>
    <mergeCell ref="CS29:CT29"/>
    <mergeCell ref="CQ30:CR30"/>
    <mergeCell ref="CS30:CT30"/>
    <mergeCell ref="CE30:CF30"/>
    <mergeCell ref="CG30:CH30"/>
    <mergeCell ref="CK28:CL28"/>
    <mergeCell ref="CI28:CJ28"/>
    <mergeCell ref="CG28:CH28"/>
    <mergeCell ref="CE29:CF29"/>
    <mergeCell ref="CW27:CX27"/>
    <mergeCell ref="CU28:CV28"/>
    <mergeCell ref="CS28:CT28"/>
    <mergeCell ref="CQ28:CR28"/>
    <mergeCell ref="CO28:CP28"/>
    <mergeCell ref="CL31:CX40"/>
    <mergeCell ref="CU29:CV29"/>
    <mergeCell ref="CW29:CX29"/>
    <mergeCell ref="CU30:CV30"/>
    <mergeCell ref="CW30:CX30"/>
    <mergeCell ref="BT27:BY27"/>
    <mergeCell ref="BW24:BX24"/>
    <mergeCell ref="CO27:CP27"/>
    <mergeCell ref="CQ27:CR27"/>
    <mergeCell ref="CS27:CT27"/>
    <mergeCell ref="CU27:CV27"/>
    <mergeCell ref="CU26:CV26"/>
    <mergeCell ref="CI27:CJ27"/>
    <mergeCell ref="CK27:CL27"/>
    <mergeCell ref="CM27:CN27"/>
    <mergeCell ref="CA25:CB26"/>
    <mergeCell ref="BT25:BY26"/>
    <mergeCell ref="BS23:CJ23"/>
    <mergeCell ref="BS20:BV20"/>
    <mergeCell ref="BW20:CO20"/>
    <mergeCell ref="BG28:BH28"/>
    <mergeCell ref="BM26:BN26"/>
    <mergeCell ref="BO26:BP26"/>
    <mergeCell ref="CA28:CB28"/>
    <mergeCell ref="CM28:CN28"/>
    <mergeCell ref="CW26:CX26"/>
    <mergeCell ref="CI26:CJ26"/>
    <mergeCell ref="CK26:CL26"/>
    <mergeCell ref="CM26:CN26"/>
    <mergeCell ref="CO26:CP26"/>
    <mergeCell ref="CQ26:CR26"/>
    <mergeCell ref="CS26:CT26"/>
    <mergeCell ref="BS24:BT24"/>
    <mergeCell ref="BU24:BV24"/>
    <mergeCell ref="AY30:AZ30"/>
    <mergeCell ref="BA30:BB30"/>
    <mergeCell ref="BC30:BD30"/>
    <mergeCell ref="BE30:BF30"/>
    <mergeCell ref="BC27:BD27"/>
    <mergeCell ref="BE27:BF27"/>
    <mergeCell ref="BA28:BB28"/>
    <mergeCell ref="BE25:BF25"/>
    <mergeCell ref="BT28:BY28"/>
    <mergeCell ref="BG30:BH30"/>
    <mergeCell ref="BI30:BJ30"/>
    <mergeCell ref="BT30:BY30"/>
    <mergeCell ref="AL30:AQ30"/>
    <mergeCell ref="AS30:AT30"/>
    <mergeCell ref="AU30:AV30"/>
    <mergeCell ref="AW30:AX30"/>
    <mergeCell ref="AY28:AZ28"/>
    <mergeCell ref="BO30:BP30"/>
    <mergeCell ref="BC28:BD28"/>
    <mergeCell ref="BE28:BF28"/>
    <mergeCell ref="AL28:AQ28"/>
    <mergeCell ref="AS28:AT28"/>
    <mergeCell ref="AU28:AV28"/>
    <mergeCell ref="AW28:AX28"/>
    <mergeCell ref="AL27:AQ27"/>
    <mergeCell ref="AS27:AT27"/>
    <mergeCell ref="AU27:AV27"/>
    <mergeCell ref="AW27:AX27"/>
    <mergeCell ref="AL25:AQ26"/>
    <mergeCell ref="AS25:AT26"/>
    <mergeCell ref="AU25:AV25"/>
    <mergeCell ref="AW25:AX25"/>
    <mergeCell ref="AQ10:AR10"/>
    <mergeCell ref="AK11:AP11"/>
    <mergeCell ref="AQ11:AR11"/>
    <mergeCell ref="AX11:BM11"/>
    <mergeCell ref="BK24:BP24"/>
    <mergeCell ref="BG25:BH25"/>
    <mergeCell ref="BC23:BP23"/>
    <mergeCell ref="BC24:BJ24"/>
    <mergeCell ref="BK25:BL25"/>
    <mergeCell ref="BI25:BJ25"/>
    <mergeCell ref="BG27:BH27"/>
    <mergeCell ref="BI27:BJ27"/>
    <mergeCell ref="BI26:BJ26"/>
    <mergeCell ref="BG26:BH26"/>
    <mergeCell ref="BA27:BB27"/>
    <mergeCell ref="AK21:AN22"/>
    <mergeCell ref="AK24:AL24"/>
    <mergeCell ref="AK23:BB23"/>
    <mergeCell ref="BC26:BD26"/>
    <mergeCell ref="AY27:AZ27"/>
    <mergeCell ref="AA30:AB30"/>
    <mergeCell ref="BO29:BP29"/>
    <mergeCell ref="BO28:BP28"/>
    <mergeCell ref="BO27:BP27"/>
    <mergeCell ref="AY25:AZ25"/>
    <mergeCell ref="BA25:BB25"/>
    <mergeCell ref="BC25:BD25"/>
    <mergeCell ref="BK29:BL29"/>
    <mergeCell ref="BM29:BN29"/>
    <mergeCell ref="BI28:BJ28"/>
    <mergeCell ref="BM30:BN30"/>
    <mergeCell ref="AG30:AH30"/>
    <mergeCell ref="BK30:BL30"/>
    <mergeCell ref="AE30:AF30"/>
    <mergeCell ref="BK27:BL27"/>
    <mergeCell ref="BK26:BL26"/>
    <mergeCell ref="BM27:BN27"/>
    <mergeCell ref="BK28:BL28"/>
    <mergeCell ref="BM28:BN28"/>
    <mergeCell ref="BA26:BB26"/>
    <mergeCell ref="Y30:Z30"/>
    <mergeCell ref="Q30:R30"/>
    <mergeCell ref="S30:T30"/>
    <mergeCell ref="U30:V30"/>
    <mergeCell ref="CO29:CP29"/>
    <mergeCell ref="CQ29:CR29"/>
    <mergeCell ref="CG29:CH29"/>
    <mergeCell ref="CI29:CJ29"/>
    <mergeCell ref="CK29:CL29"/>
    <mergeCell ref="CM29:CN29"/>
    <mergeCell ref="AL29:AQ29"/>
    <mergeCell ref="AS29:AT29"/>
    <mergeCell ref="AU29:AV29"/>
    <mergeCell ref="AW29:AX29"/>
    <mergeCell ref="AY29:AZ29"/>
    <mergeCell ref="BA29:BB29"/>
    <mergeCell ref="BG29:BH29"/>
    <mergeCell ref="BI29:BJ29"/>
    <mergeCell ref="W30:X30"/>
    <mergeCell ref="BC29:BD29"/>
    <mergeCell ref="BE29:BF29"/>
    <mergeCell ref="CU25:CV25"/>
    <mergeCell ref="CC25:CD25"/>
    <mergeCell ref="CC26:CD26"/>
    <mergeCell ref="CE25:CF25"/>
    <mergeCell ref="CG25:CH25"/>
    <mergeCell ref="BW18:CX19"/>
    <mergeCell ref="BS19:BV19"/>
    <mergeCell ref="CW25:CX25"/>
    <mergeCell ref="CM25:CN25"/>
    <mergeCell ref="CI25:CJ25"/>
    <mergeCell ref="CK25:CL25"/>
    <mergeCell ref="CO25:CP25"/>
    <mergeCell ref="CQ25:CR25"/>
    <mergeCell ref="CS25:CT25"/>
    <mergeCell ref="BY24:BZ24"/>
    <mergeCell ref="BY10:BZ10"/>
    <mergeCell ref="BS11:BX11"/>
    <mergeCell ref="BY11:BZ11"/>
    <mergeCell ref="CE26:CF26"/>
    <mergeCell ref="BS7:BX7"/>
    <mergeCell ref="BS10:BX10"/>
    <mergeCell ref="BS18:BV18"/>
    <mergeCell ref="BS13:CE13"/>
    <mergeCell ref="BS12:CE12"/>
    <mergeCell ref="CD11:CU11"/>
    <mergeCell ref="AK14:BP14"/>
    <mergeCell ref="AP15:BN15"/>
    <mergeCell ref="BX17:CV17"/>
    <mergeCell ref="CF12:CX12"/>
    <mergeCell ref="CF13:CX13"/>
    <mergeCell ref="BX15:CV15"/>
    <mergeCell ref="BS14:CX14"/>
    <mergeCell ref="C20:F20"/>
    <mergeCell ref="C24:D24"/>
    <mergeCell ref="G24:H24"/>
    <mergeCell ref="AK7:AP7"/>
    <mergeCell ref="AK10:AP10"/>
    <mergeCell ref="AO20:BG20"/>
    <mergeCell ref="AK12:AW12"/>
    <mergeCell ref="AX12:BP12"/>
    <mergeCell ref="AK13:AW13"/>
    <mergeCell ref="AX13:BP13"/>
    <mergeCell ref="D29:I29"/>
    <mergeCell ref="D28:I28"/>
    <mergeCell ref="M25:N25"/>
    <mergeCell ref="C21:F22"/>
    <mergeCell ref="E24:F24"/>
    <mergeCell ref="M29:N29"/>
    <mergeCell ref="M26:N26"/>
    <mergeCell ref="N24:O24"/>
    <mergeCell ref="D27:I27"/>
    <mergeCell ref="K27:L27"/>
    <mergeCell ref="K29:L29"/>
    <mergeCell ref="D25:I26"/>
    <mergeCell ref="AA26:AB26"/>
    <mergeCell ref="K25:L26"/>
    <mergeCell ref="O25:P25"/>
    <mergeCell ref="W25:X25"/>
    <mergeCell ref="M28:N28"/>
    <mergeCell ref="K28:L28"/>
    <mergeCell ref="M27:N27"/>
    <mergeCell ref="O27:P27"/>
    <mergeCell ref="AC25:AD25"/>
    <mergeCell ref="AA25:AB25"/>
    <mergeCell ref="Y27:Z27"/>
    <mergeCell ref="AG25:AH25"/>
    <mergeCell ref="C23:T23"/>
    <mergeCell ref="U23:AH23"/>
    <mergeCell ref="U27:V27"/>
    <mergeCell ref="AA27:AB27"/>
    <mergeCell ref="R24:S24"/>
    <mergeCell ref="U24:AB24"/>
    <mergeCell ref="W28:X28"/>
    <mergeCell ref="AA29:AB29"/>
    <mergeCell ref="U26:V26"/>
    <mergeCell ref="Y25:Z25"/>
    <mergeCell ref="W27:X27"/>
    <mergeCell ref="Q27:R27"/>
    <mergeCell ref="S25:T25"/>
    <mergeCell ref="Q26:R26"/>
    <mergeCell ref="Y28:Z28"/>
    <mergeCell ref="AA28:AB28"/>
    <mergeCell ref="W26:X26"/>
    <mergeCell ref="Y26:Z26"/>
    <mergeCell ref="AC27:AD27"/>
    <mergeCell ref="AE28:AF28"/>
    <mergeCell ref="AC26:AD26"/>
    <mergeCell ref="O29:P29"/>
    <mergeCell ref="U28:V28"/>
    <mergeCell ref="O28:P28"/>
    <mergeCell ref="Q28:R28"/>
    <mergeCell ref="S28:T28"/>
    <mergeCell ref="O26:P26"/>
    <mergeCell ref="S29:T29"/>
    <mergeCell ref="Y29:Z29"/>
    <mergeCell ref="AG26:AH26"/>
    <mergeCell ref="S27:T27"/>
    <mergeCell ref="W29:X29"/>
    <mergeCell ref="AG27:AH27"/>
    <mergeCell ref="AE26:AF26"/>
    <mergeCell ref="AG28:AH28"/>
    <mergeCell ref="AG29:AH29"/>
    <mergeCell ref="DA9:DD41"/>
    <mergeCell ref="DA2:DD8"/>
    <mergeCell ref="AE29:AF29"/>
    <mergeCell ref="AY26:AZ26"/>
    <mergeCell ref="BM25:BN25"/>
    <mergeCell ref="BO25:BP25"/>
    <mergeCell ref="BE26:BF26"/>
    <mergeCell ref="AE25:AF25"/>
    <mergeCell ref="AE27:AF27"/>
    <mergeCell ref="AC24:AH24"/>
    <mergeCell ref="T46:W46"/>
    <mergeCell ref="C46:J46"/>
    <mergeCell ref="C44:J44"/>
    <mergeCell ref="C45:J45"/>
    <mergeCell ref="CK23:CX23"/>
    <mergeCell ref="AP17:BN17"/>
    <mergeCell ref="AU26:AV26"/>
    <mergeCell ref="AW26:AX26"/>
    <mergeCell ref="AK39:AT40"/>
    <mergeCell ref="AU39:BA40"/>
    <mergeCell ref="U25:V25"/>
    <mergeCell ref="Q25:R25"/>
    <mergeCell ref="M30:N30"/>
    <mergeCell ref="O30:P30"/>
    <mergeCell ref="AC28:AD28"/>
    <mergeCell ref="AC29:AD29"/>
    <mergeCell ref="AC30:AD30"/>
    <mergeCell ref="S26:T26"/>
    <mergeCell ref="Q29:R29"/>
    <mergeCell ref="U29:V29"/>
  </mergeCells>
  <dataValidations count="23">
    <dataValidation type="whole" allowBlank="1" showInputMessage="1" showErrorMessage="1" promptTitle="事業年度開始の日を入力してください。" prompt="&#10;" error="正しい年月日を入力してください。" imeMode="halfAlpha" sqref="I24:J24">
      <formula1>1</formula1>
      <formula2>IF(AND(MOD(E24,4)=0,G24/1=2),29,IF(AND(MOD(E24,4)&lt;&gt;0,G24/1=2),28,IF(OR(G24/1=4,G24/1=6,G24/1=9,G24/1=11),30,31)))</formula2>
    </dataValidation>
    <dataValidation type="whole" allowBlank="1" showInputMessage="1" showErrorMessage="1" promptTitle="事業年度終了の日を入力してください。" prompt="&#10;" error="正しい年月日を入力してください。" imeMode="halfAlpha" sqref="R24:S24">
      <formula1>1</formula1>
      <formula2>IF(AND(MOD(N24,4)=0,P24/1=2),29,IF(AND(MOD(N24,4)&lt;&gt;0,P24/1=2),28,IF(OR(P24/1=4,P24/1=6,P24/1=9,P24/1=11),30,31)))</formula2>
    </dataValidation>
    <dataValidation allowBlank="1" showInputMessage="1" showErrorMessage="1" imeMode="hiragana" sqref="AP17:BN17 AP15:BN15 BX15:CV15 BX17:CV17 BK24:BP24 CS24:CX24"/>
    <dataValidation allowBlank="1" showInputMessage="1" showErrorMessage="1" imeMode="halfAlpha" sqref="BI21:BO21 AK21:AN22 BS21:BV22 CQ21:CW21"/>
    <dataValidation type="whole" operator="greaterThanOrEqual" allowBlank="1" showInputMessage="1" showErrorMessage="1" error="正しい年月日を入力してください。" imeMode="halfAlpha" sqref="CD24:CE24 AY31:AZ31 AV31:AW31 CA31:CB31 BU24:BV24 AV24:AW24 AM24:AN24 AS31:AT31">
      <formula1>1</formula1>
    </dataValidation>
    <dataValidation type="whole" allowBlank="1" showInputMessage="1" showErrorMessage="1" error="正しい年月日を入力してください。" imeMode="halfAlpha" sqref="AX24:AY24 AO24:AP24 CD31:CE31 CF24:CG24 BW24:BX24">
      <formula1>1</formula1>
      <formula2>12</formula2>
    </dataValidation>
    <dataValidation type="whole" allowBlank="1" showInputMessage="1" showErrorMessage="1" error="正しい年月日を入力してください。" imeMode="halfAlpha" sqref="BY24:BZ24 AZ24:BA24 AQ24:AR24 CG31:CH31 CH24:CI24">
      <formula1>1</formula1>
      <formula2>31</formula2>
    </dataValidation>
    <dataValidation type="whole" allowBlank="1" showInputMessage="1" showErrorMessage="1" error="１から９までの整数を入力してください。" imeMode="halfAlpha" sqref="CG26:CG30 CK26:CK30 CU26:CU30 CW26:CW30 CS26:CS30 CE26:CE30 CQ26:CQ30 CI26:CI30 CO26:CO30 CC26:CC30 CM26:CM30 AY26:AY30 BC26:BC30 BM26:BM30 BO26:BO30 BK26:BK30 AW26:AW30 BI26:BI30 BA26:BA30 BG26:BG30 AU26:AU30 BE26:BE30">
      <formula1>0</formula1>
      <formula2>9</formula2>
    </dataValidation>
    <dataValidation operator="greaterThanOrEqual" allowBlank="1" showInputMessage="1" showErrorMessage="1" error="正しい年度を入力してください。" imeMode="halfAlpha" sqref="C21:F22"/>
    <dataValidation allowBlank="1" showInputMessage="1" showErrorMessage="1" error="１から９までの整数を入力してください。" imeMode="halfAlpha" sqref="M30 O30:Q30 S30:AH30"/>
    <dataValidation allowBlank="1" showInputMessage="1" showErrorMessage="1" promptTitle="所在地等を入力してください。" prompt="&#10;" imeMode="hiragana" sqref="H15:AF15"/>
    <dataValidation allowBlank="1" showInputMessage="1" showErrorMessage="1" promptTitle="法人名等を入力してください。" prompt="&#10;" imeMode="hiragana" sqref="H17:AF17"/>
    <dataValidation type="whole" allowBlank="1" showInputMessage="1" showErrorMessage="1" promptTitle="督促手数料が発生する場合には金額を入力してください。" prompt="&#10;" error="１から９までの整数を入力してください。" imeMode="halfAlpha" sqref="M29:AH29">
      <formula1>0</formula1>
      <formula2>9</formula2>
    </dataValidation>
    <dataValidation type="whole" allowBlank="1" showInputMessage="1" showErrorMessage="1" promptTitle="延滞金が発生する場合には金額を入力してください。" prompt="&#10;" error="１から９までの整数を入力してください。" imeMode="halfAlpha" sqref="M28:AH28">
      <formula1>0</formula1>
      <formula2>9</formula2>
    </dataValidation>
    <dataValidation type="whole" allowBlank="1" showInputMessage="1" showErrorMessage="1" promptTitle="均等割額を入力してください。" prompt="&#10;" error="１から９までの整数を入力してください。" imeMode="halfAlpha" sqref="M27:AH27">
      <formula1>0</formula1>
      <formula2>9</formula2>
    </dataValidation>
    <dataValidation type="whole" allowBlank="1" showInputMessage="1" showErrorMessage="1" promptTitle="法人税割額を入力してください。" prompt="&#10;" error="１から９までの整数を入力してください。" imeMode="halfAlpha" sqref="M26:AH26">
      <formula1>0</formula1>
      <formula2>9</formula2>
    </dataValidation>
    <dataValidation allowBlank="1" showInputMessage="1" showErrorMessage="1" promptTitle="申告区分で「その他」を選択した場合は内容を入力してください。" prompt="&#10;" imeMode="hiragana" sqref="AC24:AH24"/>
    <dataValidation type="whole" allowBlank="1" showInputMessage="1" showErrorMessage="1" promptTitle="事業年度終了の月を入力してください。" prompt="&#10;" error="正しい年月日を入力してください。" imeMode="halfAlpha" sqref="P24:Q24">
      <formula1>1</formula1>
      <formula2>12</formula2>
    </dataValidation>
    <dataValidation type="whole" allowBlank="1" showInputMessage="1" showErrorMessage="1" promptTitle="事業年度開始の月を入力してください。" prompt="&#10;" error="正しい年月日を入力してください。" imeMode="halfAlpha" sqref="G24:H24">
      <formula1>1</formula1>
      <formula2>12</formula2>
    </dataValidation>
    <dataValidation type="whole" allowBlank="1" showInputMessage="1" showErrorMessage="1" promptTitle="事業年度開始の年を入力してください。" prompt="&#10;" error="正しい年月日を入力してください。" imeMode="halfAlpha" sqref="E24:F24">
      <formula1>1</formula1>
      <formula2>99</formula2>
    </dataValidation>
    <dataValidation allowBlank="1" showInputMessage="1" showErrorMessage="1" promptTitle="法人番号を入力してください。" prompt="東広島市の法人番号は８から始まる８桁の番号です。" imeMode="halfAlpha" sqref="AB21:AH21"/>
    <dataValidation type="whole" allowBlank="1" showInputMessage="1" showErrorMessage="1" promptTitle="事業年度終了の年を入力してください。" prompt="&#10;" error="正しい年月日を入力してください。" imeMode="halfAlpha" sqref="N24:O24">
      <formula1>1</formula1>
      <formula2>99</formula2>
    </dataValidation>
    <dataValidation type="list" allowBlank="1" showInputMessage="1" showErrorMessage="1" promptTitle="申告区分を選択してください。" prompt="&#10;" error="申告の種類を選択してください。" sqref="U24:AB24">
      <formula1>"確定,予定,中間,修正,更正,決定,見込,その他"</formula1>
    </dataValidation>
  </dataValidations>
  <printOptions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landscape" paperSize="9" scale="75" r:id="rId2"/>
  <rowBreaks count="1" manualBreakCount="1">
    <brk id="41" max="255" man="1"/>
  </rowBreaks>
  <ignoredErrors>
    <ignoredError sqref="K30:L30 BS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その子</dc:creator>
  <cp:keywords/>
  <dc:description/>
  <cp:lastModifiedBy>東広島市</cp:lastModifiedBy>
  <cp:lastPrinted>2019-04-28T07:20:45Z</cp:lastPrinted>
  <dcterms:created xsi:type="dcterms:W3CDTF">2007-11-13T02:57:21Z</dcterms:created>
  <dcterms:modified xsi:type="dcterms:W3CDTF">2019-04-28T07:25:40Z</dcterms:modified>
  <cp:category/>
  <cp:version/>
  <cp:contentType/>
  <cp:contentStatus/>
</cp:coreProperties>
</file>