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6.7.64\04情報政策課\情報政策\501 ★統計★\08 統計でみる東広島\統計でみる東広島2021\030最終校正\01エクセルデータ\"/>
    </mc:Choice>
  </mc:AlternateContent>
  <bookViews>
    <workbookView xWindow="0" yWindow="60" windowWidth="2120" windowHeight="6300" firstSheet="4" activeTab="7"/>
  </bookViews>
  <sheets>
    <sheet name="第2章" sheetId="1" r:id="rId1"/>
    <sheet name="2-1世帯人口（国）" sheetId="2" r:id="rId2"/>
    <sheet name="2-2世帯人口（住）" sheetId="3" r:id="rId3"/>
    <sheet name="2-3大字（国）" sheetId="4" r:id="rId4"/>
    <sheet name="2-4大字（住）" sheetId="5" r:id="rId5"/>
    <sheet name="2-5年齢（国）" sheetId="6" r:id="rId6"/>
    <sheet name="2-6年齢（住）" sheetId="7" r:id="rId7"/>
    <sheet name="2-7大字年齢（国）" sheetId="8" r:id="rId8"/>
    <sheet name="2-8大字年齢（住）" sheetId="9" r:id="rId9"/>
  </sheets>
  <externalReferences>
    <externalReference r:id="rId10"/>
  </externalReferences>
  <definedNames>
    <definedName name="_xlnm.Print_Area" localSheetId="1">'2-1世帯人口（国）'!$A$1:$AC$65</definedName>
    <definedName name="_xlnm.Print_Area" localSheetId="2">'2-2世帯人口（住）'!$A$1:$I$65</definedName>
    <definedName name="_xlnm.Print_Area" localSheetId="3">'2-3大字（国）'!$A$1:$AU$37</definedName>
    <definedName name="_xlnm.Print_Area" localSheetId="4">'2-4大字（住）'!$A$1:$V$66</definedName>
    <definedName name="_xlnm.Print_Area" localSheetId="5">'2-5年齢（国）'!$A$1:$L$46</definedName>
    <definedName name="_xlnm.Print_Area" localSheetId="6">'2-6年齢（住）'!$A$1:$L$46</definedName>
    <definedName name="_xlnm.Print_Area" localSheetId="7">'2-7大字年齢（国）'!$A$1:$EM$54</definedName>
    <definedName name="_xlnm.Print_Area" localSheetId="8">'2-8大字年齢（住）'!$A$1:$EL$48</definedName>
    <definedName name="_xlnm.Print_Area" localSheetId="0">第2章!$A$1:$J$29</definedName>
    <definedName name="マクロ指定範囲" localSheetId="0">'[1]1-2位置・面積(修正前)'!#REF!</definedName>
    <definedName name="マクロ指定範囲">'[1]1-2位置・面積(修正前)'!#REF!</definedName>
  </definedNames>
  <calcPr calcId="162913"/>
</workbook>
</file>

<file path=xl/calcChain.xml><?xml version="1.0" encoding="utf-8"?>
<calcChain xmlns="http://schemas.openxmlformats.org/spreadsheetml/2006/main">
  <c r="EC51" i="8" l="1"/>
  <c r="ED51" i="8"/>
  <c r="EE51" i="8"/>
  <c r="EF51" i="8"/>
  <c r="EG51" i="8"/>
  <c r="EH51" i="8"/>
  <c r="EI51" i="8"/>
  <c r="EJ51" i="8"/>
  <c r="EK51" i="8"/>
  <c r="EB51" i="8"/>
  <c r="EC50" i="8"/>
  <c r="ED50" i="8"/>
  <c r="EE50" i="8"/>
  <c r="EF50" i="8"/>
  <c r="EG50" i="8"/>
  <c r="EH50" i="8"/>
  <c r="EI50" i="8"/>
  <c r="EJ50" i="8"/>
  <c r="EK50" i="8"/>
  <c r="EB50" i="8"/>
  <c r="EG6" i="8" l="1"/>
  <c r="EJ30" i="8" s="1"/>
  <c r="EG7" i="8"/>
  <c r="EJ31" i="8" s="1"/>
  <c r="EG8" i="8"/>
  <c r="EJ33" i="8" s="1"/>
  <c r="EG9" i="8"/>
  <c r="EJ34" i="8" s="1"/>
  <c r="EG10" i="8"/>
  <c r="EJ35" i="8" s="1"/>
  <c r="EG11" i="8"/>
  <c r="EJ36" i="8" s="1"/>
  <c r="EG12" i="8"/>
  <c r="EJ37" i="8" s="1"/>
  <c r="EG13" i="8"/>
  <c r="EJ38" i="8" s="1"/>
  <c r="EG14" i="8"/>
  <c r="EJ39" i="8" s="1"/>
  <c r="EG15" i="8"/>
  <c r="EJ40" i="8" s="1"/>
  <c r="EG16" i="8"/>
  <c r="EJ41" i="8" s="1"/>
  <c r="EG17" i="8"/>
  <c r="EJ42" i="8" s="1"/>
  <c r="EG18" i="8"/>
  <c r="EJ44" i="8" s="1"/>
  <c r="EG19" i="8"/>
  <c r="EJ45" i="8" s="1"/>
  <c r="EG20" i="8"/>
  <c r="EJ46" i="8" s="1"/>
  <c r="EG21" i="8"/>
  <c r="EJ47" i="8" s="1"/>
  <c r="EG22" i="8"/>
  <c r="EJ48" i="8" s="1"/>
  <c r="EG23" i="8"/>
  <c r="EJ49" i="8" s="1"/>
  <c r="EG24" i="8"/>
  <c r="EJ52" i="8" s="1"/>
  <c r="DQ30" i="8"/>
  <c r="EI30" i="8" s="1"/>
  <c r="DQ31" i="8"/>
  <c r="EI31" i="8" s="1"/>
  <c r="DQ32" i="8"/>
  <c r="EI33" i="8" s="1"/>
  <c r="DQ33" i="8"/>
  <c r="EI34" i="8" s="1"/>
  <c r="DQ34" i="8"/>
  <c r="EI35" i="8" s="1"/>
  <c r="DQ35" i="8"/>
  <c r="EI36" i="8" s="1"/>
  <c r="DQ36" i="8"/>
  <c r="EI37" i="8" s="1"/>
  <c r="DQ37" i="8"/>
  <c r="EI38" i="8" s="1"/>
  <c r="DQ38" i="8"/>
  <c r="EI39" i="8" s="1"/>
  <c r="DQ39" i="8"/>
  <c r="EI40" i="8" s="1"/>
  <c r="DQ40" i="8"/>
  <c r="EI41" i="8" s="1"/>
  <c r="DQ41" i="8"/>
  <c r="EI42" i="8" s="1"/>
  <c r="DQ42" i="8"/>
  <c r="EI44" i="8" s="1"/>
  <c r="DQ43" i="8"/>
  <c r="EI45" i="8" s="1"/>
  <c r="DQ44" i="8"/>
  <c r="EI46" i="8" s="1"/>
  <c r="DQ45" i="8"/>
  <c r="EI47" i="8" s="1"/>
  <c r="DQ46" i="8"/>
  <c r="EI48" i="8" s="1"/>
  <c r="DQ47" i="8"/>
  <c r="EI49" i="8" s="1"/>
  <c r="DQ48" i="8"/>
  <c r="EI52" i="8" s="1"/>
  <c r="DJ30" i="8"/>
  <c r="EH30" i="8" s="1"/>
  <c r="DJ31" i="8"/>
  <c r="EH31" i="8" s="1"/>
  <c r="DJ32" i="8"/>
  <c r="EH33" i="8" s="1"/>
  <c r="DJ33" i="8"/>
  <c r="EH34" i="8" s="1"/>
  <c r="DJ34" i="8"/>
  <c r="EH35" i="8" s="1"/>
  <c r="DJ35" i="8"/>
  <c r="EH36" i="8" s="1"/>
  <c r="DJ36" i="8"/>
  <c r="EH37" i="8" s="1"/>
  <c r="DJ37" i="8"/>
  <c r="EH38" i="8" s="1"/>
  <c r="DJ38" i="8"/>
  <c r="EH39" i="8" s="1"/>
  <c r="DJ39" i="8"/>
  <c r="EH40" i="8" s="1"/>
  <c r="DJ40" i="8"/>
  <c r="EH41" i="8" s="1"/>
  <c r="DJ41" i="8"/>
  <c r="EH42" i="8" s="1"/>
  <c r="DJ42" i="8"/>
  <c r="EH44" i="8" s="1"/>
  <c r="DJ43" i="8"/>
  <c r="EH45" i="8" s="1"/>
  <c r="DJ44" i="8"/>
  <c r="EH46" i="8" s="1"/>
  <c r="DJ45" i="8"/>
  <c r="EH47" i="8" s="1"/>
  <c r="DJ46" i="8"/>
  <c r="EH48" i="8" s="1"/>
  <c r="DJ47" i="8"/>
  <c r="EH49" i="8" s="1"/>
  <c r="DJ48" i="8"/>
  <c r="EH52" i="8" s="1"/>
  <c r="DJ29" i="8"/>
  <c r="DF6" i="8"/>
  <c r="EG30" i="8" s="1"/>
  <c r="DF7" i="8"/>
  <c r="EG31" i="8" s="1"/>
  <c r="DF8" i="8"/>
  <c r="EG33" i="8" s="1"/>
  <c r="DF9" i="8"/>
  <c r="EG34" i="8" s="1"/>
  <c r="DF10" i="8"/>
  <c r="EG35" i="8" s="1"/>
  <c r="DF11" i="8"/>
  <c r="EG36" i="8" s="1"/>
  <c r="DF12" i="8"/>
  <c r="EG37" i="8" s="1"/>
  <c r="DF13" i="8"/>
  <c r="EG38" i="8" s="1"/>
  <c r="DF14" i="8"/>
  <c r="EG39" i="8" s="1"/>
  <c r="DF15" i="8"/>
  <c r="EG40" i="8" s="1"/>
  <c r="DF16" i="8"/>
  <c r="EG41" i="8" s="1"/>
  <c r="DF17" i="8"/>
  <c r="EG42" i="8" s="1"/>
  <c r="DF18" i="8"/>
  <c r="EG44" i="8" s="1"/>
  <c r="DF19" i="8"/>
  <c r="EG45" i="8" s="1"/>
  <c r="DF20" i="8"/>
  <c r="EG46" i="8" s="1"/>
  <c r="DF21" i="8"/>
  <c r="EG47" i="8" s="1"/>
  <c r="DF22" i="8"/>
  <c r="EG48" i="8" s="1"/>
  <c r="DF23" i="8"/>
  <c r="EG49" i="8" s="1"/>
  <c r="DF24" i="8"/>
  <c r="CW30" i="8"/>
  <c r="CW31" i="8"/>
  <c r="EF31" i="8" s="1"/>
  <c r="CW32" i="8"/>
  <c r="EF33" i="8" s="1"/>
  <c r="EF43" i="8" s="1"/>
  <c r="CW33" i="8"/>
  <c r="EF34" i="8" s="1"/>
  <c r="CW34" i="8"/>
  <c r="EF35" i="8" s="1"/>
  <c r="CW35" i="8"/>
  <c r="EF36" i="8" s="1"/>
  <c r="CW36" i="8"/>
  <c r="EF37" i="8" s="1"/>
  <c r="CW37" i="8"/>
  <c r="EF38" i="8" s="1"/>
  <c r="CW38" i="8"/>
  <c r="EF39" i="8" s="1"/>
  <c r="CW39" i="8"/>
  <c r="EF40" i="8" s="1"/>
  <c r="CW40" i="8"/>
  <c r="EF41" i="8" s="1"/>
  <c r="CW41" i="8"/>
  <c r="EF42" i="8" s="1"/>
  <c r="CW42" i="8"/>
  <c r="EF44" i="8" s="1"/>
  <c r="CW43" i="8"/>
  <c r="EF45" i="8" s="1"/>
  <c r="CW44" i="8"/>
  <c r="EF46" i="8" s="1"/>
  <c r="CW45" i="8"/>
  <c r="EF47" i="8" s="1"/>
  <c r="CW46" i="8"/>
  <c r="EF48" i="8" s="1"/>
  <c r="CW47" i="8"/>
  <c r="EF49" i="8" s="1"/>
  <c r="CW48" i="8"/>
  <c r="EF52" i="8" s="1"/>
  <c r="CW29" i="8"/>
  <c r="BK30" i="8"/>
  <c r="ED30" i="8" s="1"/>
  <c r="BK31" i="8"/>
  <c r="ED31" i="8" s="1"/>
  <c r="BK32" i="8"/>
  <c r="ED33" i="8" s="1"/>
  <c r="BK33" i="8"/>
  <c r="ED34" i="8" s="1"/>
  <c r="BK34" i="8"/>
  <c r="ED35" i="8" s="1"/>
  <c r="BK35" i="8"/>
  <c r="ED36" i="8" s="1"/>
  <c r="BK36" i="8"/>
  <c r="ED37" i="8" s="1"/>
  <c r="BK37" i="8"/>
  <c r="ED38" i="8" s="1"/>
  <c r="BK38" i="8"/>
  <c r="ED39" i="8" s="1"/>
  <c r="BK39" i="8"/>
  <c r="ED40" i="8" s="1"/>
  <c r="BK40" i="8"/>
  <c r="ED41" i="8" s="1"/>
  <c r="BK41" i="8"/>
  <c r="ED42" i="8" s="1"/>
  <c r="BK42" i="8"/>
  <c r="ED44" i="8" s="1"/>
  <c r="BK43" i="8"/>
  <c r="ED45" i="8" s="1"/>
  <c r="BK44" i="8"/>
  <c r="ED46" i="8" s="1"/>
  <c r="BK45" i="8"/>
  <c r="ED47" i="8" s="1"/>
  <c r="BK46" i="8"/>
  <c r="ED48" i="8" s="1"/>
  <c r="BK47" i="8"/>
  <c r="ED49" i="8" s="1"/>
  <c r="BK48" i="8"/>
  <c r="ED52" i="8" s="1"/>
  <c r="BE6" i="8"/>
  <c r="BE7" i="8"/>
  <c r="EC31" i="8" s="1"/>
  <c r="BE8" i="8"/>
  <c r="EC33" i="8" s="1"/>
  <c r="BE9" i="8"/>
  <c r="EC34" i="8" s="1"/>
  <c r="BE10" i="8"/>
  <c r="EC35" i="8" s="1"/>
  <c r="BE11" i="8"/>
  <c r="EC36" i="8" s="1"/>
  <c r="BE12" i="8"/>
  <c r="EC37" i="8" s="1"/>
  <c r="BE13" i="8"/>
  <c r="EC38" i="8" s="1"/>
  <c r="BE14" i="8"/>
  <c r="EC39" i="8" s="1"/>
  <c r="BE15" i="8"/>
  <c r="EC40" i="8" s="1"/>
  <c r="BE16" i="8"/>
  <c r="EC41" i="8" s="1"/>
  <c r="BE17" i="8"/>
  <c r="EC42" i="8" s="1"/>
  <c r="BE18" i="8"/>
  <c r="EC44" i="8" s="1"/>
  <c r="BE19" i="8"/>
  <c r="EC45" i="8" s="1"/>
  <c r="BE20" i="8"/>
  <c r="EC46" i="8" s="1"/>
  <c r="BE21" i="8"/>
  <c r="EC47" i="8" s="1"/>
  <c r="BE22" i="8"/>
  <c r="EC48" i="8" s="1"/>
  <c r="BE23" i="8"/>
  <c r="EC49" i="8" s="1"/>
  <c r="BE24" i="8"/>
  <c r="EC52" i="8" s="1"/>
  <c r="AL6" i="8"/>
  <c r="AL7" i="8"/>
  <c r="AL8" i="8"/>
  <c r="EB33" i="8" s="1"/>
  <c r="AL9" i="8"/>
  <c r="EB34" i="8" s="1"/>
  <c r="AL10" i="8"/>
  <c r="EB35" i="8" s="1"/>
  <c r="AL11" i="8"/>
  <c r="EB36" i="8" s="1"/>
  <c r="AL12" i="8"/>
  <c r="EB37" i="8" s="1"/>
  <c r="AL13" i="8"/>
  <c r="EB38" i="8" s="1"/>
  <c r="AL14" i="8"/>
  <c r="EB39" i="8" s="1"/>
  <c r="AL15" i="8"/>
  <c r="EB40" i="8" s="1"/>
  <c r="AL16" i="8"/>
  <c r="EB41" i="8" s="1"/>
  <c r="AL17" i="8"/>
  <c r="EB42" i="8" s="1"/>
  <c r="AL18" i="8"/>
  <c r="EB44" i="8" s="1"/>
  <c r="AL19" i="8"/>
  <c r="EB45" i="8" s="1"/>
  <c r="AL20" i="8"/>
  <c r="EB46" i="8" s="1"/>
  <c r="AL21" i="8"/>
  <c r="EB47" i="8" s="1"/>
  <c r="AL22" i="8"/>
  <c r="EB48" i="8" s="1"/>
  <c r="AL23" i="8"/>
  <c r="EB49" i="8" s="1"/>
  <c r="AL24" i="8"/>
  <c r="EB52" i="8" s="1"/>
  <c r="S55" i="5"/>
  <c r="T55" i="5"/>
  <c r="U55" i="5"/>
  <c r="V55" i="5"/>
  <c r="V48" i="5"/>
  <c r="V53" i="5"/>
  <c r="U53" i="5"/>
  <c r="T53" i="5"/>
  <c r="S53" i="5"/>
  <c r="V52" i="5"/>
  <c r="U52" i="5"/>
  <c r="T52" i="5"/>
  <c r="S52" i="5"/>
  <c r="V51" i="5"/>
  <c r="AN27" i="4"/>
  <c r="AN20" i="4"/>
  <c r="AN21" i="4"/>
  <c r="AN22" i="4"/>
  <c r="AN23" i="4"/>
  <c r="AN24" i="4"/>
  <c r="AN25" i="4"/>
  <c r="AN26" i="4"/>
  <c r="X7" i="4"/>
  <c r="W7" i="4"/>
  <c r="V7" i="4"/>
  <c r="U7" i="4"/>
  <c r="L31" i="4"/>
  <c r="K31" i="4"/>
  <c r="J31" i="4"/>
  <c r="I31" i="4"/>
  <c r="EG6" i="9"/>
  <c r="EG7" i="9"/>
  <c r="EG8" i="9"/>
  <c r="EG9" i="9"/>
  <c r="EG10" i="9"/>
  <c r="EG11" i="9"/>
  <c r="EG12" i="9"/>
  <c r="EG13" i="9"/>
  <c r="EG14" i="9"/>
  <c r="EG15" i="9"/>
  <c r="EG16" i="9"/>
  <c r="EG17" i="9"/>
  <c r="EG18" i="9"/>
  <c r="EG19" i="9"/>
  <c r="EG20" i="9"/>
  <c r="EG21" i="9"/>
  <c r="EG22" i="9"/>
  <c r="EG23" i="9"/>
  <c r="EG24" i="9"/>
  <c r="EG5" i="9"/>
  <c r="DQ29" i="9"/>
  <c r="DQ30" i="9"/>
  <c r="DQ31" i="9"/>
  <c r="DQ32" i="9"/>
  <c r="DQ33" i="9"/>
  <c r="DQ34" i="9"/>
  <c r="DQ35" i="9"/>
  <c r="DQ36" i="9"/>
  <c r="DQ37" i="9"/>
  <c r="DQ38" i="9"/>
  <c r="DQ39" i="9"/>
  <c r="DQ40" i="9"/>
  <c r="DQ41" i="9"/>
  <c r="DQ42" i="9"/>
  <c r="DQ43" i="9"/>
  <c r="DQ44" i="9"/>
  <c r="DQ45" i="9"/>
  <c r="DQ46" i="9"/>
  <c r="DQ47" i="9"/>
  <c r="DJ29" i="9"/>
  <c r="DJ30" i="9"/>
  <c r="DJ31" i="9"/>
  <c r="DJ32" i="9"/>
  <c r="DJ33" i="9"/>
  <c r="DJ34" i="9"/>
  <c r="DJ35" i="9"/>
  <c r="DJ36" i="9"/>
  <c r="DJ37" i="9"/>
  <c r="DJ38" i="9"/>
  <c r="DJ39" i="9"/>
  <c r="DJ40" i="9"/>
  <c r="DJ41" i="9"/>
  <c r="DJ42" i="9"/>
  <c r="DJ43" i="9"/>
  <c r="DJ44" i="9"/>
  <c r="DJ45" i="9"/>
  <c r="DJ46" i="9"/>
  <c r="DJ47" i="9"/>
  <c r="DJ28" i="9"/>
  <c r="DF5" i="9"/>
  <c r="CW29" i="9"/>
  <c r="CW30" i="9"/>
  <c r="CW31" i="9"/>
  <c r="CW32" i="9"/>
  <c r="CW33" i="9"/>
  <c r="CW34" i="9"/>
  <c r="CW35" i="9"/>
  <c r="CW36" i="9"/>
  <c r="CW37" i="9"/>
  <c r="CW38" i="9"/>
  <c r="CW39" i="9"/>
  <c r="CW40" i="9"/>
  <c r="CW41" i="9"/>
  <c r="CW42" i="9"/>
  <c r="CW43" i="9"/>
  <c r="CW44" i="9"/>
  <c r="CW45" i="9"/>
  <c r="CW46" i="9"/>
  <c r="CW47" i="9"/>
  <c r="AL5" i="9"/>
  <c r="AL6" i="9"/>
  <c r="AL7" i="9"/>
  <c r="AL8" i="9"/>
  <c r="AL9" i="9"/>
  <c r="AL10" i="9"/>
  <c r="AL11" i="9"/>
  <c r="AL12" i="9"/>
  <c r="AL13" i="9"/>
  <c r="AL14" i="9"/>
  <c r="AL15" i="9"/>
  <c r="AL16" i="9"/>
  <c r="AL17" i="9"/>
  <c r="AL18" i="9"/>
  <c r="AL19" i="9"/>
  <c r="AL20" i="9"/>
  <c r="AL21" i="9"/>
  <c r="AL22" i="9"/>
  <c r="AL23" i="9"/>
  <c r="AL24" i="9"/>
  <c r="EC43" i="8" l="1"/>
  <c r="EI43" i="8"/>
  <c r="ED43" i="8"/>
  <c r="EG43" i="8"/>
  <c r="EJ43" i="8"/>
  <c r="EB43" i="8"/>
  <c r="EH43" i="8"/>
  <c r="DJ49" i="8"/>
  <c r="EH53" i="8" s="1"/>
  <c r="CW49" i="8"/>
  <c r="EF53" i="8" s="1"/>
  <c r="EF30" i="8"/>
  <c r="CE5" i="9"/>
  <c r="BK47" i="9"/>
  <c r="BK46" i="9"/>
  <c r="BK45" i="9"/>
  <c r="BK44" i="9"/>
  <c r="BK43" i="9"/>
  <c r="BK42" i="9"/>
  <c r="BK41" i="9"/>
  <c r="BK40" i="9"/>
  <c r="BK39" i="9"/>
  <c r="BK38" i="9"/>
  <c r="BK37" i="9"/>
  <c r="BK36" i="9"/>
  <c r="BK35" i="9"/>
  <c r="BK34" i="9"/>
  <c r="BK33" i="9"/>
  <c r="BK31" i="9"/>
  <c r="BK30" i="9"/>
  <c r="BK29" i="9"/>
  <c r="BK28" i="9"/>
  <c r="BE24" i="9"/>
  <c r="BE23" i="9"/>
  <c r="BE22" i="9"/>
  <c r="BE21" i="9"/>
  <c r="BE20" i="9"/>
  <c r="BE19" i="9"/>
  <c r="BE18" i="9"/>
  <c r="BE17" i="9"/>
  <c r="BE16" i="9"/>
  <c r="BE15" i="9"/>
  <c r="BE14" i="9"/>
  <c r="BE13" i="9"/>
  <c r="BE12" i="9"/>
  <c r="BE11" i="9"/>
  <c r="BE10" i="9"/>
  <c r="BE9" i="9"/>
  <c r="BE8" i="9"/>
  <c r="BE7" i="9"/>
  <c r="BE6" i="9"/>
  <c r="BE5" i="9"/>
  <c r="AL5" i="8"/>
  <c r="AL25" i="8" s="1"/>
  <c r="EB53" i="8" s="1"/>
  <c r="L36" i="7"/>
  <c r="K36" i="7"/>
  <c r="J36" i="7"/>
  <c r="S42" i="5"/>
  <c r="H44" i="5"/>
  <c r="AO27" i="4"/>
  <c r="AM27" i="4"/>
  <c r="AP17" i="4"/>
  <c r="AO17" i="4"/>
  <c r="AN17" i="4"/>
  <c r="AM17" i="4"/>
  <c r="AP11" i="4"/>
  <c r="AO11" i="4"/>
  <c r="AN11" i="4"/>
  <c r="AM11" i="4"/>
  <c r="AJ28" i="4"/>
  <c r="AI28" i="4"/>
  <c r="AH28" i="4"/>
  <c r="AG28" i="4"/>
  <c r="AJ19" i="4"/>
  <c r="AI19" i="4"/>
  <c r="AH19" i="4"/>
  <c r="AG19" i="4"/>
  <c r="AJ14" i="4"/>
  <c r="AI14" i="4"/>
  <c r="AH14" i="4"/>
  <c r="AG14" i="4"/>
  <c r="AD13" i="4"/>
  <c r="AC13" i="4"/>
  <c r="AB13" i="4"/>
  <c r="AA13" i="4"/>
  <c r="X17" i="4"/>
  <c r="W17" i="4"/>
  <c r="V17" i="4"/>
  <c r="U17" i="4"/>
  <c r="EB29" i="8" l="1"/>
  <c r="AP26" i="4"/>
  <c r="AP25" i="4"/>
  <c r="AP24" i="4"/>
  <c r="AP23" i="4"/>
  <c r="AP22" i="4"/>
  <c r="AP21" i="4"/>
  <c r="AP20" i="4"/>
  <c r="AP19" i="4"/>
  <c r="AP27" i="4" s="1"/>
  <c r="AP18" i="4"/>
  <c r="AO26" i="4"/>
  <c r="AO25" i="4"/>
  <c r="AO24" i="4"/>
  <c r="AO23" i="4"/>
  <c r="AO22" i="4"/>
  <c r="AO21" i="4"/>
  <c r="AO20" i="4"/>
  <c r="AO19" i="4"/>
  <c r="AO18" i="4"/>
  <c r="AN19" i="4"/>
  <c r="AN18" i="4"/>
  <c r="AM26" i="4"/>
  <c r="AM25" i="4"/>
  <c r="AM24" i="4"/>
  <c r="AM23" i="4"/>
  <c r="AM22" i="4"/>
  <c r="AM21" i="4"/>
  <c r="AM20" i="4"/>
  <c r="AM19" i="4"/>
  <c r="AM18" i="4"/>
  <c r="DF5" i="8" l="1"/>
  <c r="DF25" i="8" s="1"/>
  <c r="EG53" i="8" s="1"/>
  <c r="BE5" i="8" l="1"/>
  <c r="BE25" i="8" s="1"/>
  <c r="EC53" i="8" s="1"/>
  <c r="M66" i="5" l="1"/>
  <c r="N66" i="5"/>
  <c r="O66" i="5"/>
  <c r="P66" i="5"/>
  <c r="L44" i="7" l="1"/>
  <c r="EI46" i="9"/>
  <c r="EH46" i="9"/>
  <c r="EF46" i="9"/>
  <c r="ED46" i="9"/>
  <c r="EI45" i="9"/>
  <c r="EH45" i="9"/>
  <c r="EF45" i="9"/>
  <c r="ED45" i="9"/>
  <c r="EI44" i="9"/>
  <c r="EH44" i="9"/>
  <c r="EF44" i="9"/>
  <c r="ED44" i="9"/>
  <c r="EI43" i="9"/>
  <c r="EH43" i="9"/>
  <c r="EF43" i="9"/>
  <c r="ED43" i="9"/>
  <c r="EI42" i="9"/>
  <c r="EH42" i="9"/>
  <c r="EF42" i="9"/>
  <c r="ED42" i="9"/>
  <c r="EI41" i="9"/>
  <c r="EH41" i="9"/>
  <c r="EF41" i="9"/>
  <c r="ED41" i="9"/>
  <c r="EI40" i="9"/>
  <c r="EH40" i="9"/>
  <c r="EF40" i="9"/>
  <c r="ED40" i="9"/>
  <c r="EI39" i="9"/>
  <c r="EH39" i="9"/>
  <c r="EF39" i="9"/>
  <c r="ED39" i="9"/>
  <c r="EI38" i="9"/>
  <c r="EH38" i="9"/>
  <c r="EF38" i="9"/>
  <c r="ED38" i="9"/>
  <c r="EI37" i="9"/>
  <c r="EH37" i="9"/>
  <c r="EF37" i="9"/>
  <c r="ED37" i="9"/>
  <c r="EI36" i="9"/>
  <c r="EH36" i="9"/>
  <c r="EF36" i="9"/>
  <c r="ED36" i="9"/>
  <c r="EI35" i="9"/>
  <c r="EH35" i="9"/>
  <c r="EF35" i="9"/>
  <c r="ED35" i="9"/>
  <c r="EI34" i="9"/>
  <c r="EH34" i="9"/>
  <c r="EF34" i="9"/>
  <c r="ED34" i="9"/>
  <c r="EI33" i="9"/>
  <c r="EH33" i="9"/>
  <c r="EF33" i="9"/>
  <c r="ED33" i="9"/>
  <c r="EI32" i="9"/>
  <c r="EH32" i="9"/>
  <c r="EF32" i="9"/>
  <c r="BK32" i="9"/>
  <c r="ED32" i="9" s="1"/>
  <c r="EI31" i="9"/>
  <c r="EH31" i="9"/>
  <c r="EF31" i="9"/>
  <c r="ED31" i="9"/>
  <c r="EI30" i="9"/>
  <c r="EH30" i="9"/>
  <c r="EF30" i="9"/>
  <c r="ED30" i="9"/>
  <c r="EI29" i="9"/>
  <c r="EH29" i="9"/>
  <c r="EF29" i="9"/>
  <c r="ED29" i="9"/>
  <c r="DQ28" i="9"/>
  <c r="EI28" i="9" s="1"/>
  <c r="EH28" i="9"/>
  <c r="CW28" i="9"/>
  <c r="EF28" i="9" s="1"/>
  <c r="ED28" i="9"/>
  <c r="EJ46" i="9"/>
  <c r="DF23" i="9"/>
  <c r="EG46" i="9" s="1"/>
  <c r="CE23" i="9"/>
  <c r="EE46" i="9" s="1"/>
  <c r="EC46" i="9"/>
  <c r="EB46" i="9"/>
  <c r="EJ45" i="9"/>
  <c r="DF22" i="9"/>
  <c r="EG45" i="9" s="1"/>
  <c r="CE22" i="9"/>
  <c r="EE45" i="9" s="1"/>
  <c r="EC45" i="9"/>
  <c r="EB45" i="9"/>
  <c r="EJ44" i="9"/>
  <c r="DF21" i="9"/>
  <c r="EG44" i="9" s="1"/>
  <c r="CE21" i="9"/>
  <c r="EE44" i="9" s="1"/>
  <c r="EC44" i="9"/>
  <c r="EB44" i="9"/>
  <c r="EJ43" i="9"/>
  <c r="DF20" i="9"/>
  <c r="EG43" i="9" s="1"/>
  <c r="CE20" i="9"/>
  <c r="EE43" i="9" s="1"/>
  <c r="EC43" i="9"/>
  <c r="EB43" i="9"/>
  <c r="EJ42" i="9"/>
  <c r="DF19" i="9"/>
  <c r="EG42" i="9" s="1"/>
  <c r="CE19" i="9"/>
  <c r="EE42" i="9" s="1"/>
  <c r="EC42" i="9"/>
  <c r="EB42" i="9"/>
  <c r="EJ41" i="9"/>
  <c r="DF18" i="9"/>
  <c r="EG41" i="9" s="1"/>
  <c r="CE18" i="9"/>
  <c r="EE41" i="9" s="1"/>
  <c r="EC41" i="9"/>
  <c r="EB41" i="9"/>
  <c r="EJ40" i="9"/>
  <c r="DF17" i="9"/>
  <c r="EG40" i="9" s="1"/>
  <c r="CE17" i="9"/>
  <c r="EE40" i="9" s="1"/>
  <c r="EC40" i="9"/>
  <c r="EB40" i="9"/>
  <c r="EJ39" i="9"/>
  <c r="DF16" i="9"/>
  <c r="EG39" i="9" s="1"/>
  <c r="CE16" i="9"/>
  <c r="EE39" i="9" s="1"/>
  <c r="EC39" i="9"/>
  <c r="EB39" i="9"/>
  <c r="EJ38" i="9"/>
  <c r="DF15" i="9"/>
  <c r="EG38" i="9" s="1"/>
  <c r="CE15" i="9"/>
  <c r="EE38" i="9" s="1"/>
  <c r="EC38" i="9"/>
  <c r="EB38" i="9"/>
  <c r="EJ37" i="9"/>
  <c r="DF14" i="9"/>
  <c r="EG37" i="9" s="1"/>
  <c r="CE14" i="9"/>
  <c r="EE37" i="9" s="1"/>
  <c r="EC37" i="9"/>
  <c r="EB37" i="9"/>
  <c r="EJ36" i="9"/>
  <c r="DF13" i="9"/>
  <c r="EG36" i="9" s="1"/>
  <c r="CE13" i="9"/>
  <c r="EE36" i="9" s="1"/>
  <c r="EC36" i="9"/>
  <c r="EB36" i="9"/>
  <c r="EJ35" i="9"/>
  <c r="DF12" i="9"/>
  <c r="EG35" i="9" s="1"/>
  <c r="CE12" i="9"/>
  <c r="EE35" i="9" s="1"/>
  <c r="EC35" i="9"/>
  <c r="EB35" i="9"/>
  <c r="EJ34" i="9"/>
  <c r="DF11" i="9"/>
  <c r="EG34" i="9" s="1"/>
  <c r="CE11" i="9"/>
  <c r="EE34" i="9" s="1"/>
  <c r="EC34" i="9"/>
  <c r="EB34" i="9"/>
  <c r="EJ33" i="9"/>
  <c r="DF10" i="9"/>
  <c r="EG33" i="9" s="1"/>
  <c r="CE10" i="9"/>
  <c r="EE33" i="9" s="1"/>
  <c r="EC33" i="9"/>
  <c r="EB33" i="9"/>
  <c r="EJ32" i="9"/>
  <c r="DF9" i="9"/>
  <c r="EG32" i="9" s="1"/>
  <c r="CE9" i="9"/>
  <c r="EE32" i="9" s="1"/>
  <c r="EC32" i="9"/>
  <c r="EB32" i="9"/>
  <c r="EJ31" i="9"/>
  <c r="DF8" i="9"/>
  <c r="EG31" i="9" s="1"/>
  <c r="CE8" i="9"/>
  <c r="EE31" i="9" s="1"/>
  <c r="EC31" i="9"/>
  <c r="EB31" i="9"/>
  <c r="EJ30" i="9"/>
  <c r="DF7" i="9"/>
  <c r="EG30" i="9" s="1"/>
  <c r="CE7" i="9"/>
  <c r="EE30" i="9" s="1"/>
  <c r="EC30" i="9"/>
  <c r="EB30" i="9"/>
  <c r="EJ29" i="9"/>
  <c r="DF6" i="9"/>
  <c r="EG29" i="9" s="1"/>
  <c r="CE6" i="9"/>
  <c r="EE29" i="9" s="1"/>
  <c r="EC29" i="9"/>
  <c r="EB29" i="9"/>
  <c r="EJ28" i="9"/>
  <c r="EG28" i="9"/>
  <c r="EE28" i="9"/>
  <c r="EC28" i="9"/>
  <c r="EB28" i="9"/>
  <c r="DP49" i="8"/>
  <c r="DQ29" i="8"/>
  <c r="DQ49" i="8" s="1"/>
  <c r="EI53" i="8" s="1"/>
  <c r="EF29" i="8"/>
  <c r="EF32" i="8" s="1"/>
  <c r="BK29" i="8"/>
  <c r="BK49" i="8" s="1"/>
  <c r="ED53" i="8" s="1"/>
  <c r="CE24" i="8"/>
  <c r="EE52" i="8" s="1"/>
  <c r="CE23" i="8"/>
  <c r="EE49" i="8" s="1"/>
  <c r="CE22" i="8"/>
  <c r="EE48" i="8" s="1"/>
  <c r="CE21" i="8"/>
  <c r="EE47" i="8" s="1"/>
  <c r="CE20" i="8"/>
  <c r="EE46" i="8" s="1"/>
  <c r="CE19" i="8"/>
  <c r="EE45" i="8" s="1"/>
  <c r="CE18" i="8"/>
  <c r="EE44" i="8" s="1"/>
  <c r="CE17" i="8"/>
  <c r="EE42" i="8" s="1"/>
  <c r="CE16" i="8"/>
  <c r="EE41" i="8" s="1"/>
  <c r="CE15" i="8"/>
  <c r="EE40" i="8" s="1"/>
  <c r="CE14" i="8"/>
  <c r="EE39" i="8" s="1"/>
  <c r="CE13" i="8"/>
  <c r="EE38" i="8" s="1"/>
  <c r="CE12" i="8"/>
  <c r="EE37" i="8" s="1"/>
  <c r="CE11" i="8"/>
  <c r="EE36" i="8" s="1"/>
  <c r="CE10" i="8"/>
  <c r="EE35" i="8" s="1"/>
  <c r="CE9" i="8"/>
  <c r="EE34" i="8" s="1"/>
  <c r="CE8" i="8"/>
  <c r="EE33" i="8" s="1"/>
  <c r="CE7" i="8"/>
  <c r="EE31" i="8" s="1"/>
  <c r="EB31" i="8"/>
  <c r="CE6" i="8"/>
  <c r="EE30" i="8" s="1"/>
  <c r="EB30" i="8"/>
  <c r="EB32" i="8" s="1"/>
  <c r="EG5" i="8"/>
  <c r="EG29" i="8"/>
  <c r="EG32" i="8" s="1"/>
  <c r="CE5" i="8"/>
  <c r="EC29" i="8"/>
  <c r="K41" i="7"/>
  <c r="K38" i="7"/>
  <c r="F45" i="6"/>
  <c r="B45" i="6"/>
  <c r="F44" i="6"/>
  <c r="B44" i="6"/>
  <c r="F43" i="6"/>
  <c r="B43" i="6"/>
  <c r="F42" i="6"/>
  <c r="B42" i="6"/>
  <c r="F41" i="6"/>
  <c r="B41" i="6"/>
  <c r="H40" i="6"/>
  <c r="G40" i="6"/>
  <c r="D40" i="6"/>
  <c r="C40" i="6"/>
  <c r="F39" i="6"/>
  <c r="B39" i="6"/>
  <c r="F38" i="6"/>
  <c r="B38" i="6"/>
  <c r="F37" i="6"/>
  <c r="B37" i="6"/>
  <c r="F36" i="6"/>
  <c r="B36" i="6"/>
  <c r="F35" i="6"/>
  <c r="B35" i="6"/>
  <c r="J34" i="6"/>
  <c r="H34" i="6"/>
  <c r="G34" i="6"/>
  <c r="F34" i="6" s="1"/>
  <c r="D34" i="6"/>
  <c r="C34" i="6"/>
  <c r="B34" i="6" s="1"/>
  <c r="F33" i="6"/>
  <c r="B33" i="6"/>
  <c r="J32" i="6"/>
  <c r="F32" i="6"/>
  <c r="B32" i="6"/>
  <c r="F31" i="6"/>
  <c r="B31" i="6"/>
  <c r="J30" i="6"/>
  <c r="F30" i="6"/>
  <c r="B30" i="6"/>
  <c r="F29" i="6"/>
  <c r="B29" i="6"/>
  <c r="J28" i="6"/>
  <c r="H28" i="6"/>
  <c r="G28" i="6"/>
  <c r="D28" i="6"/>
  <c r="C28" i="6"/>
  <c r="J27" i="6"/>
  <c r="F27" i="6"/>
  <c r="B27" i="6"/>
  <c r="J26" i="6"/>
  <c r="F26" i="6"/>
  <c r="B26" i="6"/>
  <c r="J25" i="6"/>
  <c r="F25" i="6"/>
  <c r="B25" i="6"/>
  <c r="J24" i="6"/>
  <c r="F24" i="6"/>
  <c r="B24" i="6"/>
  <c r="J23" i="6"/>
  <c r="F23" i="6"/>
  <c r="B23" i="6"/>
  <c r="L22" i="6"/>
  <c r="K22" i="6"/>
  <c r="J22" i="6" s="1"/>
  <c r="H22" i="6"/>
  <c r="G22" i="6"/>
  <c r="F22" i="6" s="1"/>
  <c r="D22" i="6"/>
  <c r="C22" i="6"/>
  <c r="J21" i="6"/>
  <c r="F21" i="6"/>
  <c r="B21" i="6"/>
  <c r="J20" i="6"/>
  <c r="F20" i="6"/>
  <c r="B20" i="6"/>
  <c r="J19" i="6"/>
  <c r="F19" i="6"/>
  <c r="B19" i="6"/>
  <c r="J18" i="6"/>
  <c r="F18" i="6"/>
  <c r="B18" i="6"/>
  <c r="J17" i="6"/>
  <c r="F17" i="6"/>
  <c r="B17" i="6"/>
  <c r="L16" i="6"/>
  <c r="K16" i="6"/>
  <c r="H16" i="6"/>
  <c r="G16" i="6"/>
  <c r="F16" i="6" s="1"/>
  <c r="D16" i="6"/>
  <c r="C16" i="6"/>
  <c r="J15" i="6"/>
  <c r="F15" i="6"/>
  <c r="B15" i="6"/>
  <c r="J14" i="6"/>
  <c r="F14" i="6"/>
  <c r="B14" i="6"/>
  <c r="J13" i="6"/>
  <c r="F13" i="6"/>
  <c r="B13" i="6"/>
  <c r="J12" i="6"/>
  <c r="F12" i="6"/>
  <c r="B12" i="6"/>
  <c r="J11" i="6"/>
  <c r="F11" i="6"/>
  <c r="B11" i="6"/>
  <c r="L10" i="6"/>
  <c r="K10" i="6"/>
  <c r="J10" i="6" s="1"/>
  <c r="H10" i="6"/>
  <c r="G10" i="6"/>
  <c r="F10" i="6" s="1"/>
  <c r="D10" i="6"/>
  <c r="C10" i="6"/>
  <c r="J9" i="6"/>
  <c r="F9" i="6"/>
  <c r="B9" i="6"/>
  <c r="J8" i="6"/>
  <c r="F8" i="6"/>
  <c r="B8" i="6"/>
  <c r="J7" i="6"/>
  <c r="F7" i="6"/>
  <c r="B7" i="6"/>
  <c r="J6" i="6"/>
  <c r="F6" i="6"/>
  <c r="B6" i="6"/>
  <c r="J5" i="6"/>
  <c r="F5" i="6"/>
  <c r="B5" i="6"/>
  <c r="L4" i="6"/>
  <c r="K4" i="6"/>
  <c r="J4" i="6" s="1"/>
  <c r="H4" i="6"/>
  <c r="G4" i="6"/>
  <c r="D4" i="6"/>
  <c r="C4" i="6"/>
  <c r="V49" i="5"/>
  <c r="U49" i="5"/>
  <c r="S49" i="5"/>
  <c r="E63" i="5"/>
  <c r="V45" i="5" s="1"/>
  <c r="D63" i="5"/>
  <c r="C63" i="5"/>
  <c r="T45" i="5" s="1"/>
  <c r="B63" i="5"/>
  <c r="S45" i="5" s="1"/>
  <c r="K55" i="5"/>
  <c r="V47" i="5" s="1"/>
  <c r="J55" i="5"/>
  <c r="U47" i="5" s="1"/>
  <c r="I55" i="5"/>
  <c r="T47" i="5" s="1"/>
  <c r="H55" i="5"/>
  <c r="S47" i="5" s="1"/>
  <c r="T49" i="5"/>
  <c r="U45" i="5"/>
  <c r="K44" i="5"/>
  <c r="V46" i="5" s="1"/>
  <c r="J44" i="5"/>
  <c r="U46" i="5" s="1"/>
  <c r="I44" i="5"/>
  <c r="T46" i="5" s="1"/>
  <c r="S46" i="5"/>
  <c r="V42" i="5"/>
  <c r="U42" i="5"/>
  <c r="T42" i="5"/>
  <c r="V35" i="5"/>
  <c r="U35" i="5"/>
  <c r="T35" i="5"/>
  <c r="S35" i="5"/>
  <c r="P32" i="5"/>
  <c r="O32" i="5"/>
  <c r="U48" i="5" s="1"/>
  <c r="N32" i="5"/>
  <c r="T48" i="5" s="1"/>
  <c r="M32" i="5"/>
  <c r="S48" i="5" s="1"/>
  <c r="V19" i="5"/>
  <c r="U19" i="5"/>
  <c r="U51" i="5" s="1"/>
  <c r="T19" i="5"/>
  <c r="T51" i="5" s="1"/>
  <c r="S19" i="5"/>
  <c r="S51" i="5" s="1"/>
  <c r="V9" i="5"/>
  <c r="V50" i="5" s="1"/>
  <c r="U9" i="5"/>
  <c r="U50" i="5" s="1"/>
  <c r="T9" i="5"/>
  <c r="T50" i="5" s="1"/>
  <c r="S9" i="5"/>
  <c r="S50" i="5" s="1"/>
  <c r="BA11" i="4"/>
  <c r="BA10" i="4"/>
  <c r="BA9" i="4"/>
  <c r="BA8" i="4"/>
  <c r="BA7" i="4"/>
  <c r="BA6" i="4"/>
  <c r="BA5" i="4"/>
  <c r="BA4" i="4"/>
  <c r="Z63" i="2"/>
  <c r="Y63" i="2"/>
  <c r="X63" i="2"/>
  <c r="W63" i="2"/>
  <c r="T63" i="2"/>
  <c r="S63" i="2"/>
  <c r="R63" i="2"/>
  <c r="Q63" i="2"/>
  <c r="P63" i="2"/>
  <c r="O63" i="2"/>
  <c r="N63" i="2"/>
  <c r="M63" i="2"/>
  <c r="J63" i="2"/>
  <c r="I63" i="2"/>
  <c r="H63" i="2"/>
  <c r="G63" i="2"/>
  <c r="F63" i="2"/>
  <c r="E63" i="2"/>
  <c r="D63" i="2"/>
  <c r="C63" i="2"/>
  <c r="Z62" i="2"/>
  <c r="Y62" i="2"/>
  <c r="X62" i="2"/>
  <c r="W62" i="2"/>
  <c r="T62" i="2"/>
  <c r="S62" i="2"/>
  <c r="R62" i="2"/>
  <c r="Q62" i="2"/>
  <c r="P62" i="2"/>
  <c r="O62" i="2"/>
  <c r="N62" i="2"/>
  <c r="M62" i="2"/>
  <c r="J62" i="2"/>
  <c r="I62" i="2"/>
  <c r="H62" i="2"/>
  <c r="G62" i="2"/>
  <c r="F62" i="2"/>
  <c r="E62" i="2"/>
  <c r="D62" i="2"/>
  <c r="C62" i="2"/>
  <c r="Y61" i="2"/>
  <c r="X61" i="2"/>
  <c r="W61" i="2"/>
  <c r="T61" i="2"/>
  <c r="S61" i="2"/>
  <c r="R61" i="2"/>
  <c r="Q61" i="2"/>
  <c r="P61" i="2"/>
  <c r="O61" i="2"/>
  <c r="N61" i="2"/>
  <c r="M61" i="2"/>
  <c r="J61" i="2"/>
  <c r="I61" i="2"/>
  <c r="H61" i="2"/>
  <c r="G61" i="2"/>
  <c r="F61" i="2"/>
  <c r="E61" i="2"/>
  <c r="D61" i="2"/>
  <c r="C61" i="2"/>
  <c r="Z60" i="2"/>
  <c r="Y60" i="2"/>
  <c r="X60" i="2"/>
  <c r="W60" i="2"/>
  <c r="T60" i="2"/>
  <c r="S60" i="2"/>
  <c r="R60" i="2"/>
  <c r="Q60" i="2"/>
  <c r="P60" i="2"/>
  <c r="O60" i="2"/>
  <c r="M60" i="2"/>
  <c r="J60" i="2"/>
  <c r="Z55" i="2"/>
  <c r="Z49" i="2"/>
  <c r="Z43" i="2"/>
  <c r="Z37" i="2"/>
  <c r="Z31" i="2"/>
  <c r="Z19" i="2"/>
  <c r="AI15" i="2"/>
  <c r="AI14" i="2"/>
  <c r="AI13" i="2"/>
  <c r="Z13" i="2"/>
  <c r="AI12" i="2"/>
  <c r="AI9" i="2"/>
  <c r="AI8" i="2"/>
  <c r="AI7" i="2"/>
  <c r="AI6" i="2"/>
  <c r="EE43" i="8" l="1"/>
  <c r="EJ29" i="8"/>
  <c r="EJ32" i="8" s="1"/>
  <c r="EG25" i="8"/>
  <c r="EJ53" i="8" s="1"/>
  <c r="EK35" i="8"/>
  <c r="EK44" i="8"/>
  <c r="EK37" i="8"/>
  <c r="EK46" i="8"/>
  <c r="EK39" i="8"/>
  <c r="EK38" i="8"/>
  <c r="EK47" i="8"/>
  <c r="EK36" i="8"/>
  <c r="EK40" i="8"/>
  <c r="EK49" i="8"/>
  <c r="EK34" i="8"/>
  <c r="EK42" i="8"/>
  <c r="EK48" i="8"/>
  <c r="EK45" i="8"/>
  <c r="EK33" i="8"/>
  <c r="EK41" i="8"/>
  <c r="EK52" i="8"/>
  <c r="EK28" i="9"/>
  <c r="EH47" i="9"/>
  <c r="EK29" i="9"/>
  <c r="EK31" i="8"/>
  <c r="F4" i="6"/>
  <c r="L44" i="6"/>
  <c r="J16" i="6"/>
  <c r="F28" i="6"/>
  <c r="F40" i="6"/>
  <c r="L36" i="6"/>
  <c r="L45" i="6" s="1"/>
  <c r="B22" i="6"/>
  <c r="J41" i="6" s="1"/>
  <c r="B16" i="6"/>
  <c r="L41" i="6"/>
  <c r="B40" i="6"/>
  <c r="B10" i="6"/>
  <c r="J36" i="6" s="1"/>
  <c r="CE25" i="8"/>
  <c r="EE53" i="8" s="1"/>
  <c r="Z61" i="2"/>
  <c r="B4" i="6"/>
  <c r="B28" i="6"/>
  <c r="L38" i="6"/>
  <c r="L39" i="6" s="1"/>
  <c r="J44" i="7"/>
  <c r="DF24" i="9"/>
  <c r="EG47" i="9"/>
  <c r="CE24" i="9"/>
  <c r="ED47" i="9"/>
  <c r="EK31" i="9"/>
  <c r="EK35" i="9"/>
  <c r="EK39" i="9"/>
  <c r="EK43" i="9"/>
  <c r="J44" i="6"/>
  <c r="J41" i="7"/>
  <c r="J38" i="7"/>
  <c r="J45" i="7"/>
  <c r="K38" i="6"/>
  <c r="K41" i="6"/>
  <c r="K44" i="6"/>
  <c r="K44" i="7"/>
  <c r="EE47" i="9"/>
  <c r="EK30" i="9"/>
  <c r="EK34" i="9"/>
  <c r="EK38" i="9"/>
  <c r="EK42" i="9"/>
  <c r="EK46" i="9"/>
  <c r="EI47" i="9"/>
  <c r="K36" i="6"/>
  <c r="K42" i="7"/>
  <c r="L38" i="7"/>
  <c r="L41" i="7"/>
  <c r="ED29" i="8"/>
  <c r="ED32" i="8" s="1"/>
  <c r="EH29" i="8"/>
  <c r="EH32" i="8" s="1"/>
  <c r="L45" i="7"/>
  <c r="EE29" i="8"/>
  <c r="EE32" i="8" s="1"/>
  <c r="EI29" i="8"/>
  <c r="EI32" i="8" s="1"/>
  <c r="EC30" i="8"/>
  <c r="EK30" i="8" s="1"/>
  <c r="EB47" i="9"/>
  <c r="EJ47" i="9"/>
  <c r="EK32" i="9"/>
  <c r="EK36" i="9"/>
  <c r="EK40" i="9"/>
  <c r="EK44" i="9"/>
  <c r="EF47" i="9"/>
  <c r="EC47" i="9"/>
  <c r="EK33" i="9"/>
  <c r="EK37" i="9"/>
  <c r="EK41" i="9"/>
  <c r="EK45" i="9"/>
  <c r="EK43" i="8" l="1"/>
  <c r="EC32" i="8"/>
  <c r="EK29" i="8"/>
  <c r="EK32" i="8" s="1"/>
  <c r="EK53" i="8"/>
  <c r="EK47" i="9"/>
  <c r="J38" i="6"/>
  <c r="J39" i="6" s="1"/>
  <c r="L42" i="6"/>
  <c r="L42" i="7"/>
  <c r="K45" i="7"/>
  <c r="J42" i="7"/>
  <c r="K45" i="6"/>
  <c r="K39" i="7"/>
  <c r="J45" i="6"/>
  <c r="L39" i="7"/>
  <c r="K42" i="6"/>
  <c r="J42" i="6"/>
  <c r="K39" i="6"/>
  <c r="J39" i="7"/>
</calcChain>
</file>

<file path=xl/comments1.xml><?xml version="1.0" encoding="utf-8"?>
<comments xmlns="http://schemas.openxmlformats.org/spreadsheetml/2006/main">
  <authors>
    <author>HGH</author>
  </authors>
  <commentList>
    <comment ref="H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戦後の調査のため
1945年は実施せず、
1947年に実施。
</t>
        </r>
      </text>
    </comment>
  </commentList>
</comments>
</file>

<file path=xl/sharedStrings.xml><?xml version="1.0" encoding="utf-8"?>
<sst xmlns="http://schemas.openxmlformats.org/spreadsheetml/2006/main" count="2707" uniqueCount="856">
  <si>
    <t>第　２　章</t>
    <rPh sb="0" eb="1">
      <t>ダイ</t>
    </rPh>
    <rPh sb="4" eb="5">
      <t>ショウ</t>
    </rPh>
    <phoneticPr fontId="2"/>
  </si>
  <si>
    <t>人　　　口</t>
    <rPh sb="0" eb="1">
      <t>ヒト</t>
    </rPh>
    <rPh sb="4" eb="5">
      <t>クチ</t>
    </rPh>
    <phoneticPr fontId="2"/>
  </si>
  <si>
    <t>１．世帯及び人口の推移（国勢調査）①</t>
    <rPh sb="2" eb="4">
      <t>セタイ</t>
    </rPh>
    <rPh sb="4" eb="5">
      <t>オヨ</t>
    </rPh>
    <rPh sb="6" eb="8">
      <t>ジンコウ</t>
    </rPh>
    <rPh sb="9" eb="11">
      <t>スイイ</t>
    </rPh>
    <rPh sb="12" eb="14">
      <t>コクセイ</t>
    </rPh>
    <rPh sb="14" eb="16">
      <t>チョウサ</t>
    </rPh>
    <phoneticPr fontId="2"/>
  </si>
  <si>
    <t>１．世帯及び人口の推移（国勢調査）②</t>
    <rPh sb="2" eb="4">
      <t>セタイ</t>
    </rPh>
    <rPh sb="4" eb="5">
      <t>オヨ</t>
    </rPh>
    <rPh sb="6" eb="8">
      <t>ジンコウ</t>
    </rPh>
    <rPh sb="9" eb="11">
      <t>スイイ</t>
    </rPh>
    <phoneticPr fontId="2"/>
  </si>
  <si>
    <t>１．世帯及び人口の推移（国勢調査）③</t>
    <rPh sb="2" eb="4">
      <t>セタイ</t>
    </rPh>
    <rPh sb="4" eb="5">
      <t>オヨ</t>
    </rPh>
    <rPh sb="6" eb="8">
      <t>ジンコウ</t>
    </rPh>
    <rPh sb="9" eb="11">
      <t>スイイ</t>
    </rPh>
    <phoneticPr fontId="2"/>
  </si>
  <si>
    <t>単位：世帯、人</t>
    <rPh sb="0" eb="2">
      <t>タンイ</t>
    </rPh>
    <rPh sb="3" eb="5">
      <t>セタイ</t>
    </rPh>
    <rPh sb="6" eb="7">
      <t>ニン</t>
    </rPh>
    <phoneticPr fontId="2"/>
  </si>
  <si>
    <t>年次</t>
    <rPh sb="0" eb="2">
      <t>ネンジ</t>
    </rPh>
    <phoneticPr fontId="2"/>
  </si>
  <si>
    <t>HGHと県、国HPと相違あり</t>
    <rPh sb="4" eb="5">
      <t>ケン</t>
    </rPh>
    <rPh sb="6" eb="7">
      <t>クニ</t>
    </rPh>
    <rPh sb="10" eb="12">
      <t>ソウイ</t>
    </rPh>
    <phoneticPr fontId="2"/>
  </si>
  <si>
    <t>区分</t>
    <rPh sb="0" eb="2">
      <t>クブン</t>
    </rPh>
    <phoneticPr fontId="2"/>
  </si>
  <si>
    <t>（大9）</t>
    <rPh sb="1" eb="2">
      <t>ダイ</t>
    </rPh>
    <phoneticPr fontId="2"/>
  </si>
  <si>
    <t>(大14)</t>
    <rPh sb="1" eb="2">
      <t>ダイ</t>
    </rPh>
    <phoneticPr fontId="2"/>
  </si>
  <si>
    <t>（昭5）</t>
    <rPh sb="1" eb="2">
      <t>アキラ</t>
    </rPh>
    <phoneticPr fontId="2"/>
  </si>
  <si>
    <t>(昭10)</t>
  </si>
  <si>
    <t>（昭15）</t>
  </si>
  <si>
    <t>（昭22）</t>
    <phoneticPr fontId="2"/>
  </si>
  <si>
    <t>（昭25）</t>
  </si>
  <si>
    <t>（昭30）</t>
  </si>
  <si>
    <t>（昭35）</t>
  </si>
  <si>
    <t>（昭40）</t>
    <rPh sb="1" eb="2">
      <t>アキラ</t>
    </rPh>
    <phoneticPr fontId="2"/>
  </si>
  <si>
    <t xml:space="preserve"> (昭45)</t>
    <rPh sb="2" eb="3">
      <t>ショウ</t>
    </rPh>
    <phoneticPr fontId="2"/>
  </si>
  <si>
    <t>（昭50）</t>
  </si>
  <si>
    <t>（昭55）</t>
    <rPh sb="1" eb="2">
      <t>アキラ</t>
    </rPh>
    <phoneticPr fontId="2"/>
  </si>
  <si>
    <t>（昭60）</t>
    <rPh sb="1" eb="2">
      <t>アキラ</t>
    </rPh>
    <phoneticPr fontId="2"/>
  </si>
  <si>
    <t>（平2）</t>
    <rPh sb="1" eb="2">
      <t>ヘイ</t>
    </rPh>
    <phoneticPr fontId="2"/>
  </si>
  <si>
    <t>(平7)</t>
  </si>
  <si>
    <t>（平12）</t>
  </si>
  <si>
    <t>（平17）</t>
  </si>
  <si>
    <t>（平22）</t>
  </si>
  <si>
    <t>（平27）</t>
    <phoneticPr fontId="2"/>
  </si>
  <si>
    <t>世帯数</t>
    <rPh sb="0" eb="3">
      <t>セタイスウ</t>
    </rPh>
    <phoneticPr fontId="2"/>
  </si>
  <si>
    <t>総人口</t>
    <rPh sb="0" eb="3">
      <t>ソウジンコウ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</si>
  <si>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</si>
  <si>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</si>
  <si>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西
条</t>
    <rPh sb="0" eb="1">
      <t>ニシ</t>
    </rPh>
    <rPh sb="2" eb="3">
      <t>ジョウ</t>
    </rPh>
    <phoneticPr fontId="2"/>
  </si>
  <si>
    <t>…</t>
    <phoneticPr fontId="2"/>
  </si>
  <si>
    <t>HGH</t>
    <phoneticPr fontId="2"/>
  </si>
  <si>
    <t>総数</t>
    <rPh sb="0" eb="2">
      <t>ソウスウ</t>
    </rPh>
    <phoneticPr fontId="2"/>
  </si>
  <si>
    <t>吉行</t>
    <rPh sb="0" eb="2">
      <t>ヨシユキ</t>
    </rPh>
    <phoneticPr fontId="2"/>
  </si>
  <si>
    <t>県、国H.P</t>
    <rPh sb="0" eb="1">
      <t>ケン</t>
    </rPh>
    <rPh sb="2" eb="3">
      <t>クニ</t>
    </rPh>
    <phoneticPr fontId="2"/>
  </si>
  <si>
    <t>HGH</t>
    <phoneticPr fontId="2"/>
  </si>
  <si>
    <t>桧山</t>
    <rPh sb="0" eb="2">
      <t>ヒヤマ</t>
    </rPh>
    <phoneticPr fontId="2"/>
  </si>
  <si>
    <t>八
本
松</t>
    <rPh sb="0" eb="1">
      <t>ハチ</t>
    </rPh>
    <rPh sb="2" eb="3">
      <t>ホン</t>
    </rPh>
    <rPh sb="4" eb="5">
      <t>マツ</t>
    </rPh>
    <phoneticPr fontId="2"/>
  </si>
  <si>
    <t>西条計</t>
    <rPh sb="0" eb="2">
      <t>サイジョウ</t>
    </rPh>
    <rPh sb="2" eb="3">
      <t>ケイ</t>
    </rPh>
    <phoneticPr fontId="2"/>
  </si>
  <si>
    <t>高屋計</t>
    <rPh sb="0" eb="2">
      <t>タカヤ</t>
    </rPh>
    <rPh sb="2" eb="3">
      <t>ケイ</t>
    </rPh>
    <phoneticPr fontId="2"/>
  </si>
  <si>
    <t>志
和</t>
    <rPh sb="0" eb="1">
      <t>シ</t>
    </rPh>
    <rPh sb="2" eb="3">
      <t>ワ</t>
    </rPh>
    <phoneticPr fontId="2"/>
  </si>
  <si>
    <t>高
屋</t>
    <rPh sb="0" eb="1">
      <t>コウ</t>
    </rPh>
    <rPh sb="2" eb="3">
      <t>ヤ</t>
    </rPh>
    <phoneticPr fontId="2"/>
  </si>
  <si>
    <t>…</t>
    <phoneticPr fontId="2"/>
  </si>
  <si>
    <t>H29.10 方針変更</t>
    <rPh sb="7" eb="9">
      <t>ホウシン</t>
    </rPh>
    <rPh sb="9" eb="11">
      <t>ヘンコウ</t>
    </rPh>
    <phoneticPr fontId="2"/>
  </si>
  <si>
    <t>国の公表に合わせる！</t>
    <rPh sb="0" eb="1">
      <t>クニ</t>
    </rPh>
    <rPh sb="2" eb="4">
      <t>コウヒョウ</t>
    </rPh>
    <rPh sb="5" eb="6">
      <t>ア</t>
    </rPh>
    <phoneticPr fontId="2"/>
  </si>
  <si>
    <t>黒
瀬</t>
    <rPh sb="0" eb="1">
      <t>クロ</t>
    </rPh>
    <rPh sb="2" eb="3">
      <t>セ</t>
    </rPh>
    <phoneticPr fontId="2"/>
  </si>
  <si>
    <t>福
富</t>
    <rPh sb="0" eb="1">
      <t>フク</t>
    </rPh>
    <rPh sb="2" eb="3">
      <t>トミ</t>
    </rPh>
    <phoneticPr fontId="2"/>
  </si>
  <si>
    <t>豊
栄</t>
    <rPh sb="0" eb="1">
      <t>トヨ</t>
    </rPh>
    <rPh sb="2" eb="3">
      <t>サカ</t>
    </rPh>
    <phoneticPr fontId="2"/>
  </si>
  <si>
    <t>河
内</t>
    <rPh sb="0" eb="1">
      <t>カワ</t>
    </rPh>
    <rPh sb="2" eb="3">
      <t>ウチ</t>
    </rPh>
    <phoneticPr fontId="2"/>
  </si>
  <si>
    <t>安
芸
津</t>
    <rPh sb="0" eb="1">
      <t>ヤス</t>
    </rPh>
    <rPh sb="2" eb="3">
      <t>ゲイ</t>
    </rPh>
    <rPh sb="4" eb="5">
      <t>ツ</t>
    </rPh>
    <phoneticPr fontId="2"/>
  </si>
  <si>
    <t>総計</t>
    <rPh sb="0" eb="2">
      <t>ソウケイ</t>
    </rPh>
    <phoneticPr fontId="2"/>
  </si>
  <si>
    <t>…</t>
  </si>
  <si>
    <t>各年10月１日現在　国勢調査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</si>
  <si>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各年10月１日現在　国勢調査</t>
  </si>
  <si>
    <t>各年10月1日現在　国勢調査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</si>
  <si>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2．世帯及び人口の推移（住民基本台帳）</t>
    <rPh sb="2" eb="4">
      <t>セタイ</t>
    </rPh>
    <rPh sb="4" eb="5">
      <t>オヨ</t>
    </rPh>
    <rPh sb="6" eb="8">
      <t>ジンコウ</t>
    </rPh>
    <rPh sb="9" eb="11">
      <t>スイイ</t>
    </rPh>
    <rPh sb="12" eb="14">
      <t>ジュウミン</t>
    </rPh>
    <rPh sb="14" eb="16">
      <t>キホン</t>
    </rPh>
    <rPh sb="16" eb="18">
      <t>ダイチョウ</t>
    </rPh>
    <phoneticPr fontId="2"/>
  </si>
  <si>
    <t xml:space="preserve">年次 </t>
    <rPh sb="0" eb="2">
      <t>ネンジ</t>
    </rPh>
    <phoneticPr fontId="2"/>
  </si>
  <si>
    <t xml:space="preserve"> 区分</t>
    <rPh sb="1" eb="3">
      <t>クブン</t>
    </rPh>
    <phoneticPr fontId="2"/>
  </si>
  <si>
    <t>（平27）</t>
  </si>
  <si>
    <t>（平28）</t>
  </si>
  <si>
    <t>（平29）</t>
  </si>
  <si>
    <t>各年3月末現在　住民基本台帳</t>
    <rPh sb="0" eb="2">
      <t>カクネン</t>
    </rPh>
    <rPh sb="3" eb="4">
      <t>ガツ</t>
    </rPh>
    <rPh sb="4" eb="5">
      <t>マツ</t>
    </rPh>
    <rPh sb="5" eb="7">
      <t>ゲンザイ</t>
    </rPh>
    <rPh sb="8" eb="10">
      <t>ジュウミン</t>
    </rPh>
    <rPh sb="10" eb="12">
      <t>キホン</t>
    </rPh>
    <rPh sb="12" eb="14">
      <t>ダイチョウ</t>
    </rPh>
    <phoneticPr fontId="2"/>
  </si>
  <si>
    <t xml:space="preserve">    </t>
    <phoneticPr fontId="25"/>
  </si>
  <si>
    <t>3．町丁・大字別世帯数及び人口（国勢調査）①</t>
    <rPh sb="2" eb="4">
      <t>チョウチョウ</t>
    </rPh>
    <rPh sb="5" eb="7">
      <t>ダイジ</t>
    </rPh>
    <rPh sb="7" eb="8">
      <t>ベツ</t>
    </rPh>
    <rPh sb="8" eb="11">
      <t>セタイスウ</t>
    </rPh>
    <rPh sb="11" eb="12">
      <t>オヨ</t>
    </rPh>
    <rPh sb="13" eb="15">
      <t>ジンコウ</t>
    </rPh>
    <rPh sb="16" eb="18">
      <t>コクセイ</t>
    </rPh>
    <rPh sb="18" eb="20">
      <t>チョウサ</t>
    </rPh>
    <phoneticPr fontId="26"/>
  </si>
  <si>
    <t>3．町丁・大字別世帯数及び人口（国勢調査）②</t>
    <rPh sb="2" eb="4">
      <t>チョウチョウ</t>
    </rPh>
    <rPh sb="5" eb="7">
      <t>ダイジ</t>
    </rPh>
    <rPh sb="7" eb="8">
      <t>ベツ</t>
    </rPh>
    <rPh sb="8" eb="11">
      <t>セタイスウ</t>
    </rPh>
    <rPh sb="11" eb="12">
      <t>オヨ</t>
    </rPh>
    <rPh sb="13" eb="15">
      <t>ジンコウ</t>
    </rPh>
    <rPh sb="16" eb="18">
      <t>コクセイ</t>
    </rPh>
    <rPh sb="18" eb="20">
      <t>チョウサ</t>
    </rPh>
    <phoneticPr fontId="26"/>
  </si>
  <si>
    <t>3．町丁・大字別世帯数及び人口（国勢調査）③</t>
    <rPh sb="2" eb="4">
      <t>チョウチョウ</t>
    </rPh>
    <rPh sb="5" eb="7">
      <t>ダイジ</t>
    </rPh>
    <rPh sb="7" eb="8">
      <t>ベツ</t>
    </rPh>
    <rPh sb="8" eb="11">
      <t>セタイスウ</t>
    </rPh>
    <rPh sb="11" eb="12">
      <t>オヨ</t>
    </rPh>
    <rPh sb="13" eb="15">
      <t>ジンコウ</t>
    </rPh>
    <rPh sb="16" eb="18">
      <t>コクセイ</t>
    </rPh>
    <rPh sb="18" eb="20">
      <t>チョウサ</t>
    </rPh>
    <phoneticPr fontId="26"/>
  </si>
  <si>
    <t>3．町丁・大字別世帯数及び人口(国勢調査）④</t>
    <rPh sb="2" eb="4">
      <t>チョウチョウ</t>
    </rPh>
    <rPh sb="5" eb="7">
      <t>ダイジ</t>
    </rPh>
    <rPh sb="7" eb="8">
      <t>ベツ</t>
    </rPh>
    <rPh sb="8" eb="11">
      <t>セタイスウ</t>
    </rPh>
    <rPh sb="11" eb="12">
      <t>オヨ</t>
    </rPh>
    <rPh sb="13" eb="15">
      <t>ジンコウ</t>
    </rPh>
    <rPh sb="16" eb="18">
      <t>コクセイ</t>
    </rPh>
    <rPh sb="18" eb="20">
      <t>チョウサ</t>
    </rPh>
    <phoneticPr fontId="26"/>
  </si>
  <si>
    <t>単位：世帯、人</t>
    <rPh sb="0" eb="2">
      <t>タンイ</t>
    </rPh>
    <rPh sb="3" eb="5">
      <t>セタイ</t>
    </rPh>
    <rPh sb="6" eb="7">
      <t>ニン</t>
    </rPh>
    <phoneticPr fontId="26"/>
  </si>
  <si>
    <t>　</t>
    <phoneticPr fontId="2"/>
  </si>
  <si>
    <t xml:space="preserve">区分 </t>
    <rPh sb="0" eb="2">
      <t>クブン</t>
    </rPh>
    <phoneticPr fontId="26"/>
  </si>
  <si>
    <t>世帯数</t>
    <rPh sb="0" eb="3">
      <t>セタイスウ</t>
    </rPh>
    <phoneticPr fontId="26"/>
  </si>
  <si>
    <t>人口</t>
    <rPh sb="0" eb="2">
      <t>ジンコウ</t>
    </rPh>
    <phoneticPr fontId="26"/>
  </si>
  <si>
    <t xml:space="preserve"> 町丁・大字名</t>
    <rPh sb="1" eb="2">
      <t>チョウ</t>
    </rPh>
    <rPh sb="2" eb="3">
      <t>テイ</t>
    </rPh>
    <rPh sb="4" eb="6">
      <t>オオアザ</t>
    </rPh>
    <rPh sb="6" eb="7">
      <t>メイ</t>
    </rPh>
    <phoneticPr fontId="26"/>
  </si>
  <si>
    <t>総数</t>
    <rPh sb="0" eb="2">
      <t>ソウスウ</t>
    </rPh>
    <phoneticPr fontId="26"/>
  </si>
  <si>
    <t>男</t>
    <rPh sb="0" eb="1">
      <t>オトコ</t>
    </rPh>
    <phoneticPr fontId="26"/>
  </si>
  <si>
    <t>女</t>
    <rPh sb="0" eb="1">
      <t>オンナ</t>
    </rPh>
    <phoneticPr fontId="26"/>
  </si>
  <si>
    <t>HGH</t>
    <phoneticPr fontId="2"/>
  </si>
  <si>
    <t>西条朝日町</t>
    <rPh sb="0" eb="5">
      <t>サイジョウアサヒマチ</t>
    </rPh>
    <phoneticPr fontId="26"/>
  </si>
  <si>
    <t>西条中央三丁目</t>
    <rPh sb="0" eb="2">
      <t>サイジョウ</t>
    </rPh>
    <rPh sb="2" eb="4">
      <t>チュウオウ</t>
    </rPh>
    <rPh sb="4" eb="7">
      <t>サンチョウメ</t>
    </rPh>
    <phoneticPr fontId="26"/>
  </si>
  <si>
    <t>八本松南一丁目</t>
    <rPh sb="0" eb="3">
      <t>ハチホンマツ</t>
    </rPh>
    <rPh sb="3" eb="4">
      <t>ミナミ</t>
    </rPh>
    <rPh sb="4" eb="7">
      <t>イッチョウメ</t>
    </rPh>
    <phoneticPr fontId="26"/>
  </si>
  <si>
    <t>八本松地区計</t>
    <rPh sb="0" eb="3">
      <t>ハチホンマツ</t>
    </rPh>
    <rPh sb="3" eb="5">
      <t>チク</t>
    </rPh>
    <rPh sb="5" eb="6">
      <t>ケイ</t>
    </rPh>
    <phoneticPr fontId="26"/>
  </si>
  <si>
    <t>高屋高美が丘七丁目</t>
    <rPh sb="0" eb="2">
      <t>タカヤ</t>
    </rPh>
    <rPh sb="2" eb="4">
      <t>タカミ</t>
    </rPh>
    <rPh sb="5" eb="6">
      <t>オカ</t>
    </rPh>
    <rPh sb="6" eb="7">
      <t>シチ</t>
    </rPh>
    <rPh sb="7" eb="9">
      <t>チョウメ</t>
    </rPh>
    <phoneticPr fontId="26"/>
  </si>
  <si>
    <t>黒瀬楢原北二丁目</t>
    <rPh sb="4" eb="5">
      <t>キタ</t>
    </rPh>
    <rPh sb="5" eb="8">
      <t>２チョウメ</t>
    </rPh>
    <phoneticPr fontId="2"/>
  </si>
  <si>
    <t>入野中山台二丁目</t>
    <rPh sb="0" eb="2">
      <t>ニュウノ</t>
    </rPh>
    <rPh sb="2" eb="5">
      <t>ナカヤマダイ</t>
    </rPh>
    <rPh sb="5" eb="6">
      <t>２</t>
    </rPh>
    <rPh sb="6" eb="8">
      <t>チョウメ</t>
    </rPh>
    <phoneticPr fontId="26"/>
  </si>
  <si>
    <t>西条大坪町</t>
    <rPh sb="0" eb="2">
      <t>サイジョウ</t>
    </rPh>
    <rPh sb="2" eb="5">
      <t>オオツボチョウ</t>
    </rPh>
    <phoneticPr fontId="26"/>
  </si>
  <si>
    <t>西条中央四丁目</t>
    <rPh sb="0" eb="2">
      <t>サイジョウ</t>
    </rPh>
    <rPh sb="2" eb="4">
      <t>チュウオウ</t>
    </rPh>
    <rPh sb="4" eb="7">
      <t>ヨンチョウメ</t>
    </rPh>
    <phoneticPr fontId="26"/>
  </si>
  <si>
    <t>八本松南二丁目</t>
    <rPh sb="0" eb="3">
      <t>ハチホンマツ</t>
    </rPh>
    <rPh sb="3" eb="4">
      <t>ミナミ</t>
    </rPh>
    <rPh sb="4" eb="5">
      <t>ニ</t>
    </rPh>
    <rPh sb="5" eb="7">
      <t>チョウメ</t>
    </rPh>
    <phoneticPr fontId="26"/>
  </si>
  <si>
    <t>志和町内</t>
    <rPh sb="0" eb="1">
      <t>シ</t>
    </rPh>
    <rPh sb="1" eb="2">
      <t>ワ</t>
    </rPh>
    <rPh sb="2" eb="3">
      <t>チョウ</t>
    </rPh>
    <rPh sb="3" eb="4">
      <t>ウチ</t>
    </rPh>
    <phoneticPr fontId="26"/>
  </si>
  <si>
    <t>高屋高美が丘八丁目</t>
    <rPh sb="0" eb="2">
      <t>タカヤ</t>
    </rPh>
    <rPh sb="2" eb="4">
      <t>タカミ</t>
    </rPh>
    <rPh sb="5" eb="6">
      <t>オカ</t>
    </rPh>
    <rPh sb="6" eb="7">
      <t>ハチ</t>
    </rPh>
    <rPh sb="7" eb="9">
      <t>チョウメ</t>
    </rPh>
    <phoneticPr fontId="26"/>
  </si>
  <si>
    <t>黒瀬楢原北三丁目</t>
    <rPh sb="4" eb="5">
      <t>キタ</t>
    </rPh>
    <rPh sb="5" eb="6">
      <t>３</t>
    </rPh>
    <rPh sb="6" eb="8">
      <t>チョウメ</t>
    </rPh>
    <phoneticPr fontId="2"/>
  </si>
  <si>
    <t>入野中山台三丁目</t>
    <rPh sb="0" eb="2">
      <t>ニュウノ</t>
    </rPh>
    <rPh sb="2" eb="5">
      <t>ナカヤマダイ</t>
    </rPh>
    <rPh sb="5" eb="6">
      <t>３</t>
    </rPh>
    <rPh sb="6" eb="8">
      <t>チョウメ</t>
    </rPh>
    <phoneticPr fontId="26"/>
  </si>
  <si>
    <t>HGH</t>
    <phoneticPr fontId="2"/>
  </si>
  <si>
    <t>西条岡町</t>
    <rPh sb="0" eb="4">
      <t>サイジョウオカマチ</t>
    </rPh>
    <phoneticPr fontId="26"/>
  </si>
  <si>
    <t>西条中央五丁目</t>
    <rPh sb="0" eb="2">
      <t>サイジョウ</t>
    </rPh>
    <rPh sb="2" eb="4">
      <t>チュウオウ</t>
    </rPh>
    <rPh sb="4" eb="5">
      <t>５</t>
    </rPh>
    <rPh sb="5" eb="7">
      <t>チョウメ</t>
    </rPh>
    <phoneticPr fontId="26"/>
  </si>
  <si>
    <t>八本松南三丁目</t>
    <rPh sb="0" eb="3">
      <t>ハチホンマツ</t>
    </rPh>
    <rPh sb="3" eb="4">
      <t>ミナミ</t>
    </rPh>
    <rPh sb="4" eb="7">
      <t>サンチョウメ</t>
    </rPh>
    <phoneticPr fontId="26"/>
  </si>
  <si>
    <t>志和町奥屋</t>
    <rPh sb="0" eb="1">
      <t>シ</t>
    </rPh>
    <rPh sb="1" eb="2">
      <t>ワ</t>
    </rPh>
    <rPh sb="2" eb="3">
      <t>チョウ</t>
    </rPh>
    <rPh sb="3" eb="4">
      <t>オク</t>
    </rPh>
    <rPh sb="4" eb="5">
      <t>ヤ</t>
    </rPh>
    <phoneticPr fontId="26"/>
  </si>
  <si>
    <t>高屋高美が丘九丁目</t>
    <rPh sb="0" eb="2">
      <t>タカヤ</t>
    </rPh>
    <rPh sb="2" eb="4">
      <t>タカミ</t>
    </rPh>
    <rPh sb="5" eb="6">
      <t>オカ</t>
    </rPh>
    <rPh sb="6" eb="7">
      <t>９</t>
    </rPh>
    <rPh sb="7" eb="9">
      <t>チョウメ</t>
    </rPh>
    <phoneticPr fontId="26"/>
  </si>
  <si>
    <t>黒瀬楢原東一丁目</t>
    <rPh sb="4" eb="5">
      <t>ヒガシ</t>
    </rPh>
    <rPh sb="5" eb="6">
      <t>１</t>
    </rPh>
    <rPh sb="6" eb="8">
      <t>チョウメ</t>
    </rPh>
    <phoneticPr fontId="2"/>
  </si>
  <si>
    <t>入野中山台四丁目</t>
    <rPh sb="0" eb="2">
      <t>ニュウノ</t>
    </rPh>
    <rPh sb="2" eb="5">
      <t>ナカヤマダイ</t>
    </rPh>
    <rPh sb="5" eb="6">
      <t>４</t>
    </rPh>
    <rPh sb="6" eb="8">
      <t>チョウメ</t>
    </rPh>
    <phoneticPr fontId="26"/>
  </si>
  <si>
    <t>西条上市町</t>
    <rPh sb="0" eb="5">
      <t>サイジョウカミイチマチ</t>
    </rPh>
    <phoneticPr fontId="26"/>
  </si>
  <si>
    <t>西条中央六丁目</t>
    <rPh sb="0" eb="2">
      <t>サイジョウ</t>
    </rPh>
    <rPh sb="2" eb="4">
      <t>チュウオウ</t>
    </rPh>
    <rPh sb="4" eb="5">
      <t>ロク</t>
    </rPh>
    <rPh sb="5" eb="7">
      <t>チョウメ</t>
    </rPh>
    <phoneticPr fontId="26"/>
  </si>
  <si>
    <t>八本松南四丁目</t>
    <rPh sb="0" eb="3">
      <t>ハチホンマツ</t>
    </rPh>
    <rPh sb="3" eb="4">
      <t>ミナミ</t>
    </rPh>
    <rPh sb="4" eb="5">
      <t>ヨン</t>
    </rPh>
    <rPh sb="5" eb="7">
      <t>チョウメ</t>
    </rPh>
    <phoneticPr fontId="26"/>
  </si>
  <si>
    <t>志和町冠</t>
    <rPh sb="0" eb="1">
      <t>シ</t>
    </rPh>
    <rPh sb="1" eb="2">
      <t>ワ</t>
    </rPh>
    <rPh sb="2" eb="3">
      <t>チョウ</t>
    </rPh>
    <rPh sb="3" eb="4">
      <t>カンムリ</t>
    </rPh>
    <phoneticPr fontId="26"/>
  </si>
  <si>
    <t>高屋うめの辺</t>
    <rPh sb="0" eb="2">
      <t>タカヤ</t>
    </rPh>
    <rPh sb="5" eb="6">
      <t>ヘン</t>
    </rPh>
    <phoneticPr fontId="26"/>
  </si>
  <si>
    <t>黒瀬楢原東二丁目</t>
    <rPh sb="4" eb="5">
      <t>ヒガシ</t>
    </rPh>
    <rPh sb="5" eb="6">
      <t>２</t>
    </rPh>
    <rPh sb="6" eb="8">
      <t>チョウメ</t>
    </rPh>
    <phoneticPr fontId="2"/>
  </si>
  <si>
    <t>入野中山台五丁目</t>
    <rPh sb="0" eb="2">
      <t>ニュウノ</t>
    </rPh>
    <rPh sb="2" eb="5">
      <t>ナカヤマダイ</t>
    </rPh>
    <rPh sb="5" eb="6">
      <t>５</t>
    </rPh>
    <rPh sb="6" eb="8">
      <t>チョウメ</t>
    </rPh>
    <phoneticPr fontId="26"/>
  </si>
  <si>
    <t>西条御条町</t>
    <rPh sb="0" eb="2">
      <t>サイジョウ</t>
    </rPh>
    <rPh sb="2" eb="3">
      <t>ゴ</t>
    </rPh>
    <rPh sb="3" eb="4">
      <t>ジョウ</t>
    </rPh>
    <rPh sb="4" eb="5">
      <t>マチ</t>
    </rPh>
    <phoneticPr fontId="26"/>
  </si>
  <si>
    <t>西条中央七丁目</t>
    <rPh sb="0" eb="2">
      <t>サイジョウ</t>
    </rPh>
    <rPh sb="2" eb="4">
      <t>チュウオウ</t>
    </rPh>
    <rPh sb="4" eb="5">
      <t>シチ</t>
    </rPh>
    <rPh sb="5" eb="7">
      <t>チョウメ</t>
    </rPh>
    <phoneticPr fontId="26"/>
  </si>
  <si>
    <t>八本松南五丁目</t>
    <rPh sb="0" eb="3">
      <t>ハチホンマツ</t>
    </rPh>
    <rPh sb="3" eb="4">
      <t>ミナミ</t>
    </rPh>
    <rPh sb="4" eb="5">
      <t>５</t>
    </rPh>
    <rPh sb="5" eb="7">
      <t>チョウメ</t>
    </rPh>
    <phoneticPr fontId="26"/>
  </si>
  <si>
    <t>志和町七条椛坂</t>
    <rPh sb="0" eb="1">
      <t>シ</t>
    </rPh>
    <rPh sb="1" eb="2">
      <t>ワ</t>
    </rPh>
    <rPh sb="2" eb="3">
      <t>チョウ</t>
    </rPh>
    <rPh sb="3" eb="5">
      <t>シチジョウ</t>
    </rPh>
    <rPh sb="5" eb="6">
      <t>カバ</t>
    </rPh>
    <rPh sb="6" eb="7">
      <t>サカ</t>
    </rPh>
    <phoneticPr fontId="26"/>
  </si>
  <si>
    <t>高屋台一丁目</t>
    <rPh sb="0" eb="2">
      <t>タカヤ</t>
    </rPh>
    <rPh sb="2" eb="3">
      <t>ダイ</t>
    </rPh>
    <rPh sb="3" eb="6">
      <t>イッチョウメ</t>
    </rPh>
    <phoneticPr fontId="26"/>
  </si>
  <si>
    <t>黒瀬楢原東三丁目</t>
    <rPh sb="4" eb="5">
      <t>ヒガシ</t>
    </rPh>
    <rPh sb="5" eb="6">
      <t>３</t>
    </rPh>
    <rPh sb="6" eb="8">
      <t>チョウメ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</si>
  <si>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6"/>
  </si>
  <si>
    <t>西条栄町</t>
    <rPh sb="0" eb="4">
      <t>サイジョウサカエマチ</t>
    </rPh>
    <phoneticPr fontId="26"/>
  </si>
  <si>
    <t>西条中央八丁目</t>
    <rPh sb="0" eb="2">
      <t>サイジョウ</t>
    </rPh>
    <rPh sb="2" eb="4">
      <t>チュウオウ</t>
    </rPh>
    <rPh sb="4" eb="5">
      <t>ハチ</t>
    </rPh>
    <rPh sb="5" eb="7">
      <t>チョウメ</t>
    </rPh>
    <phoneticPr fontId="26"/>
  </si>
  <si>
    <t>八本松南六丁目</t>
    <rPh sb="0" eb="3">
      <t>ハチホンマツ</t>
    </rPh>
    <rPh sb="3" eb="4">
      <t>ミナミ</t>
    </rPh>
    <rPh sb="4" eb="5">
      <t>ロク</t>
    </rPh>
    <rPh sb="5" eb="7">
      <t>チョウメ</t>
    </rPh>
    <phoneticPr fontId="26"/>
  </si>
  <si>
    <t>志和町志和西</t>
    <rPh sb="0" eb="1">
      <t>シ</t>
    </rPh>
    <rPh sb="1" eb="2">
      <t>ワ</t>
    </rPh>
    <rPh sb="2" eb="3">
      <t>チョウ</t>
    </rPh>
    <rPh sb="3" eb="4">
      <t>シ</t>
    </rPh>
    <rPh sb="4" eb="5">
      <t>ワ</t>
    </rPh>
    <rPh sb="5" eb="6">
      <t>ニシ</t>
    </rPh>
    <phoneticPr fontId="26"/>
  </si>
  <si>
    <t>高屋台二丁目</t>
    <rPh sb="0" eb="2">
      <t>タカヤ</t>
    </rPh>
    <rPh sb="2" eb="3">
      <t>ダイ</t>
    </rPh>
    <rPh sb="3" eb="6">
      <t>ニチョウメ</t>
    </rPh>
    <phoneticPr fontId="26"/>
  </si>
  <si>
    <t>黒瀬楢原西一丁目</t>
    <rPh sb="4" eb="5">
      <t>ニシ</t>
    </rPh>
    <rPh sb="5" eb="6">
      <t>１</t>
    </rPh>
    <rPh sb="6" eb="8">
      <t>チョウメ</t>
    </rPh>
    <phoneticPr fontId="2"/>
  </si>
  <si>
    <t>安芸津町大田</t>
    <rPh sb="0" eb="4">
      <t>アキツチョウ</t>
    </rPh>
    <rPh sb="4" eb="6">
      <t>オオタ</t>
    </rPh>
    <phoneticPr fontId="26"/>
  </si>
  <si>
    <t>西条昭和町</t>
    <rPh sb="0" eb="5">
      <t>サイジョウショウワマチ</t>
    </rPh>
    <phoneticPr fontId="26"/>
  </si>
  <si>
    <t>西大沢一丁目</t>
    <rPh sb="0" eb="1">
      <t>ニシ</t>
    </rPh>
    <rPh sb="1" eb="3">
      <t>オオサワ</t>
    </rPh>
    <rPh sb="3" eb="6">
      <t>イッチョウメ</t>
    </rPh>
    <phoneticPr fontId="26"/>
  </si>
  <si>
    <t>八本松南七丁目</t>
    <rPh sb="0" eb="3">
      <t>ハチホンマツ</t>
    </rPh>
    <rPh sb="3" eb="4">
      <t>ミナミ</t>
    </rPh>
    <rPh sb="4" eb="5">
      <t>シチ</t>
    </rPh>
    <rPh sb="5" eb="7">
      <t>チョウメ</t>
    </rPh>
    <phoneticPr fontId="26"/>
  </si>
  <si>
    <t>志和町志和東</t>
    <rPh sb="0" eb="1">
      <t>シ</t>
    </rPh>
    <rPh sb="1" eb="2">
      <t>ワ</t>
    </rPh>
    <rPh sb="2" eb="3">
      <t>チョウ</t>
    </rPh>
    <rPh sb="3" eb="4">
      <t>シ</t>
    </rPh>
    <rPh sb="4" eb="5">
      <t>ワ</t>
    </rPh>
    <rPh sb="5" eb="6">
      <t>ヒガシ</t>
    </rPh>
    <phoneticPr fontId="26"/>
  </si>
  <si>
    <t>高屋地区計</t>
    <rPh sb="0" eb="2">
      <t>タカヤ</t>
    </rPh>
    <rPh sb="2" eb="4">
      <t>チク</t>
    </rPh>
    <rPh sb="4" eb="5">
      <t>ケイ</t>
    </rPh>
    <phoneticPr fontId="26"/>
  </si>
  <si>
    <t>黒瀬楢原西二丁目</t>
    <rPh sb="4" eb="5">
      <t>ニシ</t>
    </rPh>
    <rPh sb="5" eb="6">
      <t>２</t>
    </rPh>
    <rPh sb="6" eb="8">
      <t>チョウメ</t>
    </rPh>
    <phoneticPr fontId="2"/>
  </si>
  <si>
    <t>安芸津町風早</t>
    <rPh sb="0" eb="4">
      <t>アキツチョウ</t>
    </rPh>
    <rPh sb="4" eb="6">
      <t>カザハヤ</t>
    </rPh>
    <phoneticPr fontId="26"/>
  </si>
  <si>
    <t>西条末広町</t>
    <rPh sb="0" eb="2">
      <t>サイジョウ</t>
    </rPh>
    <rPh sb="2" eb="5">
      <t>スエヒロマチ</t>
    </rPh>
    <phoneticPr fontId="26"/>
  </si>
  <si>
    <t>西大沢二丁目</t>
    <rPh sb="0" eb="1">
      <t>ニシ</t>
    </rPh>
    <rPh sb="1" eb="3">
      <t>オオサワ</t>
    </rPh>
    <rPh sb="3" eb="6">
      <t>ニチョウメ</t>
    </rPh>
    <phoneticPr fontId="26"/>
  </si>
  <si>
    <t>八本松南八丁目</t>
    <rPh sb="0" eb="3">
      <t>ハチホンマツ</t>
    </rPh>
    <rPh sb="3" eb="4">
      <t>ミナミ</t>
    </rPh>
    <rPh sb="4" eb="5">
      <t>ハチ</t>
    </rPh>
    <rPh sb="5" eb="7">
      <t>チョウメ</t>
    </rPh>
    <phoneticPr fontId="26"/>
  </si>
  <si>
    <t>志和町志和堀</t>
    <rPh sb="0" eb="1">
      <t>シ</t>
    </rPh>
    <rPh sb="1" eb="2">
      <t>ワ</t>
    </rPh>
    <rPh sb="2" eb="3">
      <t>チョウ</t>
    </rPh>
    <rPh sb="3" eb="4">
      <t>シ</t>
    </rPh>
    <rPh sb="4" eb="5">
      <t>ワ</t>
    </rPh>
    <rPh sb="5" eb="6">
      <t>ホリ</t>
    </rPh>
    <phoneticPr fontId="26"/>
  </si>
  <si>
    <t>黒瀬学園台</t>
    <rPh sb="0" eb="2">
      <t>クロセ</t>
    </rPh>
    <rPh sb="2" eb="5">
      <t>ガクエンダイ</t>
    </rPh>
    <phoneticPr fontId="26"/>
  </si>
  <si>
    <t>黒瀬地区計</t>
    <rPh sb="0" eb="2">
      <t>クロセ</t>
    </rPh>
    <rPh sb="2" eb="4">
      <t>チク</t>
    </rPh>
    <rPh sb="4" eb="5">
      <t>ケイ</t>
    </rPh>
    <phoneticPr fontId="26"/>
  </si>
  <si>
    <t>安芸津町木谷</t>
    <rPh sb="0" eb="4">
      <t>アキツチョウ</t>
    </rPh>
    <rPh sb="4" eb="6">
      <t>キダニ</t>
    </rPh>
    <phoneticPr fontId="26"/>
  </si>
  <si>
    <t>西条西本町</t>
    <rPh sb="0" eb="5">
      <t>サイジョウニシホンマチ</t>
    </rPh>
    <phoneticPr fontId="26"/>
  </si>
  <si>
    <t>西条下見五丁目</t>
    <rPh sb="0" eb="2">
      <t>サイジョウ</t>
    </rPh>
    <rPh sb="2" eb="4">
      <t>シタミ</t>
    </rPh>
    <rPh sb="4" eb="7">
      <t>５チョウメ</t>
    </rPh>
    <phoneticPr fontId="26"/>
  </si>
  <si>
    <t>八本松東一丁目</t>
    <rPh sb="0" eb="3">
      <t>ハチホンマツ</t>
    </rPh>
    <rPh sb="3" eb="4">
      <t>ヒガシ</t>
    </rPh>
    <rPh sb="4" eb="5">
      <t>イチ</t>
    </rPh>
    <rPh sb="5" eb="7">
      <t>チョウメ</t>
    </rPh>
    <phoneticPr fontId="26"/>
  </si>
  <si>
    <t>志和町別府</t>
    <rPh sb="0" eb="1">
      <t>シ</t>
    </rPh>
    <rPh sb="1" eb="2">
      <t>ワ</t>
    </rPh>
    <rPh sb="2" eb="3">
      <t>チョウ</t>
    </rPh>
    <rPh sb="3" eb="5">
      <t>ベフ</t>
    </rPh>
    <phoneticPr fontId="26"/>
  </si>
  <si>
    <t>黒瀬春日野一丁目</t>
    <rPh sb="0" eb="2">
      <t>クロセ</t>
    </rPh>
    <rPh sb="2" eb="5">
      <t>カスガノ</t>
    </rPh>
    <rPh sb="5" eb="8">
      <t>イッチョウメ</t>
    </rPh>
    <phoneticPr fontId="26"/>
  </si>
  <si>
    <t>福富町上竹仁</t>
    <rPh sb="0" eb="3">
      <t>フクトミチョウ</t>
    </rPh>
    <rPh sb="3" eb="4">
      <t>ウエ</t>
    </rPh>
    <rPh sb="4" eb="5">
      <t>タケ</t>
    </rPh>
    <rPh sb="5" eb="6">
      <t>ジン</t>
    </rPh>
    <phoneticPr fontId="26"/>
  </si>
  <si>
    <t>安芸津町小松原</t>
    <rPh sb="0" eb="4">
      <t>アキツチョウ</t>
    </rPh>
    <rPh sb="4" eb="7">
      <t>コマツバラ</t>
    </rPh>
    <phoneticPr fontId="26"/>
  </si>
  <si>
    <t>西条本町</t>
    <rPh sb="0" eb="4">
      <t>サイジョウホンマチ</t>
    </rPh>
    <phoneticPr fontId="26"/>
  </si>
  <si>
    <t>西条下見六丁目</t>
    <rPh sb="0" eb="2">
      <t>サイジョウ</t>
    </rPh>
    <rPh sb="2" eb="4">
      <t>シタミ</t>
    </rPh>
    <rPh sb="4" eb="7">
      <t>ロクチョウメ</t>
    </rPh>
    <phoneticPr fontId="26"/>
  </si>
  <si>
    <t>八本松東二丁目</t>
    <rPh sb="0" eb="3">
      <t>ハチホンマツ</t>
    </rPh>
    <rPh sb="3" eb="4">
      <t>ヒガシ</t>
    </rPh>
    <rPh sb="4" eb="5">
      <t>ニ</t>
    </rPh>
    <rPh sb="5" eb="7">
      <t>チョウメ</t>
    </rPh>
    <phoneticPr fontId="26"/>
  </si>
  <si>
    <t>志和流通</t>
    <rPh sb="0" eb="1">
      <t>シ</t>
    </rPh>
    <rPh sb="1" eb="2">
      <t>ワ</t>
    </rPh>
    <rPh sb="2" eb="4">
      <t>リュウツウ</t>
    </rPh>
    <phoneticPr fontId="26"/>
  </si>
  <si>
    <t>黒瀬春日野二丁目</t>
    <rPh sb="0" eb="2">
      <t>クロセ</t>
    </rPh>
    <rPh sb="2" eb="5">
      <t>カスガノ</t>
    </rPh>
    <rPh sb="5" eb="8">
      <t>ニチョウメ</t>
    </rPh>
    <phoneticPr fontId="26"/>
  </si>
  <si>
    <t>福富町上戸野</t>
    <rPh sb="0" eb="3">
      <t>フクトミチョウ</t>
    </rPh>
    <rPh sb="3" eb="4">
      <t>カミ</t>
    </rPh>
    <rPh sb="4" eb="6">
      <t>トノ</t>
    </rPh>
    <phoneticPr fontId="26"/>
  </si>
  <si>
    <t>安芸津町三津</t>
    <rPh sb="0" eb="4">
      <t>アキツチョウ</t>
    </rPh>
    <rPh sb="4" eb="6">
      <t>ミツ</t>
    </rPh>
    <phoneticPr fontId="26"/>
  </si>
  <si>
    <t>西条町馬木</t>
    <rPh sb="0" eb="2">
      <t>サイジョウ</t>
    </rPh>
    <rPh sb="2" eb="3">
      <t>チョウ</t>
    </rPh>
    <rPh sb="3" eb="5">
      <t>ウマキ</t>
    </rPh>
    <phoneticPr fontId="26"/>
  </si>
  <si>
    <t>西条下見七丁目</t>
    <rPh sb="0" eb="2">
      <t>サイジョウ</t>
    </rPh>
    <rPh sb="2" eb="4">
      <t>シタミ</t>
    </rPh>
    <rPh sb="4" eb="7">
      <t>ナナチョウメ</t>
    </rPh>
    <phoneticPr fontId="26"/>
  </si>
  <si>
    <t>八本松東三丁目</t>
    <rPh sb="0" eb="3">
      <t>ハチホンマツ</t>
    </rPh>
    <rPh sb="3" eb="4">
      <t>ヒガシ</t>
    </rPh>
    <rPh sb="4" eb="5">
      <t>サン</t>
    </rPh>
    <rPh sb="5" eb="7">
      <t>チョウメ</t>
    </rPh>
    <phoneticPr fontId="26"/>
  </si>
  <si>
    <t>志和地区計</t>
    <rPh sb="0" eb="1">
      <t>シ</t>
    </rPh>
    <rPh sb="1" eb="2">
      <t>ワ</t>
    </rPh>
    <rPh sb="2" eb="4">
      <t>チク</t>
    </rPh>
    <rPh sb="4" eb="5">
      <t>ケイ</t>
    </rPh>
    <phoneticPr fontId="26"/>
  </si>
  <si>
    <t>黒瀬切田が丘一丁目</t>
    <rPh sb="0" eb="2">
      <t>クロセ</t>
    </rPh>
    <rPh sb="2" eb="3">
      <t>キリ</t>
    </rPh>
    <rPh sb="3" eb="4">
      <t>タ</t>
    </rPh>
    <rPh sb="5" eb="6">
      <t>オカ</t>
    </rPh>
    <rPh sb="6" eb="9">
      <t>イッチョウメ</t>
    </rPh>
    <phoneticPr fontId="26"/>
  </si>
  <si>
    <t>福富町久芳</t>
    <rPh sb="0" eb="3">
      <t>フクトミチョウ</t>
    </rPh>
    <rPh sb="3" eb="4">
      <t>ヒサ</t>
    </rPh>
    <rPh sb="4" eb="5">
      <t>ヨシ</t>
    </rPh>
    <phoneticPr fontId="26"/>
  </si>
  <si>
    <t>安芸津地区計</t>
    <rPh sb="0" eb="3">
      <t>アキツ</t>
    </rPh>
    <rPh sb="3" eb="5">
      <t>チク</t>
    </rPh>
    <rPh sb="5" eb="6">
      <t>ケイ</t>
    </rPh>
    <phoneticPr fontId="26"/>
  </si>
  <si>
    <t>西条町大沢</t>
    <rPh sb="0" eb="2">
      <t>サイジョウ</t>
    </rPh>
    <rPh sb="2" eb="3">
      <t>チョウ</t>
    </rPh>
    <rPh sb="3" eb="5">
      <t>オオサワ</t>
    </rPh>
    <phoneticPr fontId="26"/>
  </si>
  <si>
    <t>三永一丁目</t>
    <rPh sb="0" eb="1">
      <t>サン</t>
    </rPh>
    <rPh sb="1" eb="2">
      <t>ナガ</t>
    </rPh>
    <rPh sb="2" eb="5">
      <t>イッチョウメ</t>
    </rPh>
    <phoneticPr fontId="26"/>
  </si>
  <si>
    <t>八本松東四丁目</t>
    <rPh sb="0" eb="3">
      <t>ハチホンマツ</t>
    </rPh>
    <rPh sb="3" eb="4">
      <t>ヒガシ</t>
    </rPh>
    <rPh sb="4" eb="5">
      <t>ヨン</t>
    </rPh>
    <rPh sb="5" eb="7">
      <t>チョウメ</t>
    </rPh>
    <phoneticPr fontId="26"/>
  </si>
  <si>
    <t>高屋町稲木</t>
    <rPh sb="0" eb="2">
      <t>タカヤ</t>
    </rPh>
    <rPh sb="2" eb="3">
      <t>チョウ</t>
    </rPh>
    <rPh sb="3" eb="5">
      <t>イナキ</t>
    </rPh>
    <phoneticPr fontId="26"/>
  </si>
  <si>
    <t>黒瀬切田が丘二丁目</t>
    <rPh sb="0" eb="2">
      <t>クロセ</t>
    </rPh>
    <rPh sb="2" eb="3">
      <t>キリ</t>
    </rPh>
    <rPh sb="3" eb="4">
      <t>タ</t>
    </rPh>
    <rPh sb="5" eb="6">
      <t>オカ</t>
    </rPh>
    <rPh sb="6" eb="9">
      <t>ニチョウメ</t>
    </rPh>
    <phoneticPr fontId="26"/>
  </si>
  <si>
    <t>福富町下竹仁</t>
    <rPh sb="0" eb="3">
      <t>フクトミチョウ</t>
    </rPh>
    <rPh sb="3" eb="4">
      <t>シモ</t>
    </rPh>
    <rPh sb="4" eb="5">
      <t>タケ</t>
    </rPh>
    <rPh sb="5" eb="6">
      <t>ジン</t>
    </rPh>
    <phoneticPr fontId="26"/>
  </si>
  <si>
    <t>西条地区</t>
    <rPh sb="0" eb="2">
      <t>サイジョウ</t>
    </rPh>
    <rPh sb="2" eb="4">
      <t>チク</t>
    </rPh>
    <phoneticPr fontId="26"/>
  </si>
  <si>
    <t>西条町上三永</t>
    <rPh sb="0" eb="2">
      <t>サイジョウ</t>
    </rPh>
    <rPh sb="2" eb="3">
      <t>チョウ</t>
    </rPh>
    <rPh sb="3" eb="4">
      <t>ウエ</t>
    </rPh>
    <rPh sb="4" eb="5">
      <t>サン</t>
    </rPh>
    <rPh sb="5" eb="6">
      <t>ナガ</t>
    </rPh>
    <phoneticPr fontId="26"/>
  </si>
  <si>
    <t>三永二丁目</t>
    <rPh sb="0" eb="1">
      <t>サン</t>
    </rPh>
    <rPh sb="1" eb="2">
      <t>ナガ</t>
    </rPh>
    <rPh sb="2" eb="3">
      <t>ニ</t>
    </rPh>
    <rPh sb="3" eb="5">
      <t>チョウメ</t>
    </rPh>
    <phoneticPr fontId="26"/>
  </si>
  <si>
    <t>八本松東五丁目</t>
    <rPh sb="0" eb="3">
      <t>ハチホンマツ</t>
    </rPh>
    <rPh sb="3" eb="4">
      <t>ヒガシ</t>
    </rPh>
    <rPh sb="4" eb="5">
      <t>ゴ</t>
    </rPh>
    <rPh sb="5" eb="7">
      <t>チョウメ</t>
    </rPh>
    <phoneticPr fontId="26"/>
  </si>
  <si>
    <t>高屋町大畠</t>
    <rPh sb="0" eb="3">
      <t>タカヤチョウ</t>
    </rPh>
    <rPh sb="3" eb="5">
      <t>オオハタ</t>
    </rPh>
    <phoneticPr fontId="26"/>
  </si>
  <si>
    <t>黒瀬切田が丘三丁目</t>
    <rPh sb="0" eb="2">
      <t>クロセ</t>
    </rPh>
    <rPh sb="2" eb="3">
      <t>キリ</t>
    </rPh>
    <rPh sb="3" eb="4">
      <t>タ</t>
    </rPh>
    <rPh sb="5" eb="6">
      <t>オカ</t>
    </rPh>
    <rPh sb="6" eb="9">
      <t>サンチョウメ</t>
    </rPh>
    <phoneticPr fontId="26"/>
  </si>
  <si>
    <t>福富地区計</t>
    <rPh sb="0" eb="2">
      <t>フクトミ</t>
    </rPh>
    <rPh sb="2" eb="4">
      <t>チク</t>
    </rPh>
    <rPh sb="4" eb="5">
      <t>ケイ</t>
    </rPh>
    <phoneticPr fontId="26"/>
  </si>
  <si>
    <t>八本松地区</t>
    <rPh sb="0" eb="3">
      <t>ハチホンマツ</t>
    </rPh>
    <rPh sb="3" eb="5">
      <t>チク</t>
    </rPh>
    <phoneticPr fontId="26"/>
  </si>
  <si>
    <t>西条町下三永</t>
    <rPh sb="0" eb="2">
      <t>サイジョウ</t>
    </rPh>
    <rPh sb="2" eb="3">
      <t>チョウ</t>
    </rPh>
    <rPh sb="3" eb="4">
      <t>シモ</t>
    </rPh>
    <rPh sb="4" eb="5">
      <t>サン</t>
    </rPh>
    <rPh sb="5" eb="6">
      <t>ナガ</t>
    </rPh>
    <phoneticPr fontId="26"/>
  </si>
  <si>
    <t>三永三丁目</t>
    <rPh sb="0" eb="1">
      <t>サン</t>
    </rPh>
    <rPh sb="1" eb="2">
      <t>ナガ</t>
    </rPh>
    <rPh sb="2" eb="5">
      <t>サンチョウメ</t>
    </rPh>
    <phoneticPr fontId="26"/>
  </si>
  <si>
    <t>八本松東六丁目</t>
    <rPh sb="0" eb="3">
      <t>ハチホンマツ</t>
    </rPh>
    <rPh sb="3" eb="4">
      <t>ヒガシ</t>
    </rPh>
    <rPh sb="4" eb="5">
      <t>ロク</t>
    </rPh>
    <rPh sb="5" eb="7">
      <t>チョウメ</t>
    </rPh>
    <phoneticPr fontId="26"/>
  </si>
  <si>
    <t>高屋町杵原</t>
    <rPh sb="0" eb="3">
      <t>タカヤチョウ</t>
    </rPh>
    <rPh sb="3" eb="4">
      <t>キネ</t>
    </rPh>
    <rPh sb="4" eb="5">
      <t>ハラ</t>
    </rPh>
    <phoneticPr fontId="26"/>
  </si>
  <si>
    <t>黒瀬桜が丘一丁目</t>
    <rPh sb="0" eb="2">
      <t>クロセ</t>
    </rPh>
    <rPh sb="2" eb="3">
      <t>サクラ</t>
    </rPh>
    <rPh sb="4" eb="5">
      <t>オカ</t>
    </rPh>
    <rPh sb="5" eb="6">
      <t>イチ</t>
    </rPh>
    <rPh sb="6" eb="8">
      <t>チョウメ</t>
    </rPh>
    <phoneticPr fontId="26"/>
  </si>
  <si>
    <t>豊栄町安宿</t>
    <rPh sb="0" eb="3">
      <t>トヨサカチョウ</t>
    </rPh>
    <rPh sb="3" eb="4">
      <t>ヤス</t>
    </rPh>
    <rPh sb="4" eb="5">
      <t>ヤド</t>
    </rPh>
    <phoneticPr fontId="26"/>
  </si>
  <si>
    <t>志和地区</t>
    <rPh sb="0" eb="1">
      <t>シ</t>
    </rPh>
    <rPh sb="1" eb="2">
      <t>ワ</t>
    </rPh>
    <rPh sb="2" eb="4">
      <t>チク</t>
    </rPh>
    <phoneticPr fontId="26"/>
  </si>
  <si>
    <t>西条町郷曽</t>
    <rPh sb="0" eb="2">
      <t>サイジョウ</t>
    </rPh>
    <rPh sb="2" eb="3">
      <t>チョウ</t>
    </rPh>
    <rPh sb="3" eb="4">
      <t>ゴウ</t>
    </rPh>
    <rPh sb="4" eb="5">
      <t>ソ</t>
    </rPh>
    <phoneticPr fontId="26"/>
  </si>
  <si>
    <t>田口研究団地</t>
    <rPh sb="0" eb="2">
      <t>タグチ</t>
    </rPh>
    <rPh sb="2" eb="4">
      <t>ケンキュウ</t>
    </rPh>
    <rPh sb="4" eb="6">
      <t>ダンチ</t>
    </rPh>
    <phoneticPr fontId="26"/>
  </si>
  <si>
    <t>八本松東七丁目</t>
    <rPh sb="0" eb="3">
      <t>ハチホンマツ</t>
    </rPh>
    <rPh sb="3" eb="4">
      <t>ヒガシ</t>
    </rPh>
    <rPh sb="4" eb="5">
      <t>ナナ</t>
    </rPh>
    <rPh sb="5" eb="7">
      <t>チョウメ</t>
    </rPh>
    <phoneticPr fontId="26"/>
  </si>
  <si>
    <t>高屋町小谷</t>
    <rPh sb="0" eb="3">
      <t>タカヤチョウ</t>
    </rPh>
    <rPh sb="3" eb="5">
      <t>コダニ</t>
    </rPh>
    <phoneticPr fontId="26"/>
  </si>
  <si>
    <t>黒瀬松ケ丘</t>
    <rPh sb="0" eb="2">
      <t>クロセ</t>
    </rPh>
    <rPh sb="2" eb="3">
      <t>マツ</t>
    </rPh>
    <rPh sb="4" eb="5">
      <t>オカ</t>
    </rPh>
    <phoneticPr fontId="26"/>
  </si>
  <si>
    <t>豊栄町飯田</t>
    <rPh sb="0" eb="3">
      <t>トヨサカチョウ</t>
    </rPh>
    <rPh sb="3" eb="5">
      <t>イイダ</t>
    </rPh>
    <phoneticPr fontId="26"/>
  </si>
  <si>
    <t>高屋地区</t>
    <rPh sb="0" eb="2">
      <t>タカヤ</t>
    </rPh>
    <rPh sb="2" eb="4">
      <t>チク</t>
    </rPh>
    <phoneticPr fontId="26"/>
  </si>
  <si>
    <t>西条町西条</t>
    <rPh sb="0" eb="2">
      <t>サイジョウ</t>
    </rPh>
    <rPh sb="2" eb="3">
      <t>チョウ</t>
    </rPh>
    <rPh sb="3" eb="5">
      <t>サイジョウ</t>
    </rPh>
    <phoneticPr fontId="26"/>
  </si>
  <si>
    <t>西条東北町</t>
    <rPh sb="0" eb="2">
      <t>サイジョウ</t>
    </rPh>
    <rPh sb="2" eb="3">
      <t>ヒガシ</t>
    </rPh>
    <rPh sb="3" eb="4">
      <t>キタ</t>
    </rPh>
    <rPh sb="4" eb="5">
      <t>マチ</t>
    </rPh>
    <phoneticPr fontId="26"/>
  </si>
  <si>
    <t>八本松西一丁目</t>
    <rPh sb="0" eb="3">
      <t>ハチホンマツ</t>
    </rPh>
    <rPh sb="3" eb="4">
      <t>ニシ</t>
    </rPh>
    <rPh sb="4" eb="5">
      <t>イチ</t>
    </rPh>
    <rPh sb="5" eb="7">
      <t>チョウメ</t>
    </rPh>
    <phoneticPr fontId="26"/>
  </si>
  <si>
    <t>高屋町郷</t>
    <rPh sb="0" eb="3">
      <t>タカヤチョウ</t>
    </rPh>
    <rPh sb="3" eb="4">
      <t>ゴウ</t>
    </rPh>
    <phoneticPr fontId="26"/>
  </si>
  <si>
    <t>黒瀬町市飯田</t>
    <rPh sb="0" eb="3">
      <t>クロセチョウ</t>
    </rPh>
    <rPh sb="3" eb="4">
      <t>イチ</t>
    </rPh>
    <rPh sb="4" eb="6">
      <t>イイダ</t>
    </rPh>
    <phoneticPr fontId="26"/>
  </si>
  <si>
    <t>豊栄町鍛冶屋</t>
    <rPh sb="0" eb="3">
      <t>トヨサカチョウ</t>
    </rPh>
    <rPh sb="3" eb="6">
      <t>カジヤ</t>
    </rPh>
    <phoneticPr fontId="26"/>
  </si>
  <si>
    <t>黒瀬地区</t>
    <rPh sb="0" eb="2">
      <t>クロセ</t>
    </rPh>
    <rPh sb="2" eb="4">
      <t>チク</t>
    </rPh>
    <phoneticPr fontId="26"/>
  </si>
  <si>
    <t>西条町西条東</t>
    <rPh sb="0" eb="2">
      <t>サイジョウ</t>
    </rPh>
    <rPh sb="2" eb="3">
      <t>チョウ</t>
    </rPh>
    <rPh sb="3" eb="5">
      <t>サイジョウ</t>
    </rPh>
    <rPh sb="5" eb="6">
      <t>ヒガシ</t>
    </rPh>
    <phoneticPr fontId="26"/>
  </si>
  <si>
    <t>西条土与丸一丁目</t>
    <rPh sb="0" eb="2">
      <t>サイジョウ</t>
    </rPh>
    <rPh sb="2" eb="3">
      <t>ツチ</t>
    </rPh>
    <rPh sb="3" eb="4">
      <t>アタ</t>
    </rPh>
    <rPh sb="4" eb="5">
      <t>マル</t>
    </rPh>
    <rPh sb="5" eb="8">
      <t>イッチョウメ</t>
    </rPh>
    <phoneticPr fontId="26"/>
  </si>
  <si>
    <t>八本松西二丁目</t>
    <rPh sb="0" eb="3">
      <t>ハチホンマツ</t>
    </rPh>
    <rPh sb="3" eb="4">
      <t>ニシ</t>
    </rPh>
    <rPh sb="4" eb="5">
      <t>２</t>
    </rPh>
    <rPh sb="5" eb="7">
      <t>チョウメ</t>
    </rPh>
    <phoneticPr fontId="26"/>
  </si>
  <si>
    <t>高屋町貞重</t>
    <rPh sb="0" eb="3">
      <t>タカヤチョウ</t>
    </rPh>
    <rPh sb="3" eb="4">
      <t>サダ</t>
    </rPh>
    <rPh sb="4" eb="5">
      <t>ジュウ</t>
    </rPh>
    <phoneticPr fontId="26"/>
  </si>
  <si>
    <t>黒瀬町大多田</t>
    <rPh sb="0" eb="3">
      <t>クロセチョウ</t>
    </rPh>
    <rPh sb="3" eb="6">
      <t>オオタダ</t>
    </rPh>
    <phoneticPr fontId="26"/>
  </si>
  <si>
    <t>豊栄町清武</t>
    <rPh sb="0" eb="3">
      <t>トヨサカチョウ</t>
    </rPh>
    <rPh sb="3" eb="5">
      <t>キヨタケ</t>
    </rPh>
    <phoneticPr fontId="26"/>
  </si>
  <si>
    <t>福富地区</t>
    <rPh sb="0" eb="2">
      <t>フクトミ</t>
    </rPh>
    <rPh sb="2" eb="4">
      <t>チク</t>
    </rPh>
    <phoneticPr fontId="26"/>
  </si>
  <si>
    <t>西条町下見</t>
    <rPh sb="0" eb="2">
      <t>サイジョウ</t>
    </rPh>
    <rPh sb="2" eb="3">
      <t>チョウ</t>
    </rPh>
    <rPh sb="3" eb="5">
      <t>シタミ</t>
    </rPh>
    <phoneticPr fontId="26"/>
  </si>
  <si>
    <t>西条土与丸二丁目</t>
    <rPh sb="0" eb="2">
      <t>サイジョウ</t>
    </rPh>
    <rPh sb="2" eb="3">
      <t>ツチ</t>
    </rPh>
    <rPh sb="3" eb="4">
      <t>アタ</t>
    </rPh>
    <rPh sb="4" eb="5">
      <t>マル</t>
    </rPh>
    <rPh sb="5" eb="6">
      <t>ニ</t>
    </rPh>
    <rPh sb="6" eb="8">
      <t>チョウメ</t>
    </rPh>
    <phoneticPr fontId="26"/>
  </si>
  <si>
    <t>八本松西三丁目</t>
    <rPh sb="0" eb="3">
      <t>ハチホンマツ</t>
    </rPh>
    <rPh sb="3" eb="4">
      <t>ニシ</t>
    </rPh>
    <rPh sb="4" eb="5">
      <t>３</t>
    </rPh>
    <rPh sb="5" eb="7">
      <t>チョウメ</t>
    </rPh>
    <phoneticPr fontId="26"/>
  </si>
  <si>
    <t>高屋町重兼</t>
    <rPh sb="0" eb="3">
      <t>タカヤチョウ</t>
    </rPh>
    <rPh sb="3" eb="4">
      <t>シゲ</t>
    </rPh>
    <rPh sb="4" eb="5">
      <t>カ</t>
    </rPh>
    <phoneticPr fontId="26"/>
  </si>
  <si>
    <t>黒瀬町小多田</t>
    <rPh sb="0" eb="3">
      <t>クロセチョウ</t>
    </rPh>
    <rPh sb="3" eb="4">
      <t>ショウ</t>
    </rPh>
    <rPh sb="4" eb="5">
      <t>タ</t>
    </rPh>
    <rPh sb="5" eb="6">
      <t>タ</t>
    </rPh>
    <phoneticPr fontId="26"/>
  </si>
  <si>
    <t>豊栄町能良</t>
    <rPh sb="0" eb="3">
      <t>トヨサカチョウ</t>
    </rPh>
    <rPh sb="3" eb="4">
      <t>ノウ</t>
    </rPh>
    <rPh sb="4" eb="5">
      <t>リョウ</t>
    </rPh>
    <phoneticPr fontId="26"/>
  </si>
  <si>
    <t>豊栄地区</t>
    <rPh sb="0" eb="1">
      <t>トヨ</t>
    </rPh>
    <rPh sb="1" eb="2">
      <t>サカ</t>
    </rPh>
    <rPh sb="2" eb="4">
      <t>チク</t>
    </rPh>
    <phoneticPr fontId="26"/>
  </si>
  <si>
    <t>西条町寺家</t>
    <rPh sb="0" eb="2">
      <t>サイジョウ</t>
    </rPh>
    <rPh sb="2" eb="3">
      <t>チョウ</t>
    </rPh>
    <rPh sb="3" eb="5">
      <t>ジケ</t>
    </rPh>
    <phoneticPr fontId="26"/>
  </si>
  <si>
    <t>西条土与丸三丁目</t>
    <rPh sb="0" eb="2">
      <t>サイジョウ</t>
    </rPh>
    <rPh sb="2" eb="3">
      <t>ツチ</t>
    </rPh>
    <rPh sb="3" eb="4">
      <t>アタ</t>
    </rPh>
    <rPh sb="4" eb="5">
      <t>マル</t>
    </rPh>
    <rPh sb="5" eb="8">
      <t>サンチョウメ</t>
    </rPh>
    <phoneticPr fontId="26"/>
  </si>
  <si>
    <t>八本松西四丁目</t>
    <rPh sb="0" eb="3">
      <t>ハチホンマツ</t>
    </rPh>
    <rPh sb="3" eb="4">
      <t>ニシ</t>
    </rPh>
    <rPh sb="4" eb="5">
      <t>４</t>
    </rPh>
    <rPh sb="5" eb="7">
      <t>チョウメ</t>
    </rPh>
    <phoneticPr fontId="26"/>
  </si>
  <si>
    <t>高屋町白市</t>
    <rPh sb="0" eb="3">
      <t>タカヤチョウ</t>
    </rPh>
    <rPh sb="3" eb="5">
      <t>シライチ</t>
    </rPh>
    <phoneticPr fontId="26"/>
  </si>
  <si>
    <t>黒瀬町兼沢</t>
    <rPh sb="0" eb="3">
      <t>クロセチョウ</t>
    </rPh>
    <rPh sb="3" eb="4">
      <t>カ</t>
    </rPh>
    <rPh sb="4" eb="5">
      <t>サワ</t>
    </rPh>
    <phoneticPr fontId="26"/>
  </si>
  <si>
    <t>豊栄町乃美</t>
    <rPh sb="0" eb="3">
      <t>トヨサカチョウ</t>
    </rPh>
    <rPh sb="3" eb="4">
      <t>ノ</t>
    </rPh>
    <rPh sb="4" eb="5">
      <t>ビ</t>
    </rPh>
    <phoneticPr fontId="26"/>
  </si>
  <si>
    <t>河内地区</t>
    <rPh sb="0" eb="2">
      <t>コウチ</t>
    </rPh>
    <rPh sb="2" eb="4">
      <t>チク</t>
    </rPh>
    <phoneticPr fontId="26"/>
  </si>
  <si>
    <t>西条町助実</t>
    <rPh sb="0" eb="2">
      <t>サイジョウ</t>
    </rPh>
    <rPh sb="2" eb="3">
      <t>チョウ</t>
    </rPh>
    <rPh sb="3" eb="4">
      <t>スケ</t>
    </rPh>
    <rPh sb="4" eb="5">
      <t>ミ</t>
    </rPh>
    <phoneticPr fontId="26"/>
  </si>
  <si>
    <t>西条土与丸四丁目</t>
    <rPh sb="0" eb="2">
      <t>サイジョウ</t>
    </rPh>
    <rPh sb="2" eb="3">
      <t>ツチ</t>
    </rPh>
    <rPh sb="3" eb="4">
      <t>アタ</t>
    </rPh>
    <rPh sb="4" eb="5">
      <t>マル</t>
    </rPh>
    <rPh sb="5" eb="6">
      <t>ヨン</t>
    </rPh>
    <rPh sb="6" eb="8">
      <t>チョウメ</t>
    </rPh>
    <phoneticPr fontId="26"/>
  </si>
  <si>
    <t>八本松西五丁目</t>
    <rPh sb="0" eb="3">
      <t>ハチホンマツ</t>
    </rPh>
    <rPh sb="3" eb="4">
      <t>ニシ</t>
    </rPh>
    <rPh sb="4" eb="5">
      <t>５</t>
    </rPh>
    <rPh sb="5" eb="7">
      <t>チョウメ</t>
    </rPh>
    <phoneticPr fontId="26"/>
  </si>
  <si>
    <t>高屋町造賀</t>
    <rPh sb="0" eb="3">
      <t>タカヤチョウ</t>
    </rPh>
    <rPh sb="3" eb="5">
      <t>ゾウカ</t>
    </rPh>
    <phoneticPr fontId="26"/>
  </si>
  <si>
    <t>黒瀬町兼広</t>
    <rPh sb="0" eb="3">
      <t>クロセチョウ</t>
    </rPh>
    <rPh sb="3" eb="4">
      <t>カ</t>
    </rPh>
    <rPh sb="4" eb="5">
      <t>ヒロ</t>
    </rPh>
    <phoneticPr fontId="26"/>
  </si>
  <si>
    <t>豊栄町別府</t>
    <rPh sb="0" eb="3">
      <t>トヨサカチョウ</t>
    </rPh>
    <rPh sb="3" eb="5">
      <t>ベフ</t>
    </rPh>
    <phoneticPr fontId="26"/>
  </si>
  <si>
    <t>安芸津地区</t>
    <rPh sb="0" eb="3">
      <t>アキツ</t>
    </rPh>
    <rPh sb="3" eb="5">
      <t>チク</t>
    </rPh>
    <phoneticPr fontId="26"/>
  </si>
  <si>
    <t>西条町田口</t>
    <rPh sb="0" eb="2">
      <t>サイジョウ</t>
    </rPh>
    <rPh sb="2" eb="3">
      <t>チョウ</t>
    </rPh>
    <rPh sb="3" eb="5">
      <t>タグチ</t>
    </rPh>
    <phoneticPr fontId="26"/>
  </si>
  <si>
    <t>西条土与丸五丁目</t>
    <rPh sb="0" eb="2">
      <t>サイジョウ</t>
    </rPh>
    <rPh sb="2" eb="3">
      <t>ツチ</t>
    </rPh>
    <rPh sb="3" eb="4">
      <t>アタ</t>
    </rPh>
    <rPh sb="4" eb="5">
      <t>マル</t>
    </rPh>
    <rPh sb="5" eb="6">
      <t>５</t>
    </rPh>
    <rPh sb="6" eb="8">
      <t>チョウメ</t>
    </rPh>
    <phoneticPr fontId="26"/>
  </si>
  <si>
    <t>八本松西六丁目</t>
    <rPh sb="0" eb="3">
      <t>ハチホンマツ</t>
    </rPh>
    <rPh sb="3" eb="4">
      <t>ニシ</t>
    </rPh>
    <rPh sb="4" eb="5">
      <t>６</t>
    </rPh>
    <rPh sb="5" eb="7">
      <t>チョウメ</t>
    </rPh>
    <phoneticPr fontId="26"/>
  </si>
  <si>
    <t>高屋町高屋東</t>
    <rPh sb="0" eb="3">
      <t>タカヤチョウ</t>
    </rPh>
    <rPh sb="3" eb="5">
      <t>タカヤ</t>
    </rPh>
    <rPh sb="5" eb="6">
      <t>ヒガシ</t>
    </rPh>
    <phoneticPr fontId="26"/>
  </si>
  <si>
    <t>黒瀬町上保田</t>
    <rPh sb="0" eb="3">
      <t>クロセチョウ</t>
    </rPh>
    <rPh sb="3" eb="6">
      <t>カミボウダ</t>
    </rPh>
    <phoneticPr fontId="26"/>
  </si>
  <si>
    <t>豊栄町吉原</t>
    <rPh sb="0" eb="3">
      <t>トヨサカチョウ</t>
    </rPh>
    <rPh sb="3" eb="5">
      <t>ヨシワラ</t>
    </rPh>
    <phoneticPr fontId="26"/>
  </si>
  <si>
    <t>総　　計</t>
    <rPh sb="0" eb="1">
      <t>フサ</t>
    </rPh>
    <rPh sb="3" eb="4">
      <t>ケイ</t>
    </rPh>
    <phoneticPr fontId="26"/>
  </si>
  <si>
    <t>西条町土与丸</t>
    <rPh sb="0" eb="2">
      <t>サイジョウ</t>
    </rPh>
    <rPh sb="2" eb="3">
      <t>チョウ</t>
    </rPh>
    <rPh sb="3" eb="4">
      <t>ド</t>
    </rPh>
    <rPh sb="4" eb="5">
      <t>アタ</t>
    </rPh>
    <rPh sb="5" eb="6">
      <t>マル</t>
    </rPh>
    <phoneticPr fontId="26"/>
  </si>
  <si>
    <t>西条土与丸六丁目</t>
    <rPh sb="0" eb="2">
      <t>サイジョウ</t>
    </rPh>
    <rPh sb="2" eb="3">
      <t>ツチ</t>
    </rPh>
    <rPh sb="3" eb="4">
      <t>アタ</t>
    </rPh>
    <rPh sb="4" eb="5">
      <t>マル</t>
    </rPh>
    <rPh sb="5" eb="6">
      <t>ロク</t>
    </rPh>
    <rPh sb="6" eb="8">
      <t>チョウメ</t>
    </rPh>
    <phoneticPr fontId="26"/>
  </si>
  <si>
    <t>八本松西七丁目</t>
    <rPh sb="0" eb="3">
      <t>ハチホンマツ</t>
    </rPh>
    <rPh sb="3" eb="4">
      <t>ニシ</t>
    </rPh>
    <rPh sb="4" eb="5">
      <t>７</t>
    </rPh>
    <rPh sb="5" eb="7">
      <t>チョウメ</t>
    </rPh>
    <phoneticPr fontId="26"/>
  </si>
  <si>
    <t>高屋町高屋堀</t>
    <rPh sb="0" eb="3">
      <t>タカヤチョウ</t>
    </rPh>
    <rPh sb="3" eb="5">
      <t>タカヤ</t>
    </rPh>
    <rPh sb="5" eb="6">
      <t>ホリ</t>
    </rPh>
    <phoneticPr fontId="26"/>
  </si>
  <si>
    <t>黒瀬町川角</t>
    <rPh sb="0" eb="3">
      <t>クロセチョウ</t>
    </rPh>
    <rPh sb="3" eb="4">
      <t>カワ</t>
    </rPh>
    <rPh sb="4" eb="5">
      <t>カク</t>
    </rPh>
    <phoneticPr fontId="26"/>
  </si>
  <si>
    <t>豊栄地区計</t>
    <rPh sb="0" eb="2">
      <t>トヨサカ</t>
    </rPh>
    <rPh sb="2" eb="5">
      <t>チクケイ</t>
    </rPh>
    <phoneticPr fontId="26"/>
  </si>
  <si>
    <t>2015(平成27）年10月1日現在　国勢調査</t>
    <rPh sb="5" eb="7">
      <t>ヘイセイ</t>
    </rPh>
    <rPh sb="10" eb="11">
      <t>ネン</t>
    </rPh>
    <rPh sb="13" eb="14">
      <t>ガツ</t>
    </rPh>
    <rPh sb="15" eb="16">
      <t>ニチ</t>
    </rPh>
    <rPh sb="16" eb="18">
      <t>ゲンザイ</t>
    </rPh>
    <rPh sb="19" eb="21">
      <t>コクセイ</t>
    </rPh>
    <rPh sb="21" eb="23">
      <t>チョウサ</t>
    </rPh>
    <phoneticPr fontId="26"/>
  </si>
  <si>
    <t>西条町福本</t>
    <rPh sb="0" eb="2">
      <t>サイジョウ</t>
    </rPh>
    <rPh sb="2" eb="3">
      <t>チョウ</t>
    </rPh>
    <rPh sb="3" eb="5">
      <t>フクモト</t>
    </rPh>
    <phoneticPr fontId="26"/>
  </si>
  <si>
    <t>西条吉行東一丁目</t>
    <rPh sb="0" eb="2">
      <t>サイジョウ</t>
    </rPh>
    <rPh sb="2" eb="4">
      <t>ヨシユキ</t>
    </rPh>
    <rPh sb="4" eb="5">
      <t>ヒガシ</t>
    </rPh>
    <rPh sb="5" eb="8">
      <t>イッチョウメ</t>
    </rPh>
    <phoneticPr fontId="26"/>
  </si>
  <si>
    <t>八本松飯田一丁目</t>
    <rPh sb="0" eb="3">
      <t>ハチホンマツ</t>
    </rPh>
    <rPh sb="3" eb="5">
      <t>イイダ</t>
    </rPh>
    <rPh sb="5" eb="8">
      <t>イッチョウメ</t>
    </rPh>
    <phoneticPr fontId="26"/>
  </si>
  <si>
    <t>高屋町中島</t>
    <rPh sb="0" eb="3">
      <t>タカヤチョウ</t>
    </rPh>
    <rPh sb="3" eb="5">
      <t>ナカシマ</t>
    </rPh>
    <phoneticPr fontId="26"/>
  </si>
  <si>
    <t>黒瀬町切田</t>
    <rPh sb="0" eb="3">
      <t>クロセチョウ</t>
    </rPh>
    <rPh sb="3" eb="4">
      <t>キリ</t>
    </rPh>
    <rPh sb="4" eb="5">
      <t>タ</t>
    </rPh>
    <phoneticPr fontId="26"/>
  </si>
  <si>
    <t>河内町宇山</t>
    <rPh sb="0" eb="3">
      <t>コウチチョウ</t>
    </rPh>
    <rPh sb="3" eb="5">
      <t>ウヤマ</t>
    </rPh>
    <phoneticPr fontId="26"/>
  </si>
  <si>
    <t>西条町御薗宇</t>
    <rPh sb="0" eb="2">
      <t>サイジョウ</t>
    </rPh>
    <rPh sb="2" eb="3">
      <t>チョウ</t>
    </rPh>
    <rPh sb="3" eb="4">
      <t>ゴ</t>
    </rPh>
    <rPh sb="4" eb="5">
      <t>ソノ</t>
    </rPh>
    <rPh sb="5" eb="6">
      <t>ウ</t>
    </rPh>
    <phoneticPr fontId="26"/>
  </si>
  <si>
    <t>西条吉行東二丁目</t>
    <rPh sb="0" eb="2">
      <t>サイジョウ</t>
    </rPh>
    <rPh sb="2" eb="4">
      <t>ヨシユキ</t>
    </rPh>
    <rPh sb="4" eb="5">
      <t>ヒガシ</t>
    </rPh>
    <rPh sb="5" eb="8">
      <t>ニチョウメ</t>
    </rPh>
    <phoneticPr fontId="26"/>
  </si>
  <si>
    <t>八本松飯田二丁目</t>
    <rPh sb="0" eb="3">
      <t>ハチホンマツ</t>
    </rPh>
    <rPh sb="3" eb="5">
      <t>イイダ</t>
    </rPh>
    <rPh sb="5" eb="6">
      <t>ニ</t>
    </rPh>
    <rPh sb="6" eb="8">
      <t>チョウメ</t>
    </rPh>
    <phoneticPr fontId="26"/>
  </si>
  <si>
    <t>高屋町桧山</t>
    <rPh sb="0" eb="3">
      <t>タカヤチョウ</t>
    </rPh>
    <rPh sb="3" eb="5">
      <t>ヒヤマ</t>
    </rPh>
    <phoneticPr fontId="26"/>
  </si>
  <si>
    <t>黒瀬町国近</t>
    <rPh sb="0" eb="3">
      <t>クロセチョウ</t>
    </rPh>
    <rPh sb="3" eb="4">
      <t>クニ</t>
    </rPh>
    <rPh sb="4" eb="5">
      <t>チカ</t>
    </rPh>
    <phoneticPr fontId="26"/>
  </si>
  <si>
    <t>河内町小田</t>
    <rPh sb="0" eb="2">
      <t>コウチ</t>
    </rPh>
    <rPh sb="2" eb="3">
      <t>チョウ</t>
    </rPh>
    <rPh sb="3" eb="5">
      <t>オダ</t>
    </rPh>
    <phoneticPr fontId="26"/>
  </si>
  <si>
    <t>西条町森近</t>
    <rPh sb="0" eb="2">
      <t>サイジョウ</t>
    </rPh>
    <rPh sb="2" eb="3">
      <t>チョウ</t>
    </rPh>
    <rPh sb="3" eb="4">
      <t>モリ</t>
    </rPh>
    <rPh sb="4" eb="5">
      <t>チカ</t>
    </rPh>
    <phoneticPr fontId="26"/>
  </si>
  <si>
    <t>西条地区計</t>
    <rPh sb="0" eb="2">
      <t>サイジョウ</t>
    </rPh>
    <rPh sb="2" eb="4">
      <t>チク</t>
    </rPh>
    <rPh sb="4" eb="5">
      <t>ケイ</t>
    </rPh>
    <phoneticPr fontId="26"/>
  </si>
  <si>
    <t>八本松飯田三丁目</t>
    <rPh sb="0" eb="3">
      <t>ハチホンマツ</t>
    </rPh>
    <rPh sb="3" eb="5">
      <t>イイダ</t>
    </rPh>
    <rPh sb="5" eb="8">
      <t>サンチョウメ</t>
    </rPh>
    <phoneticPr fontId="26"/>
  </si>
  <si>
    <t>高屋町溝口</t>
    <rPh sb="0" eb="3">
      <t>タカヤチョウ</t>
    </rPh>
    <rPh sb="3" eb="5">
      <t>ミゾグチ</t>
    </rPh>
    <phoneticPr fontId="26"/>
  </si>
  <si>
    <t>黒瀬町菅田</t>
    <rPh sb="0" eb="3">
      <t>クロセチョウ</t>
    </rPh>
    <rPh sb="3" eb="5">
      <t>スゲタ</t>
    </rPh>
    <phoneticPr fontId="26"/>
  </si>
  <si>
    <t>河内町上河内</t>
    <rPh sb="0" eb="3">
      <t>コウチチョウ</t>
    </rPh>
    <rPh sb="3" eb="6">
      <t>カミコウチ</t>
    </rPh>
    <phoneticPr fontId="26"/>
  </si>
  <si>
    <t>西条町吉行</t>
    <rPh sb="0" eb="2">
      <t>サイジョウ</t>
    </rPh>
    <rPh sb="2" eb="3">
      <t>チョウ</t>
    </rPh>
    <rPh sb="3" eb="5">
      <t>ヨシユキ</t>
    </rPh>
    <phoneticPr fontId="26"/>
  </si>
  <si>
    <t>八本松町飯田</t>
    <rPh sb="0" eb="4">
      <t>ハチホンマツチョウ</t>
    </rPh>
    <rPh sb="4" eb="6">
      <t>イイダ</t>
    </rPh>
    <phoneticPr fontId="26"/>
  </si>
  <si>
    <t>八本松飯田四丁目</t>
    <rPh sb="0" eb="3">
      <t>ハチホンマツ</t>
    </rPh>
    <rPh sb="3" eb="5">
      <t>イイダ</t>
    </rPh>
    <rPh sb="5" eb="6">
      <t>ヨン</t>
    </rPh>
    <rPh sb="6" eb="8">
      <t>チョウメ</t>
    </rPh>
    <phoneticPr fontId="26"/>
  </si>
  <si>
    <t>高屋町宮領</t>
    <rPh sb="0" eb="3">
      <t>タカヤチョウ</t>
    </rPh>
    <rPh sb="3" eb="4">
      <t>ミヤ</t>
    </rPh>
    <rPh sb="4" eb="5">
      <t>リョウ</t>
    </rPh>
    <phoneticPr fontId="26"/>
  </si>
  <si>
    <t>黒瀬町津江</t>
    <rPh sb="0" eb="3">
      <t>クロセチョウ</t>
    </rPh>
    <rPh sb="3" eb="5">
      <t>ツエ</t>
    </rPh>
    <phoneticPr fontId="26"/>
  </si>
  <si>
    <t>河内町河戸</t>
    <rPh sb="0" eb="3">
      <t>コウチチョウ</t>
    </rPh>
    <rPh sb="3" eb="5">
      <t>コウド</t>
    </rPh>
    <phoneticPr fontId="26"/>
  </si>
  <si>
    <t>鏡山一丁目</t>
    <rPh sb="0" eb="1">
      <t>カガミ</t>
    </rPh>
    <rPh sb="1" eb="2">
      <t>ヤマ</t>
    </rPh>
    <rPh sb="2" eb="5">
      <t>イッチョウメ</t>
    </rPh>
    <phoneticPr fontId="26"/>
  </si>
  <si>
    <t>八本松町篠</t>
    <rPh sb="0" eb="4">
      <t>ハチホンマツチョウ</t>
    </rPh>
    <rPh sb="4" eb="5">
      <t>ササ</t>
    </rPh>
    <phoneticPr fontId="26"/>
  </si>
  <si>
    <t>八本松飯田五丁目</t>
    <rPh sb="0" eb="3">
      <t>ハチホンマツ</t>
    </rPh>
    <rPh sb="3" eb="5">
      <t>イイダ</t>
    </rPh>
    <rPh sb="5" eb="6">
      <t>５</t>
    </rPh>
    <rPh sb="6" eb="8">
      <t>チョウメ</t>
    </rPh>
    <phoneticPr fontId="26"/>
  </si>
  <si>
    <t>高屋高美が丘一丁目</t>
    <rPh sb="0" eb="2">
      <t>タカヤ</t>
    </rPh>
    <rPh sb="2" eb="4">
      <t>タカミ</t>
    </rPh>
    <rPh sb="5" eb="6">
      <t>オカ</t>
    </rPh>
    <rPh sb="6" eb="9">
      <t>イッチョウメ</t>
    </rPh>
    <phoneticPr fontId="26"/>
  </si>
  <si>
    <t>黒瀬町楢原</t>
    <rPh sb="0" eb="3">
      <t>クロセチョウ</t>
    </rPh>
    <rPh sb="3" eb="4">
      <t>ナラ</t>
    </rPh>
    <rPh sb="4" eb="5">
      <t>ハラ</t>
    </rPh>
    <phoneticPr fontId="26"/>
  </si>
  <si>
    <t>河内町下河内</t>
    <rPh sb="0" eb="3">
      <t>コウチチョウ</t>
    </rPh>
    <rPh sb="3" eb="4">
      <t>シモ</t>
    </rPh>
    <rPh sb="4" eb="6">
      <t>コウチ</t>
    </rPh>
    <phoneticPr fontId="26"/>
  </si>
  <si>
    <t>鏡山二丁目</t>
    <rPh sb="0" eb="1">
      <t>カガミ</t>
    </rPh>
    <rPh sb="1" eb="2">
      <t>ヤマ</t>
    </rPh>
    <rPh sb="2" eb="5">
      <t>ニチョウメ</t>
    </rPh>
    <phoneticPr fontId="26"/>
  </si>
  <si>
    <t>八本松町正力</t>
    <rPh sb="0" eb="2">
      <t>ハチホン</t>
    </rPh>
    <rPh sb="2" eb="3">
      <t>マツ</t>
    </rPh>
    <rPh sb="3" eb="4">
      <t>マチ</t>
    </rPh>
    <rPh sb="4" eb="6">
      <t>ショウリキ</t>
    </rPh>
    <phoneticPr fontId="26"/>
  </si>
  <si>
    <t>八本松飯田六丁目</t>
    <rPh sb="0" eb="3">
      <t>ハチホンマツ</t>
    </rPh>
    <rPh sb="3" eb="5">
      <t>イイダ</t>
    </rPh>
    <rPh sb="5" eb="6">
      <t>ロク</t>
    </rPh>
    <rPh sb="6" eb="8">
      <t>チョウメ</t>
    </rPh>
    <phoneticPr fontId="26"/>
  </si>
  <si>
    <t>高屋高美が丘二丁目</t>
    <rPh sb="0" eb="2">
      <t>タカヤ</t>
    </rPh>
    <rPh sb="2" eb="4">
      <t>タカミ</t>
    </rPh>
    <rPh sb="5" eb="6">
      <t>オカ</t>
    </rPh>
    <rPh sb="6" eb="7">
      <t>ニ</t>
    </rPh>
    <rPh sb="7" eb="9">
      <t>チョウメ</t>
    </rPh>
    <phoneticPr fontId="26"/>
  </si>
  <si>
    <t>黒瀬町乃美尾</t>
    <rPh sb="0" eb="3">
      <t>クロセチョウ</t>
    </rPh>
    <rPh sb="3" eb="4">
      <t>ノ</t>
    </rPh>
    <rPh sb="4" eb="5">
      <t>ミ</t>
    </rPh>
    <rPh sb="5" eb="6">
      <t>オ</t>
    </rPh>
    <phoneticPr fontId="26"/>
  </si>
  <si>
    <t>河内町戸野</t>
    <rPh sb="0" eb="3">
      <t>コウチチョウ</t>
    </rPh>
    <rPh sb="3" eb="5">
      <t>トノ</t>
    </rPh>
    <phoneticPr fontId="26"/>
  </si>
  <si>
    <t>鏡山三丁目</t>
    <rPh sb="0" eb="1">
      <t>カガミ</t>
    </rPh>
    <rPh sb="1" eb="2">
      <t>ヤマ</t>
    </rPh>
    <rPh sb="2" eb="5">
      <t>サンチョウメ</t>
    </rPh>
    <phoneticPr fontId="26"/>
  </si>
  <si>
    <t>八本松町原</t>
    <rPh sb="0" eb="4">
      <t>ハチホンマツチョウ</t>
    </rPh>
    <rPh sb="4" eb="5">
      <t>ハラ</t>
    </rPh>
    <phoneticPr fontId="26"/>
  </si>
  <si>
    <t>八本松飯田七丁目</t>
    <rPh sb="0" eb="3">
      <t>ハチホンマツ</t>
    </rPh>
    <rPh sb="3" eb="5">
      <t>イイダ</t>
    </rPh>
    <rPh sb="5" eb="6">
      <t>シチ</t>
    </rPh>
    <rPh sb="6" eb="8">
      <t>チョウメ</t>
    </rPh>
    <phoneticPr fontId="26"/>
  </si>
  <si>
    <t>高屋高美が丘三丁目</t>
    <rPh sb="0" eb="2">
      <t>タカヤ</t>
    </rPh>
    <rPh sb="2" eb="4">
      <t>タカミ</t>
    </rPh>
    <rPh sb="5" eb="6">
      <t>オカ</t>
    </rPh>
    <rPh sb="6" eb="9">
      <t>サンチョウメ</t>
    </rPh>
    <phoneticPr fontId="26"/>
  </si>
  <si>
    <t>黒瀬町丸山</t>
    <rPh sb="0" eb="3">
      <t>クロセチョウ</t>
    </rPh>
    <rPh sb="3" eb="4">
      <t>マル</t>
    </rPh>
    <rPh sb="4" eb="5">
      <t>ヤマ</t>
    </rPh>
    <phoneticPr fontId="26"/>
  </si>
  <si>
    <t>河内町中河内</t>
    <rPh sb="0" eb="3">
      <t>コウチチョウ</t>
    </rPh>
    <rPh sb="3" eb="6">
      <t>ナカコウチ</t>
    </rPh>
    <phoneticPr fontId="26"/>
  </si>
  <si>
    <t>鏡山北</t>
    <rPh sb="0" eb="1">
      <t>カガミ</t>
    </rPh>
    <rPh sb="1" eb="2">
      <t>ヤマ</t>
    </rPh>
    <rPh sb="2" eb="3">
      <t>キタ</t>
    </rPh>
    <phoneticPr fontId="26"/>
  </si>
  <si>
    <t>八本松町宗吉</t>
    <rPh sb="0" eb="4">
      <t>ハチホンマツチョウ</t>
    </rPh>
    <rPh sb="4" eb="6">
      <t>ソオキチ</t>
    </rPh>
    <phoneticPr fontId="26"/>
  </si>
  <si>
    <t>八本松飯田八丁目</t>
    <rPh sb="0" eb="3">
      <t>ハチホンマツ</t>
    </rPh>
    <rPh sb="3" eb="5">
      <t>イイダ</t>
    </rPh>
    <rPh sb="5" eb="6">
      <t>ハチ</t>
    </rPh>
    <rPh sb="6" eb="8">
      <t>チョウメ</t>
    </rPh>
    <phoneticPr fontId="26"/>
  </si>
  <si>
    <t>高屋高美が丘四丁目</t>
    <rPh sb="0" eb="2">
      <t>タカヤ</t>
    </rPh>
    <rPh sb="2" eb="4">
      <t>タカミ</t>
    </rPh>
    <rPh sb="5" eb="6">
      <t>オカ</t>
    </rPh>
    <rPh sb="6" eb="7">
      <t>ヨン</t>
    </rPh>
    <rPh sb="7" eb="9">
      <t>チョウメ</t>
    </rPh>
    <phoneticPr fontId="26"/>
  </si>
  <si>
    <t>黒瀬町南方</t>
    <rPh sb="0" eb="3">
      <t>クロセチョウ</t>
    </rPh>
    <rPh sb="3" eb="5">
      <t>ミナミカタ</t>
    </rPh>
    <phoneticPr fontId="26"/>
  </si>
  <si>
    <t>河内町入野</t>
    <rPh sb="0" eb="3">
      <t>コウチチョウ</t>
    </rPh>
    <rPh sb="3" eb="5">
      <t>ニュウノ</t>
    </rPh>
    <phoneticPr fontId="26"/>
  </si>
  <si>
    <t>西条中央一丁目</t>
    <rPh sb="0" eb="2">
      <t>サイジョウ</t>
    </rPh>
    <rPh sb="2" eb="4">
      <t>チュウオウ</t>
    </rPh>
    <rPh sb="4" eb="7">
      <t>イッチョウメ</t>
    </rPh>
    <phoneticPr fontId="26"/>
  </si>
  <si>
    <t>八本松町吉川</t>
    <rPh sb="0" eb="4">
      <t>ハチホンマツチョウ</t>
    </rPh>
    <rPh sb="4" eb="6">
      <t>ヨシカワ</t>
    </rPh>
    <phoneticPr fontId="26"/>
  </si>
  <si>
    <t>八本松飯田九丁目</t>
    <rPh sb="0" eb="3">
      <t>ハチホンマツ</t>
    </rPh>
    <rPh sb="3" eb="5">
      <t>イイダ</t>
    </rPh>
    <rPh sb="5" eb="6">
      <t>９</t>
    </rPh>
    <rPh sb="6" eb="8">
      <t>チョウメ</t>
    </rPh>
    <phoneticPr fontId="26"/>
  </si>
  <si>
    <t>高屋高美が丘五丁目</t>
    <rPh sb="0" eb="2">
      <t>タカヤ</t>
    </rPh>
    <rPh sb="2" eb="4">
      <t>タカミ</t>
    </rPh>
    <rPh sb="5" eb="6">
      <t>オカ</t>
    </rPh>
    <rPh sb="6" eb="7">
      <t>５</t>
    </rPh>
    <rPh sb="7" eb="9">
      <t>チョウメ</t>
    </rPh>
    <phoneticPr fontId="26"/>
  </si>
  <si>
    <t>黒瀬町宗近柳国</t>
    <rPh sb="0" eb="3">
      <t>クロセチョウ</t>
    </rPh>
    <rPh sb="3" eb="5">
      <t>ムネチカ</t>
    </rPh>
    <rPh sb="5" eb="6">
      <t>ヤナギ</t>
    </rPh>
    <rPh sb="6" eb="7">
      <t>クニ</t>
    </rPh>
    <phoneticPr fontId="26"/>
  </si>
  <si>
    <t>河内臨空団地</t>
    <rPh sb="0" eb="2">
      <t>コウチ</t>
    </rPh>
    <rPh sb="2" eb="4">
      <t>リンクウ</t>
    </rPh>
    <rPh sb="4" eb="6">
      <t>ダンチ</t>
    </rPh>
    <phoneticPr fontId="26"/>
  </si>
  <si>
    <t>-</t>
  </si>
  <si>
    <t>西条中央二丁目</t>
    <rPh sb="0" eb="2">
      <t>サイジョウ</t>
    </rPh>
    <rPh sb="2" eb="4">
      <t>チュウオウ</t>
    </rPh>
    <rPh sb="4" eb="7">
      <t>ニチョウメ</t>
    </rPh>
    <phoneticPr fontId="26"/>
  </si>
  <si>
    <t>八本松町米満</t>
    <rPh sb="0" eb="4">
      <t>ハチホンマツチョウ</t>
    </rPh>
    <rPh sb="4" eb="6">
      <t>ヨネミツ</t>
    </rPh>
    <phoneticPr fontId="26"/>
  </si>
  <si>
    <t>吉川工業団地</t>
    <rPh sb="0" eb="2">
      <t>ヨシカワ</t>
    </rPh>
    <rPh sb="2" eb="4">
      <t>コウギョウ</t>
    </rPh>
    <rPh sb="4" eb="6">
      <t>ダンチ</t>
    </rPh>
    <phoneticPr fontId="26"/>
  </si>
  <si>
    <t>高屋高美が丘六丁目</t>
    <rPh sb="0" eb="2">
      <t>タカヤ</t>
    </rPh>
    <rPh sb="2" eb="4">
      <t>タカミ</t>
    </rPh>
    <rPh sb="5" eb="6">
      <t>オカ</t>
    </rPh>
    <rPh sb="6" eb="7">
      <t>ロク</t>
    </rPh>
    <rPh sb="7" eb="9">
      <t>チョウメ</t>
    </rPh>
    <phoneticPr fontId="26"/>
  </si>
  <si>
    <t>黒瀬楢原北一丁目</t>
    <rPh sb="0" eb="2">
      <t>クロセ</t>
    </rPh>
    <rPh sb="2" eb="4">
      <t>ナラハラ</t>
    </rPh>
    <rPh sb="4" eb="5">
      <t>キタ</t>
    </rPh>
    <rPh sb="5" eb="6">
      <t>１</t>
    </rPh>
    <rPh sb="6" eb="8">
      <t>チョウメ</t>
    </rPh>
    <phoneticPr fontId="2"/>
  </si>
  <si>
    <t>入野中山台一丁目</t>
    <rPh sb="0" eb="2">
      <t>ニュウノ</t>
    </rPh>
    <rPh sb="2" eb="5">
      <t>ナカヤマダイ</t>
    </rPh>
    <rPh sb="5" eb="6">
      <t>１</t>
    </rPh>
    <rPh sb="6" eb="8">
      <t>チョウメ</t>
    </rPh>
    <phoneticPr fontId="26"/>
  </si>
  <si>
    <t>4．町丁・大字別世帯数及び人口（住民基本台帳）①</t>
    <rPh sb="16" eb="18">
      <t>ジュウミン</t>
    </rPh>
    <rPh sb="18" eb="20">
      <t>キホン</t>
    </rPh>
    <rPh sb="20" eb="22">
      <t>ダイチョウ</t>
    </rPh>
    <phoneticPr fontId="26"/>
  </si>
  <si>
    <t>4．町丁・大字別世帯数及び人口（住民基本台帳）②</t>
    <rPh sb="16" eb="18">
      <t>ジュウミン</t>
    </rPh>
    <rPh sb="18" eb="20">
      <t>キホン</t>
    </rPh>
    <rPh sb="20" eb="22">
      <t>ダイチョウ</t>
    </rPh>
    <phoneticPr fontId="26"/>
  </si>
  <si>
    <t>単位：人</t>
    <rPh sb="0" eb="2">
      <t>タンイ</t>
    </rPh>
    <rPh sb="3" eb="4">
      <t>ニン</t>
    </rPh>
    <phoneticPr fontId="26"/>
  </si>
  <si>
    <t xml:space="preserve">区分 </t>
    <phoneticPr fontId="24"/>
  </si>
  <si>
    <t>世帯数</t>
  </si>
  <si>
    <t>人　　　口</t>
    <phoneticPr fontId="24"/>
  </si>
  <si>
    <t xml:space="preserve"> 町丁・大字名　　　</t>
    <phoneticPr fontId="24"/>
  </si>
  <si>
    <t>総　数</t>
  </si>
  <si>
    <t>　男　</t>
    <phoneticPr fontId="24"/>
  </si>
  <si>
    <t>　女　</t>
    <phoneticPr fontId="24"/>
  </si>
  <si>
    <t>　女　</t>
    <phoneticPr fontId="24"/>
  </si>
  <si>
    <t>西条朝日町　</t>
  </si>
  <si>
    <t>西条大坪町　</t>
  </si>
  <si>
    <t>西条岡町</t>
  </si>
  <si>
    <t>西条上市町　</t>
  </si>
  <si>
    <t>西条御条町　</t>
  </si>
  <si>
    <t>福富地区計</t>
  </si>
  <si>
    <t>西条栄町</t>
  </si>
  <si>
    <t>西条昭和町　</t>
  </si>
  <si>
    <t>西条末広町　</t>
  </si>
  <si>
    <t>西条西本町　</t>
  </si>
  <si>
    <t>西条本町</t>
  </si>
  <si>
    <t>西条町馬木　</t>
  </si>
  <si>
    <t>西条町大沢　</t>
  </si>
  <si>
    <t>西条町上三永</t>
  </si>
  <si>
    <t>西条町郷曽　</t>
  </si>
  <si>
    <t>西条町西条　</t>
  </si>
  <si>
    <t>豊栄地区計</t>
  </si>
  <si>
    <t>西条町西条東</t>
  </si>
  <si>
    <t>西条町下見　</t>
  </si>
  <si>
    <t>西条町下三永</t>
  </si>
  <si>
    <t>西条町寺家　</t>
  </si>
  <si>
    <t>河内町上河内</t>
  </si>
  <si>
    <t>西条町助実　</t>
  </si>
  <si>
    <t>西条町田口　</t>
  </si>
  <si>
    <t>河内町下河内</t>
  </si>
  <si>
    <t>西条町土与丸</t>
  </si>
  <si>
    <t>西条町福本　</t>
  </si>
  <si>
    <t>河内町中河内</t>
  </si>
  <si>
    <t>西条町御薗宇</t>
  </si>
  <si>
    <t>西条町森近　</t>
  </si>
  <si>
    <t>西条町吉行　</t>
  </si>
  <si>
    <t>鏡山二丁目　</t>
  </si>
  <si>
    <t>高屋地区計</t>
  </si>
  <si>
    <t>鏡山三丁目　</t>
  </si>
  <si>
    <t>鏡山北　</t>
  </si>
  <si>
    <t>西条中央一丁目　</t>
  </si>
  <si>
    <t>河内地区計</t>
  </si>
  <si>
    <t>西条中央二丁目　</t>
  </si>
  <si>
    <t>西条中央三丁目　</t>
  </si>
  <si>
    <t>八本松西一丁目</t>
  </si>
  <si>
    <t>黒瀬切田が丘一丁目　</t>
  </si>
  <si>
    <t>安芸津町大田</t>
  </si>
  <si>
    <t>西条中央四丁目　</t>
  </si>
  <si>
    <t>八本松西二丁目</t>
  </si>
  <si>
    <t>黒瀬切田が丘二丁目　</t>
  </si>
  <si>
    <t>安芸津町風早</t>
  </si>
  <si>
    <t>西条中央五丁目　</t>
  </si>
  <si>
    <t>八本松西三丁目</t>
  </si>
  <si>
    <t>黒瀬切田が丘三丁目　</t>
  </si>
  <si>
    <t>安芸津町木谷</t>
  </si>
  <si>
    <t>西条中央六丁目　</t>
  </si>
  <si>
    <t>西条中央七丁目　</t>
  </si>
  <si>
    <t>安芸津町三津</t>
  </si>
  <si>
    <t>西条中央八丁目　</t>
  </si>
  <si>
    <t>八本松西六丁目</t>
  </si>
  <si>
    <t>安芸津地区計</t>
  </si>
  <si>
    <t>西大沢一丁目</t>
  </si>
  <si>
    <t>八本松地区計</t>
  </si>
  <si>
    <t>西条下見五丁目　</t>
  </si>
  <si>
    <t>西条地区計</t>
  </si>
  <si>
    <t>西条下見六丁目　</t>
  </si>
  <si>
    <t>西条下見七丁目　</t>
  </si>
  <si>
    <t>志和地区計</t>
  </si>
  <si>
    <t>三永一丁目　</t>
  </si>
  <si>
    <t>三永二丁目　</t>
  </si>
  <si>
    <t>志和町七条椛坂　</t>
  </si>
  <si>
    <t>黒瀬地区計</t>
  </si>
  <si>
    <t>三永三丁目　</t>
  </si>
  <si>
    <t>西条東北町　</t>
  </si>
  <si>
    <t>西条土与丸一丁目</t>
  </si>
  <si>
    <t>西条土与丸二丁目</t>
  </si>
  <si>
    <t>東広島市計</t>
  </si>
  <si>
    <t>黒瀬楢原北一丁目</t>
  </si>
  <si>
    <t>西条吉行東一丁目</t>
  </si>
  <si>
    <t>黒瀬楢原北二丁目</t>
  </si>
  <si>
    <t>黒瀬楢原北三丁目</t>
  </si>
  <si>
    <t>黒瀬楢原西一丁目</t>
  </si>
  <si>
    <t>寺家駅前</t>
    <rPh sb="0" eb="2">
      <t>ジケ</t>
    </rPh>
    <rPh sb="2" eb="4">
      <t>エキマエ</t>
    </rPh>
    <phoneticPr fontId="2"/>
  </si>
  <si>
    <t>黒瀬楢原西二丁目</t>
  </si>
  <si>
    <t>黒瀬楢原東一丁目</t>
  </si>
  <si>
    <t>黒瀬楢原東二丁目</t>
  </si>
  <si>
    <t>黒瀬楢原東三丁目</t>
  </si>
  <si>
    <t>5．年齢別人口（国勢調査）</t>
    <rPh sb="8" eb="10">
      <t>コクセイ</t>
    </rPh>
    <rPh sb="10" eb="12">
      <t>チョウサ</t>
    </rPh>
    <phoneticPr fontId="33"/>
  </si>
  <si>
    <t>単位：人</t>
    <phoneticPr fontId="33"/>
  </si>
  <si>
    <t>年　齢</t>
  </si>
  <si>
    <t>男</t>
  </si>
  <si>
    <t>女</t>
  </si>
  <si>
    <t>0～4</t>
  </si>
  <si>
    <t>35～39</t>
  </si>
  <si>
    <t>70～74</t>
  </si>
  <si>
    <t>5～9</t>
  </si>
  <si>
    <t>40～44</t>
  </si>
  <si>
    <t>75～79</t>
  </si>
  <si>
    <t>10～14</t>
  </si>
  <si>
    <t>45～49</t>
  </si>
  <si>
    <t>80～84</t>
  </si>
  <si>
    <t>15～19</t>
  </si>
  <si>
    <t>50～54</t>
  </si>
  <si>
    <t>85～89</t>
  </si>
  <si>
    <t>20～24</t>
  </si>
  <si>
    <t>55～59</t>
  </si>
  <si>
    <t>90～94</t>
  </si>
  <si>
    <t>95～99</t>
  </si>
  <si>
    <t>100～　</t>
    <phoneticPr fontId="2"/>
  </si>
  <si>
    <t>25～29</t>
  </si>
  <si>
    <t>60～64</t>
  </si>
  <si>
    <t>不詳</t>
    <rPh sb="0" eb="2">
      <t>フショウ</t>
    </rPh>
    <phoneticPr fontId="33"/>
  </si>
  <si>
    <t>総  数</t>
  </si>
  <si>
    <t>15歳未満</t>
    <rPh sb="3" eb="5">
      <t>ミマン</t>
    </rPh>
    <phoneticPr fontId="33"/>
  </si>
  <si>
    <t>　(％)</t>
  </si>
  <si>
    <t>30～34</t>
  </si>
  <si>
    <t>65～69</t>
  </si>
  <si>
    <t>15～64歳</t>
  </si>
  <si>
    <t>65歳以上</t>
  </si>
  <si>
    <t>6．年齢別人口（住民基本台帳）</t>
    <rPh sb="2" eb="4">
      <t>ネンレイ</t>
    </rPh>
    <rPh sb="4" eb="5">
      <t>ベツ</t>
    </rPh>
    <rPh sb="5" eb="7">
      <t>ジンコウ</t>
    </rPh>
    <rPh sb="8" eb="10">
      <t>ジュウミン</t>
    </rPh>
    <rPh sb="10" eb="12">
      <t>キホン</t>
    </rPh>
    <rPh sb="12" eb="14">
      <t>ダイチョウ</t>
    </rPh>
    <phoneticPr fontId="33"/>
  </si>
  <si>
    <t>100～　</t>
    <phoneticPr fontId="2"/>
  </si>
  <si>
    <t>不詳</t>
  </si>
  <si>
    <t>-</t>
    <phoneticPr fontId="2"/>
  </si>
  <si>
    <t>15歳未満</t>
  </si>
  <si>
    <r>
      <t>7．町丁・大字別年齢（5歳階級）別人口（国勢調査）</t>
    </r>
    <r>
      <rPr>
        <b/>
        <sz val="11"/>
        <rFont val="ＭＳ Ｐゴシック"/>
        <family val="3"/>
        <charset val="128"/>
      </rPr>
      <t>－西条地区①</t>
    </r>
    <rPh sb="2" eb="4">
      <t>チョウチョウ</t>
    </rPh>
    <rPh sb="5" eb="7">
      <t>ダイジ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0" eb="22">
      <t>コクセイ</t>
    </rPh>
    <rPh sb="22" eb="24">
      <t>チョウサ</t>
    </rPh>
    <rPh sb="26" eb="28">
      <t>サイジョウ</t>
    </rPh>
    <rPh sb="28" eb="30">
      <t>チク</t>
    </rPh>
    <phoneticPr fontId="8"/>
  </si>
  <si>
    <r>
      <t>7．町丁・大字別年齢（5歳階級）別人口（国勢調査）</t>
    </r>
    <r>
      <rPr>
        <b/>
        <sz val="11"/>
        <rFont val="ＭＳ Ｐゴシック"/>
        <family val="3"/>
        <charset val="128"/>
      </rPr>
      <t>－西条地区②</t>
    </r>
    <rPh sb="2" eb="4">
      <t>チョウチョウ</t>
    </rPh>
    <rPh sb="5" eb="7">
      <t>ダイジ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6" eb="28">
      <t>サイジョウ</t>
    </rPh>
    <rPh sb="28" eb="30">
      <t>チク</t>
    </rPh>
    <phoneticPr fontId="8"/>
  </si>
  <si>
    <r>
      <t>7．町丁・大字別年齢（5歳階級）別人口（国勢調査）</t>
    </r>
    <r>
      <rPr>
        <b/>
        <sz val="11"/>
        <rFont val="ＭＳ Ｐゴシック"/>
        <family val="3"/>
        <charset val="128"/>
      </rPr>
      <t>－西条地区③、八本松地区①</t>
    </r>
    <rPh sb="2" eb="4">
      <t>チョウチョウ</t>
    </rPh>
    <rPh sb="5" eb="7">
      <t>ダイジ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6" eb="28">
      <t>サイジョウ</t>
    </rPh>
    <rPh sb="28" eb="30">
      <t>チク</t>
    </rPh>
    <rPh sb="32" eb="35">
      <t>ハチホンマツ</t>
    </rPh>
    <rPh sb="35" eb="37">
      <t>チク</t>
    </rPh>
    <phoneticPr fontId="8"/>
  </si>
  <si>
    <r>
      <t>7．町丁・大字別年齢（5歳階級）別人口（国勢調査）</t>
    </r>
    <r>
      <rPr>
        <b/>
        <sz val="11"/>
        <rFont val="ＭＳ Ｐゴシック"/>
        <family val="3"/>
        <charset val="128"/>
      </rPr>
      <t>－八本松地区②</t>
    </r>
    <rPh sb="2" eb="4">
      <t>チョウチョウ</t>
    </rPh>
    <rPh sb="5" eb="7">
      <t>ダイジ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6" eb="29">
      <t>ハチホンマツ</t>
    </rPh>
    <rPh sb="29" eb="31">
      <t>チク</t>
    </rPh>
    <phoneticPr fontId="8"/>
  </si>
  <si>
    <r>
      <t>7．町丁・大字別年齢（5歳階級）別人口（国勢調査）</t>
    </r>
    <r>
      <rPr>
        <b/>
        <sz val="11"/>
        <rFont val="ＭＳ Ｐゴシック"/>
        <family val="3"/>
        <charset val="128"/>
      </rPr>
      <t>－八本松地区③、志和地区</t>
    </r>
    <rPh sb="2" eb="4">
      <t>チョウチョウ</t>
    </rPh>
    <rPh sb="5" eb="7">
      <t>ダイジ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6" eb="29">
      <t>ハチホンマツ</t>
    </rPh>
    <rPh sb="29" eb="31">
      <t>チク</t>
    </rPh>
    <rPh sb="33" eb="35">
      <t>シワ</t>
    </rPh>
    <rPh sb="35" eb="37">
      <t>チク</t>
    </rPh>
    <phoneticPr fontId="8"/>
  </si>
  <si>
    <r>
      <t>7．町丁・大字別年齢（5歳階級）別人口(国勢調査）</t>
    </r>
    <r>
      <rPr>
        <b/>
        <sz val="11"/>
        <rFont val="ＭＳ Ｐゴシック"/>
        <family val="3"/>
        <charset val="128"/>
      </rPr>
      <t>－高屋地区①</t>
    </r>
    <rPh sb="2" eb="4">
      <t>チョウチョウ</t>
    </rPh>
    <rPh sb="5" eb="7">
      <t>ダイジ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6" eb="28">
      <t>タカヤ</t>
    </rPh>
    <rPh sb="28" eb="30">
      <t>チク</t>
    </rPh>
    <phoneticPr fontId="8"/>
  </si>
  <si>
    <r>
      <t>7．町丁・大字別年齢（5歳階級）別人口(国勢調査）</t>
    </r>
    <r>
      <rPr>
        <b/>
        <sz val="11"/>
        <rFont val="ＭＳ Ｐゴシック"/>
        <family val="3"/>
        <charset val="128"/>
      </rPr>
      <t>－高屋地区②、黒瀬地区①</t>
    </r>
    <rPh sb="2" eb="4">
      <t>チョウチョウ</t>
    </rPh>
    <rPh sb="5" eb="7">
      <t>ダイジ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6" eb="28">
      <t>タカヤ</t>
    </rPh>
    <rPh sb="28" eb="30">
      <t>チク</t>
    </rPh>
    <rPh sb="32" eb="34">
      <t>クロセ</t>
    </rPh>
    <rPh sb="34" eb="36">
      <t>チク</t>
    </rPh>
    <phoneticPr fontId="8"/>
  </si>
  <si>
    <r>
      <t>7．町丁・大字別年齢（5歳階級）別人口(国勢調査）</t>
    </r>
    <r>
      <rPr>
        <b/>
        <sz val="11"/>
        <rFont val="ＭＳ Ｐゴシック"/>
        <family val="3"/>
        <charset val="128"/>
      </rPr>
      <t>－黒瀬地区②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6" eb="28">
      <t>クロセ</t>
    </rPh>
    <rPh sb="28" eb="30">
      <t>チク</t>
    </rPh>
    <phoneticPr fontId="8"/>
  </si>
  <si>
    <r>
      <t>7．町丁・大字別年齢（5歳階級）別人口(国勢調査）</t>
    </r>
    <r>
      <rPr>
        <b/>
        <sz val="11"/>
        <rFont val="ＭＳ Ｐゴシック"/>
        <family val="3"/>
        <charset val="128"/>
      </rPr>
      <t>－福富地区、豊栄地区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6" eb="28">
      <t>フクトミ</t>
    </rPh>
    <rPh sb="28" eb="30">
      <t>チク</t>
    </rPh>
    <rPh sb="31" eb="33">
      <t>トヨサカ</t>
    </rPh>
    <rPh sb="33" eb="35">
      <t>チク</t>
    </rPh>
    <phoneticPr fontId="8"/>
  </si>
  <si>
    <r>
      <t>7．町丁・大字別年齢（5歳階級）別人口(国勢調査）</t>
    </r>
    <r>
      <rPr>
        <b/>
        <sz val="11"/>
        <rFont val="ＭＳ Ｐゴシック"/>
        <family val="3"/>
        <charset val="128"/>
      </rPr>
      <t>－河内地区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6" eb="28">
      <t>コウチ</t>
    </rPh>
    <rPh sb="28" eb="30">
      <t>チク</t>
    </rPh>
    <phoneticPr fontId="8"/>
  </si>
  <si>
    <r>
      <t>7．町丁・大字別年齢（5歳階級）別人口(国勢調査）</t>
    </r>
    <r>
      <rPr>
        <b/>
        <sz val="11"/>
        <rFont val="ＭＳ Ｐゴシック"/>
        <family val="3"/>
        <charset val="128"/>
      </rPr>
      <t>－安芸津地区、全市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6" eb="29">
      <t>アキツ</t>
    </rPh>
    <rPh sb="29" eb="31">
      <t>チク</t>
    </rPh>
    <rPh sb="32" eb="33">
      <t>ゼン</t>
    </rPh>
    <rPh sb="33" eb="34">
      <t>シ</t>
    </rPh>
    <phoneticPr fontId="8"/>
  </si>
  <si>
    <t>単位：人</t>
    <rPh sb="0" eb="2">
      <t>タンイ</t>
    </rPh>
    <rPh sb="3" eb="4">
      <t>ニン</t>
    </rPh>
    <phoneticPr fontId="2"/>
  </si>
  <si>
    <t>町丁・大字名</t>
    <rPh sb="0" eb="1">
      <t>チョウ</t>
    </rPh>
    <rPh sb="1" eb="2">
      <t>テイ</t>
    </rPh>
    <rPh sb="3" eb="5">
      <t>オオアザ</t>
    </rPh>
    <rPh sb="5" eb="6">
      <t>メイ</t>
    </rPh>
    <phoneticPr fontId="2"/>
  </si>
  <si>
    <t>西条
朝日町　　　　　</t>
    <phoneticPr fontId="2"/>
  </si>
  <si>
    <t>西条
大坪町　　　　　</t>
    <phoneticPr fontId="2"/>
  </si>
  <si>
    <t>西条
岡町　　　　　　</t>
    <phoneticPr fontId="2"/>
  </si>
  <si>
    <t>西条
上市町　　　　　</t>
    <phoneticPr fontId="2"/>
  </si>
  <si>
    <t>西条
御条町　　　　　</t>
    <phoneticPr fontId="2"/>
  </si>
  <si>
    <t>西条
栄町　　　　　　</t>
    <phoneticPr fontId="2"/>
  </si>
  <si>
    <t>西条
昭和町　　　　　</t>
    <phoneticPr fontId="2"/>
  </si>
  <si>
    <t>西条
末広町　　　　　</t>
    <phoneticPr fontId="2"/>
  </si>
  <si>
    <t>西条
西本町　　　　　</t>
    <phoneticPr fontId="2"/>
  </si>
  <si>
    <t>西条
本町　　　　　　</t>
    <phoneticPr fontId="2"/>
  </si>
  <si>
    <t>西条町
馬木　　　</t>
    <rPh sb="2" eb="3">
      <t>マチ</t>
    </rPh>
    <phoneticPr fontId="2"/>
  </si>
  <si>
    <t>西条町
大沢　　　</t>
    <phoneticPr fontId="2"/>
  </si>
  <si>
    <t>西条町
森近　　　</t>
    <phoneticPr fontId="2"/>
  </si>
  <si>
    <t>西条町
吉行　　　</t>
    <phoneticPr fontId="2"/>
  </si>
  <si>
    <t>鏡山</t>
    <rPh sb="0" eb="1">
      <t>カガミ</t>
    </rPh>
    <rPh sb="1" eb="2">
      <t>ヤマ</t>
    </rPh>
    <phoneticPr fontId="2"/>
  </si>
  <si>
    <t>鏡山北</t>
    <phoneticPr fontId="2"/>
  </si>
  <si>
    <t>西条中央　　</t>
    <phoneticPr fontId="2"/>
  </si>
  <si>
    <t>西条土与丸</t>
    <rPh sb="0" eb="2">
      <t>サイジョウ</t>
    </rPh>
    <rPh sb="2" eb="3">
      <t>ド</t>
    </rPh>
    <rPh sb="3" eb="4">
      <t>ヨ</t>
    </rPh>
    <rPh sb="4" eb="5">
      <t>マル</t>
    </rPh>
    <phoneticPr fontId="2"/>
  </si>
  <si>
    <t>西条吉行東</t>
    <phoneticPr fontId="2"/>
  </si>
  <si>
    <t>西条
地区</t>
    <rPh sb="0" eb="2">
      <t>サイジョウ</t>
    </rPh>
    <rPh sb="3" eb="5">
      <t>チク</t>
    </rPh>
    <phoneticPr fontId="2"/>
  </si>
  <si>
    <t>八本松南</t>
    <phoneticPr fontId="2"/>
  </si>
  <si>
    <t>八本松東　</t>
    <phoneticPr fontId="2"/>
  </si>
  <si>
    <t>八本松飯田</t>
    <rPh sb="0" eb="3">
      <t>ハチホンマツ</t>
    </rPh>
    <rPh sb="3" eb="5">
      <t>イイダ</t>
    </rPh>
    <phoneticPr fontId="2"/>
  </si>
  <si>
    <t>八本松西</t>
    <rPh sb="0" eb="3">
      <t>ハチホンマツ</t>
    </rPh>
    <rPh sb="3" eb="4">
      <t>ニシ</t>
    </rPh>
    <phoneticPr fontId="2"/>
  </si>
  <si>
    <t>八本松
地区</t>
    <rPh sb="0" eb="3">
      <t>ハチホンマツ</t>
    </rPh>
    <rPh sb="4" eb="6">
      <t>チク</t>
    </rPh>
    <phoneticPr fontId="8"/>
  </si>
  <si>
    <t>高屋町
稲木　　　</t>
    <phoneticPr fontId="2"/>
  </si>
  <si>
    <t>高屋町
大畠　　　</t>
    <phoneticPr fontId="2"/>
  </si>
  <si>
    <t>高屋町
杵原　　　</t>
    <phoneticPr fontId="2"/>
  </si>
  <si>
    <t>高屋町
小谷　　　</t>
    <phoneticPr fontId="2"/>
  </si>
  <si>
    <t>高屋町
郷　　　　</t>
    <phoneticPr fontId="2"/>
  </si>
  <si>
    <t>高屋町
貞重　　　</t>
    <phoneticPr fontId="2"/>
  </si>
  <si>
    <t>高屋町
重兼　　　</t>
    <phoneticPr fontId="2"/>
  </si>
  <si>
    <t>高屋町
白市　　　</t>
    <phoneticPr fontId="2"/>
  </si>
  <si>
    <t>高屋町
造賀　　　</t>
    <phoneticPr fontId="2"/>
  </si>
  <si>
    <t>高屋町
高屋東　　</t>
    <phoneticPr fontId="2"/>
  </si>
  <si>
    <t>高屋町
高屋堀　　</t>
    <phoneticPr fontId="2"/>
  </si>
  <si>
    <t>高屋町
中島　　　</t>
    <phoneticPr fontId="2"/>
  </si>
  <si>
    <t>高屋
うめの辺</t>
    <rPh sb="0" eb="2">
      <t>タカヤ</t>
    </rPh>
    <rPh sb="6" eb="7">
      <t>ベ</t>
    </rPh>
    <phoneticPr fontId="8"/>
  </si>
  <si>
    <t>高屋台</t>
    <phoneticPr fontId="2"/>
  </si>
  <si>
    <t>高屋
地区</t>
    <rPh sb="0" eb="2">
      <t>タカヤ</t>
    </rPh>
    <rPh sb="3" eb="5">
      <t>チク</t>
    </rPh>
    <phoneticPr fontId="8"/>
  </si>
  <si>
    <t>黒瀬町
兼広</t>
    <rPh sb="0" eb="3">
      <t>クロセチョウ</t>
    </rPh>
    <rPh sb="4" eb="5">
      <t>カ</t>
    </rPh>
    <rPh sb="5" eb="6">
      <t>ヒロ</t>
    </rPh>
    <phoneticPr fontId="8"/>
  </si>
  <si>
    <t>黒瀬町
上保田</t>
    <rPh sb="0" eb="3">
      <t>クロセチョウ</t>
    </rPh>
    <rPh sb="4" eb="5">
      <t>カミ</t>
    </rPh>
    <rPh sb="5" eb="7">
      <t>ヤスダ</t>
    </rPh>
    <phoneticPr fontId="8"/>
  </si>
  <si>
    <t>黒瀬町
川角</t>
    <rPh sb="0" eb="3">
      <t>クロセチョウ</t>
    </rPh>
    <rPh sb="4" eb="6">
      <t>カワスミ</t>
    </rPh>
    <phoneticPr fontId="8"/>
  </si>
  <si>
    <t>黒瀬町
切田</t>
    <rPh sb="0" eb="3">
      <t>クロセチョウ</t>
    </rPh>
    <rPh sb="4" eb="5">
      <t>キリ</t>
    </rPh>
    <rPh sb="5" eb="6">
      <t>タ</t>
    </rPh>
    <phoneticPr fontId="8"/>
  </si>
  <si>
    <t>黒瀬町
国近</t>
    <rPh sb="0" eb="3">
      <t>クロセチョウ</t>
    </rPh>
    <rPh sb="4" eb="5">
      <t>クニ</t>
    </rPh>
    <rPh sb="5" eb="6">
      <t>チカ</t>
    </rPh>
    <phoneticPr fontId="8"/>
  </si>
  <si>
    <t>黒瀬町
菅田</t>
    <rPh sb="0" eb="3">
      <t>クロセチョウ</t>
    </rPh>
    <rPh sb="4" eb="6">
      <t>スゲタ</t>
    </rPh>
    <phoneticPr fontId="8"/>
  </si>
  <si>
    <t>黒瀬町
津江</t>
    <rPh sb="0" eb="3">
      <t>クロセチョウ</t>
    </rPh>
    <rPh sb="4" eb="6">
      <t>ツエ</t>
    </rPh>
    <phoneticPr fontId="8"/>
  </si>
  <si>
    <t>黒瀬町
楢原</t>
    <rPh sb="0" eb="3">
      <t>クロセチョウ</t>
    </rPh>
    <rPh sb="4" eb="6">
      <t>ナラハラ</t>
    </rPh>
    <phoneticPr fontId="8"/>
  </si>
  <si>
    <t>黒瀬町
乃美尾</t>
    <rPh sb="0" eb="3">
      <t>クロセチョウ</t>
    </rPh>
    <rPh sb="4" eb="5">
      <t>ノ</t>
    </rPh>
    <rPh sb="5" eb="6">
      <t>ミ</t>
    </rPh>
    <rPh sb="6" eb="7">
      <t>オ</t>
    </rPh>
    <phoneticPr fontId="8"/>
  </si>
  <si>
    <t>黒瀬町
丸山</t>
    <rPh sb="0" eb="3">
      <t>クロセチョウ</t>
    </rPh>
    <rPh sb="4" eb="5">
      <t>マル</t>
    </rPh>
    <rPh sb="5" eb="6">
      <t>ヤマ</t>
    </rPh>
    <phoneticPr fontId="8"/>
  </si>
  <si>
    <t>黒瀬町
南方</t>
    <rPh sb="0" eb="3">
      <t>クロセチョウ</t>
    </rPh>
    <rPh sb="4" eb="6">
      <t>ミナミガタ</t>
    </rPh>
    <phoneticPr fontId="8"/>
  </si>
  <si>
    <t>黒瀬町
宗近柳国</t>
    <rPh sb="0" eb="3">
      <t>クロセチョウ</t>
    </rPh>
    <rPh sb="4" eb="6">
      <t>ムネチカ</t>
    </rPh>
    <rPh sb="6" eb="7">
      <t>ヤナギ</t>
    </rPh>
    <rPh sb="7" eb="8">
      <t>クニ</t>
    </rPh>
    <phoneticPr fontId="8"/>
  </si>
  <si>
    <t>福富町
上竹仁</t>
    <rPh sb="0" eb="3">
      <t>フクトミチョウ</t>
    </rPh>
    <rPh sb="4" eb="5">
      <t>カミ</t>
    </rPh>
    <rPh sb="5" eb="6">
      <t>タケ</t>
    </rPh>
    <rPh sb="6" eb="7">
      <t>ニ</t>
    </rPh>
    <phoneticPr fontId="2"/>
  </si>
  <si>
    <t>福富町
上戸野</t>
    <rPh sb="0" eb="3">
      <t>フクトミチョウ</t>
    </rPh>
    <rPh sb="4" eb="5">
      <t>カミ</t>
    </rPh>
    <rPh sb="5" eb="7">
      <t>トノ</t>
    </rPh>
    <phoneticPr fontId="8"/>
  </si>
  <si>
    <t>福富町
久芳</t>
    <rPh sb="0" eb="3">
      <t>フクトミチョウ</t>
    </rPh>
    <rPh sb="4" eb="5">
      <t>ク</t>
    </rPh>
    <rPh sb="5" eb="6">
      <t>ヨシ</t>
    </rPh>
    <phoneticPr fontId="8"/>
  </si>
  <si>
    <t>福富町
下竹仁</t>
    <rPh sb="0" eb="3">
      <t>フクトミチョウ</t>
    </rPh>
    <rPh sb="4" eb="5">
      <t>シモ</t>
    </rPh>
    <rPh sb="5" eb="6">
      <t>タケ</t>
    </rPh>
    <rPh sb="6" eb="7">
      <t>ニ</t>
    </rPh>
    <phoneticPr fontId="8"/>
  </si>
  <si>
    <t>福富
地区</t>
    <rPh sb="0" eb="2">
      <t>フクトミ</t>
    </rPh>
    <rPh sb="3" eb="5">
      <t>チク</t>
    </rPh>
    <phoneticPr fontId="8"/>
  </si>
  <si>
    <t>河内町
宇山</t>
    <rPh sb="0" eb="2">
      <t>コウチ</t>
    </rPh>
    <rPh sb="2" eb="3">
      <t>チョウ</t>
    </rPh>
    <rPh sb="4" eb="5">
      <t>ウ</t>
    </rPh>
    <rPh sb="5" eb="6">
      <t>ヤマ</t>
    </rPh>
    <phoneticPr fontId="8"/>
  </si>
  <si>
    <t>河内町
小田</t>
    <rPh sb="0" eb="2">
      <t>コウチ</t>
    </rPh>
    <rPh sb="2" eb="3">
      <t>チョウ</t>
    </rPh>
    <rPh sb="4" eb="6">
      <t>オダ</t>
    </rPh>
    <phoneticPr fontId="8"/>
  </si>
  <si>
    <t>河内町
上河内</t>
    <rPh sb="0" eb="2">
      <t>コウチ</t>
    </rPh>
    <rPh sb="2" eb="3">
      <t>チョウ</t>
    </rPh>
    <rPh sb="4" eb="5">
      <t>カミ</t>
    </rPh>
    <rPh sb="5" eb="7">
      <t>コウチ</t>
    </rPh>
    <phoneticPr fontId="8"/>
  </si>
  <si>
    <t>河内町
河戸</t>
    <rPh sb="0" eb="3">
      <t>コウチチョウ</t>
    </rPh>
    <rPh sb="4" eb="5">
      <t>カワ</t>
    </rPh>
    <rPh sb="5" eb="6">
      <t>ト</t>
    </rPh>
    <phoneticPr fontId="8"/>
  </si>
  <si>
    <t>河内町
下河内</t>
    <rPh sb="0" eb="3">
      <t>コウチチョウ</t>
    </rPh>
    <rPh sb="4" eb="5">
      <t>シモ</t>
    </rPh>
    <rPh sb="5" eb="7">
      <t>コウチ</t>
    </rPh>
    <phoneticPr fontId="8"/>
  </si>
  <si>
    <t>河内町
戸野</t>
    <rPh sb="0" eb="3">
      <t>コウチチョウ</t>
    </rPh>
    <rPh sb="4" eb="6">
      <t>トノ</t>
    </rPh>
    <phoneticPr fontId="8"/>
  </si>
  <si>
    <t>河内町
中河内</t>
    <rPh sb="0" eb="3">
      <t>コウチチョウ</t>
    </rPh>
    <rPh sb="4" eb="5">
      <t>ナカ</t>
    </rPh>
    <rPh sb="5" eb="7">
      <t>コウチ</t>
    </rPh>
    <phoneticPr fontId="8"/>
  </si>
  <si>
    <t>河内町
入野</t>
    <rPh sb="0" eb="3">
      <t>コウチチョウ</t>
    </rPh>
    <rPh sb="4" eb="5">
      <t>ニュウ</t>
    </rPh>
    <rPh sb="5" eb="6">
      <t>ノ</t>
    </rPh>
    <phoneticPr fontId="8"/>
  </si>
  <si>
    <t>入野中山台</t>
    <rPh sb="0" eb="2">
      <t>ニュウノ</t>
    </rPh>
    <rPh sb="2" eb="5">
      <t>ナカヤマダイ</t>
    </rPh>
    <phoneticPr fontId="2"/>
  </si>
  <si>
    <t>安芸津町
大田</t>
    <rPh sb="0" eb="4">
      <t>アキツチョウ</t>
    </rPh>
    <rPh sb="5" eb="7">
      <t>オオタ</t>
    </rPh>
    <phoneticPr fontId="8"/>
  </si>
  <si>
    <t>安芸津町
風早</t>
    <rPh sb="0" eb="4">
      <t>アキツチョウ</t>
    </rPh>
    <rPh sb="5" eb="7">
      <t>カザハヤ</t>
    </rPh>
    <phoneticPr fontId="8"/>
  </si>
  <si>
    <t>安芸津町
木谷</t>
    <rPh sb="0" eb="4">
      <t>アキツチョウ</t>
    </rPh>
    <rPh sb="5" eb="7">
      <t>キタニ</t>
    </rPh>
    <phoneticPr fontId="8"/>
  </si>
  <si>
    <t>安芸津町
小松原</t>
    <rPh sb="0" eb="4">
      <t>アキツチョウ</t>
    </rPh>
    <rPh sb="5" eb="8">
      <t>コマツバラ</t>
    </rPh>
    <phoneticPr fontId="8"/>
  </si>
  <si>
    <t>安芸津町
三津</t>
    <rPh sb="0" eb="4">
      <t>アキツチョウ</t>
    </rPh>
    <rPh sb="5" eb="7">
      <t>ミツ</t>
    </rPh>
    <phoneticPr fontId="8"/>
  </si>
  <si>
    <t>安芸津
地区</t>
    <rPh sb="0" eb="3">
      <t>アキツ</t>
    </rPh>
    <rPh sb="4" eb="6">
      <t>チク</t>
    </rPh>
    <phoneticPr fontId="8"/>
  </si>
  <si>
    <t>年齢</t>
    <rPh sb="0" eb="2">
      <t>ネンレイ</t>
    </rPh>
    <phoneticPr fontId="2"/>
  </si>
  <si>
    <t>一丁目</t>
    <rPh sb="0" eb="3">
      <t>イッチョウメ</t>
    </rPh>
    <phoneticPr fontId="8"/>
  </si>
  <si>
    <t>二丁目　　　　　</t>
    <phoneticPr fontId="2"/>
  </si>
  <si>
    <t>三丁目　　　　　</t>
    <phoneticPr fontId="2"/>
  </si>
  <si>
    <t>一丁目</t>
    <phoneticPr fontId="2"/>
  </si>
  <si>
    <t>二丁目</t>
    <phoneticPr fontId="2"/>
  </si>
  <si>
    <t>三丁目　</t>
    <phoneticPr fontId="2"/>
  </si>
  <si>
    <t>四丁目　</t>
    <rPh sb="0" eb="1">
      <t>４</t>
    </rPh>
    <phoneticPr fontId="2"/>
  </si>
  <si>
    <t>五丁目</t>
    <phoneticPr fontId="2"/>
  </si>
  <si>
    <t>六丁目</t>
    <phoneticPr fontId="2"/>
  </si>
  <si>
    <t>二丁目</t>
    <phoneticPr fontId="2"/>
  </si>
  <si>
    <t>三丁目</t>
    <rPh sb="0" eb="3">
      <t>３チョウメ</t>
    </rPh>
    <phoneticPr fontId="8"/>
  </si>
  <si>
    <t>四丁目</t>
    <rPh sb="0" eb="3">
      <t>４チョウメ</t>
    </rPh>
    <phoneticPr fontId="8"/>
  </si>
  <si>
    <t>五丁目</t>
    <rPh sb="0" eb="3">
      <t>５チョウメ</t>
    </rPh>
    <phoneticPr fontId="8"/>
  </si>
  <si>
    <t>六丁目</t>
    <rPh sb="0" eb="1">
      <t>６</t>
    </rPh>
    <rPh sb="1" eb="3">
      <t>チョウメ</t>
    </rPh>
    <phoneticPr fontId="8"/>
  </si>
  <si>
    <t>二丁目</t>
    <rPh sb="0" eb="1">
      <t>ニ</t>
    </rPh>
    <phoneticPr fontId="2"/>
  </si>
  <si>
    <t>六丁目</t>
    <phoneticPr fontId="2"/>
  </si>
  <si>
    <t>七丁目</t>
    <phoneticPr fontId="2"/>
  </si>
  <si>
    <t>八丁目</t>
    <phoneticPr fontId="2"/>
  </si>
  <si>
    <t>三丁目</t>
    <phoneticPr fontId="2"/>
  </si>
  <si>
    <t>四丁目</t>
    <phoneticPr fontId="2"/>
  </si>
  <si>
    <t>五丁目</t>
    <phoneticPr fontId="2"/>
  </si>
  <si>
    <t>五丁目</t>
    <rPh sb="0" eb="1">
      <t>ゴ</t>
    </rPh>
    <rPh sb="1" eb="3">
      <t>チョウメ</t>
    </rPh>
    <phoneticPr fontId="2"/>
  </si>
  <si>
    <t>六丁目</t>
    <rPh sb="0" eb="3">
      <t>ロクチョウメ</t>
    </rPh>
    <phoneticPr fontId="2"/>
  </si>
  <si>
    <t>七丁目</t>
    <rPh sb="0" eb="3">
      <t>ナナチョウメ</t>
    </rPh>
    <phoneticPr fontId="2"/>
  </si>
  <si>
    <t>二丁目</t>
    <rPh sb="0" eb="3">
      <t>ニチョウメ</t>
    </rPh>
    <phoneticPr fontId="8"/>
  </si>
  <si>
    <t>一丁目</t>
    <rPh sb="0" eb="3">
      <t>１チョウメ</t>
    </rPh>
    <phoneticPr fontId="2"/>
  </si>
  <si>
    <t>二丁目</t>
    <rPh sb="0" eb="1">
      <t>ニ</t>
    </rPh>
    <rPh sb="1" eb="3">
      <t>チョウメ</t>
    </rPh>
    <phoneticPr fontId="8"/>
  </si>
  <si>
    <t>三丁目</t>
    <rPh sb="0" eb="1">
      <t>３</t>
    </rPh>
    <rPh sb="1" eb="3">
      <t>チョウメ</t>
    </rPh>
    <phoneticPr fontId="8"/>
  </si>
  <si>
    <t>四丁目</t>
    <rPh sb="0" eb="3">
      <t>ヨンチョウメ</t>
    </rPh>
    <phoneticPr fontId="8"/>
  </si>
  <si>
    <t>0～4</t>
    <phoneticPr fontId="2"/>
  </si>
  <si>
    <t xml:space="preserve">0～4 </t>
  </si>
  <si>
    <t>5～9</t>
    <phoneticPr fontId="2"/>
  </si>
  <si>
    <t xml:space="preserve">5～9 </t>
  </si>
  <si>
    <t>90以上</t>
  </si>
  <si>
    <t>不詳</t>
    <rPh sb="0" eb="2">
      <t>フショウ</t>
    </rPh>
    <phoneticPr fontId="2"/>
  </si>
  <si>
    <t>西条町
上三永　　</t>
    <phoneticPr fontId="2"/>
  </si>
  <si>
    <t>西条町
郷曽　　　</t>
    <phoneticPr fontId="2"/>
  </si>
  <si>
    <t>西条町
西条　　　</t>
    <phoneticPr fontId="2"/>
  </si>
  <si>
    <t>西条町
西条東　　</t>
    <phoneticPr fontId="2"/>
  </si>
  <si>
    <t>西条町
下見　　　</t>
    <phoneticPr fontId="2"/>
  </si>
  <si>
    <t>西条町
下三永　　</t>
    <phoneticPr fontId="2"/>
  </si>
  <si>
    <t>西条町
寺家　　　</t>
    <phoneticPr fontId="2"/>
  </si>
  <si>
    <t>西条町
助実　　　</t>
    <phoneticPr fontId="2"/>
  </si>
  <si>
    <t>西条町
田口　　　</t>
    <phoneticPr fontId="2"/>
  </si>
  <si>
    <t>西条町
土与丸　　</t>
    <phoneticPr fontId="2"/>
  </si>
  <si>
    <t>西条町
福本　　</t>
    <rPh sb="4" eb="6">
      <t>フクモト</t>
    </rPh>
    <phoneticPr fontId="2"/>
  </si>
  <si>
    <t>西条町
御薗宇　　</t>
    <phoneticPr fontId="2"/>
  </si>
  <si>
    <t>西条中央</t>
    <rPh sb="0" eb="2">
      <t>サイジョウ</t>
    </rPh>
    <rPh sb="2" eb="4">
      <t>チュウオウ</t>
    </rPh>
    <phoneticPr fontId="2"/>
  </si>
  <si>
    <t>西大沢</t>
    <rPh sb="0" eb="1">
      <t>ニシ</t>
    </rPh>
    <rPh sb="1" eb="3">
      <t>オオサワ</t>
    </rPh>
    <phoneticPr fontId="2"/>
  </si>
  <si>
    <t>西条下見</t>
    <rPh sb="0" eb="2">
      <t>サイジョウ</t>
    </rPh>
    <rPh sb="2" eb="4">
      <t>シタミ</t>
    </rPh>
    <phoneticPr fontId="2"/>
  </si>
  <si>
    <t>三永</t>
    <rPh sb="0" eb="1">
      <t>３</t>
    </rPh>
    <rPh sb="1" eb="2">
      <t>ナガ</t>
    </rPh>
    <phoneticPr fontId="2"/>
  </si>
  <si>
    <t>田口
研究団地</t>
    <rPh sb="0" eb="2">
      <t>タグチ</t>
    </rPh>
    <rPh sb="3" eb="5">
      <t>ケンキュウ</t>
    </rPh>
    <rPh sb="5" eb="7">
      <t>ダンチ</t>
    </rPh>
    <phoneticPr fontId="8"/>
  </si>
  <si>
    <t>西条
東北町　　　　　</t>
    <phoneticPr fontId="2"/>
  </si>
  <si>
    <t>八本松町
飯田　　</t>
    <phoneticPr fontId="2"/>
  </si>
  <si>
    <t>八本松町
篠　　　</t>
    <phoneticPr fontId="2"/>
  </si>
  <si>
    <t>八本松町
正力　　</t>
    <phoneticPr fontId="2"/>
  </si>
  <si>
    <t>八本松町
原　　　</t>
    <phoneticPr fontId="2"/>
  </si>
  <si>
    <t>八本松町
宗吉　　</t>
    <phoneticPr fontId="2"/>
  </si>
  <si>
    <t>八本松町
吉川　　</t>
    <phoneticPr fontId="2"/>
  </si>
  <si>
    <t>八本松町
米満　　</t>
    <phoneticPr fontId="2"/>
  </si>
  <si>
    <t>八本松南</t>
    <phoneticPr fontId="2"/>
  </si>
  <si>
    <t>吉川
工業団地</t>
    <rPh sb="0" eb="2">
      <t>ヨシカワ</t>
    </rPh>
    <rPh sb="3" eb="5">
      <t>コウギョウ</t>
    </rPh>
    <rPh sb="5" eb="7">
      <t>ダンチ</t>
    </rPh>
    <phoneticPr fontId="2"/>
  </si>
  <si>
    <t>志和町
内　　　　</t>
    <phoneticPr fontId="2"/>
  </si>
  <si>
    <t>志和町
奥屋　　　</t>
    <phoneticPr fontId="2"/>
  </si>
  <si>
    <t>志和町
冠　　　　</t>
    <phoneticPr fontId="2"/>
  </si>
  <si>
    <t>志和町
七条椛坂　</t>
    <phoneticPr fontId="2"/>
  </si>
  <si>
    <t>志和町
志和西　　</t>
    <phoneticPr fontId="2"/>
  </si>
  <si>
    <t>志和町
志和東　　</t>
    <phoneticPr fontId="2"/>
  </si>
  <si>
    <t>志和町
志和堀　　</t>
    <phoneticPr fontId="2"/>
  </si>
  <si>
    <t>志和町
別府　　　</t>
    <phoneticPr fontId="2"/>
  </si>
  <si>
    <t>志和流通</t>
    <phoneticPr fontId="2"/>
  </si>
  <si>
    <t>志和
地区</t>
    <rPh sb="0" eb="2">
      <t>シワ</t>
    </rPh>
    <rPh sb="3" eb="5">
      <t>チク</t>
    </rPh>
    <phoneticPr fontId="8"/>
  </si>
  <si>
    <t>高屋町
桧山　　　</t>
    <rPh sb="4" eb="6">
      <t>ヒヤマ</t>
    </rPh>
    <phoneticPr fontId="8"/>
  </si>
  <si>
    <t>高屋町
溝口　　</t>
    <rPh sb="4" eb="5">
      <t>ミゾ</t>
    </rPh>
    <phoneticPr fontId="0"/>
  </si>
  <si>
    <t>高屋町
宮領　　　</t>
    <phoneticPr fontId="2"/>
  </si>
  <si>
    <t>高屋高美が丘</t>
    <phoneticPr fontId="2"/>
  </si>
  <si>
    <t>黒瀬
学園台</t>
    <rPh sb="0" eb="2">
      <t>クロセ</t>
    </rPh>
    <rPh sb="3" eb="6">
      <t>ガクエンダイ</t>
    </rPh>
    <phoneticPr fontId="8"/>
  </si>
  <si>
    <t>黒瀬春日野</t>
    <rPh sb="0" eb="2">
      <t>クロセ</t>
    </rPh>
    <rPh sb="2" eb="5">
      <t>カスガノ</t>
    </rPh>
    <phoneticPr fontId="8"/>
  </si>
  <si>
    <t>黒瀬切田が丘</t>
    <rPh sb="0" eb="2">
      <t>クロセ</t>
    </rPh>
    <rPh sb="2" eb="3">
      <t>キリ</t>
    </rPh>
    <rPh sb="3" eb="4">
      <t>タ</t>
    </rPh>
    <rPh sb="5" eb="6">
      <t>オカ</t>
    </rPh>
    <phoneticPr fontId="8"/>
  </si>
  <si>
    <t>黒瀬桜ヶ丘</t>
    <rPh sb="0" eb="2">
      <t>クロセ</t>
    </rPh>
    <rPh sb="2" eb="5">
      <t>サクラガオカ</t>
    </rPh>
    <phoneticPr fontId="2"/>
  </si>
  <si>
    <t>黒瀬
松ケ丘</t>
    <rPh sb="0" eb="2">
      <t>クロセ</t>
    </rPh>
    <rPh sb="3" eb="6">
      <t>マツガオカ</t>
    </rPh>
    <phoneticPr fontId="8"/>
  </si>
  <si>
    <t>黒瀬町
市飯田</t>
    <rPh sb="0" eb="3">
      <t>クロセチョウ</t>
    </rPh>
    <rPh sb="4" eb="5">
      <t>イチ</t>
    </rPh>
    <rPh sb="5" eb="7">
      <t>イイダ</t>
    </rPh>
    <phoneticPr fontId="8"/>
  </si>
  <si>
    <t>黒瀬町
大多田</t>
    <rPh sb="0" eb="3">
      <t>クロセチョウ</t>
    </rPh>
    <rPh sb="4" eb="5">
      <t>オオ</t>
    </rPh>
    <rPh sb="5" eb="7">
      <t>タダ</t>
    </rPh>
    <phoneticPr fontId="8"/>
  </si>
  <si>
    <t>黒瀬町
小多田</t>
    <rPh sb="0" eb="3">
      <t>クロセチョウ</t>
    </rPh>
    <rPh sb="4" eb="5">
      <t>コ</t>
    </rPh>
    <rPh sb="5" eb="7">
      <t>タダ</t>
    </rPh>
    <phoneticPr fontId="8"/>
  </si>
  <si>
    <t>黒瀬町
兼沢</t>
    <rPh sb="0" eb="3">
      <t>クロセチョウ</t>
    </rPh>
    <rPh sb="4" eb="5">
      <t>カ</t>
    </rPh>
    <rPh sb="5" eb="6">
      <t>サワ</t>
    </rPh>
    <phoneticPr fontId="8"/>
  </si>
  <si>
    <t>黒瀬楢原北</t>
    <rPh sb="0" eb="2">
      <t>クロセ</t>
    </rPh>
    <rPh sb="2" eb="4">
      <t>ナラハラ</t>
    </rPh>
    <rPh sb="4" eb="5">
      <t>キタ</t>
    </rPh>
    <phoneticPr fontId="2"/>
  </si>
  <si>
    <t>黒瀬楢原西</t>
    <rPh sb="0" eb="2">
      <t>クロセ</t>
    </rPh>
    <rPh sb="2" eb="4">
      <t>ナラハラ</t>
    </rPh>
    <rPh sb="4" eb="5">
      <t>ニシ</t>
    </rPh>
    <phoneticPr fontId="2"/>
  </si>
  <si>
    <t>黒瀬楢原東</t>
    <rPh sb="0" eb="2">
      <t>クロセ</t>
    </rPh>
    <rPh sb="2" eb="4">
      <t>ナラハラ</t>
    </rPh>
    <rPh sb="4" eb="5">
      <t>ヒガシ</t>
    </rPh>
    <phoneticPr fontId="2"/>
  </si>
  <si>
    <t>黒瀬
地区</t>
    <rPh sb="0" eb="2">
      <t>クロセ</t>
    </rPh>
    <rPh sb="3" eb="5">
      <t>チク</t>
    </rPh>
    <phoneticPr fontId="8"/>
  </si>
  <si>
    <t>豊栄町
安宿</t>
    <rPh sb="0" eb="2">
      <t>トヨサカ</t>
    </rPh>
    <rPh sb="2" eb="3">
      <t>チョウ</t>
    </rPh>
    <rPh sb="4" eb="5">
      <t>ヤス</t>
    </rPh>
    <rPh sb="5" eb="6">
      <t>ヤド</t>
    </rPh>
    <phoneticPr fontId="8"/>
  </si>
  <si>
    <t>豊栄町
飯田</t>
    <rPh sb="0" eb="2">
      <t>トヨサカ</t>
    </rPh>
    <rPh sb="2" eb="3">
      <t>チョウ</t>
    </rPh>
    <rPh sb="4" eb="6">
      <t>イイダ</t>
    </rPh>
    <phoneticPr fontId="8"/>
  </si>
  <si>
    <t>豊栄町
鍛冶屋</t>
    <rPh sb="0" eb="3">
      <t>トヨサカチョウ</t>
    </rPh>
    <rPh sb="4" eb="7">
      <t>カジヤ</t>
    </rPh>
    <phoneticPr fontId="8"/>
  </si>
  <si>
    <t>豊栄町
清武</t>
    <rPh sb="0" eb="3">
      <t>トヨサカチョウ</t>
    </rPh>
    <rPh sb="4" eb="6">
      <t>キヨタケ</t>
    </rPh>
    <phoneticPr fontId="8"/>
  </si>
  <si>
    <t>豊栄町
能良</t>
    <rPh sb="0" eb="2">
      <t>トヨサカ</t>
    </rPh>
    <rPh sb="2" eb="3">
      <t>チョウ</t>
    </rPh>
    <rPh sb="4" eb="5">
      <t>ノウ</t>
    </rPh>
    <rPh sb="5" eb="6">
      <t>ヨ</t>
    </rPh>
    <phoneticPr fontId="8"/>
  </si>
  <si>
    <t>豊栄町
乃美</t>
    <rPh sb="0" eb="3">
      <t>トヨサカチョウ</t>
    </rPh>
    <rPh sb="4" eb="6">
      <t>ノミ</t>
    </rPh>
    <phoneticPr fontId="8"/>
  </si>
  <si>
    <t>豊栄町
別府</t>
    <rPh sb="0" eb="3">
      <t>トヨサカチョウ</t>
    </rPh>
    <rPh sb="4" eb="6">
      <t>ベップ</t>
    </rPh>
    <phoneticPr fontId="8"/>
  </si>
  <si>
    <t>豊栄町
吉原</t>
    <rPh sb="0" eb="3">
      <t>トヨサカチョウ</t>
    </rPh>
    <rPh sb="4" eb="6">
      <t>ヨシハラ</t>
    </rPh>
    <phoneticPr fontId="8"/>
  </si>
  <si>
    <t>豊栄
地区</t>
    <rPh sb="0" eb="2">
      <t>トヨサカ</t>
    </rPh>
    <rPh sb="3" eb="5">
      <t>チク</t>
    </rPh>
    <phoneticPr fontId="8"/>
  </si>
  <si>
    <t>入野中山台</t>
    <rPh sb="0" eb="5">
      <t>ニュウノナカヤマダイ</t>
    </rPh>
    <phoneticPr fontId="2"/>
  </si>
  <si>
    <t>河内臨空
団地</t>
    <rPh sb="0" eb="2">
      <t>コウチ</t>
    </rPh>
    <rPh sb="2" eb="4">
      <t>リンクウ</t>
    </rPh>
    <rPh sb="5" eb="7">
      <t>ダンチ</t>
    </rPh>
    <phoneticPr fontId="2"/>
  </si>
  <si>
    <t>河内
地区</t>
    <rPh sb="0" eb="2">
      <t>コウチ</t>
    </rPh>
    <rPh sb="3" eb="5">
      <t>チク</t>
    </rPh>
    <phoneticPr fontId="8"/>
  </si>
  <si>
    <t>西条
地区</t>
    <rPh sb="0" eb="2">
      <t>サイジョウ</t>
    </rPh>
    <rPh sb="3" eb="5">
      <t>チク</t>
    </rPh>
    <phoneticPr fontId="8"/>
  </si>
  <si>
    <t>七丁目</t>
    <phoneticPr fontId="2"/>
  </si>
  <si>
    <t>八丁目</t>
    <rPh sb="2" eb="3">
      <t>メ</t>
    </rPh>
    <phoneticPr fontId="2"/>
  </si>
  <si>
    <t>一丁目　</t>
    <phoneticPr fontId="2"/>
  </si>
  <si>
    <t>六丁目</t>
    <phoneticPr fontId="2"/>
  </si>
  <si>
    <t>一丁目</t>
    <phoneticPr fontId="2"/>
  </si>
  <si>
    <t>三丁目</t>
    <phoneticPr fontId="2"/>
  </si>
  <si>
    <t>四丁目</t>
    <phoneticPr fontId="2"/>
  </si>
  <si>
    <t>三丁目</t>
    <rPh sb="0" eb="1">
      <t>３</t>
    </rPh>
    <rPh sb="1" eb="3">
      <t>チョウメ</t>
    </rPh>
    <phoneticPr fontId="2"/>
  </si>
  <si>
    <t>四丁目</t>
    <rPh sb="0" eb="1">
      <t>４</t>
    </rPh>
    <rPh sb="1" eb="3">
      <t>チョウメ</t>
    </rPh>
    <phoneticPr fontId="2"/>
  </si>
  <si>
    <t>五丁目</t>
    <rPh sb="0" eb="1">
      <t>５</t>
    </rPh>
    <rPh sb="1" eb="3">
      <t>チョウメ</t>
    </rPh>
    <phoneticPr fontId="2"/>
  </si>
  <si>
    <t>六丁目</t>
    <rPh sb="0" eb="1">
      <t>６</t>
    </rPh>
    <phoneticPr fontId="2"/>
  </si>
  <si>
    <t>七丁目</t>
    <rPh sb="0" eb="3">
      <t>７チョウメ</t>
    </rPh>
    <phoneticPr fontId="8"/>
  </si>
  <si>
    <t>八丁目</t>
    <rPh sb="0" eb="3">
      <t>８チョウメ</t>
    </rPh>
    <phoneticPr fontId="2"/>
  </si>
  <si>
    <t>九丁目</t>
    <rPh sb="0" eb="3">
      <t>９チョウメ</t>
    </rPh>
    <phoneticPr fontId="2"/>
  </si>
  <si>
    <t>一丁目</t>
    <rPh sb="0" eb="3">
      <t>イッチョウメ</t>
    </rPh>
    <phoneticPr fontId="2"/>
  </si>
  <si>
    <t>二丁目</t>
    <rPh sb="0" eb="3">
      <t>ニチョウメ</t>
    </rPh>
    <phoneticPr fontId="2"/>
  </si>
  <si>
    <t>三丁目</t>
    <rPh sb="0" eb="3">
      <t>サンチョウメ</t>
    </rPh>
    <phoneticPr fontId="2"/>
  </si>
  <si>
    <t>四丁目</t>
    <rPh sb="0" eb="3">
      <t>ヨンチョウメ</t>
    </rPh>
    <phoneticPr fontId="2"/>
  </si>
  <si>
    <t>二丁目</t>
    <rPh sb="0" eb="3">
      <t>２チョウメ</t>
    </rPh>
    <phoneticPr fontId="8"/>
  </si>
  <si>
    <t>五丁目</t>
    <rPh sb="0" eb="3">
      <t>ゴチョウメ</t>
    </rPh>
    <phoneticPr fontId="2"/>
  </si>
  <si>
    <t>0～4</t>
    <phoneticPr fontId="2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</si>
  <si>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－西条地区①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0" eb="22">
      <t>ジュウミン</t>
    </rPh>
    <rPh sb="22" eb="24">
      <t>キホン</t>
    </rPh>
    <rPh sb="24" eb="26">
      <t>ダイチョウ</t>
    </rPh>
    <rPh sb="28" eb="30">
      <t>サイジョウ</t>
    </rPh>
    <rPh sb="30" eb="32">
      <t>チク</t>
    </rPh>
    <phoneticPr fontId="8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</si>
  <si>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－西条地区②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8" eb="30">
      <t>サイジョウ</t>
    </rPh>
    <rPh sb="30" eb="32">
      <t>チク</t>
    </rPh>
    <phoneticPr fontId="8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</si>
  <si>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－西条地区③、八本松地区①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8" eb="30">
      <t>サイジョウ</t>
    </rPh>
    <rPh sb="30" eb="32">
      <t>チク</t>
    </rPh>
    <rPh sb="34" eb="37">
      <t>ハチホンマツ</t>
    </rPh>
    <rPh sb="37" eb="39">
      <t>チク</t>
    </rPh>
    <phoneticPr fontId="8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</si>
  <si>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－八本松地区②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8" eb="31">
      <t>ハチホンマツ</t>
    </rPh>
    <rPh sb="31" eb="33">
      <t>チク</t>
    </rPh>
    <phoneticPr fontId="8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</si>
  <si>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－八本松地区③、志和地区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8" eb="31">
      <t>ハチホンマツ</t>
    </rPh>
    <rPh sb="31" eb="33">
      <t>チク</t>
    </rPh>
    <rPh sb="35" eb="36">
      <t>シ</t>
    </rPh>
    <rPh sb="36" eb="37">
      <t>ワ</t>
    </rPh>
    <rPh sb="37" eb="39">
      <t>チク</t>
    </rPh>
    <phoneticPr fontId="8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</si>
  <si>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－高屋地区①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8" eb="30">
      <t>タカヤ</t>
    </rPh>
    <rPh sb="30" eb="32">
      <t>チク</t>
    </rPh>
    <phoneticPr fontId="8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</si>
  <si>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－高屋地区②、黒瀬地区①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8" eb="30">
      <t>タカヤ</t>
    </rPh>
    <rPh sb="30" eb="32">
      <t>チク</t>
    </rPh>
    <rPh sb="34" eb="36">
      <t>クロセ</t>
    </rPh>
    <rPh sb="36" eb="38">
      <t>チク</t>
    </rPh>
    <phoneticPr fontId="8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</si>
  <si>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－黒瀬地区②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8" eb="30">
      <t>クロセ</t>
    </rPh>
    <rPh sb="30" eb="32">
      <t>チク</t>
    </rPh>
    <phoneticPr fontId="8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</si>
  <si>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－福富地区、豊栄地区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33" eb="35">
      <t>トヨサカ</t>
    </rPh>
    <rPh sb="35" eb="37">
      <t>チク</t>
    </rPh>
    <phoneticPr fontId="8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</si>
  <si>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－河内地区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8" eb="30">
      <t>コウチ</t>
    </rPh>
    <rPh sb="30" eb="32">
      <t>チク</t>
    </rPh>
    <phoneticPr fontId="8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</si>
  <si>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－安芸津地区、全市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8" eb="31">
      <t>アキツ</t>
    </rPh>
    <rPh sb="31" eb="33">
      <t>チク</t>
    </rPh>
    <rPh sb="34" eb="36">
      <t>ゼンシ</t>
    </rPh>
    <phoneticPr fontId="8"/>
  </si>
  <si>
    <t>単位：人</t>
    <rPh sb="0" eb="2">
      <t>タンイ</t>
    </rPh>
    <rPh sb="3" eb="4">
      <t>ヒト</t>
    </rPh>
    <phoneticPr fontId="2"/>
  </si>
  <si>
    <t>西条
朝日町　　　　　</t>
    <phoneticPr fontId="2"/>
  </si>
  <si>
    <t>西条
大坪町　　　　　</t>
    <phoneticPr fontId="2"/>
  </si>
  <si>
    <t>西条
岡町　　　　　　</t>
    <phoneticPr fontId="2"/>
  </si>
  <si>
    <t>西条
上市町　　　　　</t>
    <phoneticPr fontId="2"/>
  </si>
  <si>
    <t>西条
御条町　　　　　</t>
    <phoneticPr fontId="2"/>
  </si>
  <si>
    <t>西条
栄町　　　　　　</t>
    <phoneticPr fontId="2"/>
  </si>
  <si>
    <t>西条
昭和町　　　　　</t>
    <phoneticPr fontId="2"/>
  </si>
  <si>
    <t>西条
末広町　　　　　</t>
    <phoneticPr fontId="2"/>
  </si>
  <si>
    <t>西条
西本町　　　　　</t>
    <phoneticPr fontId="2"/>
  </si>
  <si>
    <t>西条
本町　　　　　　</t>
    <phoneticPr fontId="2"/>
  </si>
  <si>
    <t>西条町
大沢　　　</t>
    <phoneticPr fontId="2"/>
  </si>
  <si>
    <t>西条町
森近　　　</t>
    <phoneticPr fontId="2"/>
  </si>
  <si>
    <t>西条町
吉行　　　</t>
    <phoneticPr fontId="2"/>
  </si>
  <si>
    <t>鏡山北</t>
    <phoneticPr fontId="2"/>
  </si>
  <si>
    <t>西条中央　　</t>
    <phoneticPr fontId="2"/>
  </si>
  <si>
    <t>西条吉行東</t>
    <phoneticPr fontId="2"/>
  </si>
  <si>
    <t>寺家
産業団地</t>
    <rPh sb="0" eb="2">
      <t>ジケ</t>
    </rPh>
    <phoneticPr fontId="2"/>
  </si>
  <si>
    <t>八本松南</t>
    <phoneticPr fontId="2"/>
  </si>
  <si>
    <t>八本松東　</t>
    <phoneticPr fontId="2"/>
  </si>
  <si>
    <t>八本松西</t>
    <rPh sb="0" eb="3">
      <t>ハチホンマツ</t>
    </rPh>
    <rPh sb="3" eb="4">
      <t>セイ</t>
    </rPh>
    <phoneticPr fontId="2"/>
  </si>
  <si>
    <t>八本松
地区</t>
    <rPh sb="0" eb="3">
      <t>ハチホンマツ</t>
    </rPh>
    <rPh sb="4" eb="6">
      <t>チク</t>
    </rPh>
    <phoneticPr fontId="2"/>
  </si>
  <si>
    <t>高屋町
稲木　　　</t>
    <phoneticPr fontId="2"/>
  </si>
  <si>
    <t>高屋町
大畠　　　</t>
    <phoneticPr fontId="2"/>
  </si>
  <si>
    <t>高屋町
杵原　　　</t>
    <phoneticPr fontId="2"/>
  </si>
  <si>
    <t>高屋町
小谷　　　</t>
    <phoneticPr fontId="2"/>
  </si>
  <si>
    <t>高屋町
郷　　　　</t>
    <phoneticPr fontId="2"/>
  </si>
  <si>
    <t>高屋町
貞重　　　</t>
    <phoneticPr fontId="2"/>
  </si>
  <si>
    <t>高屋町
重兼　　　</t>
    <phoneticPr fontId="2"/>
  </si>
  <si>
    <t>高屋町
白市　　　</t>
    <phoneticPr fontId="2"/>
  </si>
  <si>
    <t>高屋町
造賀　　　</t>
    <phoneticPr fontId="2"/>
  </si>
  <si>
    <t>高屋町
高屋東　　</t>
    <phoneticPr fontId="2"/>
  </si>
  <si>
    <t>高屋町
高屋堀　　</t>
    <phoneticPr fontId="2"/>
  </si>
  <si>
    <t>高屋町
中島　　　</t>
    <phoneticPr fontId="2"/>
  </si>
  <si>
    <t>高屋台</t>
    <phoneticPr fontId="2"/>
  </si>
  <si>
    <t>安芸津
地区</t>
    <rPh sb="0" eb="3">
      <t>アキツ</t>
    </rPh>
    <rPh sb="4" eb="6">
      <t>チク</t>
    </rPh>
    <phoneticPr fontId="2"/>
  </si>
  <si>
    <t>二丁目　　　　　</t>
    <phoneticPr fontId="2"/>
  </si>
  <si>
    <t>三丁目　　　　　</t>
    <phoneticPr fontId="2"/>
  </si>
  <si>
    <t>一丁目</t>
    <phoneticPr fontId="2"/>
  </si>
  <si>
    <t>二丁目</t>
    <phoneticPr fontId="2"/>
  </si>
  <si>
    <t>三丁目　</t>
    <phoneticPr fontId="2"/>
  </si>
  <si>
    <t>五丁目</t>
    <phoneticPr fontId="2"/>
  </si>
  <si>
    <t>六丁目</t>
    <phoneticPr fontId="2"/>
  </si>
  <si>
    <t>七丁目</t>
    <phoneticPr fontId="2"/>
  </si>
  <si>
    <t>八丁目</t>
    <phoneticPr fontId="2"/>
  </si>
  <si>
    <t>三丁目</t>
    <phoneticPr fontId="2"/>
  </si>
  <si>
    <t>四丁目</t>
    <phoneticPr fontId="2"/>
  </si>
  <si>
    <t>四丁目</t>
    <rPh sb="0" eb="3">
      <t>４チョウメ</t>
    </rPh>
    <phoneticPr fontId="2"/>
  </si>
  <si>
    <t>0～4</t>
    <phoneticPr fontId="2"/>
  </si>
  <si>
    <t>90以上</t>
    <phoneticPr fontId="2"/>
  </si>
  <si>
    <t>黒瀬楢原北</t>
    <rPh sb="0" eb="2">
      <t>クロセ</t>
    </rPh>
    <rPh sb="2" eb="4">
      <t>ナラハラ</t>
    </rPh>
    <rPh sb="4" eb="5">
      <t>キタ</t>
    </rPh>
    <phoneticPr fontId="8"/>
  </si>
  <si>
    <t>黒瀬楢原西</t>
    <rPh sb="4" eb="5">
      <t>ニシ</t>
    </rPh>
    <phoneticPr fontId="2"/>
  </si>
  <si>
    <t>黒瀬楢原東</t>
    <rPh sb="0" eb="2">
      <t>クロセ</t>
    </rPh>
    <rPh sb="2" eb="4">
      <t>ナラハラ</t>
    </rPh>
    <rPh sb="4" eb="5">
      <t>ヒガシ</t>
    </rPh>
    <phoneticPr fontId="8"/>
  </si>
  <si>
    <t>河内臨空団地</t>
    <rPh sb="0" eb="2">
      <t>コウチ</t>
    </rPh>
    <rPh sb="2" eb="4">
      <t>リンクウ</t>
    </rPh>
    <rPh sb="4" eb="6">
      <t>ダンチ</t>
    </rPh>
    <phoneticPr fontId="8"/>
  </si>
  <si>
    <t>河内
地区</t>
    <rPh sb="0" eb="2">
      <t>コウチ</t>
    </rPh>
    <rPh sb="3" eb="5">
      <t>チク</t>
    </rPh>
    <phoneticPr fontId="2"/>
  </si>
  <si>
    <t>志和
地区</t>
    <rPh sb="0" eb="1">
      <t>シ</t>
    </rPh>
    <rPh sb="1" eb="2">
      <t>ワ</t>
    </rPh>
    <rPh sb="3" eb="5">
      <t>チク</t>
    </rPh>
    <phoneticPr fontId="8"/>
  </si>
  <si>
    <t>総計</t>
    <rPh sb="0" eb="2">
      <t>ソウケイ</t>
    </rPh>
    <phoneticPr fontId="8"/>
  </si>
  <si>
    <t>五丁目</t>
    <rPh sb="0" eb="3">
      <t>５チョウメ</t>
    </rPh>
    <phoneticPr fontId="2"/>
  </si>
  <si>
    <t>5～9</t>
    <phoneticPr fontId="2"/>
  </si>
  <si>
    <t>90以上</t>
    <phoneticPr fontId="2"/>
  </si>
  <si>
    <t>（平30）</t>
  </si>
  <si>
    <t>（平31）</t>
  </si>
  <si>
    <t>（令2）</t>
    <rPh sb="1" eb="2">
      <t>レイ</t>
    </rPh>
    <phoneticPr fontId="2"/>
  </si>
  <si>
    <t>総
計</t>
    <rPh sb="0" eb="1">
      <t>ソウ</t>
    </rPh>
    <rPh sb="2" eb="3">
      <t>ケイ</t>
    </rPh>
    <phoneticPr fontId="2"/>
  </si>
  <si>
    <t>（令３）</t>
    <rPh sb="1" eb="2">
      <t>レイ</t>
    </rPh>
    <phoneticPr fontId="2"/>
  </si>
  <si>
    <t>令和3年3月末現在　住民基本台帳</t>
    <rPh sb="0" eb="2">
      <t>レイワ</t>
    </rPh>
    <rPh sb="3" eb="4">
      <t>ネン</t>
    </rPh>
    <phoneticPr fontId="2"/>
  </si>
  <si>
    <t>2021（令和3）年3月末現在　住民基本台帳</t>
    <rPh sb="5" eb="7">
      <t>レイワ</t>
    </rPh>
    <rPh sb="12" eb="15">
      <t>マツゲンザイ</t>
    </rPh>
    <rPh sb="16" eb="18">
      <t>ジュウミン</t>
    </rPh>
    <rPh sb="18" eb="20">
      <t>キホン</t>
    </rPh>
    <rPh sb="20" eb="22">
      <t>ダイチョウ</t>
    </rPh>
    <phoneticPr fontId="33"/>
  </si>
  <si>
    <t>2021（令和3）年3月末現在　住民基本台帳</t>
    <phoneticPr fontId="2"/>
  </si>
  <si>
    <t>2021（令和3）年3月末現在　住民基本台帳</t>
    <phoneticPr fontId="2"/>
  </si>
  <si>
    <t>2021（令和3）年3月末現在　住民基本台帳</t>
    <phoneticPr fontId="2"/>
  </si>
  <si>
    <t>2021（令和3）年3月末現在　住民基本台帳</t>
    <phoneticPr fontId="2"/>
  </si>
  <si>
    <t>鏡山一丁目　</t>
    <rPh sb="2" eb="3">
      <t>１</t>
    </rPh>
    <phoneticPr fontId="1"/>
  </si>
  <si>
    <t>西大沢二丁目</t>
    <rPh sb="3" eb="4">
      <t>２</t>
    </rPh>
    <phoneticPr fontId="1"/>
  </si>
  <si>
    <t>田口研究団地</t>
    <rPh sb="0" eb="2">
      <t>タグチ</t>
    </rPh>
    <rPh sb="2" eb="4">
      <t>ケンキュウ</t>
    </rPh>
    <rPh sb="4" eb="6">
      <t>ダンチ</t>
    </rPh>
    <phoneticPr fontId="1"/>
  </si>
  <si>
    <t>西条土与丸三丁目</t>
    <rPh sb="5" eb="6">
      <t>３</t>
    </rPh>
    <phoneticPr fontId="1"/>
  </si>
  <si>
    <t>西条土与丸四丁目</t>
    <rPh sb="5" eb="6">
      <t>４</t>
    </rPh>
    <phoneticPr fontId="1"/>
  </si>
  <si>
    <t>西条土与丸五丁目</t>
    <rPh sb="5" eb="6">
      <t>５</t>
    </rPh>
    <phoneticPr fontId="1"/>
  </si>
  <si>
    <t>西条土与丸六丁目</t>
    <rPh sb="5" eb="6">
      <t>６</t>
    </rPh>
    <phoneticPr fontId="1"/>
  </si>
  <si>
    <t>西条吉行東二丁目</t>
    <rPh sb="5" eb="6">
      <t>２</t>
    </rPh>
    <phoneticPr fontId="1"/>
  </si>
  <si>
    <t>寺家産業団地</t>
  </si>
  <si>
    <t>寺家駅前</t>
    <rPh sb="0" eb="2">
      <t>ジケ</t>
    </rPh>
    <rPh sb="2" eb="4">
      <t>エキマエ</t>
    </rPh>
    <phoneticPr fontId="4"/>
  </si>
  <si>
    <t>八本松町飯田</t>
  </si>
  <si>
    <t>八本松町篠　</t>
  </si>
  <si>
    <t>八本松町正力</t>
  </si>
  <si>
    <t>八本松町原　</t>
  </si>
  <si>
    <t>八本松町宗吉</t>
  </si>
  <si>
    <t>八本松町吉川</t>
  </si>
  <si>
    <t>八本松町米満</t>
  </si>
  <si>
    <t>八本松南一丁目　</t>
  </si>
  <si>
    <t>八本松南二丁目　</t>
  </si>
  <si>
    <t>八本松南三丁目　</t>
  </si>
  <si>
    <t>八本松南四丁目　</t>
  </si>
  <si>
    <t>八本松南五丁目　</t>
  </si>
  <si>
    <t>八本松南六丁目　</t>
  </si>
  <si>
    <t>八本松南七丁目　</t>
  </si>
  <si>
    <t>八本松南八丁目　</t>
  </si>
  <si>
    <t>八本松東一丁目　</t>
  </si>
  <si>
    <t>八本松東二丁目　</t>
  </si>
  <si>
    <t>八本松東三丁目　</t>
  </si>
  <si>
    <t>八本松東四丁目　</t>
  </si>
  <si>
    <t>八本松東五丁目　</t>
  </si>
  <si>
    <t>八本松東六丁目　</t>
  </si>
  <si>
    <t>八本松東七丁目　</t>
  </si>
  <si>
    <t>八本松飯田一丁目</t>
  </si>
  <si>
    <t>八本松飯田二丁目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</si>
  <si>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</si>
  <si>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</si>
  <si>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</si>
  <si>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</si>
  <si>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</si>
  <si>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</si>
  <si>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</si>
  <si>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</si>
  <si>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八本松西四丁目</t>
    <rPh sb="4" eb="5">
      <t>ヨン</t>
    </rPh>
    <phoneticPr fontId="4"/>
  </si>
  <si>
    <t>八本松西五丁目</t>
    <rPh sb="4" eb="5">
      <t>ゴ</t>
    </rPh>
    <phoneticPr fontId="4"/>
  </si>
  <si>
    <t>八本松西七丁目</t>
    <rPh sb="4" eb="5">
      <t>ナナ</t>
    </rPh>
    <phoneticPr fontId="4"/>
  </si>
  <si>
    <t>志和町内</t>
  </si>
  <si>
    <t>志和町奥屋　</t>
  </si>
  <si>
    <t>志和町冠</t>
  </si>
  <si>
    <t>志和町志和西</t>
  </si>
  <si>
    <t>志和町志和東</t>
  </si>
  <si>
    <t>志和町志和堀</t>
  </si>
  <si>
    <t>志和町別府　</t>
  </si>
  <si>
    <t>志和流通</t>
  </si>
  <si>
    <t>高屋町稲木　</t>
  </si>
  <si>
    <t>高屋町大畠　</t>
  </si>
  <si>
    <t>高屋町杵原　</t>
  </si>
  <si>
    <t>高屋町小谷　</t>
  </si>
  <si>
    <t>高屋町郷</t>
  </si>
  <si>
    <t>高屋町貞重　</t>
  </si>
  <si>
    <t>高屋町重兼　</t>
  </si>
  <si>
    <t>高屋町白市　</t>
  </si>
  <si>
    <t>高屋町造賀　</t>
  </si>
  <si>
    <t>高屋町高屋東</t>
  </si>
  <si>
    <t>高屋町高屋堀</t>
  </si>
  <si>
    <t>高屋町中島　</t>
  </si>
  <si>
    <t>高屋町桧山　</t>
    <rPh sb="3" eb="4">
      <t>ヒノキ</t>
    </rPh>
    <phoneticPr fontId="1"/>
  </si>
  <si>
    <t>高屋町溝口</t>
    <rPh sb="3" eb="4">
      <t>ミゾ</t>
    </rPh>
    <rPh sb="4" eb="5">
      <t>クチ</t>
    </rPh>
    <phoneticPr fontId="1"/>
  </si>
  <si>
    <t>高屋町宮領　</t>
  </si>
  <si>
    <t>高屋高美が丘一丁目　</t>
  </si>
  <si>
    <t>高屋高美が丘二丁目　</t>
  </si>
  <si>
    <t>高屋高美が丘三丁目　</t>
  </si>
  <si>
    <t>高屋高美が丘四丁目　</t>
  </si>
  <si>
    <t>高屋高美が丘五丁目　</t>
  </si>
  <si>
    <t>高屋高美が丘六丁目　</t>
  </si>
  <si>
    <t>高屋高美が丘七丁目　</t>
  </si>
  <si>
    <t>高屋高美が丘八丁目　</t>
  </si>
  <si>
    <t>高屋高美が丘九丁目　</t>
  </si>
  <si>
    <t>高屋うめの辺</t>
    <rPh sb="0" eb="2">
      <t>タカヤ</t>
    </rPh>
    <rPh sb="5" eb="6">
      <t>ヘン</t>
    </rPh>
    <phoneticPr fontId="1"/>
  </si>
  <si>
    <t>高屋台一丁目</t>
    <rPh sb="0" eb="2">
      <t>タカヤ</t>
    </rPh>
    <rPh sb="2" eb="3">
      <t>ダイ</t>
    </rPh>
    <rPh sb="3" eb="6">
      <t>１チョウメ</t>
    </rPh>
    <phoneticPr fontId="1"/>
  </si>
  <si>
    <t>高屋台二丁目</t>
    <rPh sb="0" eb="2">
      <t>タカヤ</t>
    </rPh>
    <rPh sb="2" eb="3">
      <t>ダイ</t>
    </rPh>
    <rPh sb="3" eb="4">
      <t>ニ</t>
    </rPh>
    <rPh sb="4" eb="6">
      <t>チョウメ</t>
    </rPh>
    <phoneticPr fontId="1"/>
  </si>
  <si>
    <t>黒瀬学園台　</t>
  </si>
  <si>
    <t>黒瀬春日野一丁目</t>
  </si>
  <si>
    <t>黒瀬春日野二丁目</t>
  </si>
  <si>
    <t>黒瀬桜が丘一丁目</t>
  </si>
  <si>
    <t>黒瀬松ケ丘　</t>
  </si>
  <si>
    <t>黒瀬町市飯田</t>
  </si>
  <si>
    <t>黒瀬町大多田</t>
  </si>
  <si>
    <t>黒瀬町小多田</t>
  </si>
  <si>
    <t>黒瀬町兼沢　</t>
  </si>
  <si>
    <t>黒瀬町兼広　</t>
  </si>
  <si>
    <t>黒瀬町上保田</t>
  </si>
  <si>
    <t>黒瀬町川角　</t>
  </si>
  <si>
    <t>黒瀬町切田　</t>
  </si>
  <si>
    <t>黒瀬町国近　</t>
  </si>
  <si>
    <t>黒瀬町菅田　</t>
  </si>
  <si>
    <t>黒瀬町津江　</t>
  </si>
  <si>
    <t>黒瀬町楢原</t>
    <rPh sb="3" eb="4">
      <t>ナラ</t>
    </rPh>
    <phoneticPr fontId="1"/>
  </si>
  <si>
    <t>黒瀬町乃美尾</t>
  </si>
  <si>
    <t>黒瀬町丸山　</t>
  </si>
  <si>
    <t>黒瀬町南方　</t>
  </si>
  <si>
    <t>黒瀬町宗近柳国　</t>
  </si>
  <si>
    <t>福富町上竹仁</t>
  </si>
  <si>
    <t>福富町上戸野</t>
  </si>
  <si>
    <t>福富町久芳　</t>
  </si>
  <si>
    <t>福富町下竹仁</t>
  </si>
  <si>
    <t>豊栄町安宿　</t>
  </si>
  <si>
    <t>豊栄町飯田　</t>
  </si>
  <si>
    <t>豊栄町鍛冶屋</t>
  </si>
  <si>
    <t>豊栄町清武　</t>
  </si>
  <si>
    <t>豊栄町能良　</t>
  </si>
  <si>
    <t>豊栄町乃美　</t>
  </si>
  <si>
    <t>豊栄町別府　</t>
  </si>
  <si>
    <t>豊栄町吉原　</t>
  </si>
  <si>
    <t>河内町宇山　</t>
  </si>
  <si>
    <t>河内町小田　</t>
  </si>
  <si>
    <t>河内町河戸　</t>
  </si>
  <si>
    <t>河内町戸野　</t>
  </si>
  <si>
    <t>河内町入野　</t>
  </si>
  <si>
    <t>入野中山台一丁目</t>
    <rPh sb="0" eb="2">
      <t>ニュウノ</t>
    </rPh>
    <rPh sb="2" eb="5">
      <t>ナカヤマダイ</t>
    </rPh>
    <rPh sb="5" eb="8">
      <t>イッチョウメ</t>
    </rPh>
    <phoneticPr fontId="1"/>
  </si>
  <si>
    <t>入野中山台二丁目</t>
    <rPh sb="0" eb="2">
      <t>ニュウノ</t>
    </rPh>
    <rPh sb="2" eb="5">
      <t>ナカヤマダイ</t>
    </rPh>
    <rPh sb="5" eb="8">
      <t>２チョウメ</t>
    </rPh>
    <phoneticPr fontId="1"/>
  </si>
  <si>
    <t>入野中山台三丁目</t>
    <rPh sb="0" eb="2">
      <t>ニュウノ</t>
    </rPh>
    <rPh sb="2" eb="5">
      <t>ナカヤマダイ</t>
    </rPh>
    <rPh sb="5" eb="8">
      <t>サンチョウメ</t>
    </rPh>
    <phoneticPr fontId="1"/>
  </si>
  <si>
    <t>入野中山台四丁目</t>
    <rPh sb="0" eb="2">
      <t>ニュウノ</t>
    </rPh>
    <rPh sb="2" eb="5">
      <t>ナカヤマダイ</t>
    </rPh>
    <rPh sb="5" eb="6">
      <t>ヨン</t>
    </rPh>
    <rPh sb="6" eb="8">
      <t>チョウメ</t>
    </rPh>
    <phoneticPr fontId="1"/>
  </si>
  <si>
    <t>入野中山台五丁目</t>
    <rPh sb="0" eb="2">
      <t>ニュウノ</t>
    </rPh>
    <rPh sb="2" eb="5">
      <t>ナカヤマダイ</t>
    </rPh>
    <rPh sb="5" eb="8">
      <t>５チョウメ</t>
    </rPh>
    <phoneticPr fontId="1"/>
  </si>
  <si>
    <t>河内臨空団地</t>
    <rPh sb="0" eb="2">
      <t>コウチ</t>
    </rPh>
    <rPh sb="2" eb="3">
      <t>ノゾ</t>
    </rPh>
    <rPh sb="3" eb="4">
      <t>クウ</t>
    </rPh>
    <rPh sb="4" eb="6">
      <t>ダンチ</t>
    </rPh>
    <phoneticPr fontId="1"/>
  </si>
  <si>
    <t>安芸津町小松原　</t>
  </si>
  <si>
    <t>（令２）</t>
    <rPh sb="1" eb="2">
      <t>レイ</t>
    </rPh>
    <phoneticPr fontId="2"/>
  </si>
  <si>
    <t>2020(令和2）年10月1日現在　国勢調査</t>
    <rPh sb="5" eb="7">
      <t>レイワ</t>
    </rPh>
    <rPh sb="9" eb="10">
      <t>ネン</t>
    </rPh>
    <rPh sb="12" eb="13">
      <t>ガツ</t>
    </rPh>
    <rPh sb="14" eb="15">
      <t>ニチ</t>
    </rPh>
    <rPh sb="15" eb="17">
      <t>ゲンザイ</t>
    </rPh>
    <rPh sb="18" eb="20">
      <t>コクセイ</t>
    </rPh>
    <rPh sb="20" eb="22">
      <t>チョウサ</t>
    </rPh>
    <phoneticPr fontId="26"/>
  </si>
  <si>
    <t>X</t>
  </si>
  <si>
    <t>寺家駅前</t>
    <rPh sb="0" eb="1">
      <t>テラ</t>
    </rPh>
    <rPh sb="1" eb="2">
      <t>イエ</t>
    </rPh>
    <rPh sb="2" eb="4">
      <t>エキマエ</t>
    </rPh>
    <phoneticPr fontId="26"/>
  </si>
  <si>
    <t>寺家駅前</t>
    <rPh sb="0" eb="1">
      <t>テラ</t>
    </rPh>
    <rPh sb="1" eb="2">
      <t>イエ</t>
    </rPh>
    <rPh sb="2" eb="4">
      <t>エキマエ</t>
    </rPh>
    <phoneticPr fontId="2"/>
  </si>
  <si>
    <t>寺家産業団地</t>
    <rPh sb="0" eb="1">
      <t>テラ</t>
    </rPh>
    <rPh sb="1" eb="2">
      <t>イエ</t>
    </rPh>
    <rPh sb="2" eb="4">
      <t>サンギョウ</t>
    </rPh>
    <rPh sb="4" eb="6">
      <t>ダンチ</t>
    </rPh>
    <phoneticPr fontId="2"/>
  </si>
  <si>
    <t>X</t>
    <phoneticPr fontId="2"/>
  </si>
  <si>
    <t>X</t>
    <phoneticPr fontId="2"/>
  </si>
  <si>
    <t>寺家産業団地</t>
    <rPh sb="0" eb="1">
      <t>テラ</t>
    </rPh>
    <rPh sb="1" eb="2">
      <t>イエ</t>
    </rPh>
    <rPh sb="2" eb="4">
      <t>サンギョウ</t>
    </rPh>
    <rPh sb="4" eb="6">
      <t>ダンチ</t>
    </rPh>
    <phoneticPr fontId="26"/>
  </si>
  <si>
    <t>X</t>
    <phoneticPr fontId="2"/>
  </si>
  <si>
    <t>15歳未満</t>
    <phoneticPr fontId="2"/>
  </si>
  <si>
    <t>15～64歳</t>
    <phoneticPr fontId="2"/>
  </si>
  <si>
    <t>総計（不詳除く）</t>
    <rPh sb="0" eb="2">
      <t>ソウケイ</t>
    </rPh>
    <rPh sb="3" eb="5">
      <t>フショウ</t>
    </rPh>
    <rPh sb="5" eb="6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</si>
</sst>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;&quot;△ &quot;#,##0"/>
    <numFmt numFmtId="177" formatCode="#,##0_ "/>
    <numFmt numFmtId="178" formatCode="#,##0_);[Red]\(#,##0\)"/>
    <numFmt numFmtId="179" formatCode="#,##0_ ;[Red]\-#,##0\ "/>
    <numFmt numFmtId="180" formatCode="_!@"/>
    <numFmt numFmtId="181" formatCode="#,##0.0_ "/>
    <numFmt numFmtId="182" formatCode="0.0"/>
    <numFmt numFmtId="183" formatCode="#,##0.0;[Red]\-#,##0.0"/>
    <numFmt numFmtId="184" formatCode="0_);[Red]\(0\)"/>
  </numFmts>
  <fonts count="5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標準明朝"/>
      <family val="1"/>
      <charset val="128"/>
    </font>
    <font>
      <b/>
      <sz val="30"/>
      <name val="標準明朝"/>
      <family val="1"/>
      <charset val="128"/>
    </font>
    <font>
      <b/>
      <sz val="14"/>
      <name val="ＭＳ Ｐゴシック"/>
      <family val="3"/>
      <charset val="128"/>
    </font>
    <font>
      <sz val="10"/>
      <name val="標準明朝"/>
      <family val="1"/>
      <charset val="128"/>
    </font>
    <font>
      <sz val="10"/>
      <color rgb="FFFF0000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Arial"/>
      <family val="2"/>
    </font>
    <font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標準明朝"/>
      <family val="1"/>
      <charset val="128"/>
    </font>
    <font>
      <sz val="6"/>
      <name val="標準明朝"/>
      <family val="1"/>
      <charset val="128"/>
    </font>
    <font>
      <sz val="6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ＦＡ Ｐ 明朝"/>
      <family val="1"/>
      <charset val="128"/>
    </font>
    <font>
      <sz val="8"/>
      <name val="ＭＳ Ｐ明朝"/>
      <family val="1"/>
      <charset val="128"/>
    </font>
    <font>
      <sz val="14"/>
      <name val="標準明朝"/>
      <family val="1"/>
      <charset val="128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1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8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8"/>
      </right>
      <top style="thin">
        <color theme="1"/>
      </top>
      <bottom style="thin">
        <color theme="1"/>
      </bottom>
      <diagonal/>
    </border>
    <border>
      <left style="hair">
        <color indexed="8"/>
      </left>
      <right style="double">
        <color theme="1"/>
      </right>
      <top style="medium">
        <color indexed="8"/>
      </top>
      <bottom style="thin">
        <color indexed="8"/>
      </bottom>
      <diagonal/>
    </border>
    <border>
      <left/>
      <right style="double">
        <color theme="1"/>
      </right>
      <top style="thin">
        <color indexed="8"/>
      </top>
      <bottom style="thin">
        <color theme="1"/>
      </bottom>
      <diagonal/>
    </border>
    <border>
      <left/>
      <right style="double">
        <color theme="1"/>
      </right>
      <top/>
      <bottom/>
      <diagonal/>
    </border>
    <border>
      <left/>
      <right style="double">
        <color theme="1"/>
      </right>
      <top/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/>
      <right style="double">
        <color theme="1"/>
      </right>
      <top/>
      <bottom style="medium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indexed="8"/>
      </right>
      <top/>
      <bottom style="thin">
        <color theme="1"/>
      </bottom>
      <diagonal/>
    </border>
    <border>
      <left style="double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indexed="8"/>
      </left>
      <right style="double">
        <color theme="1"/>
      </right>
      <top style="medium">
        <color indexed="8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theme="1"/>
      </bottom>
      <diagonal/>
    </border>
    <border>
      <left/>
      <right style="double">
        <color theme="1"/>
      </right>
      <top/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/>
      <bottom style="thin">
        <color indexed="64"/>
      </bottom>
      <diagonal/>
    </border>
    <border>
      <left style="hair">
        <color indexed="64"/>
      </left>
      <right style="thin">
        <color theme="1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1"/>
      </right>
      <top style="medium">
        <color indexed="64"/>
      </top>
      <bottom style="hair">
        <color indexed="64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hair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hair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theme="1"/>
      </left>
      <right/>
      <top style="medium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thin">
        <color indexed="64"/>
      </bottom>
      <diagonal/>
    </border>
  </borders>
  <cellStyleXfs count="57">
    <xf numFmtId="0" fontId="0" fillId="0" borderId="0"/>
    <xf numFmtId="38" fontId="1" fillId="0" borderId="0" applyFont="0" applyFill="0" applyBorder="0" applyAlignment="0" applyProtection="0"/>
    <xf numFmtId="0" fontId="6" fillId="0" borderId="0"/>
    <xf numFmtId="38" fontId="1" fillId="0" borderId="0" applyFont="0" applyFill="0" applyBorder="0" applyAlignment="0" applyProtection="0"/>
    <xf numFmtId="0" fontId="24" fillId="0" borderId="0"/>
    <xf numFmtId="0" fontId="30" fillId="0" borderId="0"/>
    <xf numFmtId="0" fontId="1" fillId="0" borderId="0"/>
    <xf numFmtId="0" fontId="24" fillId="0" borderId="0"/>
    <xf numFmtId="0" fontId="32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9" fillId="2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0" borderId="90" applyNumberFormat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1" fillId="22" borderId="91" applyNumberFormat="0" applyFont="0" applyAlignment="0" applyProtection="0">
      <alignment vertical="center"/>
    </xf>
    <xf numFmtId="0" fontId="44" fillId="0" borderId="92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6" fillId="23" borderId="93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8" fillId="0" borderId="94" applyNumberFormat="0" applyFill="0" applyAlignment="0" applyProtection="0">
      <alignment vertical="center"/>
    </xf>
    <xf numFmtId="0" fontId="49" fillId="0" borderId="95" applyNumberFormat="0" applyFill="0" applyAlignment="0" applyProtection="0">
      <alignment vertical="center"/>
    </xf>
    <xf numFmtId="0" fontId="50" fillId="0" borderId="9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97" applyNumberFormat="0" applyFill="0" applyAlignment="0" applyProtection="0">
      <alignment vertical="center"/>
    </xf>
    <xf numFmtId="0" fontId="52" fillId="23" borderId="98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7" borderId="93" applyNumberFormat="0" applyAlignment="0" applyProtection="0">
      <alignment vertical="center"/>
    </xf>
    <xf numFmtId="0" fontId="24" fillId="0" borderId="0"/>
    <xf numFmtId="0" fontId="55" fillId="0" borderId="0">
      <alignment vertical="center"/>
    </xf>
    <xf numFmtId="0" fontId="56" fillId="0" borderId="0"/>
    <xf numFmtId="0" fontId="57" fillId="4" borderId="0" applyNumberFormat="0" applyBorder="0" applyAlignment="0" applyProtection="0">
      <alignment vertical="center"/>
    </xf>
  </cellStyleXfs>
  <cellXfs count="103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right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41" fontId="7" fillId="0" borderId="0" xfId="2" applyNumberFormat="1" applyFont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quotePrefix="1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1" fontId="10" fillId="0" borderId="11" xfId="2" applyNumberFormat="1" applyFont="1" applyBorder="1" applyAlignment="1">
      <alignment vertical="center"/>
    </xf>
    <xf numFmtId="41" fontId="10" fillId="0" borderId="12" xfId="2" applyNumberFormat="1" applyFont="1" applyBorder="1" applyAlignment="1">
      <alignment vertical="center"/>
    </xf>
    <xf numFmtId="41" fontId="10" fillId="0" borderId="13" xfId="2" applyNumberFormat="1" applyFont="1" applyBorder="1" applyAlignment="1">
      <alignment vertical="center"/>
    </xf>
    <xf numFmtId="41" fontId="10" fillId="0" borderId="14" xfId="2" applyNumberFormat="1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41" fontId="10" fillId="0" borderId="18" xfId="2" applyNumberFormat="1" applyFont="1" applyBorder="1" applyAlignment="1">
      <alignment vertical="center"/>
    </xf>
    <xf numFmtId="41" fontId="10" fillId="0" borderId="19" xfId="2" applyNumberFormat="1" applyFont="1" applyBorder="1" applyAlignment="1">
      <alignment vertical="center"/>
    </xf>
    <xf numFmtId="41" fontId="10" fillId="0" borderId="20" xfId="2" applyNumberFormat="1" applyFont="1" applyBorder="1" applyAlignment="1">
      <alignment vertical="center"/>
    </xf>
    <xf numFmtId="41" fontId="10" fillId="0" borderId="21" xfId="2" applyNumberFormat="1" applyFont="1" applyBorder="1" applyAlignment="1">
      <alignment vertical="center"/>
    </xf>
    <xf numFmtId="0" fontId="14" fillId="0" borderId="0" xfId="0" applyFont="1" applyFill="1" applyAlignment="1">
      <alignment vertical="center"/>
    </xf>
    <xf numFmtId="41" fontId="10" fillId="0" borderId="7" xfId="2" applyNumberFormat="1" applyFont="1" applyBorder="1" applyAlignment="1">
      <alignment vertical="center"/>
    </xf>
    <xf numFmtId="41" fontId="10" fillId="0" borderId="22" xfId="2" applyNumberFormat="1" applyFont="1" applyBorder="1" applyAlignment="1">
      <alignment vertical="center"/>
    </xf>
    <xf numFmtId="41" fontId="10" fillId="0" borderId="23" xfId="2" applyNumberFormat="1" applyFont="1" applyBorder="1" applyAlignment="1">
      <alignment vertical="center"/>
    </xf>
    <xf numFmtId="41" fontId="10" fillId="0" borderId="24" xfId="2" applyNumberFormat="1" applyFont="1" applyBorder="1" applyAlignment="1">
      <alignment vertical="center"/>
    </xf>
    <xf numFmtId="41" fontId="10" fillId="0" borderId="25" xfId="2" applyNumberFormat="1" applyFont="1" applyBorder="1" applyAlignment="1">
      <alignment vertical="center"/>
    </xf>
    <xf numFmtId="41" fontId="10" fillId="0" borderId="26" xfId="2" applyNumberFormat="1" applyFont="1" applyBorder="1" applyAlignment="1">
      <alignment vertical="center"/>
    </xf>
    <xf numFmtId="41" fontId="10" fillId="0" borderId="27" xfId="2" applyNumberFormat="1" applyFont="1" applyBorder="1" applyAlignment="1">
      <alignment vertical="center"/>
    </xf>
    <xf numFmtId="0" fontId="10" fillId="0" borderId="29" xfId="0" applyFont="1" applyFill="1" applyBorder="1" applyAlignment="1">
      <alignment horizontal="center" vertical="center"/>
    </xf>
    <xf numFmtId="38" fontId="12" fillId="0" borderId="30" xfId="1" applyFont="1" applyFill="1" applyBorder="1" applyAlignment="1">
      <alignment horizontal="right" vertical="center"/>
    </xf>
    <xf numFmtId="38" fontId="13" fillId="0" borderId="30" xfId="1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20" fillId="0" borderId="0" xfId="0" applyFont="1"/>
    <xf numFmtId="0" fontId="9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/>
    <xf numFmtId="0" fontId="12" fillId="0" borderId="0" xfId="0" applyFont="1" applyAlignment="1">
      <alignment horizontal="center"/>
    </xf>
    <xf numFmtId="0" fontId="10" fillId="0" borderId="16" xfId="0" applyFont="1" applyBorder="1" applyAlignment="1">
      <alignment horizontal="center" vertical="center"/>
    </xf>
    <xf numFmtId="38" fontId="12" fillId="0" borderId="0" xfId="3" applyFont="1"/>
    <xf numFmtId="176" fontId="12" fillId="0" borderId="0" xfId="0" applyNumberFormat="1" applyFont="1" applyBorder="1" applyProtection="1"/>
    <xf numFmtId="3" fontId="12" fillId="0" borderId="0" xfId="0" applyNumberFormat="1" applyFont="1"/>
    <xf numFmtId="38" fontId="12" fillId="0" borderId="0" xfId="1" applyFont="1"/>
    <xf numFmtId="38" fontId="13" fillId="0" borderId="0" xfId="1" applyFont="1"/>
    <xf numFmtId="0" fontId="10" fillId="0" borderId="2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38" fontId="12" fillId="0" borderId="30" xfId="3" applyFont="1" applyBorder="1"/>
    <xf numFmtId="38" fontId="12" fillId="0" borderId="0" xfId="3" applyFont="1" applyBorder="1"/>
    <xf numFmtId="3" fontId="12" fillId="0" borderId="30" xfId="0" applyNumberFormat="1" applyFont="1" applyBorder="1"/>
    <xf numFmtId="38" fontId="12" fillId="0" borderId="30" xfId="1" applyFont="1" applyBorder="1"/>
    <xf numFmtId="38" fontId="13" fillId="0" borderId="30" xfId="1" applyFont="1" applyBorder="1"/>
    <xf numFmtId="0" fontId="10" fillId="0" borderId="15" xfId="0" applyFont="1" applyBorder="1" applyAlignment="1">
      <alignment horizontal="center" vertical="center"/>
    </xf>
    <xf numFmtId="38" fontId="12" fillId="0" borderId="36" xfId="3" applyFont="1" applyBorder="1"/>
    <xf numFmtId="0" fontId="10" fillId="0" borderId="3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3" fontId="21" fillId="0" borderId="29" xfId="0" applyNumberFormat="1" applyFont="1" applyBorder="1" applyAlignment="1">
      <alignment horizontal="center" vertical="center"/>
    </xf>
    <xf numFmtId="3" fontId="13" fillId="0" borderId="30" xfId="0" applyNumberFormat="1" applyFont="1" applyBorder="1"/>
    <xf numFmtId="0" fontId="1" fillId="0" borderId="31" xfId="0" applyFont="1" applyBorder="1"/>
    <xf numFmtId="38" fontId="21" fillId="0" borderId="32" xfId="3" applyFont="1" applyBorder="1" applyAlignment="1">
      <alignment horizontal="center" vertical="center"/>
    </xf>
    <xf numFmtId="38" fontId="13" fillId="0" borderId="0" xfId="3" applyFont="1" applyBorder="1"/>
    <xf numFmtId="38" fontId="12" fillId="0" borderId="0" xfId="1" applyFont="1" applyBorder="1"/>
    <xf numFmtId="38" fontId="13" fillId="0" borderId="0" xfId="1" applyFont="1" applyBorder="1"/>
    <xf numFmtId="0" fontId="1" fillId="0" borderId="0" xfId="0" applyFont="1"/>
    <xf numFmtId="38" fontId="12" fillId="0" borderId="0" xfId="0" applyNumberFormat="1" applyFont="1" applyBorder="1"/>
    <xf numFmtId="0" fontId="10" fillId="0" borderId="33" xfId="0" applyFont="1" applyBorder="1" applyAlignment="1">
      <alignment vertical="center" wrapText="1"/>
    </xf>
    <xf numFmtId="0" fontId="10" fillId="0" borderId="38" xfId="0" applyFont="1" applyBorder="1"/>
    <xf numFmtId="38" fontId="10" fillId="0" borderId="34" xfId="3" applyFont="1" applyBorder="1"/>
    <xf numFmtId="38" fontId="22" fillId="0" borderId="34" xfId="3" applyFont="1" applyBorder="1"/>
    <xf numFmtId="0" fontId="9" fillId="0" borderId="0" xfId="0" applyFont="1" applyAlignment="1"/>
    <xf numFmtId="38" fontId="9" fillId="0" borderId="1" xfId="3" applyFont="1" applyBorder="1" applyAlignment="1"/>
    <xf numFmtId="38" fontId="9" fillId="0" borderId="1" xfId="3" applyFont="1" applyBorder="1" applyAlignment="1">
      <alignment horizontal="right"/>
    </xf>
    <xf numFmtId="0" fontId="22" fillId="0" borderId="0" xfId="0" applyFont="1"/>
    <xf numFmtId="0" fontId="23" fillId="0" borderId="0" xfId="4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/>
    <xf numFmtId="38" fontId="10" fillId="0" borderId="0" xfId="3" applyFont="1"/>
    <xf numFmtId="38" fontId="22" fillId="0" borderId="0" xfId="3" applyFont="1"/>
    <xf numFmtId="0" fontId="14" fillId="0" borderId="0" xfId="0" applyFont="1" applyAlignment="1">
      <alignment horizontal="center" vertical="center"/>
    </xf>
    <xf numFmtId="0" fontId="14" fillId="0" borderId="0" xfId="0" applyFont="1"/>
    <xf numFmtId="38" fontId="14" fillId="0" borderId="0" xfId="3" applyFont="1"/>
    <xf numFmtId="38" fontId="1" fillId="0" borderId="0" xfId="3" applyFont="1"/>
    <xf numFmtId="41" fontId="19" fillId="0" borderId="0" xfId="2" applyNumberFormat="1" applyFont="1"/>
    <xf numFmtId="41" fontId="19" fillId="0" borderId="0" xfId="2" applyNumberFormat="1" applyFont="1" applyBorder="1"/>
    <xf numFmtId="41" fontId="20" fillId="0" borderId="0" xfId="2" applyNumberFormat="1" applyFont="1" applyAlignment="1">
      <alignment horizontal="center"/>
    </xf>
    <xf numFmtId="41" fontId="20" fillId="0" borderId="0" xfId="2" applyNumberFormat="1" applyFont="1"/>
    <xf numFmtId="41" fontId="9" fillId="0" borderId="0" xfId="2" applyNumberFormat="1" applyFont="1" applyBorder="1" applyAlignment="1">
      <alignment horizontal="right"/>
    </xf>
    <xf numFmtId="41" fontId="20" fillId="0" borderId="0" xfId="2" applyNumberFormat="1" applyFont="1" applyBorder="1" applyAlignment="1">
      <alignment horizontal="center"/>
    </xf>
    <xf numFmtId="41" fontId="27" fillId="0" borderId="0" xfId="2" applyNumberFormat="1" applyFont="1"/>
    <xf numFmtId="41" fontId="10" fillId="0" borderId="1" xfId="2" applyNumberFormat="1" applyFont="1" applyBorder="1" applyAlignment="1">
      <alignment horizontal="left" vertical="center" wrapText="1"/>
    </xf>
    <xf numFmtId="41" fontId="10" fillId="0" borderId="2" xfId="2" applyNumberFormat="1" applyFont="1" applyBorder="1" applyAlignment="1">
      <alignment horizontal="right" vertical="center"/>
    </xf>
    <xf numFmtId="41" fontId="10" fillId="0" borderId="0" xfId="2" applyNumberFormat="1" applyFont="1" applyBorder="1" applyAlignment="1">
      <alignment horizontal="center" vertical="center"/>
    </xf>
    <xf numFmtId="41" fontId="10" fillId="0" borderId="0" xfId="2" applyNumberFormat="1" applyFont="1" applyBorder="1"/>
    <xf numFmtId="41" fontId="10" fillId="0" borderId="44" xfId="2" applyNumberFormat="1" applyFont="1" applyBorder="1"/>
    <xf numFmtId="41" fontId="10" fillId="0" borderId="12" xfId="2" applyNumberFormat="1" applyFont="1" applyBorder="1"/>
    <xf numFmtId="41" fontId="10" fillId="0" borderId="13" xfId="2" applyNumberFormat="1" applyFont="1" applyBorder="1"/>
    <xf numFmtId="41" fontId="10" fillId="0" borderId="14" xfId="2" applyNumberFormat="1" applyFont="1" applyBorder="1"/>
    <xf numFmtId="41" fontId="10" fillId="0" borderId="6" xfId="2" applyNumberFormat="1" applyFont="1" applyBorder="1" applyAlignment="1">
      <alignment horizontal="left" vertical="center"/>
    </xf>
    <xf numFmtId="41" fontId="10" fillId="0" borderId="7" xfId="2" applyNumberFormat="1" applyFont="1" applyBorder="1" applyAlignment="1">
      <alignment horizontal="left" vertical="center"/>
    </xf>
    <xf numFmtId="41" fontId="10" fillId="0" borderId="46" xfId="2" applyNumberFormat="1" applyFont="1" applyBorder="1" applyAlignment="1">
      <alignment horizontal="center" vertical="center"/>
    </xf>
    <xf numFmtId="41" fontId="10" fillId="0" borderId="47" xfId="2" applyNumberFormat="1" applyFont="1" applyBorder="1" applyAlignment="1">
      <alignment horizontal="center" vertical="center"/>
    </xf>
    <xf numFmtId="41" fontId="10" fillId="0" borderId="49" xfId="2" applyNumberFormat="1" applyFont="1" applyBorder="1"/>
    <xf numFmtId="41" fontId="10" fillId="0" borderId="7" xfId="2" applyNumberFormat="1" applyFont="1" applyBorder="1" applyAlignment="1"/>
    <xf numFmtId="41" fontId="10" fillId="0" borderId="22" xfId="2" applyNumberFormat="1" applyFont="1" applyBorder="1" applyAlignment="1"/>
    <xf numFmtId="41" fontId="12" fillId="0" borderId="0" xfId="2" applyNumberFormat="1" applyFont="1" applyBorder="1" applyAlignment="1">
      <alignment vertical="center"/>
    </xf>
    <xf numFmtId="41" fontId="12" fillId="0" borderId="50" xfId="2" applyNumberFormat="1" applyFont="1" applyBorder="1" applyAlignment="1">
      <alignment vertical="center"/>
    </xf>
    <xf numFmtId="41" fontId="10" fillId="0" borderId="0" xfId="2" applyNumberFormat="1" applyFont="1" applyBorder="1" applyAlignment="1">
      <alignment vertical="center"/>
    </xf>
    <xf numFmtId="41" fontId="10" fillId="0" borderId="44" xfId="2" applyNumberFormat="1" applyFont="1" applyBorder="1" applyAlignment="1">
      <alignment vertical="center"/>
    </xf>
    <xf numFmtId="41" fontId="10" fillId="0" borderId="26" xfId="2" applyNumberFormat="1" applyFont="1" applyBorder="1" applyAlignment="1"/>
    <xf numFmtId="41" fontId="10" fillId="0" borderId="55" xfId="2" applyNumberFormat="1" applyFont="1" applyBorder="1" applyAlignment="1">
      <alignment vertical="center"/>
    </xf>
    <xf numFmtId="41" fontId="10" fillId="0" borderId="49" xfId="2" applyNumberFormat="1" applyFont="1" applyBorder="1" applyAlignment="1">
      <alignment vertical="center"/>
    </xf>
    <xf numFmtId="41" fontId="13" fillId="0" borderId="0" xfId="2" applyNumberFormat="1" applyFont="1" applyBorder="1" applyAlignment="1">
      <alignment vertical="center"/>
    </xf>
    <xf numFmtId="41" fontId="13" fillId="0" borderId="52" xfId="2" applyNumberFormat="1" applyFont="1" applyFill="1" applyBorder="1" applyAlignment="1">
      <alignment vertical="center"/>
    </xf>
    <xf numFmtId="0" fontId="14" fillId="0" borderId="0" xfId="0" applyFont="1" applyFill="1"/>
    <xf numFmtId="41" fontId="12" fillId="0" borderId="0" xfId="2" applyNumberFormat="1" applyFont="1" applyFill="1" applyBorder="1" applyAlignment="1">
      <alignment vertical="center"/>
    </xf>
    <xf numFmtId="41" fontId="9" fillId="0" borderId="0" xfId="2" applyNumberFormat="1" applyFont="1" applyBorder="1"/>
    <xf numFmtId="41" fontId="22" fillId="0" borderId="0" xfId="2" applyNumberFormat="1" applyFont="1" applyBorder="1" applyAlignment="1">
      <alignment horizontal="right"/>
    </xf>
    <xf numFmtId="41" fontId="9" fillId="0" borderId="0" xfId="2" applyNumberFormat="1" applyFont="1" applyBorder="1" applyAlignment="1">
      <alignment vertical="center"/>
    </xf>
    <xf numFmtId="41" fontId="20" fillId="0" borderId="0" xfId="2" applyNumberFormat="1" applyFont="1" applyBorder="1" applyAlignment="1">
      <alignment vertical="center"/>
    </xf>
    <xf numFmtId="41" fontId="10" fillId="0" borderId="0" xfId="2" applyNumberFormat="1" applyFont="1" applyBorder="1" applyAlignment="1">
      <alignment horizontal="center"/>
    </xf>
    <xf numFmtId="41" fontId="10" fillId="0" borderId="0" xfId="2" applyNumberFormat="1" applyFont="1" applyAlignment="1">
      <alignment horizontal="center"/>
    </xf>
    <xf numFmtId="41" fontId="10" fillId="0" borderId="0" xfId="2" applyNumberFormat="1" applyFont="1"/>
    <xf numFmtId="41" fontId="10" fillId="0" borderId="0" xfId="2" applyNumberFormat="1" applyFont="1" applyAlignment="1">
      <alignment vertical="center"/>
    </xf>
    <xf numFmtId="0" fontId="5" fillId="0" borderId="0" xfId="2" applyFont="1" applyBorder="1" applyAlignment="1">
      <alignment vertical="center"/>
    </xf>
    <xf numFmtId="0" fontId="22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41" fontId="9" fillId="0" borderId="0" xfId="2" applyNumberFormat="1" applyFont="1" applyBorder="1" applyAlignment="1">
      <alignment horizontal="right" vertical="center"/>
    </xf>
    <xf numFmtId="0" fontId="9" fillId="0" borderId="0" xfId="2" applyFont="1" applyBorder="1" applyAlignment="1">
      <alignment vertical="center"/>
    </xf>
    <xf numFmtId="0" fontId="10" fillId="0" borderId="57" xfId="2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41" fontId="12" fillId="0" borderId="0" xfId="3" applyNumberFormat="1" applyFont="1" applyFill="1" applyBorder="1" applyAlignment="1" applyProtection="1">
      <alignment vertical="center"/>
    </xf>
    <xf numFmtId="41" fontId="12" fillId="0" borderId="59" xfId="3" applyNumberFormat="1" applyFont="1" applyBorder="1" applyAlignment="1">
      <alignment vertical="center"/>
    </xf>
    <xf numFmtId="41" fontId="12" fillId="0" borderId="0" xfId="5" applyNumberFormat="1" applyFont="1" applyFill="1" applyBorder="1" applyAlignment="1">
      <alignment vertical="center"/>
    </xf>
    <xf numFmtId="41" fontId="12" fillId="0" borderId="0" xfId="3" applyNumberFormat="1" applyFont="1" applyBorder="1" applyAlignment="1">
      <alignment vertical="center"/>
    </xf>
    <xf numFmtId="0" fontId="10" fillId="0" borderId="58" xfId="2" applyFont="1" applyBorder="1" applyAlignment="1">
      <alignment horizontal="distributed" vertical="center" indent="1"/>
    </xf>
    <xf numFmtId="41" fontId="12" fillId="0" borderId="60" xfId="2" applyNumberFormat="1" applyFont="1" applyBorder="1" applyAlignment="1">
      <alignment vertical="center"/>
    </xf>
    <xf numFmtId="41" fontId="12" fillId="0" borderId="60" xfId="3" applyNumberFormat="1" applyFont="1" applyBorder="1" applyAlignment="1">
      <alignment vertical="center"/>
    </xf>
    <xf numFmtId="0" fontId="10" fillId="0" borderId="0" xfId="2" applyFont="1"/>
    <xf numFmtId="41" fontId="12" fillId="0" borderId="0" xfId="2" applyNumberFormat="1" applyFont="1" applyAlignment="1">
      <alignment vertical="center"/>
    </xf>
    <xf numFmtId="41" fontId="12" fillId="0" borderId="59" xfId="3" applyNumberFormat="1" applyFont="1" applyFill="1" applyBorder="1" applyAlignment="1" applyProtection="1">
      <alignment vertical="center"/>
      <protection locked="0"/>
    </xf>
    <xf numFmtId="41" fontId="12" fillId="0" borderId="0" xfId="3" applyNumberFormat="1" applyFont="1" applyFill="1" applyBorder="1" applyAlignment="1" applyProtection="1">
      <alignment vertical="center"/>
      <protection locked="0"/>
    </xf>
    <xf numFmtId="0" fontId="10" fillId="0" borderId="0" xfId="2" applyFont="1" applyFill="1" applyBorder="1" applyAlignment="1">
      <alignment horizontal="distributed"/>
    </xf>
    <xf numFmtId="41" fontId="12" fillId="0" borderId="0" xfId="2" applyNumberFormat="1" applyFont="1" applyFill="1" applyBorder="1" applyAlignment="1" applyProtection="1">
      <alignment vertical="center"/>
      <protection locked="0"/>
    </xf>
    <xf numFmtId="41" fontId="12" fillId="0" borderId="59" xfId="2" applyNumberFormat="1" applyFont="1" applyBorder="1" applyAlignment="1">
      <alignment vertical="center"/>
    </xf>
    <xf numFmtId="41" fontId="12" fillId="0" borderId="59" xfId="2" applyNumberFormat="1" applyFont="1" applyBorder="1" applyAlignment="1" applyProtection="1">
      <alignment vertical="center"/>
    </xf>
    <xf numFmtId="41" fontId="12" fillId="0" borderId="0" xfId="2" applyNumberFormat="1" applyFont="1" applyBorder="1" applyAlignment="1" applyProtection="1">
      <alignment vertical="center"/>
    </xf>
    <xf numFmtId="41" fontId="12" fillId="0" borderId="0" xfId="2" applyNumberFormat="1" applyFont="1" applyFill="1" applyBorder="1" applyAlignment="1" applyProtection="1">
      <alignment horizontal="right" vertical="center"/>
    </xf>
    <xf numFmtId="41" fontId="12" fillId="0" borderId="0" xfId="2" applyNumberFormat="1" applyFont="1" applyFill="1" applyBorder="1" applyAlignment="1" applyProtection="1">
      <alignment horizontal="right" vertical="center"/>
      <protection locked="0"/>
    </xf>
    <xf numFmtId="0" fontId="22" fillId="0" borderId="0" xfId="2" applyFont="1" applyAlignment="1">
      <alignment vertical="center"/>
    </xf>
    <xf numFmtId="0" fontId="9" fillId="0" borderId="0" xfId="6" applyFont="1" applyBorder="1" applyAlignment="1">
      <alignment horizontal="left" vertical="center"/>
    </xf>
    <xf numFmtId="0" fontId="9" fillId="0" borderId="0" xfId="7" applyFont="1" applyAlignment="1">
      <alignment horizontal="left" vertical="center"/>
    </xf>
    <xf numFmtId="0" fontId="9" fillId="0" borderId="0" xfId="2" applyFont="1" applyAlignment="1">
      <alignment vertical="center"/>
    </xf>
    <xf numFmtId="0" fontId="10" fillId="0" borderId="0" xfId="2" applyFont="1" applyBorder="1" applyAlignment="1">
      <alignment horizontal="left" vertical="center"/>
    </xf>
    <xf numFmtId="0" fontId="19" fillId="0" borderId="0" xfId="8" applyFont="1" applyAlignment="1">
      <alignment vertical="center"/>
    </xf>
    <xf numFmtId="0" fontId="22" fillId="0" borderId="0" xfId="8" applyFont="1" applyAlignment="1">
      <alignment vertical="center"/>
    </xf>
    <xf numFmtId="0" fontId="9" fillId="0" borderId="0" xfId="8" applyFont="1" applyAlignment="1">
      <alignment horizontal="right" vertical="center"/>
    </xf>
    <xf numFmtId="0" fontId="10" fillId="0" borderId="63" xfId="8" applyFont="1" applyBorder="1" applyAlignment="1">
      <alignment horizontal="center" vertical="center"/>
    </xf>
    <xf numFmtId="0" fontId="10" fillId="0" borderId="64" xfId="8" applyFont="1" applyBorder="1" applyAlignment="1">
      <alignment horizontal="center" vertical="center"/>
    </xf>
    <xf numFmtId="0" fontId="10" fillId="0" borderId="65" xfId="8" applyFont="1" applyBorder="1" applyAlignment="1">
      <alignment horizontal="center" vertical="center"/>
    </xf>
    <xf numFmtId="0" fontId="10" fillId="0" borderId="66" xfId="8" applyFont="1" applyBorder="1" applyAlignment="1">
      <alignment horizontal="center" vertical="center"/>
    </xf>
    <xf numFmtId="0" fontId="10" fillId="0" borderId="0" xfId="8" applyFont="1" applyAlignment="1">
      <alignment vertical="center"/>
    </xf>
    <xf numFmtId="178" fontId="13" fillId="0" borderId="0" xfId="8" applyNumberFormat="1" applyFont="1" applyFill="1" applyAlignment="1" applyProtection="1">
      <alignment vertical="center"/>
    </xf>
    <xf numFmtId="0" fontId="21" fillId="0" borderId="0" xfId="8" applyFont="1" applyFill="1" applyAlignment="1">
      <alignment vertical="center"/>
    </xf>
    <xf numFmtId="38" fontId="10" fillId="0" borderId="0" xfId="9" applyFont="1" applyBorder="1" applyAlignment="1">
      <alignment horizontal="distributed" vertical="center" indent="1"/>
    </xf>
    <xf numFmtId="0" fontId="21" fillId="0" borderId="0" xfId="8" applyFont="1" applyAlignment="1">
      <alignment vertical="center"/>
    </xf>
    <xf numFmtId="0" fontId="10" fillId="0" borderId="58" xfId="8" applyFont="1" applyBorder="1" applyAlignment="1">
      <alignment horizontal="center" vertical="center"/>
    </xf>
    <xf numFmtId="177" fontId="12" fillId="0" borderId="0" xfId="8" applyNumberFormat="1" applyFont="1" applyBorder="1" applyAlignment="1" applyProtection="1">
      <alignment vertical="center"/>
    </xf>
    <xf numFmtId="177" fontId="12" fillId="0" borderId="0" xfId="8" applyNumberFormat="1" applyFont="1" applyFill="1" applyAlignment="1" applyProtection="1">
      <alignment vertical="center"/>
    </xf>
    <xf numFmtId="178" fontId="12" fillId="0" borderId="0" xfId="8" applyNumberFormat="1" applyFont="1" applyFill="1" applyAlignment="1" applyProtection="1">
      <alignment vertical="center"/>
    </xf>
    <xf numFmtId="0" fontId="10" fillId="0" borderId="0" xfId="8" applyFont="1" applyFill="1" applyAlignment="1">
      <alignment vertical="center"/>
    </xf>
    <xf numFmtId="0" fontId="10" fillId="0" borderId="0" xfId="8" applyFont="1" applyBorder="1" applyAlignment="1">
      <alignment vertical="center"/>
    </xf>
    <xf numFmtId="37" fontId="12" fillId="0" borderId="0" xfId="8" applyNumberFormat="1" applyFont="1" applyFill="1" applyBorder="1" applyAlignment="1" applyProtection="1">
      <alignment vertical="center"/>
    </xf>
    <xf numFmtId="177" fontId="12" fillId="0" borderId="0" xfId="8" applyNumberFormat="1" applyFont="1" applyFill="1" applyBorder="1" applyAlignment="1" applyProtection="1">
      <alignment vertical="center"/>
    </xf>
    <xf numFmtId="181" fontId="12" fillId="0" borderId="0" xfId="8" applyNumberFormat="1" applyFont="1" applyFill="1" applyBorder="1" applyAlignment="1" applyProtection="1">
      <alignment vertical="center"/>
    </xf>
    <xf numFmtId="182" fontId="12" fillId="0" borderId="0" xfId="8" applyNumberFormat="1" applyFont="1" applyFill="1" applyBorder="1" applyAlignment="1" applyProtection="1">
      <alignment vertical="center"/>
    </xf>
    <xf numFmtId="0" fontId="10" fillId="0" borderId="67" xfId="8" applyFont="1" applyBorder="1" applyAlignment="1">
      <alignment horizontal="center" vertical="center"/>
    </xf>
    <xf numFmtId="177" fontId="12" fillId="0" borderId="68" xfId="8" applyNumberFormat="1" applyFont="1" applyBorder="1" applyAlignment="1" applyProtection="1">
      <alignment vertical="center"/>
    </xf>
    <xf numFmtId="177" fontId="12" fillId="0" borderId="68" xfId="8" applyNumberFormat="1" applyFont="1" applyFill="1" applyBorder="1" applyAlignment="1" applyProtection="1">
      <alignment vertical="center"/>
    </xf>
    <xf numFmtId="181" fontId="12" fillId="0" borderId="68" xfId="8" applyNumberFormat="1" applyFont="1" applyFill="1" applyBorder="1" applyAlignment="1" applyProtection="1">
      <alignment vertical="center"/>
    </xf>
    <xf numFmtId="0" fontId="34" fillId="0" borderId="0" xfId="8" applyFont="1" applyFill="1" applyAlignment="1">
      <alignment vertical="center"/>
    </xf>
    <xf numFmtId="0" fontId="34" fillId="0" borderId="0" xfId="8" applyFont="1" applyAlignment="1">
      <alignment vertical="center"/>
    </xf>
    <xf numFmtId="0" fontId="19" fillId="0" borderId="0" xfId="8" applyFont="1" applyAlignment="1"/>
    <xf numFmtId="0" fontId="22" fillId="0" borderId="0" xfId="8" applyFont="1" applyAlignment="1"/>
    <xf numFmtId="0" fontId="22" fillId="0" borderId="0" xfId="8" applyFont="1" applyFill="1" applyAlignment="1"/>
    <xf numFmtId="0" fontId="19" fillId="0" borderId="0" xfId="8" applyFont="1" applyFill="1" applyAlignment="1"/>
    <xf numFmtId="0" fontId="10" fillId="0" borderId="0" xfId="8" applyFont="1" applyAlignment="1">
      <alignment horizontal="left" vertical="center"/>
    </xf>
    <xf numFmtId="0" fontId="10" fillId="0" borderId="0" xfId="8" applyFont="1" applyFill="1" applyAlignment="1">
      <alignment horizontal="right" vertical="center"/>
    </xf>
    <xf numFmtId="0" fontId="10" fillId="0" borderId="0" xfId="8" applyFont="1" applyBorder="1" applyAlignment="1">
      <alignment horizontal="center" vertical="center"/>
    </xf>
    <xf numFmtId="0" fontId="10" fillId="0" borderId="0" xfId="8" applyFont="1" applyAlignment="1">
      <alignment horizontal="center" vertical="center"/>
    </xf>
    <xf numFmtId="0" fontId="10" fillId="0" borderId="69" xfId="8" applyFont="1" applyBorder="1" applyAlignment="1">
      <alignment horizontal="center" vertical="center"/>
    </xf>
    <xf numFmtId="0" fontId="10" fillId="0" borderId="70" xfId="8" applyFont="1" applyBorder="1" applyAlignment="1">
      <alignment horizontal="center" vertical="center"/>
    </xf>
    <xf numFmtId="0" fontId="10" fillId="0" borderId="71" xfId="8" applyFont="1" applyBorder="1" applyAlignment="1">
      <alignment horizontal="center" vertical="center"/>
    </xf>
    <xf numFmtId="0" fontId="10" fillId="0" borderId="72" xfId="8" applyFont="1" applyBorder="1" applyAlignment="1">
      <alignment horizontal="center" vertical="center"/>
    </xf>
    <xf numFmtId="0" fontId="11" fillId="0" borderId="0" xfId="8" applyFont="1" applyAlignment="1">
      <alignment vertical="center"/>
    </xf>
    <xf numFmtId="0" fontId="10" fillId="0" borderId="17" xfId="8" applyFont="1" applyBorder="1" applyAlignment="1">
      <alignment horizontal="center" vertical="center"/>
    </xf>
    <xf numFmtId="0" fontId="10" fillId="0" borderId="23" xfId="8" applyFont="1" applyBorder="1" applyAlignment="1">
      <alignment horizontal="center" vertical="center"/>
    </xf>
    <xf numFmtId="38" fontId="20" fillId="0" borderId="78" xfId="9" applyFont="1" applyFill="1" applyBorder="1" applyAlignment="1">
      <alignment horizontal="center" vertical="center"/>
    </xf>
    <xf numFmtId="38" fontId="20" fillId="0" borderId="46" xfId="9" applyFont="1" applyFill="1" applyBorder="1" applyAlignment="1">
      <alignment horizontal="center" vertical="center" shrinkToFit="1"/>
    </xf>
    <xf numFmtId="0" fontId="20" fillId="0" borderId="46" xfId="10" applyFont="1" applyFill="1" applyBorder="1" applyAlignment="1">
      <alignment horizontal="center" vertical="center"/>
    </xf>
    <xf numFmtId="179" fontId="12" fillId="0" borderId="0" xfId="9" applyNumberFormat="1" applyFont="1" applyFill="1" applyAlignment="1">
      <alignment horizontal="right" vertical="center"/>
    </xf>
    <xf numFmtId="177" fontId="12" fillId="0" borderId="0" xfId="9" applyNumberFormat="1" applyFont="1" applyFill="1" applyBorder="1" applyAlignment="1">
      <alignment horizontal="right" vertical="center"/>
    </xf>
    <xf numFmtId="41" fontId="12" fillId="0" borderId="0" xfId="9" applyNumberFormat="1" applyFont="1" applyFill="1" applyAlignment="1">
      <alignment horizontal="right" vertical="center"/>
    </xf>
    <xf numFmtId="177" fontId="12" fillId="0" borderId="0" xfId="9" applyNumberFormat="1" applyFont="1" applyFill="1" applyAlignment="1">
      <alignment horizontal="right" vertical="center"/>
    </xf>
    <xf numFmtId="38" fontId="13" fillId="0" borderId="0" xfId="9" applyFont="1" applyFill="1" applyAlignment="1">
      <alignment vertical="center"/>
    </xf>
    <xf numFmtId="179" fontId="12" fillId="0" borderId="0" xfId="9" applyNumberFormat="1" applyFont="1" applyFill="1" applyAlignment="1">
      <alignment vertical="center"/>
    </xf>
    <xf numFmtId="179" fontId="12" fillId="0" borderId="0" xfId="9" applyNumberFormat="1" applyFont="1" applyFill="1" applyBorder="1" applyAlignment="1">
      <alignment vertical="center"/>
    </xf>
    <xf numFmtId="177" fontId="13" fillId="0" borderId="0" xfId="9" applyNumberFormat="1" applyFont="1" applyFill="1" applyBorder="1" applyAlignment="1">
      <alignment vertical="center"/>
    </xf>
    <xf numFmtId="179" fontId="12" fillId="0" borderId="0" xfId="9" applyNumberFormat="1" applyFont="1" applyFill="1" applyBorder="1" applyAlignment="1">
      <alignment horizontal="right" vertical="center"/>
    </xf>
    <xf numFmtId="179" fontId="13" fillId="0" borderId="54" xfId="9" applyNumberFormat="1" applyFont="1" applyFill="1" applyBorder="1" applyAlignment="1">
      <alignment horizontal="right" vertical="center"/>
    </xf>
    <xf numFmtId="41" fontId="12" fillId="0" borderId="0" xfId="9" applyNumberFormat="1" applyFont="1" applyFill="1" applyBorder="1" applyAlignment="1">
      <alignment horizontal="right" vertical="center"/>
    </xf>
    <xf numFmtId="38" fontId="31" fillId="0" borderId="40" xfId="9" applyFont="1" applyFill="1" applyBorder="1" applyAlignment="1">
      <alignment horizontal="center" vertical="center" shrinkToFit="1"/>
    </xf>
    <xf numFmtId="0" fontId="20" fillId="0" borderId="48" xfId="10" applyFont="1" applyFill="1" applyBorder="1" applyAlignment="1">
      <alignment horizontal="center" vertical="center"/>
    </xf>
    <xf numFmtId="38" fontId="10" fillId="0" borderId="46" xfId="9" applyFont="1" applyFill="1" applyBorder="1" applyAlignment="1">
      <alignment horizontal="center" vertical="center"/>
    </xf>
    <xf numFmtId="0" fontId="10" fillId="0" borderId="46" xfId="10" applyFont="1" applyFill="1" applyBorder="1" applyAlignment="1">
      <alignment horizontal="center" vertical="center"/>
    </xf>
    <xf numFmtId="38" fontId="10" fillId="0" borderId="48" xfId="9" applyFont="1" applyFill="1" applyBorder="1" applyAlignment="1">
      <alignment horizontal="center" vertical="center" wrapText="1"/>
    </xf>
    <xf numFmtId="38" fontId="22" fillId="0" borderId="0" xfId="1" applyFont="1" applyAlignment="1"/>
    <xf numFmtId="38" fontId="9" fillId="0" borderId="0" xfId="1" applyFont="1" applyAlignment="1">
      <alignment vertical="center"/>
    </xf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vertical="center" shrinkToFit="1"/>
    </xf>
    <xf numFmtId="38" fontId="10" fillId="0" borderId="0" xfId="1" applyFont="1" applyBorder="1"/>
    <xf numFmtId="38" fontId="10" fillId="0" borderId="0" xfId="1" applyFont="1"/>
    <xf numFmtId="38" fontId="9" fillId="0" borderId="0" xfId="1" applyFont="1" applyAlignment="1"/>
    <xf numFmtId="38" fontId="10" fillId="0" borderId="0" xfId="1" applyFont="1" applyFill="1"/>
    <xf numFmtId="38" fontId="10" fillId="0" borderId="0" xfId="1" applyFont="1" applyFill="1" applyBorder="1"/>
    <xf numFmtId="0" fontId="10" fillId="0" borderId="99" xfId="2" applyFont="1" applyBorder="1" applyAlignment="1">
      <alignment horizontal="centerContinuous" vertical="center"/>
    </xf>
    <xf numFmtId="38" fontId="13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38" fontId="12" fillId="0" borderId="0" xfId="1" applyFont="1" applyAlignment="1" applyProtection="1">
      <alignment vertical="center"/>
    </xf>
    <xf numFmtId="38" fontId="13" fillId="0" borderId="0" xfId="1" applyFont="1" applyAlignment="1" applyProtection="1">
      <alignment vertical="center"/>
    </xf>
    <xf numFmtId="38" fontId="13" fillId="0" borderId="0" xfId="1" applyFont="1" applyBorder="1" applyAlignment="1" applyProtection="1">
      <alignment vertical="center"/>
    </xf>
    <xf numFmtId="38" fontId="13" fillId="0" borderId="0" xfId="1" applyFont="1" applyFill="1" applyBorder="1" applyAlignment="1" applyProtection="1">
      <alignment vertical="center"/>
    </xf>
    <xf numFmtId="38" fontId="13" fillId="0" borderId="0" xfId="1" applyFont="1" applyBorder="1" applyAlignment="1" applyProtection="1">
      <alignment horizontal="right" vertical="center"/>
    </xf>
    <xf numFmtId="38" fontId="12" fillId="0" borderId="0" xfId="1" applyFont="1" applyBorder="1" applyAlignment="1" applyProtection="1">
      <alignment vertical="center"/>
    </xf>
    <xf numFmtId="38" fontId="12" fillId="0" borderId="34" xfId="1" applyFont="1" applyBorder="1" applyAlignment="1">
      <alignment vertical="center"/>
    </xf>
    <xf numFmtId="38" fontId="12" fillId="0" borderId="34" xfId="1" applyFont="1" applyBorder="1" applyAlignment="1" applyProtection="1">
      <alignment vertical="center"/>
    </xf>
    <xf numFmtId="183" fontId="12" fillId="0" borderId="0" xfId="1" applyNumberFormat="1" applyFont="1" applyBorder="1" applyAlignment="1" applyProtection="1">
      <alignment vertical="center"/>
    </xf>
    <xf numFmtId="183" fontId="12" fillId="0" borderId="34" xfId="1" applyNumberFormat="1" applyFont="1" applyBorder="1" applyAlignment="1" applyProtection="1">
      <alignment vertical="center"/>
    </xf>
    <xf numFmtId="41" fontId="9" fillId="0" borderId="0" xfId="1" applyNumberFormat="1" applyFont="1" applyAlignment="1">
      <alignment vertical="center"/>
    </xf>
    <xf numFmtId="41" fontId="9" fillId="0" borderId="0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left" vertical="center"/>
    </xf>
    <xf numFmtId="41" fontId="9" fillId="0" borderId="0" xfId="1" applyNumberFormat="1" applyFont="1" applyBorder="1" applyAlignment="1">
      <alignment vertical="center"/>
    </xf>
    <xf numFmtId="41" fontId="9" fillId="0" borderId="34" xfId="1" applyNumberFormat="1" applyFont="1" applyBorder="1" applyAlignment="1">
      <alignment vertical="center"/>
    </xf>
    <xf numFmtId="41" fontId="9" fillId="0" borderId="34" xfId="1" applyNumberFormat="1" applyFont="1" applyBorder="1" applyAlignment="1">
      <alignment horizontal="right" vertical="center"/>
    </xf>
    <xf numFmtId="41" fontId="9" fillId="0" borderId="0" xfId="1" applyNumberFormat="1" applyFont="1" applyFill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41" fontId="35" fillId="0" borderId="0" xfId="1" applyNumberFormat="1" applyFont="1" applyAlignment="1">
      <alignment horizontal="left" vertical="center"/>
    </xf>
    <xf numFmtId="41" fontId="20" fillId="0" borderId="0" xfId="1" applyNumberFormat="1" applyFont="1" applyBorder="1" applyAlignment="1">
      <alignment horizontal="left" vertical="center"/>
    </xf>
    <xf numFmtId="41" fontId="20" fillId="0" borderId="0" xfId="1" applyNumberFormat="1" applyFont="1" applyFill="1" applyBorder="1" applyAlignment="1">
      <alignment horizontal="left" vertical="center"/>
    </xf>
    <xf numFmtId="41" fontId="35" fillId="0" borderId="34" xfId="1" applyNumberFormat="1" applyFont="1" applyBorder="1" applyAlignment="1">
      <alignment vertical="center"/>
    </xf>
    <xf numFmtId="41" fontId="35" fillId="0" borderId="0" xfId="1" applyNumberFormat="1" applyFont="1" applyFill="1" applyBorder="1" applyAlignment="1">
      <alignment vertical="center"/>
    </xf>
    <xf numFmtId="41" fontId="35" fillId="0" borderId="0" xfId="1" applyNumberFormat="1" applyFont="1" applyFill="1" applyAlignment="1">
      <alignment vertical="center"/>
    </xf>
    <xf numFmtId="41" fontId="9" fillId="0" borderId="0" xfId="1" applyNumberFormat="1" applyFont="1" applyFill="1" applyAlignment="1">
      <alignment horizontal="left" vertical="center"/>
    </xf>
    <xf numFmtId="41" fontId="31" fillId="0" borderId="2" xfId="1" applyNumberFormat="1" applyFont="1" applyBorder="1" applyAlignment="1">
      <alignment horizontal="right" vertical="top"/>
    </xf>
    <xf numFmtId="41" fontId="22" fillId="0" borderId="0" xfId="1" applyNumberFormat="1" applyFont="1" applyBorder="1" applyAlignment="1">
      <alignment horizontal="center" vertical="center"/>
    </xf>
    <xf numFmtId="41" fontId="31" fillId="0" borderId="2" xfId="1" applyNumberFormat="1" applyFont="1" applyFill="1" applyBorder="1" applyAlignment="1">
      <alignment horizontal="right" vertical="top"/>
    </xf>
    <xf numFmtId="41" fontId="20" fillId="0" borderId="0" xfId="1" applyNumberFormat="1" applyFont="1" applyFill="1" applyBorder="1" applyAlignment="1">
      <alignment horizontal="center" vertical="center"/>
    </xf>
    <xf numFmtId="41" fontId="21" fillId="0" borderId="0" xfId="1" applyNumberFormat="1" applyFont="1" applyFill="1" applyBorder="1" applyAlignment="1">
      <alignment horizontal="center" vertical="center"/>
    </xf>
    <xf numFmtId="41" fontId="22" fillId="0" borderId="0" xfId="1" applyNumberFormat="1" applyFont="1" applyFill="1" applyAlignment="1">
      <alignment horizontal="center" vertical="center"/>
    </xf>
    <xf numFmtId="41" fontId="22" fillId="0" borderId="0" xfId="1" applyNumberFormat="1" applyFont="1" applyAlignment="1">
      <alignment horizontal="center" vertical="center"/>
    </xf>
    <xf numFmtId="41" fontId="20" fillId="0" borderId="0" xfId="1" applyNumberFormat="1" applyFont="1" applyFill="1" applyBorder="1" applyAlignment="1">
      <alignment vertical="center" wrapText="1"/>
    </xf>
    <xf numFmtId="41" fontId="20" fillId="0" borderId="0" xfId="1" applyNumberFormat="1" applyFont="1" applyFill="1" applyBorder="1" applyAlignment="1">
      <alignment vertical="center"/>
    </xf>
    <xf numFmtId="41" fontId="20" fillId="0" borderId="0" xfId="1" applyNumberFormat="1" applyFont="1" applyBorder="1" applyAlignment="1">
      <alignment vertical="center"/>
    </xf>
    <xf numFmtId="41" fontId="31" fillId="0" borderId="0" xfId="1" applyNumberFormat="1" applyFont="1" applyBorder="1" applyAlignment="1">
      <alignment horizontal="center" vertical="center"/>
    </xf>
    <xf numFmtId="41" fontId="20" fillId="0" borderId="0" xfId="1" applyNumberFormat="1" applyFont="1" applyBorder="1" applyAlignment="1">
      <alignment vertical="center" wrapText="1"/>
    </xf>
    <xf numFmtId="41" fontId="11" fillId="0" borderId="0" xfId="1" applyNumberFormat="1" applyFont="1" applyFill="1" applyBorder="1" applyAlignment="1">
      <alignment vertical="center" wrapText="1"/>
    </xf>
    <xf numFmtId="41" fontId="10" fillId="0" borderId="0" xfId="1" applyNumberFormat="1" applyFont="1" applyFill="1" applyBorder="1" applyAlignment="1">
      <alignment horizontal="center" vertical="center"/>
    </xf>
    <xf numFmtId="41" fontId="10" fillId="0" borderId="0" xfId="1" applyNumberFormat="1" applyFont="1" applyFill="1" applyAlignment="1">
      <alignment horizontal="center" vertical="center"/>
    </xf>
    <xf numFmtId="41" fontId="31" fillId="0" borderId="7" xfId="1" applyNumberFormat="1" applyFont="1" applyBorder="1" applyAlignment="1">
      <alignment horizontal="left"/>
    </xf>
    <xf numFmtId="41" fontId="20" fillId="0" borderId="46" xfId="1" applyNumberFormat="1" applyFont="1" applyBorder="1" applyAlignment="1">
      <alignment horizontal="center" vertical="center" wrapText="1"/>
    </xf>
    <xf numFmtId="41" fontId="20" fillId="0" borderId="46" xfId="1" applyNumberFormat="1" applyFont="1" applyBorder="1" applyAlignment="1">
      <alignment horizontal="center" vertical="center"/>
    </xf>
    <xf numFmtId="41" fontId="20" fillId="0" borderId="48" xfId="1" applyNumberFormat="1" applyFont="1" applyBorder="1" applyAlignment="1">
      <alignment horizontal="center" vertical="center"/>
    </xf>
    <xf numFmtId="41" fontId="20" fillId="0" borderId="78" xfId="1" applyNumberFormat="1" applyFont="1" applyBorder="1" applyAlignment="1">
      <alignment horizontal="center" vertical="center"/>
    </xf>
    <xf numFmtId="41" fontId="31" fillId="0" borderId="7" xfId="1" applyNumberFormat="1" applyFont="1" applyFill="1" applyBorder="1" applyAlignment="1">
      <alignment horizontal="left"/>
    </xf>
    <xf numFmtId="41" fontId="20" fillId="0" borderId="46" xfId="1" applyNumberFormat="1" applyFont="1" applyFill="1" applyBorder="1" applyAlignment="1">
      <alignment horizontal="center" vertical="center"/>
    </xf>
    <xf numFmtId="41" fontId="20" fillId="0" borderId="0" xfId="1" applyNumberFormat="1" applyFont="1" applyBorder="1" applyAlignment="1">
      <alignment horizontal="center" vertical="center"/>
    </xf>
    <xf numFmtId="41" fontId="11" fillId="0" borderId="0" xfId="1" applyNumberFormat="1" applyFont="1" applyFill="1" applyBorder="1" applyAlignment="1">
      <alignment vertical="center"/>
    </xf>
    <xf numFmtId="41" fontId="10" fillId="0" borderId="17" xfId="1" applyNumberFormat="1" applyFont="1" applyBorder="1" applyAlignment="1">
      <alignment horizontal="distributed" vertical="center" indent="1" shrinkToFit="1"/>
    </xf>
    <xf numFmtId="41" fontId="37" fillId="0" borderId="0" xfId="1" applyNumberFormat="1" applyFont="1" applyAlignment="1">
      <alignment vertical="center"/>
    </xf>
    <xf numFmtId="41" fontId="12" fillId="0" borderId="0" xfId="1" applyNumberFormat="1" applyFont="1" applyAlignment="1">
      <alignment vertical="center"/>
    </xf>
    <xf numFmtId="41" fontId="12" fillId="0" borderId="0" xfId="1" applyNumberFormat="1" applyFont="1" applyAlignment="1">
      <alignment horizontal="right" vertical="center"/>
    </xf>
    <xf numFmtId="41" fontId="13" fillId="0" borderId="54" xfId="1" applyNumberFormat="1" applyFont="1" applyFill="1" applyBorder="1" applyAlignment="1">
      <alignment vertical="center" shrinkToFit="1"/>
    </xf>
    <xf numFmtId="41" fontId="10" fillId="0" borderId="0" xfId="1" applyNumberFormat="1" applyFont="1" applyBorder="1" applyAlignment="1">
      <alignment vertical="center" shrinkToFit="1"/>
    </xf>
    <xf numFmtId="41" fontId="10" fillId="0" borderId="17" xfId="1" applyNumberFormat="1" applyFont="1" applyFill="1" applyBorder="1" applyAlignment="1">
      <alignment horizontal="distributed" vertical="center" indent="1" shrinkToFit="1"/>
    </xf>
    <xf numFmtId="41" fontId="10" fillId="0" borderId="0" xfId="1" applyNumberFormat="1" applyFont="1" applyFill="1" applyBorder="1" applyAlignment="1">
      <alignment vertical="center" shrinkToFit="1"/>
    </xf>
    <xf numFmtId="41" fontId="10" fillId="0" borderId="0" xfId="1" applyNumberFormat="1" applyFont="1" applyFill="1" applyAlignment="1">
      <alignment vertical="center" shrinkToFit="1"/>
    </xf>
    <xf numFmtId="41" fontId="10" fillId="0" borderId="0" xfId="1" applyNumberFormat="1" applyFont="1" applyAlignment="1">
      <alignment vertical="center" shrinkToFit="1"/>
    </xf>
    <xf numFmtId="41" fontId="13" fillId="0" borderId="0" xfId="1" applyNumberFormat="1" applyFont="1" applyFill="1" applyBorder="1" applyAlignment="1">
      <alignment horizontal="right" vertical="center" shrinkToFit="1"/>
    </xf>
    <xf numFmtId="41" fontId="37" fillId="0" borderId="0" xfId="1" applyNumberFormat="1" applyFont="1" applyFill="1" applyBorder="1" applyAlignment="1">
      <alignment vertical="center"/>
    </xf>
    <xf numFmtId="41" fontId="37" fillId="0" borderId="0" xfId="1" applyNumberFormat="1" applyFont="1" applyBorder="1" applyAlignment="1">
      <alignment vertical="center"/>
    </xf>
    <xf numFmtId="41" fontId="38" fillId="0" borderId="0" xfId="1" applyNumberFormat="1" applyFont="1" applyFill="1" applyBorder="1" applyAlignment="1">
      <alignment vertical="center"/>
    </xf>
    <xf numFmtId="41" fontId="38" fillId="0" borderId="0" xfId="1" applyNumberFormat="1" applyFont="1" applyBorder="1" applyAlignment="1">
      <alignment vertical="center"/>
    </xf>
    <xf numFmtId="41" fontId="13" fillId="0" borderId="0" xfId="1" applyNumberFormat="1" applyFont="1" applyFill="1" applyBorder="1" applyAlignment="1">
      <alignment vertical="center" shrinkToFit="1"/>
    </xf>
    <xf numFmtId="41" fontId="1" fillId="0" borderId="0" xfId="1" applyNumberFormat="1" applyFont="1" applyFill="1" applyBorder="1" applyAlignment="1">
      <alignment vertical="center" shrinkToFit="1"/>
    </xf>
    <xf numFmtId="41" fontId="13" fillId="0" borderId="30" xfId="1" applyNumberFormat="1" applyFont="1" applyFill="1" applyBorder="1" applyAlignment="1">
      <alignment horizontal="right" vertical="center" shrinkToFit="1"/>
    </xf>
    <xf numFmtId="41" fontId="10" fillId="0" borderId="80" xfId="1" applyNumberFormat="1" applyFont="1" applyBorder="1" applyAlignment="1">
      <alignment horizontal="distributed" vertical="center" indent="1" shrinkToFit="1"/>
    </xf>
    <xf numFmtId="41" fontId="12" fillId="0" borderId="88" xfId="1" applyNumberFormat="1" applyFont="1" applyFill="1" applyBorder="1" applyAlignment="1">
      <alignment vertical="center" shrinkToFit="1"/>
    </xf>
    <xf numFmtId="41" fontId="12" fillId="0" borderId="81" xfId="1" applyNumberFormat="1" applyFont="1" applyFill="1" applyBorder="1" applyAlignment="1">
      <alignment vertical="center" shrinkToFit="1"/>
    </xf>
    <xf numFmtId="41" fontId="12" fillId="0" borderId="81" xfId="1" applyNumberFormat="1" applyFont="1" applyFill="1" applyBorder="1" applyAlignment="1">
      <alignment horizontal="right" vertical="center" shrinkToFit="1"/>
    </xf>
    <xf numFmtId="41" fontId="13" fillId="0" borderId="81" xfId="1" applyNumberFormat="1" applyFont="1" applyFill="1" applyBorder="1" applyAlignment="1">
      <alignment vertical="center" shrinkToFit="1"/>
    </xf>
    <xf numFmtId="41" fontId="10" fillId="0" borderId="80" xfId="1" applyNumberFormat="1" applyFont="1" applyFill="1" applyBorder="1" applyAlignment="1">
      <alignment horizontal="distributed" vertical="center" indent="1" shrinkToFit="1"/>
    </xf>
    <xf numFmtId="41" fontId="10" fillId="0" borderId="0" xfId="1" applyNumberFormat="1" applyFont="1" applyFill="1" applyBorder="1" applyAlignment="1">
      <alignment horizontal="right" vertical="center" shrinkToFit="1"/>
    </xf>
    <xf numFmtId="41" fontId="10" fillId="0" borderId="0" xfId="1" applyNumberFormat="1" applyFont="1" applyBorder="1" applyAlignment="1">
      <alignment horizontal="right" vertical="center" shrinkToFit="1"/>
    </xf>
    <xf numFmtId="41" fontId="13" fillId="0" borderId="81" xfId="1" applyNumberFormat="1" applyFont="1" applyFill="1" applyBorder="1" applyAlignment="1">
      <alignment horizontal="right" vertical="center" shrinkToFit="1"/>
    </xf>
    <xf numFmtId="41" fontId="12" fillId="0" borderId="0" xfId="1" applyNumberFormat="1" applyFont="1" applyFill="1" applyBorder="1" applyAlignment="1">
      <alignment vertical="center" shrinkToFit="1"/>
    </xf>
    <xf numFmtId="41" fontId="12" fillId="0" borderId="0" xfId="1" applyNumberFormat="1" applyFont="1" applyBorder="1" applyAlignment="1">
      <alignment vertical="center" shrinkToFit="1"/>
    </xf>
    <xf numFmtId="41" fontId="12" fillId="0" borderId="88" xfId="1" applyNumberFormat="1" applyFont="1" applyBorder="1" applyAlignment="1">
      <alignment vertical="center" shrinkToFit="1"/>
    </xf>
    <xf numFmtId="41" fontId="12" fillId="0" borderId="81" xfId="1" applyNumberFormat="1" applyFont="1" applyBorder="1" applyAlignment="1">
      <alignment vertical="center" shrinkToFit="1"/>
    </xf>
    <xf numFmtId="41" fontId="12" fillId="0" borderId="0" xfId="1" applyNumberFormat="1" applyFont="1"/>
    <xf numFmtId="41" fontId="12" fillId="0" borderId="0" xfId="1" applyNumberFormat="1" applyFont="1" applyBorder="1"/>
    <xf numFmtId="41" fontId="10" fillId="0" borderId="0" xfId="1" applyNumberFormat="1" applyFont="1" applyBorder="1"/>
    <xf numFmtId="41" fontId="10" fillId="0" borderId="0" xfId="1" applyNumberFormat="1" applyFont="1"/>
    <xf numFmtId="41" fontId="10" fillId="0" borderId="0" xfId="1" applyNumberFormat="1" applyFont="1" applyBorder="1" applyAlignment="1">
      <alignment horizontal="center" vertical="center"/>
    </xf>
    <xf numFmtId="41" fontId="10" fillId="0" borderId="0" xfId="1" applyNumberFormat="1" applyFont="1" applyBorder="1" applyAlignment="1">
      <alignment horizontal="right"/>
    </xf>
    <xf numFmtId="41" fontId="20" fillId="0" borderId="0" xfId="1" applyNumberFormat="1" applyFont="1" applyFill="1" applyAlignment="1"/>
    <xf numFmtId="41" fontId="20" fillId="0" borderId="0" xfId="1" applyNumberFormat="1" applyFont="1" applyFill="1" applyBorder="1" applyAlignment="1">
      <alignment horizontal="right"/>
    </xf>
    <xf numFmtId="41" fontId="20" fillId="0" borderId="0" xfId="1" applyNumberFormat="1" applyFont="1" applyFill="1" applyBorder="1" applyAlignment="1"/>
    <xf numFmtId="41" fontId="20" fillId="0" borderId="0" xfId="1" applyNumberFormat="1" applyFont="1" applyAlignment="1"/>
    <xf numFmtId="41" fontId="20" fillId="0" borderId="0" xfId="1" applyNumberFormat="1" applyFont="1" applyBorder="1" applyAlignment="1">
      <alignment horizontal="left"/>
    </xf>
    <xf numFmtId="41" fontId="20" fillId="0" borderId="0" xfId="1" applyNumberFormat="1" applyFont="1" applyBorder="1" applyAlignment="1">
      <alignment horizontal="right"/>
    </xf>
    <xf numFmtId="41" fontId="20" fillId="0" borderId="0" xfId="1" applyNumberFormat="1" applyFont="1" applyFill="1" applyBorder="1" applyAlignment="1">
      <alignment horizontal="left"/>
    </xf>
    <xf numFmtId="41" fontId="20" fillId="0" borderId="0" xfId="1" applyNumberFormat="1" applyFont="1" applyBorder="1" applyAlignment="1"/>
    <xf numFmtId="41" fontId="20" fillId="0" borderId="0" xfId="1" applyNumberFormat="1" applyFont="1" applyAlignment="1">
      <alignment horizontal="right"/>
    </xf>
    <xf numFmtId="41" fontId="10" fillId="0" borderId="1" xfId="1" applyNumberFormat="1" applyFont="1" applyBorder="1" applyAlignment="1">
      <alignment horizontal="center" vertical="center"/>
    </xf>
    <xf numFmtId="41" fontId="14" fillId="0" borderId="0" xfId="1" applyNumberFormat="1" applyFont="1"/>
    <xf numFmtId="41" fontId="10" fillId="0" borderId="1" xfId="1" applyNumberFormat="1" applyFont="1" applyFill="1" applyBorder="1"/>
    <xf numFmtId="41" fontId="20" fillId="0" borderId="1" xfId="1" applyNumberFormat="1" applyFont="1" applyFill="1" applyBorder="1" applyAlignment="1"/>
    <xf numFmtId="41" fontId="20" fillId="0" borderId="1" xfId="1" applyNumberFormat="1" applyFont="1" applyBorder="1" applyAlignment="1"/>
    <xf numFmtId="41" fontId="14" fillId="0" borderId="0" xfId="1" applyNumberFormat="1" applyFont="1" applyBorder="1" applyAlignment="1">
      <alignment horizontal="left" vertical="center"/>
    </xf>
    <xf numFmtId="41" fontId="10" fillId="0" borderId="1" xfId="1" applyNumberFormat="1" applyFont="1" applyBorder="1"/>
    <xf numFmtId="41" fontId="14" fillId="0" borderId="0" xfId="1" applyNumberFormat="1" applyFont="1" applyFill="1"/>
    <xf numFmtId="41" fontId="26" fillId="0" borderId="0" xfId="1" applyNumberFormat="1" applyFont="1" applyBorder="1" applyAlignment="1">
      <alignment horizontal="center" vertical="center" wrapText="1"/>
    </xf>
    <xf numFmtId="41" fontId="31" fillId="0" borderId="40" xfId="1" applyNumberFormat="1" applyFont="1" applyBorder="1" applyAlignment="1">
      <alignment horizontal="center" vertical="center" shrinkToFit="1"/>
    </xf>
    <xf numFmtId="41" fontId="31" fillId="0" borderId="1" xfId="1" applyNumberFormat="1" applyFont="1" applyBorder="1" applyAlignment="1">
      <alignment horizontal="right" vertical="top"/>
    </xf>
    <xf numFmtId="41" fontId="14" fillId="0" borderId="0" xfId="1" applyNumberFormat="1" applyFont="1" applyFill="1" applyAlignment="1">
      <alignment horizontal="center" vertical="center"/>
    </xf>
    <xf numFmtId="41" fontId="14" fillId="0" borderId="0" xfId="1" applyNumberFormat="1" applyFont="1" applyAlignment="1">
      <alignment horizontal="center" vertical="center"/>
    </xf>
    <xf numFmtId="41" fontId="20" fillId="0" borderId="74" xfId="1" applyNumberFormat="1" applyFont="1" applyBorder="1" applyAlignment="1">
      <alignment horizontal="center" vertical="center" shrinkToFit="1"/>
    </xf>
    <xf numFmtId="41" fontId="20" fillId="0" borderId="48" xfId="1" applyNumberFormat="1" applyFont="1" applyBorder="1" applyAlignment="1">
      <alignment horizontal="center" vertical="center" wrapText="1"/>
    </xf>
    <xf numFmtId="41" fontId="31" fillId="0" borderId="6" xfId="1" applyNumberFormat="1" applyFont="1" applyBorder="1" applyAlignment="1">
      <alignment horizontal="left"/>
    </xf>
    <xf numFmtId="41" fontId="20" fillId="0" borderId="0" xfId="1" applyNumberFormat="1" applyFont="1" applyBorder="1" applyAlignment="1">
      <alignment horizontal="center" vertical="center" wrapText="1"/>
    </xf>
    <xf numFmtId="41" fontId="14" fillId="0" borderId="0" xfId="1" applyNumberFormat="1" applyFont="1" applyFill="1" applyAlignment="1">
      <alignment vertical="center" shrinkToFit="1"/>
    </xf>
    <xf numFmtId="41" fontId="14" fillId="0" borderId="0" xfId="1" applyNumberFormat="1" applyFont="1" applyBorder="1" applyAlignment="1">
      <alignment horizontal="left" vertical="center" shrinkToFit="1"/>
    </xf>
    <xf numFmtId="41" fontId="10" fillId="0" borderId="18" xfId="1" applyNumberFormat="1" applyFont="1" applyBorder="1" applyAlignment="1">
      <alignment horizontal="distributed" vertical="center" indent="1" shrinkToFit="1"/>
    </xf>
    <xf numFmtId="41" fontId="14" fillId="0" borderId="0" xfId="1" applyNumberFormat="1" applyFont="1" applyAlignment="1">
      <alignment vertical="center" shrinkToFit="1"/>
    </xf>
    <xf numFmtId="41" fontId="12" fillId="0" borderId="0" xfId="1" applyNumberFormat="1" applyFont="1" applyAlignment="1">
      <alignment vertical="center" shrinkToFit="1"/>
    </xf>
    <xf numFmtId="41" fontId="12" fillId="0" borderId="54" xfId="1" applyNumberFormat="1" applyFont="1" applyFill="1" applyBorder="1" applyAlignment="1">
      <alignment vertical="center" shrinkToFit="1"/>
    </xf>
    <xf numFmtId="41" fontId="12" fillId="0" borderId="0" xfId="1" applyNumberFormat="1" applyFont="1" applyFill="1" applyAlignment="1">
      <alignment vertical="center" shrinkToFit="1"/>
    </xf>
    <xf numFmtId="41" fontId="13" fillId="0" borderId="54" xfId="1" applyNumberFormat="1" applyFont="1" applyFill="1" applyBorder="1" applyAlignment="1">
      <alignment horizontal="right" vertical="center" shrinkToFit="1"/>
    </xf>
    <xf numFmtId="41" fontId="10" fillId="0" borderId="29" xfId="1" applyNumberFormat="1" applyFont="1" applyBorder="1" applyAlignment="1">
      <alignment horizontal="distributed" vertical="center" indent="1" shrinkToFit="1"/>
    </xf>
    <xf numFmtId="41" fontId="14" fillId="0" borderId="0" xfId="1" applyNumberFormat="1" applyFont="1" applyFill="1" applyBorder="1" applyAlignment="1">
      <alignment vertical="center" shrinkToFit="1"/>
    </xf>
    <xf numFmtId="41" fontId="10" fillId="0" borderId="81" xfId="1" applyNumberFormat="1" applyFont="1" applyBorder="1" applyAlignment="1">
      <alignment horizontal="distributed" vertical="center" indent="1" shrinkToFit="1"/>
    </xf>
    <xf numFmtId="41" fontId="14" fillId="0" borderId="0" xfId="1" applyNumberFormat="1" applyFont="1" applyBorder="1" applyAlignment="1">
      <alignment vertical="center" shrinkToFit="1"/>
    </xf>
    <xf numFmtId="41" fontId="9" fillId="0" borderId="0" xfId="1" applyNumberFormat="1" applyFont="1" applyAlignment="1"/>
    <xf numFmtId="41" fontId="9" fillId="0" borderId="1" xfId="1" applyNumberFormat="1" applyFont="1" applyBorder="1" applyAlignment="1"/>
    <xf numFmtId="41" fontId="9" fillId="0" borderId="1" xfId="1" applyNumberFormat="1" applyFont="1" applyBorder="1" applyAlignment="1">
      <alignment horizontal="right"/>
    </xf>
    <xf numFmtId="41" fontId="9" fillId="0" borderId="0" xfId="1" applyNumberFormat="1" applyFont="1" applyFill="1" applyAlignment="1"/>
    <xf numFmtId="41" fontId="9" fillId="0" borderId="1" xfId="1" applyNumberFormat="1" applyFont="1" applyFill="1" applyBorder="1" applyAlignment="1"/>
    <xf numFmtId="41" fontId="9" fillId="0" borderId="0" xfId="1" applyNumberFormat="1" applyFont="1" applyFill="1" applyBorder="1" applyAlignment="1"/>
    <xf numFmtId="41" fontId="9" fillId="0" borderId="0" xfId="1" applyNumberFormat="1" applyFont="1" applyBorder="1" applyAlignment="1">
      <alignment horizontal="right"/>
    </xf>
    <xf numFmtId="41" fontId="9" fillId="0" borderId="0" xfId="1" applyNumberFormat="1" applyFont="1" applyBorder="1" applyAlignment="1"/>
    <xf numFmtId="0" fontId="10" fillId="0" borderId="103" xfId="2" applyFont="1" applyBorder="1" applyAlignment="1">
      <alignment horizontal="center" vertical="center"/>
    </xf>
    <xf numFmtId="41" fontId="12" fillId="0" borderId="101" xfId="3" applyNumberFormat="1" applyFont="1" applyBorder="1" applyAlignment="1">
      <alignment vertical="center"/>
    </xf>
    <xf numFmtId="41" fontId="12" fillId="0" borderId="54" xfId="3" applyNumberFormat="1" applyFont="1" applyFill="1" applyBorder="1" applyAlignment="1" applyProtection="1">
      <alignment vertical="center"/>
    </xf>
    <xf numFmtId="41" fontId="12" fillId="0" borderId="54" xfId="3" applyNumberFormat="1" applyFont="1" applyBorder="1" applyAlignment="1">
      <alignment vertical="center"/>
    </xf>
    <xf numFmtId="41" fontId="12" fillId="0" borderId="54" xfId="5" applyNumberFormat="1" applyFont="1" applyFill="1" applyBorder="1" applyAlignment="1">
      <alignment vertical="center"/>
    </xf>
    <xf numFmtId="0" fontId="10" fillId="0" borderId="104" xfId="2" applyFont="1" applyBorder="1" applyAlignment="1">
      <alignment horizontal="distributed" vertical="center" indent="1"/>
    </xf>
    <xf numFmtId="41" fontId="12" fillId="0" borderId="105" xfId="2" applyNumberFormat="1" applyFont="1" applyBorder="1" applyAlignment="1">
      <alignment vertical="center"/>
    </xf>
    <xf numFmtId="41" fontId="12" fillId="0" borderId="54" xfId="2" applyNumberFormat="1" applyFont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34" xfId="0" applyFont="1" applyFill="1" applyBorder="1" applyAlignment="1">
      <alignment horizontal="right" vertical="center"/>
    </xf>
    <xf numFmtId="41" fontId="20" fillId="24" borderId="0" xfId="2" applyNumberFormat="1" applyFont="1" applyFill="1" applyBorder="1" applyAlignment="1">
      <alignment vertical="center"/>
    </xf>
    <xf numFmtId="41" fontId="10" fillId="0" borderId="1" xfId="2" applyNumberFormat="1" applyFont="1" applyFill="1" applyBorder="1" applyAlignment="1">
      <alignment horizontal="left" vertical="center" wrapText="1"/>
    </xf>
    <xf numFmtId="41" fontId="10" fillId="0" borderId="2" xfId="2" applyNumberFormat="1" applyFont="1" applyFill="1" applyBorder="1" applyAlignment="1">
      <alignment horizontal="right" vertical="center"/>
    </xf>
    <xf numFmtId="41" fontId="10" fillId="0" borderId="6" xfId="2" applyNumberFormat="1" applyFont="1" applyFill="1" applyBorder="1" applyAlignment="1">
      <alignment horizontal="left" vertical="center"/>
    </xf>
    <xf numFmtId="41" fontId="10" fillId="0" borderId="7" xfId="2" applyNumberFormat="1" applyFont="1" applyFill="1" applyBorder="1" applyAlignment="1">
      <alignment horizontal="left" vertical="center"/>
    </xf>
    <xf numFmtId="41" fontId="10" fillId="0" borderId="46" xfId="2" applyNumberFormat="1" applyFont="1" applyFill="1" applyBorder="1" applyAlignment="1">
      <alignment horizontal="center" vertical="center"/>
    </xf>
    <xf numFmtId="41" fontId="12" fillId="0" borderId="0" xfId="2" applyNumberFormat="1" applyFont="1" applyFill="1" applyBorder="1" applyAlignment="1">
      <alignment horizontal="right" vertical="center"/>
    </xf>
    <xf numFmtId="41" fontId="9" fillId="0" borderId="0" xfId="2" applyNumberFormat="1" applyFont="1" applyFill="1" applyBorder="1"/>
    <xf numFmtId="41" fontId="9" fillId="0" borderId="0" xfId="2" applyNumberFormat="1" applyFont="1" applyFill="1" applyBorder="1" applyAlignment="1">
      <alignment horizontal="right"/>
    </xf>
    <xf numFmtId="41" fontId="10" fillId="0" borderId="47" xfId="2" applyNumberFormat="1" applyFont="1" applyFill="1" applyBorder="1" applyAlignment="1">
      <alignment horizontal="center" vertical="center"/>
    </xf>
    <xf numFmtId="41" fontId="12" fillId="0" borderId="50" xfId="2" applyNumberFormat="1" applyFont="1" applyFill="1" applyBorder="1" applyAlignment="1">
      <alignment vertical="center"/>
    </xf>
    <xf numFmtId="41" fontId="9" fillId="0" borderId="0" xfId="2" applyNumberFormat="1" applyFont="1" applyFill="1" applyBorder="1" applyAlignment="1">
      <alignment vertical="center"/>
    </xf>
    <xf numFmtId="41" fontId="12" fillId="0" borderId="50" xfId="2" applyNumberFormat="1" applyFont="1" applyFill="1" applyBorder="1" applyAlignment="1">
      <alignment horizontal="right" vertical="center"/>
    </xf>
    <xf numFmtId="41" fontId="12" fillId="0" borderId="0" xfId="2" applyNumberFormat="1" applyFont="1" applyFill="1" applyBorder="1" applyAlignment="1">
      <alignment horizontal="center" vertical="center"/>
    </xf>
    <xf numFmtId="38" fontId="20" fillId="0" borderId="46" xfId="9" applyFont="1" applyFill="1" applyBorder="1" applyAlignment="1">
      <alignment horizontal="center" vertical="center" wrapText="1"/>
    </xf>
    <xf numFmtId="38" fontId="20" fillId="0" borderId="46" xfId="9" applyFont="1" applyFill="1" applyBorder="1" applyAlignment="1">
      <alignment horizontal="center" vertical="center"/>
    </xf>
    <xf numFmtId="179" fontId="13" fillId="0" borderId="0" xfId="9" applyNumberFormat="1" applyFont="1" applyFill="1" applyBorder="1" applyAlignment="1">
      <alignment horizontal="right" vertical="center"/>
    </xf>
    <xf numFmtId="41" fontId="10" fillId="0" borderId="0" xfId="2" applyNumberFormat="1" applyFont="1" applyFill="1" applyBorder="1" applyAlignment="1">
      <alignment vertical="center"/>
    </xf>
    <xf numFmtId="41" fontId="12" fillId="0" borderId="59" xfId="2" applyNumberFormat="1" applyFont="1" applyFill="1" applyBorder="1" applyAlignment="1">
      <alignment vertical="center"/>
    </xf>
    <xf numFmtId="41" fontId="13" fillId="0" borderId="6" xfId="2" applyNumberFormat="1" applyFont="1" applyFill="1" applyBorder="1" applyAlignment="1">
      <alignment vertical="center"/>
    </xf>
    <xf numFmtId="41" fontId="12" fillId="0" borderId="0" xfId="2" applyNumberFormat="1" applyFont="1" applyBorder="1" applyAlignment="1">
      <alignment horizontal="right" vertical="center"/>
    </xf>
    <xf numFmtId="38" fontId="20" fillId="0" borderId="9" xfId="9" applyFont="1" applyFill="1" applyBorder="1" applyAlignment="1">
      <alignment horizontal="center" vertical="center"/>
    </xf>
    <xf numFmtId="38" fontId="20" fillId="0" borderId="48" xfId="9" applyFont="1" applyFill="1" applyBorder="1" applyAlignment="1">
      <alignment horizontal="center" vertical="center"/>
    </xf>
    <xf numFmtId="0" fontId="34" fillId="24" borderId="0" xfId="10" applyFont="1" applyFill="1" applyBorder="1">
      <alignment vertical="center"/>
    </xf>
    <xf numFmtId="0" fontId="34" fillId="24" borderId="0" xfId="10" applyFont="1" applyFill="1">
      <alignment vertical="center"/>
    </xf>
    <xf numFmtId="0" fontId="20" fillId="24" borderId="0" xfId="10" applyFont="1" applyFill="1" applyBorder="1" applyAlignment="1">
      <alignment horizontal="left" vertical="center"/>
    </xf>
    <xf numFmtId="0" fontId="9" fillId="24" borderId="0" xfId="10" applyFont="1" applyFill="1" applyBorder="1" applyAlignment="1">
      <alignment horizontal="right" vertical="center"/>
    </xf>
    <xf numFmtId="38" fontId="35" fillId="24" borderId="0" xfId="9" applyFont="1" applyFill="1" applyBorder="1" applyAlignment="1">
      <alignment horizontal="left"/>
    </xf>
    <xf numFmtId="0" fontId="20" fillId="24" borderId="0" xfId="10" applyFont="1" applyFill="1" applyBorder="1">
      <alignment vertical="center"/>
    </xf>
    <xf numFmtId="0" fontId="20" fillId="24" borderId="0" xfId="10" applyFont="1" applyFill="1">
      <alignment vertical="center"/>
    </xf>
    <xf numFmtId="38" fontId="10" fillId="24" borderId="0" xfId="9" applyFont="1" applyFill="1" applyBorder="1" applyAlignment="1">
      <alignment wrapText="1"/>
    </xf>
    <xf numFmtId="0" fontId="31" fillId="24" borderId="0" xfId="10" applyFont="1" applyFill="1" applyBorder="1" applyAlignment="1">
      <alignment horizontal="right" vertical="center"/>
    </xf>
    <xf numFmtId="0" fontId="14" fillId="24" borderId="0" xfId="10" applyFont="1" applyFill="1" applyBorder="1">
      <alignment vertical="center"/>
    </xf>
    <xf numFmtId="0" fontId="14" fillId="24" borderId="0" xfId="10" applyFont="1" applyFill="1">
      <alignment vertical="center"/>
    </xf>
    <xf numFmtId="38" fontId="10" fillId="24" borderId="0" xfId="9" applyFont="1" applyFill="1" applyBorder="1" applyAlignment="1">
      <alignment horizontal="center" vertical="center"/>
    </xf>
    <xf numFmtId="0" fontId="10" fillId="24" borderId="0" xfId="10" applyFont="1" applyFill="1" applyBorder="1" applyAlignment="1">
      <alignment horizontal="center" vertical="center"/>
    </xf>
    <xf numFmtId="38" fontId="10" fillId="24" borderId="0" xfId="9" applyFont="1" applyFill="1" applyBorder="1" applyAlignment="1">
      <alignment horizontal="center" vertical="center" wrapText="1"/>
    </xf>
    <xf numFmtId="38" fontId="10" fillId="24" borderId="0" xfId="9" applyFont="1" applyFill="1" applyBorder="1" applyAlignment="1"/>
    <xf numFmtId="0" fontId="31" fillId="24" borderId="0" xfId="10" applyFont="1" applyFill="1" applyBorder="1" applyAlignment="1">
      <alignment horizontal="left" vertical="center"/>
    </xf>
    <xf numFmtId="0" fontId="14" fillId="24" borderId="0" xfId="10" applyFont="1" applyFill="1" applyBorder="1" applyAlignment="1">
      <alignment horizontal="left" vertical="center"/>
    </xf>
    <xf numFmtId="179" fontId="10" fillId="24" borderId="0" xfId="9" applyNumberFormat="1" applyFont="1" applyFill="1" applyBorder="1" applyAlignment="1">
      <alignment horizontal="right" vertical="center"/>
    </xf>
    <xf numFmtId="41" fontId="10" fillId="24" borderId="0" xfId="9" applyNumberFormat="1" applyFont="1" applyFill="1" applyBorder="1" applyAlignment="1">
      <alignment horizontal="right" vertical="center"/>
    </xf>
    <xf numFmtId="38" fontId="31" fillId="24" borderId="0" xfId="9" applyFont="1" applyFill="1" applyBorder="1" applyAlignment="1">
      <alignment horizontal="center" vertical="center"/>
    </xf>
    <xf numFmtId="0" fontId="20" fillId="24" borderId="0" xfId="10" applyFont="1" applyFill="1" applyBorder="1" applyAlignment="1">
      <alignment horizontal="center" vertical="center"/>
    </xf>
    <xf numFmtId="38" fontId="20" fillId="24" borderId="0" xfId="9" applyFont="1" applyFill="1" applyBorder="1" applyAlignment="1">
      <alignment horizontal="center" vertical="center"/>
    </xf>
    <xf numFmtId="179" fontId="11" fillId="24" borderId="0" xfId="9" applyNumberFormat="1" applyFont="1" applyFill="1" applyBorder="1" applyAlignment="1">
      <alignment horizontal="right" vertical="center"/>
    </xf>
    <xf numFmtId="179" fontId="10" fillId="24" borderId="0" xfId="9" applyNumberFormat="1" applyFont="1" applyFill="1" applyBorder="1" applyAlignment="1">
      <alignment vertical="center"/>
    </xf>
    <xf numFmtId="0" fontId="9" fillId="24" borderId="0" xfId="10" applyFont="1" applyFill="1" applyBorder="1" applyAlignment="1"/>
    <xf numFmtId="0" fontId="9" fillId="24" borderId="0" xfId="10" applyFont="1" applyFill="1" applyBorder="1" applyAlignment="1">
      <alignment horizontal="left"/>
    </xf>
    <xf numFmtId="38" fontId="9" fillId="24" borderId="0" xfId="9" applyFont="1" applyFill="1" applyBorder="1" applyAlignment="1">
      <alignment horizontal="right"/>
    </xf>
    <xf numFmtId="0" fontId="9" fillId="24" borderId="0" xfId="10" applyFont="1" applyFill="1" applyAlignment="1"/>
    <xf numFmtId="179" fontId="12" fillId="0" borderId="81" xfId="9" applyNumberFormat="1" applyFont="1" applyFill="1" applyBorder="1" applyAlignment="1">
      <alignment horizontal="right" vertical="center"/>
    </xf>
    <xf numFmtId="177" fontId="12" fillId="0" borderId="81" xfId="9" applyNumberFormat="1" applyFont="1" applyFill="1" applyBorder="1" applyAlignment="1">
      <alignment horizontal="right" vertical="center"/>
    </xf>
    <xf numFmtId="41" fontId="12" fillId="0" borderId="81" xfId="9" applyNumberFormat="1" applyFont="1" applyFill="1" applyBorder="1" applyAlignment="1">
      <alignment horizontal="right" vertical="center"/>
    </xf>
    <xf numFmtId="38" fontId="13" fillId="0" borderId="81" xfId="9" applyFont="1" applyFill="1" applyBorder="1" applyAlignment="1">
      <alignment vertical="center"/>
    </xf>
    <xf numFmtId="179" fontId="12" fillId="0" borderId="81" xfId="9" applyNumberFormat="1" applyFont="1" applyFill="1" applyBorder="1" applyAlignment="1">
      <alignment vertical="center"/>
    </xf>
    <xf numFmtId="177" fontId="12" fillId="0" borderId="0" xfId="9" applyNumberFormat="1" applyFont="1" applyFill="1" applyAlignment="1">
      <alignment vertical="center"/>
    </xf>
    <xf numFmtId="177" fontId="12" fillId="0" borderId="81" xfId="10" applyNumberFormat="1" applyFont="1" applyFill="1" applyBorder="1" applyAlignment="1">
      <alignment vertical="center"/>
    </xf>
    <xf numFmtId="177" fontId="13" fillId="0" borderId="81" xfId="10" applyNumberFormat="1" applyFont="1" applyFill="1" applyBorder="1" applyAlignment="1">
      <alignment vertical="center"/>
    </xf>
    <xf numFmtId="177" fontId="12" fillId="0" borderId="0" xfId="9" applyNumberFormat="1" applyFont="1" applyFill="1" applyBorder="1" applyAlignment="1">
      <alignment vertical="center"/>
    </xf>
    <xf numFmtId="179" fontId="12" fillId="0" borderId="59" xfId="9" applyNumberFormat="1" applyFont="1" applyFill="1" applyBorder="1" applyAlignment="1">
      <alignment horizontal="right" vertical="center"/>
    </xf>
    <xf numFmtId="179" fontId="12" fillId="0" borderId="88" xfId="9" applyNumberFormat="1" applyFont="1" applyFill="1" applyBorder="1" applyAlignment="1">
      <alignment horizontal="right" vertical="center"/>
    </xf>
    <xf numFmtId="179" fontId="13" fillId="0" borderId="81" xfId="9" applyNumberFormat="1" applyFont="1" applyFill="1" applyBorder="1" applyAlignment="1">
      <alignment horizontal="right" vertical="center"/>
    </xf>
    <xf numFmtId="184" fontId="12" fillId="0" borderId="0" xfId="9" applyNumberFormat="1" applyFont="1" applyFill="1" applyAlignment="1">
      <alignment horizontal="right" vertical="center"/>
    </xf>
    <xf numFmtId="184" fontId="12" fillId="0" borderId="81" xfId="9" applyNumberFormat="1" applyFont="1" applyFill="1" applyBorder="1" applyAlignment="1">
      <alignment horizontal="right" vertical="center"/>
    </xf>
    <xf numFmtId="179" fontId="13" fillId="0" borderId="0" xfId="9" applyNumberFormat="1" applyFont="1" applyFill="1" applyBorder="1" applyAlignment="1">
      <alignment vertical="center"/>
    </xf>
    <xf numFmtId="179" fontId="13" fillId="0" borderId="81" xfId="9" applyNumberFormat="1" applyFont="1" applyFill="1" applyBorder="1" applyAlignment="1">
      <alignment vertical="center"/>
    </xf>
    <xf numFmtId="177" fontId="12" fillId="0" borderId="88" xfId="10" applyNumberFormat="1" applyFont="1" applyFill="1" applyBorder="1" applyAlignment="1">
      <alignment vertical="center"/>
    </xf>
    <xf numFmtId="0" fontId="20" fillId="0" borderId="0" xfId="10" applyFont="1" applyFill="1" applyBorder="1" applyAlignment="1">
      <alignment horizontal="left" vertical="center"/>
    </xf>
    <xf numFmtId="0" fontId="14" fillId="0" borderId="82" xfId="10" applyFont="1" applyFill="1" applyBorder="1" applyAlignment="1">
      <alignment horizontal="left" vertical="center"/>
    </xf>
    <xf numFmtId="0" fontId="9" fillId="0" borderId="0" xfId="10" applyFont="1" applyFill="1" applyBorder="1" applyAlignment="1">
      <alignment horizontal="left"/>
    </xf>
    <xf numFmtId="0" fontId="14" fillId="0" borderId="0" xfId="10" applyFont="1" applyFill="1" applyBorder="1" applyAlignment="1">
      <alignment horizontal="left" vertical="center"/>
    </xf>
    <xf numFmtId="0" fontId="9" fillId="0" borderId="0" xfId="10" applyFont="1" applyFill="1" applyBorder="1" applyAlignment="1">
      <alignment horizontal="right" vertical="center"/>
    </xf>
    <xf numFmtId="177" fontId="13" fillId="0" borderId="0" xfId="9" applyNumberFormat="1" applyFont="1" applyFill="1" applyAlignment="1">
      <alignment vertical="center"/>
    </xf>
    <xf numFmtId="0" fontId="20" fillId="0" borderId="34" xfId="10" applyFont="1" applyFill="1" applyBorder="1" applyAlignment="1">
      <alignment horizontal="left" vertical="center"/>
    </xf>
    <xf numFmtId="0" fontId="20" fillId="0" borderId="34" xfId="10" applyFont="1" applyFill="1" applyBorder="1">
      <alignment vertical="center"/>
    </xf>
    <xf numFmtId="0" fontId="9" fillId="0" borderId="34" xfId="10" applyFont="1" applyFill="1" applyBorder="1" applyAlignment="1">
      <alignment horizontal="right" vertical="center"/>
    </xf>
    <xf numFmtId="38" fontId="35" fillId="0" borderId="34" xfId="9" applyFont="1" applyFill="1" applyBorder="1" applyAlignment="1">
      <alignment horizontal="left"/>
    </xf>
    <xf numFmtId="38" fontId="35" fillId="0" borderId="0" xfId="9" applyFont="1" applyFill="1" applyAlignment="1">
      <alignment horizontal="left"/>
    </xf>
    <xf numFmtId="0" fontId="31" fillId="0" borderId="2" xfId="10" applyFont="1" applyFill="1" applyBorder="1" applyAlignment="1">
      <alignment horizontal="right" vertical="top"/>
    </xf>
    <xf numFmtId="38" fontId="26" fillId="0" borderId="0" xfId="9" applyFont="1" applyFill="1" applyBorder="1" applyAlignment="1">
      <alignment wrapText="1"/>
    </xf>
    <xf numFmtId="0" fontId="31" fillId="0" borderId="2" xfId="10" applyFont="1" applyFill="1" applyBorder="1" applyAlignment="1">
      <alignment horizontal="right" vertical="center"/>
    </xf>
    <xf numFmtId="38" fontId="10" fillId="0" borderId="0" xfId="9" applyFont="1" applyFill="1" applyBorder="1" applyAlignment="1">
      <alignment vertical="center"/>
    </xf>
    <xf numFmtId="38" fontId="21" fillId="0" borderId="0" xfId="9" applyFont="1" applyFill="1" applyBorder="1" applyAlignment="1">
      <alignment horizontal="center" vertical="center"/>
    </xf>
    <xf numFmtId="38" fontId="10" fillId="0" borderId="0" xfId="9" applyFont="1" applyFill="1" applyBorder="1" applyAlignment="1">
      <alignment wrapText="1"/>
    </xf>
    <xf numFmtId="0" fontId="31" fillId="0" borderId="7" xfId="10" applyFont="1" applyFill="1" applyBorder="1" applyAlignment="1">
      <alignment horizontal="left" vertical="center"/>
    </xf>
    <xf numFmtId="38" fontId="10" fillId="0" borderId="0" xfId="9" applyFont="1" applyFill="1" applyBorder="1" applyAlignment="1">
      <alignment horizontal="center" vertical="center"/>
    </xf>
    <xf numFmtId="0" fontId="10" fillId="0" borderId="0" xfId="10" applyFont="1" applyFill="1" applyBorder="1" applyAlignment="1">
      <alignment horizontal="center" vertical="center"/>
    </xf>
    <xf numFmtId="38" fontId="10" fillId="0" borderId="0" xfId="9" applyFont="1" applyFill="1" applyBorder="1" applyAlignment="1">
      <alignment horizontal="center" vertical="center" wrapText="1"/>
    </xf>
    <xf numFmtId="38" fontId="10" fillId="0" borderId="0" xfId="9" applyFont="1" applyFill="1" applyBorder="1" applyAlignment="1"/>
    <xf numFmtId="38" fontId="10" fillId="0" borderId="17" xfId="9" applyFont="1" applyFill="1" applyBorder="1" applyAlignment="1">
      <alignment horizontal="distributed" vertical="center" indent="1"/>
    </xf>
    <xf numFmtId="38" fontId="10" fillId="0" borderId="80" xfId="9" applyFont="1" applyFill="1" applyBorder="1" applyAlignment="1">
      <alignment horizontal="distributed" vertical="center" indent="1"/>
    </xf>
    <xf numFmtId="177" fontId="13" fillId="0" borderId="0" xfId="10" applyNumberFormat="1" applyFont="1" applyFill="1" applyBorder="1" applyAlignment="1">
      <alignment vertical="center"/>
    </xf>
    <xf numFmtId="177" fontId="12" fillId="0" borderId="0" xfId="10" applyNumberFormat="1" applyFont="1" applyFill="1" applyBorder="1" applyAlignment="1">
      <alignment vertical="center"/>
    </xf>
    <xf numFmtId="0" fontId="14" fillId="0" borderId="82" xfId="10" applyFont="1" applyFill="1" applyBorder="1">
      <alignment vertical="center"/>
    </xf>
    <xf numFmtId="0" fontId="14" fillId="0" borderId="34" xfId="10" applyFont="1" applyFill="1" applyBorder="1" applyAlignment="1">
      <alignment horizontal="left" vertical="center"/>
    </xf>
    <xf numFmtId="0" fontId="14" fillId="0" borderId="34" xfId="10" applyFont="1" applyFill="1" applyBorder="1">
      <alignment vertical="center"/>
    </xf>
    <xf numFmtId="0" fontId="14" fillId="0" borderId="1" xfId="10" applyFont="1" applyFill="1" applyBorder="1" applyAlignment="1">
      <alignment horizontal="left" vertical="center"/>
    </xf>
    <xf numFmtId="0" fontId="16" fillId="0" borderId="34" xfId="10" applyFont="1" applyFill="1" applyBorder="1">
      <alignment vertical="center"/>
    </xf>
    <xf numFmtId="0" fontId="16" fillId="0" borderId="34" xfId="10" applyFont="1" applyFill="1" applyBorder="1" applyAlignment="1">
      <alignment horizontal="left" vertical="center"/>
    </xf>
    <xf numFmtId="38" fontId="31" fillId="0" borderId="0" xfId="9" applyFont="1" applyFill="1" applyBorder="1" applyAlignment="1">
      <alignment vertical="center" wrapText="1"/>
    </xf>
    <xf numFmtId="0" fontId="14" fillId="0" borderId="0" xfId="10" applyFont="1" applyFill="1">
      <alignment vertical="center"/>
    </xf>
    <xf numFmtId="0" fontId="31" fillId="0" borderId="83" xfId="10" applyFont="1" applyFill="1" applyBorder="1" applyAlignment="1">
      <alignment vertical="center" shrinkToFit="1"/>
    </xf>
    <xf numFmtId="38" fontId="20" fillId="0" borderId="0" xfId="9" applyFont="1" applyFill="1" applyBorder="1" applyAlignment="1">
      <alignment vertical="center" wrapText="1"/>
    </xf>
    <xf numFmtId="0" fontId="20" fillId="0" borderId="0" xfId="10" applyFont="1" applyFill="1" applyBorder="1" applyAlignment="1">
      <alignment horizontal="center" vertical="center"/>
    </xf>
    <xf numFmtId="38" fontId="20" fillId="0" borderId="0" xfId="9" applyFont="1" applyFill="1" applyBorder="1" applyAlignment="1">
      <alignment horizontal="center" vertical="center"/>
    </xf>
    <xf numFmtId="0" fontId="31" fillId="0" borderId="86" xfId="10" applyFont="1" applyFill="1" applyBorder="1" applyAlignment="1">
      <alignment horizontal="center" vertical="center"/>
    </xf>
    <xf numFmtId="38" fontId="20" fillId="0" borderId="0" xfId="9" applyFont="1" applyFill="1" applyBorder="1" applyAlignment="1">
      <alignment vertical="center"/>
    </xf>
    <xf numFmtId="0" fontId="16" fillId="0" borderId="0" xfId="10" applyFont="1" applyFill="1" applyBorder="1" applyAlignment="1">
      <alignment horizontal="left" vertical="center"/>
    </xf>
    <xf numFmtId="179" fontId="12" fillId="0" borderId="88" xfId="9" applyNumberFormat="1" applyFont="1" applyFill="1" applyBorder="1" applyAlignment="1">
      <alignment vertical="center"/>
    </xf>
    <xf numFmtId="0" fontId="9" fillId="0" borderId="0" xfId="10" applyFont="1" applyFill="1" applyBorder="1" applyAlignment="1"/>
    <xf numFmtId="38" fontId="9" fillId="0" borderId="0" xfId="9" applyFont="1" applyFill="1" applyBorder="1" applyAlignment="1">
      <alignment horizontal="right"/>
    </xf>
    <xf numFmtId="0" fontId="9" fillId="0" borderId="0" xfId="10" applyFont="1" applyFill="1" applyAlignment="1"/>
    <xf numFmtId="0" fontId="9" fillId="0" borderId="0" xfId="10" applyFont="1" applyFill="1" applyBorder="1" applyAlignment="1">
      <alignment horizontal="right"/>
    </xf>
    <xf numFmtId="38" fontId="20" fillId="0" borderId="48" xfId="9" applyFont="1" applyFill="1" applyBorder="1" applyAlignment="1">
      <alignment horizontal="center" vertical="center"/>
    </xf>
    <xf numFmtId="41" fontId="9" fillId="0" borderId="1" xfId="2" applyNumberFormat="1" applyFont="1" applyBorder="1" applyAlignment="1">
      <alignment horizontal="center"/>
    </xf>
    <xf numFmtId="41" fontId="9" fillId="0" borderId="1" xfId="2" applyNumberFormat="1" applyFont="1" applyBorder="1"/>
    <xf numFmtId="41" fontId="12" fillId="0" borderId="34" xfId="2" applyNumberFormat="1" applyFont="1" applyFill="1" applyBorder="1" applyAlignment="1">
      <alignment vertical="center"/>
    </xf>
    <xf numFmtId="41" fontId="12" fillId="0" borderId="110" xfId="2" applyNumberFormat="1" applyFont="1" applyFill="1" applyBorder="1" applyAlignment="1">
      <alignment vertical="center"/>
    </xf>
    <xf numFmtId="41" fontId="12" fillId="0" borderId="34" xfId="2" applyNumberFormat="1" applyFont="1" applyBorder="1" applyAlignment="1">
      <alignment vertical="center"/>
    </xf>
    <xf numFmtId="41" fontId="12" fillId="0" borderId="110" xfId="2" applyNumberFormat="1" applyFont="1" applyBorder="1" applyAlignment="1">
      <alignment vertical="center"/>
    </xf>
    <xf numFmtId="41" fontId="12" fillId="0" borderId="34" xfId="2" applyNumberFormat="1" applyFont="1" applyFill="1" applyBorder="1" applyAlignment="1">
      <alignment horizontal="right" vertical="center"/>
    </xf>
    <xf numFmtId="41" fontId="10" fillId="0" borderId="48" xfId="2" applyNumberFormat="1" applyFont="1" applyFill="1" applyBorder="1" applyAlignment="1">
      <alignment horizontal="center" vertical="center"/>
    </xf>
    <xf numFmtId="41" fontId="12" fillId="0" borderId="110" xfId="2" applyNumberFormat="1" applyFont="1" applyFill="1" applyBorder="1" applyAlignment="1">
      <alignment horizontal="right" vertical="center"/>
    </xf>
    <xf numFmtId="41" fontId="12" fillId="0" borderId="54" xfId="2" applyNumberFormat="1" applyFont="1" applyFill="1" applyBorder="1" applyAlignment="1">
      <alignment horizontal="right" vertical="center"/>
    </xf>
    <xf numFmtId="41" fontId="12" fillId="0" borderId="54" xfId="2" applyNumberFormat="1" applyFont="1" applyFill="1" applyBorder="1" applyAlignment="1">
      <alignment vertical="center"/>
    </xf>
    <xf numFmtId="41" fontId="12" fillId="0" borderId="59" xfId="2" applyNumberFormat="1" applyFont="1" applyFill="1" applyBorder="1" applyAlignment="1">
      <alignment horizontal="right" vertical="center"/>
    </xf>
    <xf numFmtId="41" fontId="13" fillId="0" borderId="52" xfId="2" applyNumberFormat="1" applyFont="1" applyFill="1" applyBorder="1" applyAlignment="1">
      <alignment horizontal="right" vertical="center"/>
    </xf>
    <xf numFmtId="41" fontId="13" fillId="0" borderId="56" xfId="2" applyNumberFormat="1" applyFont="1" applyFill="1" applyBorder="1" applyAlignment="1">
      <alignment horizontal="right" vertical="center"/>
    </xf>
    <xf numFmtId="41" fontId="12" fillId="0" borderId="112" xfId="2" applyNumberFormat="1" applyFont="1" applyFill="1" applyBorder="1" applyAlignment="1">
      <alignment vertical="center"/>
    </xf>
    <xf numFmtId="41" fontId="12" fillId="0" borderId="113" xfId="2" applyNumberFormat="1" applyFont="1" applyFill="1" applyBorder="1" applyAlignment="1">
      <alignment horizontal="right" vertical="center"/>
    </xf>
    <xf numFmtId="41" fontId="12" fillId="0" borderId="6" xfId="2" applyNumberFormat="1" applyFont="1" applyFill="1" applyBorder="1" applyAlignment="1">
      <alignment horizontal="right" vertical="center"/>
    </xf>
    <xf numFmtId="41" fontId="9" fillId="0" borderId="1" xfId="2" applyNumberFormat="1" applyFont="1" applyFill="1" applyBorder="1" applyAlignment="1">
      <alignment horizontal="center"/>
    </xf>
    <xf numFmtId="41" fontId="12" fillId="0" borderId="114" xfId="2" applyNumberFormat="1" applyFont="1" applyBorder="1" applyAlignment="1">
      <alignment vertical="center"/>
    </xf>
    <xf numFmtId="41" fontId="13" fillId="0" borderId="62" xfId="2" applyNumberFormat="1" applyFont="1" applyFill="1" applyBorder="1" applyAlignment="1" applyProtection="1">
      <alignment vertical="center"/>
    </xf>
    <xf numFmtId="41" fontId="13" fillId="0" borderId="56" xfId="2" applyNumberFormat="1" applyFont="1" applyFill="1" applyBorder="1" applyAlignment="1" applyProtection="1">
      <alignment vertical="center"/>
    </xf>
    <xf numFmtId="41" fontId="13" fillId="0" borderId="115" xfId="2" applyNumberFormat="1" applyFont="1" applyFill="1" applyBorder="1" applyAlignment="1" applyProtection="1">
      <alignment vertical="center"/>
    </xf>
    <xf numFmtId="0" fontId="21" fillId="0" borderId="116" xfId="2" applyFont="1" applyFill="1" applyBorder="1" applyAlignment="1">
      <alignment horizontal="distributed"/>
    </xf>
    <xf numFmtId="41" fontId="13" fillId="0" borderId="62" xfId="2" applyNumberFormat="1" applyFont="1" applyFill="1" applyBorder="1" applyAlignment="1" applyProtection="1">
      <alignment vertical="center"/>
      <protection locked="0"/>
    </xf>
    <xf numFmtId="41" fontId="13" fillId="0" borderId="56" xfId="2" applyNumberFormat="1" applyFont="1" applyFill="1" applyBorder="1" applyAlignment="1" applyProtection="1">
      <alignment vertical="center"/>
      <protection locked="0"/>
    </xf>
    <xf numFmtId="41" fontId="13" fillId="0" borderId="115" xfId="2" applyNumberFormat="1" applyFont="1" applyFill="1" applyBorder="1" applyAlignment="1" applyProtection="1">
      <alignment vertical="center"/>
      <protection locked="0"/>
    </xf>
    <xf numFmtId="0" fontId="10" fillId="0" borderId="0" xfId="2" applyFont="1" applyBorder="1"/>
    <xf numFmtId="0" fontId="10" fillId="0" borderId="117" xfId="2" applyFont="1" applyBorder="1" applyAlignment="1">
      <alignment horizontal="right" vertical="center"/>
    </xf>
    <xf numFmtId="0" fontId="10" fillId="0" borderId="118" xfId="2" applyFont="1" applyBorder="1" applyAlignment="1">
      <alignment vertical="center"/>
    </xf>
    <xf numFmtId="0" fontId="10" fillId="0" borderId="119" xfId="2" applyFont="1" applyBorder="1" applyAlignment="1">
      <alignment horizontal="distributed" vertical="center" indent="1"/>
    </xf>
    <xf numFmtId="0" fontId="10" fillId="0" borderId="120" xfId="2" applyFont="1" applyBorder="1" applyAlignment="1">
      <alignment horizontal="distributed" vertical="center" indent="1"/>
    </xf>
    <xf numFmtId="0" fontId="10" fillId="0" borderId="120" xfId="2" applyFont="1" applyBorder="1" applyAlignment="1">
      <alignment horizontal="left" vertical="center" indent="1"/>
    </xf>
    <xf numFmtId="0" fontId="21" fillId="0" borderId="121" xfId="2" applyFont="1" applyFill="1" applyBorder="1" applyAlignment="1">
      <alignment horizontal="distributed"/>
    </xf>
    <xf numFmtId="0" fontId="10" fillId="0" borderId="122" xfId="2" applyFont="1" applyBorder="1" applyAlignment="1">
      <alignment horizontal="centerContinuous" vertical="center"/>
    </xf>
    <xf numFmtId="0" fontId="10" fillId="0" borderId="123" xfId="2" applyFont="1" applyBorder="1" applyAlignment="1">
      <alignment horizontal="center" vertical="center"/>
    </xf>
    <xf numFmtId="41" fontId="12" fillId="0" borderId="124" xfId="3" applyNumberFormat="1" applyFont="1" applyBorder="1" applyAlignment="1">
      <alignment vertical="center"/>
    </xf>
    <xf numFmtId="41" fontId="12" fillId="0" borderId="125" xfId="3" applyNumberFormat="1" applyFont="1" applyBorder="1" applyAlignment="1">
      <alignment vertical="center"/>
    </xf>
    <xf numFmtId="41" fontId="12" fillId="0" borderId="125" xfId="3" applyNumberFormat="1" applyFont="1" applyFill="1" applyBorder="1" applyAlignment="1" applyProtection="1">
      <alignment vertical="center"/>
      <protection locked="0"/>
    </xf>
    <xf numFmtId="41" fontId="13" fillId="0" borderId="126" xfId="2" applyNumberFormat="1" applyFont="1" applyFill="1" applyBorder="1" applyAlignment="1" applyProtection="1">
      <alignment vertical="center"/>
    </xf>
    <xf numFmtId="0" fontId="10" fillId="0" borderId="127" xfId="2" applyFont="1" applyBorder="1" applyAlignment="1">
      <alignment vertical="center"/>
    </xf>
    <xf numFmtId="41" fontId="12" fillId="0" borderId="125" xfId="2" applyNumberFormat="1" applyFont="1" applyBorder="1" applyAlignment="1">
      <alignment vertical="center"/>
    </xf>
    <xf numFmtId="41" fontId="13" fillId="0" borderId="126" xfId="2" applyNumberFormat="1" applyFont="1" applyFill="1" applyBorder="1" applyAlignment="1" applyProtection="1">
      <alignment vertical="center"/>
      <protection locked="0"/>
    </xf>
    <xf numFmtId="0" fontId="9" fillId="0" borderId="127" xfId="2" applyFont="1" applyBorder="1" applyAlignment="1">
      <alignment vertical="center"/>
    </xf>
    <xf numFmtId="0" fontId="9" fillId="0" borderId="125" xfId="2" applyFont="1" applyBorder="1" applyAlignment="1">
      <alignment vertical="center"/>
    </xf>
    <xf numFmtId="41" fontId="12" fillId="0" borderId="124" xfId="2" applyNumberFormat="1" applyFont="1" applyBorder="1" applyAlignment="1">
      <alignment vertical="center"/>
    </xf>
    <xf numFmtId="41" fontId="12" fillId="0" borderId="125" xfId="2" applyNumberFormat="1" applyFont="1" applyBorder="1" applyAlignment="1" applyProtection="1">
      <alignment vertical="center"/>
    </xf>
    <xf numFmtId="41" fontId="12" fillId="0" borderId="125" xfId="2" applyNumberFormat="1" applyFont="1" applyFill="1" applyBorder="1" applyAlignment="1" applyProtection="1">
      <alignment horizontal="right" vertical="center"/>
      <protection locked="0"/>
    </xf>
    <xf numFmtId="41" fontId="9" fillId="0" borderId="34" xfId="2" applyNumberFormat="1" applyFont="1" applyBorder="1" applyAlignment="1">
      <alignment horizontal="right" vertical="center"/>
    </xf>
    <xf numFmtId="41" fontId="12" fillId="0" borderId="1" xfId="2" applyNumberFormat="1" applyFont="1" applyBorder="1" applyAlignment="1">
      <alignment vertical="center"/>
    </xf>
    <xf numFmtId="0" fontId="9" fillId="0" borderId="1" xfId="2" applyFont="1" applyBorder="1" applyAlignment="1">
      <alignment horizontal="right" vertical="center"/>
    </xf>
    <xf numFmtId="0" fontId="9" fillId="0" borderId="0" xfId="7" applyFont="1" applyBorder="1" applyAlignment="1">
      <alignment horizontal="left" vertical="center"/>
    </xf>
    <xf numFmtId="41" fontId="12" fillId="0" borderId="1" xfId="2" applyNumberFormat="1" applyFont="1" applyFill="1" applyBorder="1" applyAlignment="1" applyProtection="1">
      <alignment vertical="center"/>
      <protection locked="0"/>
    </xf>
    <xf numFmtId="0" fontId="9" fillId="0" borderId="0" xfId="2" applyFont="1" applyBorder="1" applyAlignment="1">
      <alignment horizontal="right" vertical="center"/>
    </xf>
    <xf numFmtId="0" fontId="10" fillId="0" borderId="128" xfId="2" applyFont="1" applyBorder="1" applyAlignment="1">
      <alignment horizontal="right" vertical="center"/>
    </xf>
    <xf numFmtId="0" fontId="10" fillId="0" borderId="129" xfId="2" applyFont="1" applyBorder="1" applyAlignment="1">
      <alignment vertical="center"/>
    </xf>
    <xf numFmtId="0" fontId="10" fillId="0" borderId="130" xfId="2" applyFont="1" applyBorder="1" applyAlignment="1">
      <alignment horizontal="distributed" vertical="center" indent="1"/>
    </xf>
    <xf numFmtId="0" fontId="10" fillId="0" borderId="129" xfId="2" applyFont="1" applyBorder="1" applyAlignment="1">
      <alignment horizontal="distributed" vertical="center" indent="1"/>
    </xf>
    <xf numFmtId="0" fontId="31" fillId="0" borderId="129" xfId="2" applyFont="1" applyBorder="1" applyAlignment="1">
      <alignment horizontal="distributed" vertical="center" indent="1" shrinkToFit="1"/>
    </xf>
    <xf numFmtId="0" fontId="10" fillId="0" borderId="129" xfId="2" applyFont="1" applyBorder="1" applyAlignment="1">
      <alignment horizontal="distributed" vertical="center" indent="1" shrinkToFit="1"/>
    </xf>
    <xf numFmtId="0" fontId="21" fillId="0" borderId="131" xfId="2" applyFont="1" applyFill="1" applyBorder="1" applyAlignment="1">
      <alignment horizontal="distributed"/>
    </xf>
    <xf numFmtId="0" fontId="20" fillId="0" borderId="120" xfId="2" applyFont="1" applyBorder="1" applyAlignment="1">
      <alignment horizontal="distributed" vertical="center" indent="1"/>
    </xf>
    <xf numFmtId="0" fontId="31" fillId="0" borderId="132" xfId="2" applyFont="1" applyBorder="1" applyAlignment="1">
      <alignment horizontal="distributed" vertical="center" indent="1" shrinkToFit="1"/>
    </xf>
    <xf numFmtId="0" fontId="20" fillId="0" borderId="132" xfId="2" applyFont="1" applyBorder="1" applyAlignment="1">
      <alignment horizontal="distributed" vertical="center" indent="1"/>
    </xf>
    <xf numFmtId="0" fontId="10" fillId="0" borderId="132" xfId="2" applyFont="1" applyBorder="1" applyAlignment="1">
      <alignment horizontal="distributed" vertical="center" indent="1"/>
    </xf>
    <xf numFmtId="0" fontId="21" fillId="0" borderId="133" xfId="2" applyFont="1" applyFill="1" applyBorder="1" applyAlignment="1">
      <alignment horizontal="distributed"/>
    </xf>
    <xf numFmtId="0" fontId="20" fillId="0" borderId="129" xfId="2" applyFont="1" applyBorder="1" applyAlignment="1">
      <alignment horizontal="distributed" vertical="center" indent="1"/>
    </xf>
    <xf numFmtId="0" fontId="10" fillId="0" borderId="129" xfId="2" applyFont="1" applyBorder="1" applyAlignment="1">
      <alignment horizontal="distributed"/>
    </xf>
    <xf numFmtId="0" fontId="10" fillId="0" borderId="120" xfId="2" applyFont="1" applyBorder="1" applyAlignment="1">
      <alignment horizontal="distributed"/>
    </xf>
    <xf numFmtId="0" fontId="10" fillId="0" borderId="134" xfId="2" applyFont="1" applyBorder="1" applyAlignment="1">
      <alignment horizontal="distributed" vertical="center"/>
    </xf>
    <xf numFmtId="0" fontId="21" fillId="0" borderId="131" xfId="2" applyFont="1" applyFill="1" applyBorder="1" applyAlignment="1">
      <alignment horizontal="distributed" vertical="center"/>
    </xf>
    <xf numFmtId="0" fontId="11" fillId="0" borderId="136" xfId="8" applyFont="1" applyBorder="1" applyAlignment="1">
      <alignment horizontal="center" vertical="center"/>
    </xf>
    <xf numFmtId="177" fontId="13" fillId="0" borderId="135" xfId="8" applyNumberFormat="1" applyFont="1" applyBorder="1" applyAlignment="1" applyProtection="1">
      <alignment vertical="center"/>
    </xf>
    <xf numFmtId="177" fontId="13" fillId="0" borderId="135" xfId="8" applyNumberFormat="1" applyFont="1" applyFill="1" applyBorder="1" applyAlignment="1" applyProtection="1">
      <alignment vertical="center"/>
    </xf>
    <xf numFmtId="178" fontId="13" fillId="0" borderId="135" xfId="8" applyNumberFormat="1" applyFont="1" applyFill="1" applyBorder="1" applyAlignment="1" applyProtection="1">
      <alignment vertical="center"/>
    </xf>
    <xf numFmtId="0" fontId="10" fillId="0" borderId="138" xfId="8" applyFont="1" applyBorder="1" applyAlignment="1">
      <alignment horizontal="center" vertical="center"/>
    </xf>
    <xf numFmtId="177" fontId="12" fillId="0" borderId="137" xfId="8" applyNumberFormat="1" applyFont="1" applyBorder="1" applyAlignment="1" applyProtection="1">
      <alignment vertical="center"/>
    </xf>
    <xf numFmtId="177" fontId="12" fillId="0" borderId="137" xfId="8" applyNumberFormat="1" applyFont="1" applyFill="1" applyBorder="1" applyAlignment="1" applyProtection="1">
      <alignment vertical="center"/>
    </xf>
    <xf numFmtId="178" fontId="12" fillId="0" borderId="137" xfId="8" applyNumberFormat="1" applyFont="1" applyFill="1" applyBorder="1" applyAlignment="1" applyProtection="1">
      <alignment vertical="center"/>
    </xf>
    <xf numFmtId="0" fontId="11" fillId="0" borderId="140" xfId="8" applyFont="1" applyBorder="1" applyAlignment="1">
      <alignment horizontal="center" vertical="center"/>
    </xf>
    <xf numFmtId="177" fontId="13" fillId="0" borderId="139" xfId="8" applyNumberFormat="1" applyFont="1" applyBorder="1" applyAlignment="1" applyProtection="1">
      <alignment vertical="center"/>
    </xf>
    <xf numFmtId="177" fontId="13" fillId="0" borderId="139" xfId="8" applyNumberFormat="1" applyFont="1" applyFill="1" applyBorder="1" applyAlignment="1" applyProtection="1">
      <alignment vertical="center"/>
    </xf>
    <xf numFmtId="178" fontId="13" fillId="0" borderId="139" xfId="8" applyNumberFormat="1" applyFont="1" applyFill="1" applyBorder="1" applyAlignment="1" applyProtection="1">
      <alignment vertical="center"/>
    </xf>
    <xf numFmtId="177" fontId="11" fillId="0" borderId="136" xfId="8" applyNumberFormat="1" applyFont="1" applyFill="1" applyBorder="1" applyAlignment="1">
      <alignment horizontal="center" vertical="center"/>
    </xf>
    <xf numFmtId="177" fontId="10" fillId="0" borderId="58" xfId="8" applyNumberFormat="1" applyFont="1" applyFill="1" applyBorder="1" applyAlignment="1">
      <alignment horizontal="center" vertical="center"/>
    </xf>
    <xf numFmtId="177" fontId="10" fillId="0" borderId="138" xfId="8" applyNumberFormat="1" applyFont="1" applyFill="1" applyBorder="1" applyAlignment="1">
      <alignment horizontal="center" vertical="center"/>
    </xf>
    <xf numFmtId="177" fontId="11" fillId="0" borderId="140" xfId="8" applyNumberFormat="1" applyFont="1" applyFill="1" applyBorder="1" applyAlignment="1">
      <alignment horizontal="center" vertical="center"/>
    </xf>
    <xf numFmtId="177" fontId="10" fillId="0" borderId="67" xfId="8" applyNumberFormat="1" applyFont="1" applyFill="1" applyBorder="1" applyAlignment="1">
      <alignment horizontal="center" vertical="center"/>
    </xf>
    <xf numFmtId="0" fontId="10" fillId="0" borderId="141" xfId="8" applyFont="1" applyBorder="1" applyAlignment="1">
      <alignment horizontal="center" vertical="center"/>
    </xf>
    <xf numFmtId="177" fontId="13" fillId="0" borderId="142" xfId="8" applyNumberFormat="1" applyFont="1" applyFill="1" applyBorder="1" applyAlignment="1" applyProtection="1">
      <alignment vertical="center"/>
    </xf>
    <xf numFmtId="177" fontId="12" fillId="0" borderId="143" xfId="8" applyNumberFormat="1" applyFont="1" applyFill="1" applyBorder="1" applyAlignment="1" applyProtection="1">
      <alignment vertical="center"/>
    </xf>
    <xf numFmtId="177" fontId="12" fillId="0" borderId="144" xfId="8" applyNumberFormat="1" applyFont="1" applyFill="1" applyBorder="1" applyAlignment="1" applyProtection="1">
      <alignment vertical="center"/>
    </xf>
    <xf numFmtId="177" fontId="13" fillId="0" borderId="145" xfId="8" applyNumberFormat="1" applyFont="1" applyFill="1" applyBorder="1" applyAlignment="1" applyProtection="1">
      <alignment vertical="center"/>
    </xf>
    <xf numFmtId="177" fontId="12" fillId="0" borderId="146" xfId="8" applyNumberFormat="1" applyFont="1" applyFill="1" applyBorder="1" applyAlignment="1" applyProtection="1">
      <alignment vertical="center"/>
    </xf>
    <xf numFmtId="0" fontId="11" fillId="0" borderId="136" xfId="8" applyFont="1" applyFill="1" applyBorder="1" applyAlignment="1">
      <alignment horizontal="center" vertical="center"/>
    </xf>
    <xf numFmtId="0" fontId="10" fillId="0" borderId="58" xfId="8" applyFont="1" applyFill="1" applyBorder="1" applyAlignment="1">
      <alignment horizontal="center" vertical="center"/>
    </xf>
    <xf numFmtId="0" fontId="10" fillId="0" borderId="138" xfId="8" applyFont="1" applyFill="1" applyBorder="1" applyAlignment="1">
      <alignment horizontal="center" vertical="center"/>
    </xf>
    <xf numFmtId="0" fontId="11" fillId="0" borderId="140" xfId="8" applyFont="1" applyFill="1" applyBorder="1" applyAlignment="1">
      <alignment horizontal="center" vertical="center"/>
    </xf>
    <xf numFmtId="0" fontId="11" fillId="0" borderId="58" xfId="8" applyFont="1" applyFill="1" applyBorder="1" applyAlignment="1">
      <alignment horizontal="center" vertical="center"/>
    </xf>
    <xf numFmtId="180" fontId="11" fillId="0" borderId="58" xfId="8" applyNumberFormat="1" applyFont="1" applyFill="1" applyBorder="1" applyAlignment="1">
      <alignment horizontal="left" vertical="center"/>
    </xf>
    <xf numFmtId="0" fontId="22" fillId="0" borderId="58" xfId="8" applyFont="1" applyFill="1" applyBorder="1" applyAlignment="1">
      <alignment horizontal="center" vertical="center"/>
    </xf>
    <xf numFmtId="0" fontId="10" fillId="0" borderId="58" xfId="8" applyFont="1" applyFill="1" applyBorder="1" applyAlignment="1">
      <alignment horizontal="right" vertical="center"/>
    </xf>
    <xf numFmtId="0" fontId="10" fillId="0" borderId="58" xfId="8" applyFont="1" applyFill="1" applyBorder="1" applyAlignment="1">
      <alignment horizontal="center" vertical="center" shrinkToFit="1"/>
    </xf>
    <xf numFmtId="0" fontId="10" fillId="0" borderId="67" xfId="8" applyFont="1" applyFill="1" applyBorder="1" applyAlignment="1">
      <alignment horizontal="right" vertical="center"/>
    </xf>
    <xf numFmtId="0" fontId="11" fillId="0" borderId="148" xfId="8" applyFont="1" applyBorder="1" applyAlignment="1">
      <alignment horizontal="center" vertical="center"/>
    </xf>
    <xf numFmtId="38" fontId="13" fillId="0" borderId="147" xfId="1" applyFont="1" applyBorder="1" applyAlignment="1">
      <alignment vertical="center"/>
    </xf>
    <xf numFmtId="38" fontId="13" fillId="0" borderId="147" xfId="1" applyFont="1" applyFill="1" applyBorder="1" applyAlignment="1">
      <alignment vertical="center"/>
    </xf>
    <xf numFmtId="0" fontId="10" fillId="0" borderId="149" xfId="8" applyFont="1" applyBorder="1" applyAlignment="1">
      <alignment horizontal="center" vertical="center"/>
    </xf>
    <xf numFmtId="38" fontId="12" fillId="0" borderId="137" xfId="1" applyFont="1" applyBorder="1" applyAlignment="1">
      <alignment vertical="center"/>
    </xf>
    <xf numFmtId="38" fontId="12" fillId="0" borderId="137" xfId="1" applyFont="1" applyBorder="1" applyAlignment="1" applyProtection="1">
      <alignment vertical="center"/>
    </xf>
    <xf numFmtId="0" fontId="11" fillId="0" borderId="150" xfId="8" applyFont="1" applyBorder="1" applyAlignment="1">
      <alignment horizontal="center" vertical="center"/>
    </xf>
    <xf numFmtId="38" fontId="13" fillId="0" borderId="139" xfId="1" applyFont="1" applyBorder="1" applyAlignment="1">
      <alignment vertical="center"/>
    </xf>
    <xf numFmtId="38" fontId="13" fillId="0" borderId="139" xfId="1" applyFont="1" applyFill="1" applyBorder="1" applyAlignment="1">
      <alignment vertical="center"/>
    </xf>
    <xf numFmtId="38" fontId="13" fillId="0" borderId="139" xfId="1" applyFont="1" applyBorder="1" applyAlignment="1" applyProtection="1">
      <alignment vertical="center"/>
    </xf>
    <xf numFmtId="0" fontId="22" fillId="0" borderId="151" xfId="8" applyFont="1" applyFill="1" applyBorder="1" applyAlignment="1">
      <alignment horizontal="center" vertical="center"/>
    </xf>
    <xf numFmtId="0" fontId="11" fillId="0" borderId="152" xfId="8" applyFont="1" applyFill="1" applyBorder="1" applyAlignment="1">
      <alignment horizontal="center" vertical="center"/>
    </xf>
    <xf numFmtId="178" fontId="13" fillId="0" borderId="139" xfId="8" applyNumberFormat="1" applyFont="1" applyFill="1" applyBorder="1" applyAlignment="1" applyProtection="1">
      <alignment vertical="center" shrinkToFit="1"/>
    </xf>
    <xf numFmtId="38" fontId="13" fillId="0" borderId="137" xfId="1" applyFont="1" applyBorder="1" applyAlignment="1" applyProtection="1">
      <alignment vertical="center"/>
    </xf>
    <xf numFmtId="38" fontId="10" fillId="0" borderId="17" xfId="1" applyFont="1" applyBorder="1" applyAlignment="1">
      <alignment horizontal="center" vertical="center" shrinkToFit="1"/>
    </xf>
    <xf numFmtId="0" fontId="11" fillId="0" borderId="153" xfId="8" applyFont="1" applyBorder="1" applyAlignment="1">
      <alignment horizontal="center" vertical="center"/>
    </xf>
    <xf numFmtId="38" fontId="11" fillId="0" borderId="148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149" xfId="1" applyFont="1" applyBorder="1" applyAlignment="1">
      <alignment horizontal="center" vertical="center"/>
    </xf>
    <xf numFmtId="38" fontId="11" fillId="0" borderId="150" xfId="1" applyFont="1" applyBorder="1" applyAlignment="1">
      <alignment horizontal="center" vertical="center"/>
    </xf>
    <xf numFmtId="38" fontId="10" fillId="0" borderId="23" xfId="1" applyFont="1" applyBorder="1" applyAlignment="1">
      <alignment horizontal="center" vertical="center"/>
    </xf>
    <xf numFmtId="0" fontId="10" fillId="0" borderId="154" xfId="8" applyFont="1" applyBorder="1" applyAlignment="1">
      <alignment horizontal="center" vertical="center"/>
    </xf>
    <xf numFmtId="38" fontId="13" fillId="0" borderId="155" xfId="1" applyFont="1" applyBorder="1" applyAlignment="1">
      <alignment vertical="center"/>
    </xf>
    <xf numFmtId="38" fontId="12" fillId="0" borderId="143" xfId="1" applyFont="1" applyBorder="1" applyAlignment="1" applyProtection="1">
      <alignment vertical="center"/>
    </xf>
    <xf numFmtId="38" fontId="12" fillId="0" borderId="144" xfId="1" applyFont="1" applyBorder="1" applyAlignment="1" applyProtection="1">
      <alignment vertical="center"/>
    </xf>
    <xf numFmtId="38" fontId="13" fillId="0" borderId="145" xfId="1" applyFont="1" applyBorder="1" applyAlignment="1">
      <alignment vertical="center"/>
    </xf>
    <xf numFmtId="38" fontId="13" fillId="0" borderId="145" xfId="1" applyFont="1" applyFill="1" applyBorder="1" applyAlignment="1">
      <alignment vertical="center"/>
    </xf>
    <xf numFmtId="38" fontId="12" fillId="0" borderId="156" xfId="1" applyFont="1" applyBorder="1" applyAlignment="1" applyProtection="1">
      <alignment vertical="center"/>
    </xf>
    <xf numFmtId="38" fontId="11" fillId="0" borderId="17" xfId="1" applyFont="1" applyBorder="1" applyAlignment="1">
      <alignment horizontal="center" vertical="center"/>
    </xf>
    <xf numFmtId="38" fontId="11" fillId="0" borderId="58" xfId="1" applyFont="1" applyBorder="1" applyAlignment="1">
      <alignment horizontal="center" vertical="center"/>
    </xf>
    <xf numFmtId="38" fontId="21" fillId="0" borderId="149" xfId="1" applyFont="1" applyBorder="1" applyAlignment="1">
      <alignment horizontal="center" vertical="center"/>
    </xf>
    <xf numFmtId="38" fontId="10" fillId="0" borderId="17" xfId="1" applyFont="1" applyBorder="1" applyAlignment="1">
      <alignment horizontal="right" vertical="center"/>
    </xf>
    <xf numFmtId="38" fontId="10" fillId="0" borderId="23" xfId="1" applyFont="1" applyBorder="1" applyAlignment="1">
      <alignment horizontal="right" vertical="center"/>
    </xf>
    <xf numFmtId="38" fontId="13" fillId="0" borderId="155" xfId="1" applyFont="1" applyFill="1" applyBorder="1" applyAlignment="1">
      <alignment vertical="center"/>
    </xf>
    <xf numFmtId="38" fontId="20" fillId="0" borderId="48" xfId="9" applyFont="1" applyFill="1" applyBorder="1" applyAlignment="1">
      <alignment horizontal="center" vertical="center" wrapText="1"/>
    </xf>
    <xf numFmtId="38" fontId="20" fillId="0" borderId="158" xfId="9" applyFont="1" applyFill="1" applyBorder="1" applyAlignment="1">
      <alignment horizontal="center" vertical="center"/>
    </xf>
    <xf numFmtId="41" fontId="12" fillId="0" borderId="157" xfId="9" applyNumberFormat="1" applyFont="1" applyFill="1" applyBorder="1" applyAlignment="1">
      <alignment horizontal="right" vertical="center"/>
    </xf>
    <xf numFmtId="41" fontId="12" fillId="0" borderId="159" xfId="9" applyNumberFormat="1" applyFont="1" applyFill="1" applyBorder="1" applyAlignment="1">
      <alignment horizontal="right" vertical="center"/>
    </xf>
    <xf numFmtId="38" fontId="20" fillId="0" borderId="161" xfId="9" applyFont="1" applyFill="1" applyBorder="1" applyAlignment="1">
      <alignment horizontal="center" vertical="center"/>
    </xf>
    <xf numFmtId="41" fontId="12" fillId="0" borderId="159" xfId="10" applyNumberFormat="1" applyFont="1" applyFill="1" applyBorder="1" applyAlignment="1">
      <alignment horizontal="right" vertical="center"/>
    </xf>
    <xf numFmtId="177" fontId="12" fillId="0" borderId="157" xfId="9" applyNumberFormat="1" applyFont="1" applyFill="1" applyBorder="1" applyAlignment="1">
      <alignment horizontal="right" vertical="center"/>
    </xf>
    <xf numFmtId="177" fontId="12" fillId="0" borderId="157" xfId="9" applyNumberFormat="1" applyFont="1" applyFill="1" applyBorder="1" applyAlignment="1">
      <alignment vertical="center"/>
    </xf>
    <xf numFmtId="177" fontId="12" fillId="0" borderId="159" xfId="10" applyNumberFormat="1" applyFont="1" applyFill="1" applyBorder="1" applyAlignment="1">
      <alignment vertical="center"/>
    </xf>
    <xf numFmtId="179" fontId="12" fillId="0" borderId="159" xfId="9" applyNumberFormat="1" applyFont="1" applyFill="1" applyBorder="1" applyAlignment="1">
      <alignment horizontal="right" vertical="center"/>
    </xf>
    <xf numFmtId="179" fontId="12" fillId="0" borderId="157" xfId="9" applyNumberFormat="1" applyFont="1" applyFill="1" applyBorder="1" applyAlignment="1">
      <alignment vertical="center"/>
    </xf>
    <xf numFmtId="179" fontId="12" fillId="0" borderId="159" xfId="9" applyNumberFormat="1" applyFont="1" applyFill="1" applyBorder="1" applyAlignment="1">
      <alignment vertical="center"/>
    </xf>
    <xf numFmtId="179" fontId="12" fillId="0" borderId="157" xfId="9" applyNumberFormat="1" applyFont="1" applyFill="1" applyBorder="1" applyAlignment="1">
      <alignment horizontal="right" vertical="center"/>
    </xf>
    <xf numFmtId="41" fontId="12" fillId="0" borderId="159" xfId="9" applyNumberFormat="1" applyFont="1" applyFill="1" applyBorder="1" applyAlignment="1">
      <alignment vertical="center"/>
    </xf>
    <xf numFmtId="0" fontId="9" fillId="0" borderId="165" xfId="10" applyFont="1" applyFill="1" applyBorder="1" applyAlignment="1">
      <alignment horizontal="left"/>
    </xf>
    <xf numFmtId="41" fontId="12" fillId="0" borderId="166" xfId="9" applyNumberFormat="1" applyFont="1" applyFill="1" applyBorder="1" applyAlignment="1">
      <alignment horizontal="right" vertical="center"/>
    </xf>
    <xf numFmtId="41" fontId="12" fillId="0" borderId="167" xfId="9" applyNumberFormat="1" applyFont="1" applyFill="1" applyBorder="1" applyAlignment="1">
      <alignment horizontal="right" vertical="center"/>
    </xf>
    <xf numFmtId="41" fontId="12" fillId="0" borderId="168" xfId="9" applyNumberFormat="1" applyFont="1" applyFill="1" applyBorder="1" applyAlignment="1">
      <alignment horizontal="right" vertical="center"/>
    </xf>
    <xf numFmtId="41" fontId="12" fillId="0" borderId="157" xfId="1" applyNumberFormat="1" applyFont="1" applyBorder="1" applyAlignment="1">
      <alignment vertical="center"/>
    </xf>
    <xf numFmtId="41" fontId="12" fillId="0" borderId="159" xfId="1" applyNumberFormat="1" applyFont="1" applyFill="1" applyBorder="1" applyAlignment="1">
      <alignment vertical="center" shrinkToFit="1"/>
    </xf>
    <xf numFmtId="41" fontId="20" fillId="0" borderId="158" xfId="1" applyNumberFormat="1" applyFont="1" applyFill="1" applyBorder="1" applyAlignment="1">
      <alignment horizontal="center" vertical="center"/>
    </xf>
    <xf numFmtId="41" fontId="12" fillId="0" borderId="157" xfId="1" applyNumberFormat="1" applyFont="1" applyBorder="1" applyAlignment="1">
      <alignment horizontal="right" vertical="center"/>
    </xf>
    <xf numFmtId="41" fontId="20" fillId="0" borderId="158" xfId="1" applyNumberFormat="1" applyFont="1" applyBorder="1" applyAlignment="1">
      <alignment horizontal="center" vertical="center"/>
    </xf>
    <xf numFmtId="41" fontId="12" fillId="0" borderId="159" xfId="1" applyNumberFormat="1" applyFont="1" applyBorder="1" applyAlignment="1">
      <alignment vertical="center" shrinkToFit="1"/>
    </xf>
    <xf numFmtId="41" fontId="12" fillId="0" borderId="167" xfId="1" applyNumberFormat="1" applyFont="1" applyFill="1" applyBorder="1" applyAlignment="1">
      <alignment vertical="center" shrinkToFit="1"/>
    </xf>
    <xf numFmtId="41" fontId="12" fillId="0" borderId="157" xfId="1" applyNumberFormat="1" applyFont="1" applyFill="1" applyBorder="1" applyAlignment="1">
      <alignment vertical="center" shrinkToFit="1"/>
    </xf>
    <xf numFmtId="0" fontId="10" fillId="0" borderId="1" xfId="2" applyFont="1" applyFill="1" applyBorder="1" applyAlignment="1">
      <alignment horizontal="distributed"/>
    </xf>
    <xf numFmtId="41" fontId="12" fillId="0" borderId="171" xfId="2" applyNumberFormat="1" applyFont="1" applyBorder="1" applyAlignment="1">
      <alignment vertical="center"/>
    </xf>
    <xf numFmtId="0" fontId="10" fillId="0" borderId="1" xfId="2" applyFont="1" applyBorder="1"/>
    <xf numFmtId="0" fontId="11" fillId="0" borderId="5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41" fontId="12" fillId="0" borderId="18" xfId="1" applyNumberFormat="1" applyFont="1" applyBorder="1" applyAlignment="1">
      <alignment vertical="center"/>
    </xf>
    <xf numFmtId="41" fontId="12" fillId="0" borderId="17" xfId="1" applyNumberFormat="1" applyFont="1" applyBorder="1" applyAlignment="1">
      <alignment vertical="center"/>
    </xf>
    <xf numFmtId="41" fontId="12" fillId="0" borderId="80" xfId="1" applyNumberFormat="1" applyFont="1" applyFill="1" applyBorder="1" applyAlignment="1">
      <alignment vertical="center" shrinkToFit="1"/>
    </xf>
    <xf numFmtId="41" fontId="13" fillId="0" borderId="114" xfId="1" applyNumberFormat="1" applyFont="1" applyFill="1" applyBorder="1" applyAlignment="1">
      <alignment vertical="center" shrinkToFit="1"/>
    </xf>
    <xf numFmtId="41" fontId="12" fillId="0" borderId="125" xfId="2" applyNumberFormat="1" applyFont="1" applyFill="1" applyBorder="1" applyAlignment="1" applyProtection="1">
      <alignment vertical="center"/>
    </xf>
    <xf numFmtId="41" fontId="12" fillId="0" borderId="0" xfId="2" applyNumberFormat="1" applyFont="1" applyFill="1" applyBorder="1" applyAlignment="1" applyProtection="1">
      <alignment vertical="center"/>
    </xf>
    <xf numFmtId="0" fontId="14" fillId="0" borderId="0" xfId="10" applyFont="1" applyFill="1" applyBorder="1">
      <alignment vertical="center"/>
    </xf>
    <xf numFmtId="38" fontId="10" fillId="0" borderId="20" xfId="9" applyFont="1" applyFill="1" applyBorder="1" applyAlignment="1">
      <alignment horizontal="distributed" vertical="center" indent="1"/>
    </xf>
    <xf numFmtId="179" fontId="12" fillId="0" borderId="52" xfId="9" applyNumberFormat="1" applyFont="1" applyFill="1" applyBorder="1" applyAlignment="1">
      <alignment vertical="center"/>
    </xf>
    <xf numFmtId="38" fontId="26" fillId="0" borderId="20" xfId="9" applyFont="1" applyFill="1" applyBorder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41" fontId="7" fillId="0" borderId="0" xfId="2" applyNumberFormat="1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23" fillId="0" borderId="0" xfId="4" applyFont="1" applyAlignment="1">
      <alignment horizontal="left"/>
    </xf>
    <xf numFmtId="0" fontId="9" fillId="0" borderId="0" xfId="4" applyFont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/>
    </xf>
    <xf numFmtId="41" fontId="10" fillId="0" borderId="39" xfId="2" applyNumberFormat="1" applyFont="1" applyFill="1" applyBorder="1" applyAlignment="1">
      <alignment horizontal="center" vertical="center"/>
    </xf>
    <xf numFmtId="41" fontId="10" fillId="0" borderId="45" xfId="2" applyNumberFormat="1" applyFont="1" applyFill="1" applyBorder="1" applyAlignment="1">
      <alignment horizontal="center" vertical="center"/>
    </xf>
    <xf numFmtId="41" fontId="10" fillId="0" borderId="40" xfId="2" applyNumberFormat="1" applyFont="1" applyFill="1" applyBorder="1" applyAlignment="1">
      <alignment horizontal="center" vertical="center"/>
    </xf>
    <xf numFmtId="41" fontId="10" fillId="0" borderId="42" xfId="2" applyNumberFormat="1" applyFont="1" applyFill="1" applyBorder="1" applyAlignment="1">
      <alignment horizontal="center" vertical="center"/>
    </xf>
    <xf numFmtId="41" fontId="5" fillId="0" borderId="0" xfId="2" applyNumberFormat="1" applyFont="1" applyAlignment="1">
      <alignment horizontal="left"/>
    </xf>
    <xf numFmtId="41" fontId="5" fillId="0" borderId="0" xfId="2" applyNumberFormat="1" applyFont="1" applyBorder="1" applyAlignment="1">
      <alignment horizontal="left"/>
    </xf>
    <xf numFmtId="41" fontId="10" fillId="0" borderId="39" xfId="2" applyNumberFormat="1" applyFont="1" applyBorder="1" applyAlignment="1">
      <alignment horizontal="center" vertical="center"/>
    </xf>
    <xf numFmtId="41" fontId="10" fillId="0" borderId="45" xfId="2" applyNumberFormat="1" applyFont="1" applyBorder="1" applyAlignment="1">
      <alignment horizontal="center" vertical="center"/>
    </xf>
    <xf numFmtId="41" fontId="10" fillId="0" borderId="40" xfId="2" applyNumberFormat="1" applyFont="1" applyBorder="1" applyAlignment="1">
      <alignment horizontal="center" vertical="center"/>
    </xf>
    <xf numFmtId="41" fontId="10" fillId="0" borderId="41" xfId="2" applyNumberFormat="1" applyFont="1" applyBorder="1" applyAlignment="1">
      <alignment horizontal="center" vertical="center"/>
    </xf>
    <xf numFmtId="41" fontId="10" fillId="0" borderId="43" xfId="2" applyNumberFormat="1" applyFont="1" applyFill="1" applyBorder="1" applyAlignment="1">
      <alignment horizontal="center" vertical="center"/>
    </xf>
    <xf numFmtId="41" fontId="10" fillId="0" borderId="41" xfId="2" applyNumberFormat="1" applyFont="1" applyFill="1" applyBorder="1" applyAlignment="1">
      <alignment horizontal="center" vertical="center"/>
    </xf>
    <xf numFmtId="41" fontId="10" fillId="0" borderId="73" xfId="2" applyNumberFormat="1" applyFont="1" applyFill="1" applyBorder="1" applyAlignment="1">
      <alignment horizontal="center" vertical="center"/>
    </xf>
    <xf numFmtId="41" fontId="10" fillId="0" borderId="77" xfId="2" applyNumberFormat="1" applyFont="1" applyFill="1" applyBorder="1" applyAlignment="1">
      <alignment horizontal="center" vertical="center"/>
    </xf>
    <xf numFmtId="0" fontId="10" fillId="0" borderId="0" xfId="2" applyNumberFormat="1" applyFont="1" applyBorder="1" applyAlignment="1">
      <alignment horizontal="distributed" vertical="center" indent="1"/>
    </xf>
    <xf numFmtId="0" fontId="10" fillId="0" borderId="17" xfId="2" applyNumberFormat="1" applyFont="1" applyBorder="1" applyAlignment="1">
      <alignment horizontal="distributed" vertical="center" indent="1"/>
    </xf>
    <xf numFmtId="0" fontId="10" fillId="0" borderId="0" xfId="2" applyNumberFormat="1" applyFont="1" applyFill="1" applyBorder="1" applyAlignment="1">
      <alignment horizontal="distributed" vertical="center" indent="1"/>
    </xf>
    <xf numFmtId="0" fontId="10" fillId="0" borderId="17" xfId="2" applyNumberFormat="1" applyFont="1" applyFill="1" applyBorder="1" applyAlignment="1">
      <alignment horizontal="distributed" vertical="center" indent="1"/>
    </xf>
    <xf numFmtId="0" fontId="10" fillId="0" borderId="106" xfId="2" applyNumberFormat="1" applyFont="1" applyFill="1" applyBorder="1" applyAlignment="1">
      <alignment horizontal="distributed" vertical="center" indent="1"/>
    </xf>
    <xf numFmtId="0" fontId="10" fillId="0" borderId="7" xfId="2" applyNumberFormat="1" applyFont="1" applyFill="1" applyBorder="1" applyAlignment="1">
      <alignment horizontal="distributed" vertical="center" indent="1"/>
    </xf>
    <xf numFmtId="0" fontId="10" fillId="0" borderId="0" xfId="2" applyNumberFormat="1" applyFont="1" applyFill="1" applyBorder="1" applyAlignment="1">
      <alignment horizontal="left" vertical="center" indent="1" shrinkToFit="1"/>
    </xf>
    <xf numFmtId="0" fontId="10" fillId="0" borderId="17" xfId="2" applyNumberFormat="1" applyFont="1" applyFill="1" applyBorder="1" applyAlignment="1">
      <alignment horizontal="left" vertical="center" indent="1" shrinkToFit="1"/>
    </xf>
    <xf numFmtId="0" fontId="20" fillId="0" borderId="53" xfId="2" applyNumberFormat="1" applyFont="1" applyFill="1" applyBorder="1" applyAlignment="1">
      <alignment horizontal="distributed" vertical="center" indent="1"/>
    </xf>
    <xf numFmtId="0" fontId="20" fillId="0" borderId="17" xfId="2" applyNumberFormat="1" applyFont="1" applyFill="1" applyBorder="1" applyAlignment="1">
      <alignment horizontal="distributed" vertical="center" indent="1"/>
    </xf>
    <xf numFmtId="0" fontId="10" fillId="0" borderId="53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center" vertical="center"/>
    </xf>
    <xf numFmtId="0" fontId="10" fillId="0" borderId="107" xfId="2" applyNumberFormat="1" applyFont="1" applyFill="1" applyBorder="1" applyAlignment="1">
      <alignment horizontal="distributed" vertical="center" indent="1"/>
    </xf>
    <xf numFmtId="0" fontId="10" fillId="0" borderId="18" xfId="2" applyNumberFormat="1" applyFont="1" applyFill="1" applyBorder="1" applyAlignment="1">
      <alignment horizontal="distributed" vertical="center" indent="1"/>
    </xf>
    <xf numFmtId="0" fontId="10" fillId="0" borderId="0" xfId="2" applyNumberFormat="1" applyFont="1" applyFill="1" applyBorder="1" applyAlignment="1">
      <alignment horizontal="center" vertical="center" shrinkToFit="1"/>
    </xf>
    <xf numFmtId="0" fontId="10" fillId="0" borderId="17" xfId="2" applyNumberFormat="1" applyFont="1" applyFill="1" applyBorder="1" applyAlignment="1">
      <alignment horizontal="center" vertical="center" shrinkToFit="1"/>
    </xf>
    <xf numFmtId="0" fontId="20" fillId="0" borderId="53" xfId="2" applyNumberFormat="1" applyFont="1" applyFill="1" applyBorder="1" applyAlignment="1">
      <alignment horizontal="center" vertical="center"/>
    </xf>
    <xf numFmtId="0" fontId="20" fillId="0" borderId="17" xfId="2" applyNumberFormat="1" applyFont="1" applyFill="1" applyBorder="1" applyAlignment="1">
      <alignment horizontal="center" vertical="center"/>
    </xf>
    <xf numFmtId="0" fontId="10" fillId="0" borderId="53" xfId="2" applyNumberFormat="1" applyFont="1" applyFill="1" applyBorder="1" applyAlignment="1">
      <alignment horizontal="distributed" vertical="center" indent="1"/>
    </xf>
    <xf numFmtId="0" fontId="11" fillId="0" borderId="51" xfId="2" applyNumberFormat="1" applyFont="1" applyFill="1" applyBorder="1" applyAlignment="1">
      <alignment horizontal="center" vertical="center"/>
    </xf>
    <xf numFmtId="0" fontId="11" fillId="0" borderId="20" xfId="2" applyNumberFormat="1" applyFont="1" applyFill="1" applyBorder="1" applyAlignment="1">
      <alignment horizontal="center" vertical="center"/>
    </xf>
    <xf numFmtId="0" fontId="10" fillId="0" borderId="6" xfId="2" applyNumberFormat="1" applyFont="1" applyFill="1" applyBorder="1" applyAlignment="1">
      <alignment horizontal="center" vertical="center"/>
    </xf>
    <xf numFmtId="0" fontId="10" fillId="0" borderId="7" xfId="2" applyNumberFormat="1" applyFont="1" applyFill="1" applyBorder="1" applyAlignment="1">
      <alignment horizontal="center" vertical="center"/>
    </xf>
    <xf numFmtId="0" fontId="10" fillId="0" borderId="54" xfId="2" applyNumberFormat="1" applyFont="1" applyFill="1" applyBorder="1" applyAlignment="1">
      <alignment horizontal="center" vertical="center"/>
    </xf>
    <xf numFmtId="0" fontId="10" fillId="0" borderId="18" xfId="2" applyNumberFormat="1" applyFont="1" applyFill="1" applyBorder="1" applyAlignment="1">
      <alignment horizontal="center" vertical="center"/>
    </xf>
    <xf numFmtId="0" fontId="11" fillId="0" borderId="52" xfId="2" applyNumberFormat="1" applyFont="1" applyFill="1" applyBorder="1" applyAlignment="1">
      <alignment horizontal="center" vertical="center"/>
    </xf>
    <xf numFmtId="0" fontId="20" fillId="0" borderId="106" xfId="2" applyNumberFormat="1" applyFont="1" applyFill="1" applyBorder="1" applyAlignment="1">
      <alignment horizontal="center" vertical="center"/>
    </xf>
    <xf numFmtId="0" fontId="20" fillId="0" borderId="7" xfId="2" applyNumberFormat="1" applyFont="1" applyFill="1" applyBorder="1" applyAlignment="1">
      <alignment horizontal="center" vertical="center"/>
    </xf>
    <xf numFmtId="0" fontId="10" fillId="0" borderId="107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10" fillId="0" borderId="106" xfId="2" applyNumberFormat="1" applyFont="1" applyFill="1" applyBorder="1" applyAlignment="1">
      <alignment horizontal="center" vertical="center"/>
    </xf>
    <xf numFmtId="0" fontId="11" fillId="0" borderId="51" xfId="2" applyNumberFormat="1" applyFont="1" applyFill="1" applyBorder="1" applyAlignment="1">
      <alignment horizontal="distributed" vertical="center"/>
    </xf>
    <xf numFmtId="0" fontId="11" fillId="0" borderId="20" xfId="2" applyNumberFormat="1" applyFont="1" applyFill="1" applyBorder="1" applyAlignment="1">
      <alignment horizontal="distributed" vertical="center"/>
    </xf>
    <xf numFmtId="0" fontId="10" fillId="0" borderId="53" xfId="2" applyNumberFormat="1" applyFont="1" applyFill="1" applyBorder="1" applyAlignment="1">
      <alignment horizontal="left" vertical="center" indent="1"/>
    </xf>
    <xf numFmtId="0" fontId="10" fillId="0" borderId="17" xfId="2" applyNumberFormat="1" applyFont="1" applyFill="1" applyBorder="1" applyAlignment="1">
      <alignment horizontal="left" vertical="center" indent="1"/>
    </xf>
    <xf numFmtId="0" fontId="10" fillId="0" borderId="106" xfId="2" applyNumberFormat="1" applyFont="1" applyFill="1" applyBorder="1" applyAlignment="1">
      <alignment horizontal="left" vertical="center" indent="1"/>
    </xf>
    <xf numFmtId="0" fontId="10" fillId="0" borderId="7" xfId="2" applyNumberFormat="1" applyFont="1" applyFill="1" applyBorder="1" applyAlignment="1">
      <alignment horizontal="left" vertical="center" indent="1"/>
    </xf>
    <xf numFmtId="0" fontId="10" fillId="0" borderId="0" xfId="2" applyNumberFormat="1" applyFont="1" applyFill="1" applyBorder="1" applyAlignment="1">
      <alignment horizontal="left" vertical="center" indent="1"/>
    </xf>
    <xf numFmtId="0" fontId="10" fillId="0" borderId="34" xfId="2" applyNumberFormat="1" applyFont="1" applyBorder="1" applyAlignment="1">
      <alignment horizontal="distributed" vertical="center" indent="1"/>
    </xf>
    <xf numFmtId="0" fontId="10" fillId="0" borderId="23" xfId="2" applyNumberFormat="1" applyFont="1" applyBorder="1" applyAlignment="1">
      <alignment horizontal="distributed" vertical="center" indent="1"/>
    </xf>
    <xf numFmtId="0" fontId="10" fillId="0" borderId="111" xfId="2" applyNumberFormat="1" applyFont="1" applyFill="1" applyBorder="1" applyAlignment="1">
      <alignment horizontal="distributed" vertical="center" indent="1"/>
    </xf>
    <xf numFmtId="0" fontId="10" fillId="0" borderId="23" xfId="2" applyNumberFormat="1" applyFont="1" applyFill="1" applyBorder="1" applyAlignment="1">
      <alignment horizontal="distributed" vertical="center" indent="1"/>
    </xf>
    <xf numFmtId="0" fontId="10" fillId="0" borderId="34" xfId="2" applyNumberFormat="1" applyFont="1" applyFill="1" applyBorder="1" applyAlignment="1">
      <alignment horizontal="left" vertical="center" indent="1"/>
    </xf>
    <xf numFmtId="0" fontId="10" fillId="0" borderId="23" xfId="2" applyNumberFormat="1" applyFont="1" applyFill="1" applyBorder="1" applyAlignment="1">
      <alignment horizontal="left" vertical="center" indent="1"/>
    </xf>
    <xf numFmtId="0" fontId="10" fillId="0" borderId="111" xfId="2" applyNumberFormat="1" applyFont="1" applyFill="1" applyBorder="1" applyAlignment="1">
      <alignment horizontal="left" vertical="center" indent="1" shrinkToFit="1"/>
    </xf>
    <xf numFmtId="0" fontId="10" fillId="0" borderId="23" xfId="2" applyNumberFormat="1" applyFont="1" applyFill="1" applyBorder="1" applyAlignment="1">
      <alignment horizontal="left" vertical="center" indent="1" shrinkToFit="1"/>
    </xf>
    <xf numFmtId="0" fontId="10" fillId="0" borderId="34" xfId="2" applyNumberFormat="1" applyFont="1" applyFill="1" applyBorder="1" applyAlignment="1">
      <alignment horizontal="center" vertical="center"/>
    </xf>
    <xf numFmtId="0" fontId="10" fillId="0" borderId="23" xfId="2" applyNumberFormat="1" applyFont="1" applyFill="1" applyBorder="1" applyAlignment="1">
      <alignment horizontal="center" vertical="center"/>
    </xf>
    <xf numFmtId="0" fontId="10" fillId="0" borderId="111" xfId="2" applyNumberFormat="1" applyFont="1" applyFill="1" applyBorder="1" applyAlignment="1">
      <alignment horizontal="center" vertical="center"/>
    </xf>
    <xf numFmtId="0" fontId="10" fillId="0" borderId="53" xfId="2" applyNumberFormat="1" applyFont="1" applyFill="1" applyBorder="1" applyAlignment="1">
      <alignment horizontal="left" vertical="center" indent="1" shrinkToFit="1"/>
    </xf>
    <xf numFmtId="0" fontId="10" fillId="0" borderId="54" xfId="2" applyNumberFormat="1" applyFont="1" applyFill="1" applyBorder="1" applyAlignment="1">
      <alignment horizontal="distributed" vertical="center" wrapText="1" indent="1"/>
    </xf>
    <xf numFmtId="0" fontId="10" fillId="0" borderId="18" xfId="2" applyNumberFormat="1" applyFont="1" applyFill="1" applyBorder="1" applyAlignment="1">
      <alignment horizontal="distributed" vertical="center" wrapText="1" indent="1"/>
    </xf>
    <xf numFmtId="0" fontId="28" fillId="0" borderId="56" xfId="2" applyNumberFormat="1" applyFont="1" applyFill="1" applyBorder="1" applyAlignment="1">
      <alignment horizontal="center" vertical="center"/>
    </xf>
    <xf numFmtId="0" fontId="28" fillId="0" borderId="25" xfId="2" applyNumberFormat="1" applyFont="1" applyFill="1" applyBorder="1" applyAlignment="1">
      <alignment horizontal="center" vertical="center"/>
    </xf>
    <xf numFmtId="41" fontId="9" fillId="0" borderId="0" xfId="2" applyNumberFormat="1" applyFont="1" applyBorder="1" applyAlignment="1">
      <alignment horizontal="center"/>
    </xf>
    <xf numFmtId="41" fontId="10" fillId="0" borderId="53" xfId="2" applyNumberFormat="1" applyFont="1" applyBorder="1" applyAlignment="1">
      <alignment horizontal="center"/>
    </xf>
    <xf numFmtId="41" fontId="10" fillId="0" borderId="0" xfId="2" applyNumberFormat="1" applyFont="1" applyBorder="1" applyAlignment="1">
      <alignment horizontal="center"/>
    </xf>
    <xf numFmtId="0" fontId="10" fillId="0" borderId="54" xfId="2" applyNumberFormat="1" applyFont="1" applyFill="1" applyBorder="1" applyAlignment="1">
      <alignment horizontal="distributed" vertical="center" indent="1"/>
    </xf>
    <xf numFmtId="0" fontId="10" fillId="0" borderId="107" xfId="2" applyNumberFormat="1" applyFont="1" applyFill="1" applyBorder="1" applyAlignment="1">
      <alignment horizontal="left" vertical="center" indent="1"/>
    </xf>
    <xf numFmtId="0" fontId="10" fillId="0" borderId="18" xfId="2" applyNumberFormat="1" applyFont="1" applyFill="1" applyBorder="1" applyAlignment="1">
      <alignment horizontal="left" vertical="center" indent="1"/>
    </xf>
    <xf numFmtId="0" fontId="10" fillId="0" borderId="54" xfId="2" applyNumberFormat="1" applyFont="1" applyFill="1" applyBorder="1" applyAlignment="1">
      <alignment horizontal="left" vertical="center" indent="1" shrinkToFit="1"/>
    </xf>
    <xf numFmtId="0" fontId="10" fillId="0" borderId="18" xfId="2" applyNumberFormat="1" applyFont="1" applyFill="1" applyBorder="1" applyAlignment="1">
      <alignment horizontal="left" vertical="center" indent="1" shrinkToFit="1"/>
    </xf>
    <xf numFmtId="0" fontId="22" fillId="0" borderId="0" xfId="2" applyFont="1" applyBorder="1" applyAlignment="1">
      <alignment horizontal="right" vertical="center"/>
    </xf>
    <xf numFmtId="0" fontId="29" fillId="0" borderId="0" xfId="2" applyFont="1" applyBorder="1" applyAlignment="1">
      <alignment horizontal="left" vertical="center"/>
    </xf>
    <xf numFmtId="0" fontId="10" fillId="0" borderId="100" xfId="2" applyFont="1" applyBorder="1" applyAlignment="1">
      <alignment horizontal="center" vertical="center"/>
    </xf>
    <xf numFmtId="0" fontId="10" fillId="0" borderId="102" xfId="2" applyFont="1" applyBorder="1" applyAlignment="1">
      <alignment horizontal="center" vertical="center"/>
    </xf>
    <xf numFmtId="179" fontId="13" fillId="0" borderId="0" xfId="9" applyNumberFormat="1" applyFont="1" applyBorder="1" applyAlignment="1">
      <alignment horizontal="right" vertical="center"/>
    </xf>
    <xf numFmtId="0" fontId="5" fillId="0" borderId="0" xfId="8" applyFont="1" applyAlignment="1">
      <alignment horizontal="left" vertical="center"/>
    </xf>
    <xf numFmtId="0" fontId="9" fillId="0" borderId="0" xfId="8" applyFont="1" applyFill="1" applyBorder="1" applyAlignment="1">
      <alignment horizontal="right"/>
    </xf>
    <xf numFmtId="0" fontId="5" fillId="0" borderId="0" xfId="8" applyFont="1" applyBorder="1" applyAlignment="1">
      <alignment horizontal="left" vertical="center"/>
    </xf>
    <xf numFmtId="0" fontId="9" fillId="0" borderId="0" xfId="8" applyFont="1" applyAlignment="1">
      <alignment horizontal="right" vertical="center"/>
    </xf>
    <xf numFmtId="38" fontId="5" fillId="0" borderId="0" xfId="9" applyFont="1" applyFill="1" applyAlignment="1">
      <alignment horizontal="left"/>
    </xf>
    <xf numFmtId="38" fontId="5" fillId="24" borderId="0" xfId="9" applyFont="1" applyFill="1" applyBorder="1" applyAlignment="1">
      <alignment horizontal="left"/>
    </xf>
    <xf numFmtId="38" fontId="20" fillId="0" borderId="73" xfId="9" applyFont="1" applyFill="1" applyBorder="1" applyAlignment="1">
      <alignment horizontal="center" vertical="center" wrapText="1"/>
    </xf>
    <xf numFmtId="38" fontId="20" fillId="0" borderId="77" xfId="9" applyFont="1" applyFill="1" applyBorder="1" applyAlignment="1">
      <alignment horizontal="center" vertical="center" wrapText="1"/>
    </xf>
    <xf numFmtId="38" fontId="20" fillId="0" borderId="4" xfId="9" applyFont="1" applyFill="1" applyBorder="1" applyAlignment="1">
      <alignment horizontal="center" vertical="center" wrapText="1"/>
    </xf>
    <xf numFmtId="38" fontId="20" fillId="0" borderId="9" xfId="9" applyFont="1" applyFill="1" applyBorder="1" applyAlignment="1">
      <alignment horizontal="center" vertical="center" wrapText="1"/>
    </xf>
    <xf numFmtId="38" fontId="20" fillId="0" borderId="5" xfId="9" applyFont="1" applyFill="1" applyBorder="1" applyAlignment="1">
      <alignment horizontal="center" vertical="center" wrapText="1"/>
    </xf>
    <xf numFmtId="38" fontId="20" fillId="0" borderId="10" xfId="9" applyFont="1" applyFill="1" applyBorder="1" applyAlignment="1">
      <alignment horizontal="center" vertical="center" wrapText="1"/>
    </xf>
    <xf numFmtId="38" fontId="20" fillId="0" borderId="75" xfId="9" applyFont="1" applyFill="1" applyBorder="1" applyAlignment="1">
      <alignment horizontal="center" vertical="center" wrapText="1"/>
    </xf>
    <xf numFmtId="38" fontId="20" fillId="0" borderId="43" xfId="9" applyFont="1" applyFill="1" applyBorder="1" applyAlignment="1">
      <alignment horizontal="center" vertical="center" wrapText="1"/>
    </xf>
    <xf numFmtId="38" fontId="20" fillId="0" borderId="160" xfId="9" applyFont="1" applyFill="1" applyBorder="1" applyAlignment="1">
      <alignment horizontal="center" vertical="center" wrapText="1"/>
    </xf>
    <xf numFmtId="38" fontId="11" fillId="0" borderId="1" xfId="9" applyFont="1" applyFill="1" applyBorder="1" applyAlignment="1">
      <alignment horizontal="center" vertical="center" wrapText="1"/>
    </xf>
    <xf numFmtId="38" fontId="11" fillId="0" borderId="6" xfId="9" applyFont="1" applyFill="1" applyBorder="1" applyAlignment="1">
      <alignment horizontal="center" vertical="center" wrapText="1"/>
    </xf>
    <xf numFmtId="38" fontId="11" fillId="0" borderId="0" xfId="9" applyFont="1" applyFill="1" applyBorder="1" applyAlignment="1">
      <alignment horizontal="center" vertical="center" wrapText="1"/>
    </xf>
    <xf numFmtId="38" fontId="20" fillId="0" borderId="0" xfId="9" applyFont="1" applyFill="1" applyBorder="1" applyAlignment="1">
      <alignment horizontal="center" vertical="center" wrapText="1"/>
    </xf>
    <xf numFmtId="38" fontId="20" fillId="0" borderId="0" xfId="9" applyFont="1" applyFill="1" applyBorder="1" applyAlignment="1">
      <alignment horizontal="center" vertical="center"/>
    </xf>
    <xf numFmtId="38" fontId="20" fillId="0" borderId="74" xfId="9" applyFont="1" applyFill="1" applyBorder="1" applyAlignment="1">
      <alignment horizontal="center" vertical="center"/>
    </xf>
    <xf numFmtId="38" fontId="20" fillId="0" borderId="40" xfId="9" applyFont="1" applyFill="1" applyBorder="1" applyAlignment="1">
      <alignment horizontal="center" vertical="center"/>
    </xf>
    <xf numFmtId="38" fontId="20" fillId="0" borderId="42" xfId="9" applyFont="1" applyFill="1" applyBorder="1" applyAlignment="1">
      <alignment horizontal="center" vertical="center"/>
    </xf>
    <xf numFmtId="38" fontId="20" fillId="0" borderId="43" xfId="9" applyFont="1" applyFill="1" applyBorder="1" applyAlignment="1">
      <alignment horizontal="center" vertical="center"/>
    </xf>
    <xf numFmtId="38" fontId="20" fillId="0" borderId="39" xfId="9" applyFont="1" applyFill="1" applyBorder="1" applyAlignment="1">
      <alignment horizontal="center" vertical="center"/>
    </xf>
    <xf numFmtId="38" fontId="20" fillId="0" borderId="9" xfId="9" applyFont="1" applyFill="1" applyBorder="1" applyAlignment="1">
      <alignment horizontal="center" vertical="center"/>
    </xf>
    <xf numFmtId="38" fontId="20" fillId="0" borderId="77" xfId="9" applyFont="1" applyFill="1" applyBorder="1" applyAlignment="1">
      <alignment horizontal="center" vertical="center"/>
    </xf>
    <xf numFmtId="38" fontId="20" fillId="0" borderId="74" xfId="9" applyFont="1" applyFill="1" applyBorder="1" applyAlignment="1">
      <alignment horizontal="center" vertical="center" wrapText="1"/>
    </xf>
    <xf numFmtId="38" fontId="20" fillId="0" borderId="78" xfId="9" applyFont="1" applyFill="1" applyBorder="1" applyAlignment="1">
      <alignment horizontal="center" vertical="center" wrapText="1"/>
    </xf>
    <xf numFmtId="38" fontId="20" fillId="0" borderId="164" xfId="9" applyFont="1" applyFill="1" applyBorder="1" applyAlignment="1">
      <alignment horizontal="center" vertical="center"/>
    </xf>
    <xf numFmtId="38" fontId="35" fillId="0" borderId="43" xfId="9" applyFont="1" applyFill="1" applyBorder="1" applyAlignment="1">
      <alignment horizontal="center" vertical="center" wrapText="1"/>
    </xf>
    <xf numFmtId="38" fontId="35" fillId="0" borderId="163" xfId="9" applyFont="1" applyFill="1" applyBorder="1" applyAlignment="1">
      <alignment horizontal="center" vertical="center"/>
    </xf>
    <xf numFmtId="38" fontId="20" fillId="0" borderId="3" xfId="9" applyFont="1" applyFill="1" applyBorder="1" applyAlignment="1">
      <alignment horizontal="center" vertical="center" wrapText="1"/>
    </xf>
    <xf numFmtId="38" fontId="20" fillId="0" borderId="8" xfId="9" applyFont="1" applyFill="1" applyBorder="1" applyAlignment="1">
      <alignment horizontal="center" vertical="center"/>
    </xf>
    <xf numFmtId="38" fontId="20" fillId="0" borderId="162" xfId="9" applyFont="1" applyFill="1" applyBorder="1" applyAlignment="1">
      <alignment horizontal="center" vertical="center" wrapText="1"/>
    </xf>
    <xf numFmtId="38" fontId="20" fillId="0" borderId="161" xfId="9" applyFont="1" applyFill="1" applyBorder="1" applyAlignment="1">
      <alignment horizontal="center" vertical="center"/>
    </xf>
    <xf numFmtId="38" fontId="35" fillId="0" borderId="1" xfId="9" applyFont="1" applyFill="1" applyBorder="1" applyAlignment="1">
      <alignment horizontal="center" vertical="center" wrapText="1"/>
    </xf>
    <xf numFmtId="38" fontId="35" fillId="0" borderId="6" xfId="9" applyFont="1" applyFill="1" applyBorder="1" applyAlignment="1">
      <alignment horizontal="center" vertical="center"/>
    </xf>
    <xf numFmtId="38" fontId="20" fillId="0" borderId="10" xfId="9" applyFont="1" applyFill="1" applyBorder="1" applyAlignment="1">
      <alignment horizontal="center" vertical="center"/>
    </xf>
    <xf numFmtId="38" fontId="31" fillId="0" borderId="5" xfId="9" applyFont="1" applyFill="1" applyBorder="1" applyAlignment="1">
      <alignment horizontal="center" vertical="center" wrapText="1"/>
    </xf>
    <xf numFmtId="38" fontId="31" fillId="0" borderId="10" xfId="9" applyFont="1" applyFill="1" applyBorder="1" applyAlignment="1">
      <alignment horizontal="center" vertical="center"/>
    </xf>
    <xf numFmtId="38" fontId="10" fillId="24" borderId="0" xfId="9" applyFont="1" applyFill="1" applyBorder="1" applyAlignment="1">
      <alignment horizontal="center" vertical="center" wrapText="1"/>
    </xf>
    <xf numFmtId="38" fontId="10" fillId="24" borderId="0" xfId="9" applyFont="1" applyFill="1" applyBorder="1" applyAlignment="1">
      <alignment horizontal="center" vertical="center"/>
    </xf>
    <xf numFmtId="38" fontId="31" fillId="0" borderId="76" xfId="9" applyFont="1" applyFill="1" applyBorder="1" applyAlignment="1">
      <alignment horizontal="center" vertical="center" wrapText="1"/>
    </xf>
    <xf numFmtId="38" fontId="31" fillId="0" borderId="79" xfId="9" applyFont="1" applyFill="1" applyBorder="1" applyAlignment="1">
      <alignment horizontal="center" vertical="center"/>
    </xf>
    <xf numFmtId="38" fontId="35" fillId="0" borderId="5" xfId="9" applyFont="1" applyFill="1" applyBorder="1" applyAlignment="1">
      <alignment horizontal="center" vertical="center" wrapText="1"/>
    </xf>
    <xf numFmtId="38" fontId="35" fillId="0" borderId="10" xfId="9" applyFont="1" applyFill="1" applyBorder="1" applyAlignment="1">
      <alignment horizontal="center" vertical="center"/>
    </xf>
    <xf numFmtId="38" fontId="31" fillId="0" borderId="0" xfId="9" applyFont="1" applyFill="1" applyBorder="1" applyAlignment="1">
      <alignment horizontal="center" vertical="center" wrapText="1"/>
    </xf>
    <xf numFmtId="38" fontId="31" fillId="0" borderId="0" xfId="9" applyFont="1" applyFill="1" applyBorder="1" applyAlignment="1">
      <alignment horizontal="center" vertical="center"/>
    </xf>
    <xf numFmtId="38" fontId="11" fillId="0" borderId="0" xfId="9" applyFont="1" applyFill="1" applyBorder="1" applyAlignment="1">
      <alignment horizontal="center" vertical="center"/>
    </xf>
    <xf numFmtId="38" fontId="20" fillId="0" borderId="1" xfId="9" applyFont="1" applyFill="1" applyBorder="1" applyAlignment="1">
      <alignment horizontal="center" vertical="center" wrapText="1"/>
    </xf>
    <xf numFmtId="38" fontId="31" fillId="0" borderId="73" xfId="9" applyFont="1" applyFill="1" applyBorder="1" applyAlignment="1">
      <alignment horizontal="center" vertical="center" wrapText="1"/>
    </xf>
    <xf numFmtId="38" fontId="31" fillId="0" borderId="77" xfId="9" applyFont="1" applyFill="1" applyBorder="1" applyAlignment="1">
      <alignment horizontal="center" vertical="center" wrapText="1"/>
    </xf>
    <xf numFmtId="38" fontId="31" fillId="0" borderId="4" xfId="9" applyFont="1" applyFill="1" applyBorder="1" applyAlignment="1">
      <alignment horizontal="center" vertical="center" wrapText="1"/>
    </xf>
    <xf numFmtId="38" fontId="31" fillId="0" borderId="9" xfId="9" applyFont="1" applyFill="1" applyBorder="1" applyAlignment="1">
      <alignment horizontal="center" vertical="center" wrapText="1"/>
    </xf>
    <xf numFmtId="0" fontId="20" fillId="0" borderId="75" xfId="10" applyFont="1" applyFill="1" applyBorder="1" applyAlignment="1">
      <alignment horizontal="center" vertical="center"/>
    </xf>
    <xf numFmtId="0" fontId="20" fillId="0" borderId="43" xfId="10" applyFont="1" applyFill="1" applyBorder="1" applyAlignment="1">
      <alignment horizontal="center" vertical="center"/>
    </xf>
    <xf numFmtId="0" fontId="20" fillId="0" borderId="39" xfId="10" applyFont="1" applyFill="1" applyBorder="1" applyAlignment="1">
      <alignment horizontal="center" vertical="center"/>
    </xf>
    <xf numFmtId="0" fontId="31" fillId="0" borderId="4" xfId="10" applyFont="1" applyFill="1" applyBorder="1" applyAlignment="1">
      <alignment horizontal="center" vertical="center" wrapText="1"/>
    </xf>
    <xf numFmtId="0" fontId="31" fillId="0" borderId="9" xfId="10" applyFont="1" applyFill="1" applyBorder="1" applyAlignment="1">
      <alignment horizontal="center" vertical="center" wrapText="1"/>
    </xf>
    <xf numFmtId="0" fontId="20" fillId="0" borderId="42" xfId="10" applyFont="1" applyFill="1" applyBorder="1" applyAlignment="1">
      <alignment horizontal="center" vertical="center" wrapText="1"/>
    </xf>
    <xf numFmtId="0" fontId="20" fillId="0" borderId="43" xfId="10" applyFont="1" applyFill="1" applyBorder="1" applyAlignment="1">
      <alignment horizontal="center" vertical="center" wrapText="1"/>
    </xf>
    <xf numFmtId="38" fontId="31" fillId="0" borderId="74" xfId="9" applyFont="1" applyFill="1" applyBorder="1" applyAlignment="1">
      <alignment horizontal="center" vertical="center" wrapText="1"/>
    </xf>
    <xf numFmtId="38" fontId="31" fillId="0" borderId="78" xfId="9" applyFont="1" applyFill="1" applyBorder="1" applyAlignment="1">
      <alignment horizontal="center" vertical="center"/>
    </xf>
    <xf numFmtId="38" fontId="31" fillId="0" borderId="40" xfId="9" applyFont="1" applyFill="1" applyBorder="1" applyAlignment="1">
      <alignment horizontal="center" vertical="center" wrapText="1"/>
    </xf>
    <xf numFmtId="38" fontId="31" fillId="0" borderId="46" xfId="9" applyFont="1" applyFill="1" applyBorder="1" applyAlignment="1">
      <alignment horizontal="center" vertical="center"/>
    </xf>
    <xf numFmtId="38" fontId="20" fillId="0" borderId="162" xfId="9" applyFont="1" applyFill="1" applyBorder="1" applyAlignment="1">
      <alignment horizontal="center" vertical="center"/>
    </xf>
    <xf numFmtId="38" fontId="10" fillId="0" borderId="74" xfId="9" applyFont="1" applyFill="1" applyBorder="1" applyAlignment="1">
      <alignment horizontal="center" vertical="center" wrapText="1"/>
    </xf>
    <xf numFmtId="38" fontId="10" fillId="0" borderId="78" xfId="9" applyFont="1" applyFill="1" applyBorder="1" applyAlignment="1">
      <alignment horizontal="center" vertical="center" wrapText="1"/>
    </xf>
    <xf numFmtId="38" fontId="31" fillId="0" borderId="9" xfId="9" applyFont="1" applyFill="1" applyBorder="1" applyAlignment="1">
      <alignment horizontal="center" vertical="center"/>
    </xf>
    <xf numFmtId="38" fontId="20" fillId="0" borderId="42" xfId="9" applyFont="1" applyFill="1" applyBorder="1" applyAlignment="1">
      <alignment horizontal="center" vertical="center" wrapText="1"/>
    </xf>
    <xf numFmtId="38" fontId="20" fillId="0" borderId="48" xfId="9" applyFont="1" applyFill="1" applyBorder="1" applyAlignment="1">
      <alignment horizontal="center" vertical="center"/>
    </xf>
    <xf numFmtId="38" fontId="31" fillId="0" borderId="75" xfId="9" applyFont="1" applyFill="1" applyBorder="1" applyAlignment="1">
      <alignment horizontal="center" vertical="center" wrapText="1"/>
    </xf>
    <xf numFmtId="38" fontId="31" fillId="0" borderId="43" xfId="9" applyFont="1" applyFill="1" applyBorder="1" applyAlignment="1">
      <alignment horizontal="center" vertical="center" wrapText="1"/>
    </xf>
    <xf numFmtId="38" fontId="31" fillId="0" borderId="39" xfId="9" applyFont="1" applyFill="1" applyBorder="1" applyAlignment="1">
      <alignment horizontal="center" vertical="center" wrapText="1"/>
    </xf>
    <xf numFmtId="38" fontId="10" fillId="0" borderId="40" xfId="9" applyFont="1" applyFill="1" applyBorder="1" applyAlignment="1">
      <alignment horizontal="center" vertical="center" wrapText="1"/>
    </xf>
    <xf numFmtId="38" fontId="10" fillId="0" borderId="46" xfId="9" applyFont="1" applyFill="1" applyBorder="1" applyAlignment="1">
      <alignment horizontal="center" vertical="center" wrapText="1"/>
    </xf>
    <xf numFmtId="38" fontId="10" fillId="0" borderId="40" xfId="9" applyFont="1" applyFill="1" applyBorder="1" applyAlignment="1">
      <alignment horizontal="center" vertical="center"/>
    </xf>
    <xf numFmtId="38" fontId="10" fillId="0" borderId="42" xfId="9" applyFont="1" applyFill="1" applyBorder="1" applyAlignment="1">
      <alignment horizontal="center" vertical="center"/>
    </xf>
    <xf numFmtId="38" fontId="31" fillId="0" borderId="42" xfId="9" applyFont="1" applyFill="1" applyBorder="1" applyAlignment="1">
      <alignment horizontal="center" vertical="center" wrapText="1"/>
    </xf>
    <xf numFmtId="38" fontId="31" fillId="0" borderId="160" xfId="9" applyFont="1" applyFill="1" applyBorder="1" applyAlignment="1">
      <alignment horizontal="center" vertical="center" wrapText="1"/>
    </xf>
    <xf numFmtId="38" fontId="10" fillId="0" borderId="76" xfId="9" applyFont="1" applyFill="1" applyBorder="1" applyAlignment="1">
      <alignment horizontal="center" vertical="center" wrapText="1"/>
    </xf>
    <xf numFmtId="38" fontId="10" fillId="0" borderId="79" xfId="9" applyFont="1" applyFill="1" applyBorder="1" applyAlignment="1">
      <alignment horizontal="center" vertical="center"/>
    </xf>
    <xf numFmtId="38" fontId="10" fillId="0" borderId="85" xfId="9" applyFont="1" applyFill="1" applyBorder="1" applyAlignment="1">
      <alignment horizontal="center" vertical="center" wrapText="1"/>
    </xf>
    <xf numFmtId="38" fontId="10" fillId="0" borderId="61" xfId="9" applyFont="1" applyFill="1" applyBorder="1" applyAlignment="1">
      <alignment horizontal="center" vertical="center"/>
    </xf>
    <xf numFmtId="38" fontId="11" fillId="0" borderId="76" xfId="9" applyFont="1" applyFill="1" applyBorder="1" applyAlignment="1">
      <alignment horizontal="center" vertical="center"/>
    </xf>
    <xf numFmtId="38" fontId="11" fillId="0" borderId="85" xfId="9" applyFont="1" applyFill="1" applyBorder="1" applyAlignment="1">
      <alignment horizontal="center" vertical="center"/>
    </xf>
    <xf numFmtId="38" fontId="11" fillId="0" borderId="79" xfId="9" applyFont="1" applyFill="1" applyBorder="1" applyAlignment="1">
      <alignment horizontal="center" vertical="center"/>
    </xf>
    <xf numFmtId="38" fontId="11" fillId="0" borderId="61" xfId="9" applyFont="1" applyFill="1" applyBorder="1" applyAlignment="1">
      <alignment horizontal="center" vertical="center"/>
    </xf>
    <xf numFmtId="0" fontId="31" fillId="0" borderId="162" xfId="10" applyFont="1" applyFill="1" applyBorder="1" applyAlignment="1">
      <alignment horizontal="center" vertical="center" wrapText="1"/>
    </xf>
    <xf numFmtId="0" fontId="31" fillId="0" borderId="161" xfId="10" applyFont="1" applyFill="1" applyBorder="1" applyAlignment="1">
      <alignment horizontal="center" vertical="center"/>
    </xf>
    <xf numFmtId="38" fontId="10" fillId="0" borderId="84" xfId="9" applyFont="1" applyFill="1" applyBorder="1" applyAlignment="1">
      <alignment horizontal="center" vertical="center" wrapText="1"/>
    </xf>
    <xf numFmtId="38" fontId="10" fillId="0" borderId="87" xfId="9" applyFont="1" applyFill="1" applyBorder="1" applyAlignment="1">
      <alignment horizontal="center" vertical="center"/>
    </xf>
    <xf numFmtId="179" fontId="13" fillId="0" borderId="60" xfId="9" applyNumberFormat="1" applyFont="1" applyFill="1" applyBorder="1" applyAlignment="1">
      <alignment horizontal="right" vertical="center"/>
    </xf>
    <xf numFmtId="179" fontId="13" fillId="0" borderId="0" xfId="9" applyNumberFormat="1" applyFont="1" applyFill="1" applyBorder="1" applyAlignment="1">
      <alignment horizontal="right" vertical="center"/>
    </xf>
    <xf numFmtId="38" fontId="20" fillId="24" borderId="0" xfId="9" applyFont="1" applyFill="1" applyBorder="1" applyAlignment="1">
      <alignment horizontal="center" vertical="center" wrapText="1"/>
    </xf>
    <xf numFmtId="38" fontId="20" fillId="24" borderId="0" xfId="9" applyFont="1" applyFill="1" applyBorder="1" applyAlignment="1">
      <alignment horizontal="center" vertical="center"/>
    </xf>
    <xf numFmtId="38" fontId="35" fillId="24" borderId="0" xfId="9" applyFont="1" applyFill="1" applyBorder="1" applyAlignment="1">
      <alignment horizontal="center" vertical="center" wrapText="1"/>
    </xf>
    <xf numFmtId="38" fontId="35" fillId="24" borderId="0" xfId="9" applyFont="1" applyFill="1" applyBorder="1" applyAlignment="1">
      <alignment horizontal="center" vertical="center"/>
    </xf>
    <xf numFmtId="179" fontId="13" fillId="0" borderId="52" xfId="9" applyNumberFormat="1" applyFont="1" applyFill="1" applyBorder="1" applyAlignment="1">
      <alignment horizontal="right" vertical="center"/>
    </xf>
    <xf numFmtId="179" fontId="13" fillId="0" borderId="89" xfId="9" applyNumberFormat="1" applyFont="1" applyFill="1" applyBorder="1" applyAlignment="1">
      <alignment horizontal="right" vertical="center"/>
    </xf>
    <xf numFmtId="179" fontId="13" fillId="0" borderId="81" xfId="9" applyNumberFormat="1" applyFont="1" applyFill="1" applyBorder="1" applyAlignment="1">
      <alignment horizontal="right" vertical="center"/>
    </xf>
    <xf numFmtId="38" fontId="20" fillId="0" borderId="108" xfId="9" applyFont="1" applyFill="1" applyBorder="1" applyAlignment="1">
      <alignment horizontal="center" vertical="center" wrapText="1"/>
    </xf>
    <xf numFmtId="38" fontId="20" fillId="0" borderId="109" xfId="9" applyFont="1" applyFill="1" applyBorder="1" applyAlignment="1">
      <alignment horizontal="center" vertical="center" wrapText="1"/>
    </xf>
    <xf numFmtId="38" fontId="20" fillId="0" borderId="39" xfId="9" applyFont="1" applyFill="1" applyBorder="1" applyAlignment="1">
      <alignment horizontal="center" vertical="center" wrapText="1"/>
    </xf>
    <xf numFmtId="38" fontId="20" fillId="0" borderId="4" xfId="9" applyFont="1" applyFill="1" applyBorder="1" applyAlignment="1">
      <alignment horizontal="center" vertical="center"/>
    </xf>
    <xf numFmtId="0" fontId="20" fillId="0" borderId="42" xfId="10" applyFont="1" applyFill="1" applyBorder="1" applyAlignment="1">
      <alignment horizontal="center" vertical="center"/>
    </xf>
    <xf numFmtId="38" fontId="20" fillId="0" borderId="160" xfId="9" applyFont="1" applyFill="1" applyBorder="1" applyAlignment="1">
      <alignment horizontal="center" vertical="center"/>
    </xf>
    <xf numFmtId="0" fontId="11" fillId="0" borderId="1" xfId="10" applyFont="1" applyFill="1" applyBorder="1" applyAlignment="1">
      <alignment horizontal="center" vertical="center" wrapText="1"/>
    </xf>
    <xf numFmtId="0" fontId="11" fillId="0" borderId="6" xfId="10" applyFont="1" applyFill="1" applyBorder="1" applyAlignment="1">
      <alignment horizontal="center" vertical="center" wrapText="1"/>
    </xf>
    <xf numFmtId="41" fontId="5" fillId="0" borderId="0" xfId="1" applyNumberFormat="1" applyFont="1" applyAlignment="1">
      <alignment horizontal="left"/>
    </xf>
    <xf numFmtId="41" fontId="9" fillId="0" borderId="34" xfId="1" applyNumberFormat="1" applyFont="1" applyBorder="1" applyAlignment="1">
      <alignment horizontal="right" vertical="center"/>
    </xf>
    <xf numFmtId="41" fontId="9" fillId="0" borderId="34" xfId="1" applyNumberFormat="1" applyFont="1" applyFill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20" fillId="0" borderId="73" xfId="1" applyNumberFormat="1" applyFont="1" applyBorder="1" applyAlignment="1">
      <alignment horizontal="center" vertical="center" wrapText="1"/>
    </xf>
    <xf numFmtId="41" fontId="20" fillId="0" borderId="77" xfId="1" applyNumberFormat="1" applyFont="1" applyBorder="1" applyAlignment="1">
      <alignment horizontal="center" vertical="center" wrapText="1"/>
    </xf>
    <xf numFmtId="41" fontId="20" fillId="0" borderId="4" xfId="1" applyNumberFormat="1" applyFont="1" applyBorder="1" applyAlignment="1">
      <alignment horizontal="center" vertical="center" wrapText="1"/>
    </xf>
    <xf numFmtId="41" fontId="20" fillId="0" borderId="9" xfId="1" applyNumberFormat="1" applyFont="1" applyBorder="1" applyAlignment="1">
      <alignment horizontal="center" vertical="center" wrapText="1"/>
    </xf>
    <xf numFmtId="41" fontId="20" fillId="0" borderId="40" xfId="1" applyNumberFormat="1" applyFont="1" applyBorder="1" applyAlignment="1">
      <alignment horizontal="center" vertical="center"/>
    </xf>
    <xf numFmtId="41" fontId="20" fillId="0" borderId="46" xfId="1" applyNumberFormat="1" applyFont="1" applyBorder="1" applyAlignment="1">
      <alignment horizontal="center" vertical="center"/>
    </xf>
    <xf numFmtId="41" fontId="20" fillId="0" borderId="40" xfId="1" applyNumberFormat="1" applyFont="1" applyBorder="1" applyAlignment="1">
      <alignment horizontal="center" vertical="center" wrapText="1"/>
    </xf>
    <xf numFmtId="41" fontId="20" fillId="0" borderId="42" xfId="1" applyNumberFormat="1" applyFont="1" applyBorder="1" applyAlignment="1">
      <alignment horizontal="center" vertical="center" wrapText="1"/>
    </xf>
    <xf numFmtId="41" fontId="20" fillId="0" borderId="74" xfId="1" applyNumberFormat="1" applyFont="1" applyBorder="1" applyAlignment="1">
      <alignment horizontal="center" vertical="center"/>
    </xf>
    <xf numFmtId="41" fontId="31" fillId="0" borderId="4" xfId="1" applyNumberFormat="1" applyFont="1" applyBorder="1" applyAlignment="1">
      <alignment horizontal="center" vertical="center" wrapText="1" shrinkToFit="1"/>
    </xf>
    <xf numFmtId="41" fontId="31" fillId="0" borderId="9" xfId="1" applyNumberFormat="1" applyFont="1" applyBorder="1" applyAlignment="1">
      <alignment horizontal="center" vertical="center" shrinkToFit="1"/>
    </xf>
    <xf numFmtId="41" fontId="20" fillId="0" borderId="162" xfId="1" applyNumberFormat="1" applyFont="1" applyBorder="1" applyAlignment="1">
      <alignment horizontal="center" vertical="center" shrinkToFit="1"/>
    </xf>
    <xf numFmtId="41" fontId="20" fillId="0" borderId="161" xfId="1" applyNumberFormat="1" applyFont="1" applyBorder="1" applyAlignment="1">
      <alignment horizontal="center" vertical="center" shrinkToFit="1"/>
    </xf>
    <xf numFmtId="41" fontId="20" fillId="0" borderId="5" xfId="1" applyNumberFormat="1" applyFont="1" applyBorder="1" applyAlignment="1">
      <alignment horizontal="center" vertical="center" wrapText="1"/>
    </xf>
    <xf numFmtId="41" fontId="20" fillId="0" borderId="10" xfId="1" applyNumberFormat="1" applyFont="1" applyBorder="1" applyAlignment="1">
      <alignment horizontal="center" vertical="center" wrapText="1"/>
    </xf>
    <xf numFmtId="41" fontId="20" fillId="0" borderId="74" xfId="1" applyNumberFormat="1" applyFont="1" applyBorder="1" applyAlignment="1">
      <alignment horizontal="center" vertical="center" wrapText="1"/>
    </xf>
    <xf numFmtId="41" fontId="20" fillId="0" borderId="78" xfId="1" applyNumberFormat="1" applyFont="1" applyBorder="1" applyAlignment="1">
      <alignment horizontal="center" vertical="center" wrapText="1"/>
    </xf>
    <xf numFmtId="41" fontId="20" fillId="0" borderId="46" xfId="1" applyNumberFormat="1" applyFont="1" applyBorder="1" applyAlignment="1">
      <alignment horizontal="center" vertical="center" wrapText="1"/>
    </xf>
    <xf numFmtId="41" fontId="20" fillId="0" borderId="77" xfId="1" applyNumberFormat="1" applyFont="1" applyBorder="1" applyAlignment="1">
      <alignment horizontal="center" vertical="center"/>
    </xf>
    <xf numFmtId="41" fontId="20" fillId="0" borderId="9" xfId="1" applyNumberFormat="1" applyFont="1" applyBorder="1" applyAlignment="1">
      <alignment horizontal="center" vertical="center"/>
    </xf>
    <xf numFmtId="41" fontId="35" fillId="0" borderId="172" xfId="1" applyNumberFormat="1" applyFont="1" applyFill="1" applyBorder="1" applyAlignment="1">
      <alignment horizontal="center" vertical="center" wrapText="1"/>
    </xf>
    <xf numFmtId="41" fontId="35" fillId="0" borderId="173" xfId="1" applyNumberFormat="1" applyFont="1" applyFill="1" applyBorder="1" applyAlignment="1">
      <alignment horizontal="center" vertical="center"/>
    </xf>
    <xf numFmtId="41" fontId="20" fillId="0" borderId="42" xfId="1" applyNumberFormat="1" applyFont="1" applyBorder="1" applyAlignment="1">
      <alignment horizontal="center" vertical="center"/>
    </xf>
    <xf numFmtId="41" fontId="20" fillId="0" borderId="75" xfId="1" applyNumberFormat="1" applyFont="1" applyFill="1" applyBorder="1" applyAlignment="1">
      <alignment horizontal="center" vertical="center"/>
    </xf>
    <xf numFmtId="41" fontId="20" fillId="0" borderId="43" xfId="1" applyNumberFormat="1" applyFont="1" applyFill="1" applyBorder="1" applyAlignment="1">
      <alignment horizontal="center" vertical="center"/>
    </xf>
    <xf numFmtId="41" fontId="20" fillId="0" borderId="160" xfId="1" applyNumberFormat="1" applyFont="1" applyFill="1" applyBorder="1" applyAlignment="1">
      <alignment horizontal="center" vertical="center"/>
    </xf>
    <xf numFmtId="41" fontId="11" fillId="0" borderId="43" xfId="1" applyNumberFormat="1" applyFont="1" applyFill="1" applyBorder="1" applyAlignment="1">
      <alignment horizontal="center" vertical="center" wrapText="1"/>
    </xf>
    <xf numFmtId="41" fontId="11" fillId="0" borderId="163" xfId="1" applyNumberFormat="1" applyFont="1" applyFill="1" applyBorder="1" applyAlignment="1">
      <alignment horizontal="center" vertical="center" wrapText="1"/>
    </xf>
    <xf numFmtId="41" fontId="20" fillId="0" borderId="40" xfId="1" applyNumberFormat="1" applyFont="1" applyFill="1" applyBorder="1" applyAlignment="1">
      <alignment horizontal="center" vertical="center"/>
    </xf>
    <xf numFmtId="41" fontId="20" fillId="0" borderId="164" xfId="1" applyNumberFormat="1" applyFont="1" applyFill="1" applyBorder="1" applyAlignment="1">
      <alignment horizontal="center" vertical="center"/>
    </xf>
    <xf numFmtId="41" fontId="31" fillId="0" borderId="5" xfId="1" applyNumberFormat="1" applyFont="1" applyBorder="1" applyAlignment="1">
      <alignment horizontal="center" vertical="center" wrapText="1"/>
    </xf>
    <xf numFmtId="41" fontId="31" fillId="0" borderId="10" xfId="1" applyNumberFormat="1" applyFont="1" applyBorder="1" applyAlignment="1">
      <alignment horizontal="center" vertical="center"/>
    </xf>
    <xf numFmtId="41" fontId="20" fillId="0" borderId="3" xfId="1" applyNumberFormat="1" applyFont="1" applyBorder="1" applyAlignment="1">
      <alignment horizontal="center" vertical="center" wrapText="1"/>
    </xf>
    <xf numFmtId="41" fontId="20" fillId="0" borderId="8" xfId="1" applyNumberFormat="1" applyFont="1" applyBorder="1" applyAlignment="1">
      <alignment horizontal="center" vertical="center" wrapText="1"/>
    </xf>
    <xf numFmtId="41" fontId="20" fillId="0" borderId="10" xfId="1" applyNumberFormat="1" applyFont="1" applyBorder="1" applyAlignment="1">
      <alignment horizontal="center" vertical="center"/>
    </xf>
    <xf numFmtId="41" fontId="31" fillId="0" borderId="4" xfId="1" applyNumberFormat="1" applyFont="1" applyBorder="1" applyAlignment="1">
      <alignment horizontal="center" vertical="center" wrapText="1"/>
    </xf>
    <xf numFmtId="41" fontId="31" fillId="0" borderId="9" xfId="1" applyNumberFormat="1" applyFont="1" applyBorder="1" applyAlignment="1">
      <alignment horizontal="center" vertical="center" wrapText="1"/>
    </xf>
    <xf numFmtId="41" fontId="31" fillId="0" borderId="162" xfId="1" applyNumberFormat="1" applyFont="1" applyFill="1" applyBorder="1" applyAlignment="1">
      <alignment horizontal="center" vertical="center" wrapText="1"/>
    </xf>
    <xf numFmtId="41" fontId="31" fillId="0" borderId="161" xfId="1" applyNumberFormat="1" applyFont="1" applyFill="1" applyBorder="1" applyAlignment="1">
      <alignment horizontal="center" vertical="center" wrapText="1"/>
    </xf>
    <xf numFmtId="41" fontId="11" fillId="0" borderId="1" xfId="1" applyNumberFormat="1" applyFont="1" applyFill="1" applyBorder="1" applyAlignment="1">
      <alignment horizontal="center" vertical="center" wrapText="1"/>
    </xf>
    <xf numFmtId="41" fontId="11" fillId="0" borderId="6" xfId="1" applyNumberFormat="1" applyFont="1" applyFill="1" applyBorder="1" applyAlignment="1">
      <alignment horizontal="center" vertical="center" wrapText="1"/>
    </xf>
    <xf numFmtId="41" fontId="20" fillId="0" borderId="4" xfId="1" applyNumberFormat="1" applyFont="1" applyFill="1" applyBorder="1" applyAlignment="1">
      <alignment horizontal="center" vertical="center" wrapText="1"/>
    </xf>
    <xf numFmtId="41" fontId="14" fillId="0" borderId="9" xfId="1" applyNumberFormat="1" applyFont="1" applyFill="1" applyBorder="1" applyAlignment="1">
      <alignment horizontal="center" vertical="center" wrapText="1"/>
    </xf>
    <xf numFmtId="41" fontId="14" fillId="0" borderId="9" xfId="1" applyNumberFormat="1" applyFont="1" applyBorder="1" applyAlignment="1">
      <alignment horizontal="center" vertical="center" wrapText="1"/>
    </xf>
    <xf numFmtId="41" fontId="14" fillId="0" borderId="43" xfId="1" applyNumberFormat="1" applyFont="1" applyBorder="1" applyAlignment="1">
      <alignment horizontal="center" vertical="center" wrapText="1"/>
    </xf>
    <xf numFmtId="41" fontId="31" fillId="0" borderId="3" xfId="1" applyNumberFormat="1" applyFont="1" applyBorder="1" applyAlignment="1">
      <alignment horizontal="center" vertical="center" wrapText="1"/>
    </xf>
    <xf numFmtId="41" fontId="31" fillId="0" borderId="8" xfId="1" applyNumberFormat="1" applyFont="1" applyBorder="1" applyAlignment="1">
      <alignment horizontal="center" vertical="center" wrapText="1"/>
    </xf>
    <xf numFmtId="41" fontId="20" fillId="0" borderId="162" xfId="1" applyNumberFormat="1" applyFont="1" applyFill="1" applyBorder="1" applyAlignment="1">
      <alignment horizontal="center" vertical="center" wrapText="1"/>
    </xf>
    <xf numFmtId="41" fontId="20" fillId="0" borderId="161" xfId="1" applyNumberFormat="1" applyFont="1" applyFill="1" applyBorder="1" applyAlignment="1">
      <alignment horizontal="center" vertical="center" wrapText="1"/>
    </xf>
    <xf numFmtId="41" fontId="11" fillId="0" borderId="6" xfId="1" applyNumberFormat="1" applyFont="1" applyFill="1" applyBorder="1" applyAlignment="1">
      <alignment horizontal="center" vertical="center"/>
    </xf>
    <xf numFmtId="41" fontId="20" fillId="0" borderId="9" xfId="1" applyNumberFormat="1" applyFont="1" applyFill="1" applyBorder="1" applyAlignment="1">
      <alignment horizontal="center" vertical="center"/>
    </xf>
    <xf numFmtId="41" fontId="20" fillId="0" borderId="9" xfId="1" applyNumberFormat="1" applyFont="1" applyFill="1" applyBorder="1" applyAlignment="1">
      <alignment horizontal="center" vertical="center" wrapText="1"/>
    </xf>
    <xf numFmtId="41" fontId="31" fillId="0" borderId="40" xfId="1" applyNumberFormat="1" applyFont="1" applyBorder="1" applyAlignment="1">
      <alignment horizontal="center" vertical="center" wrapText="1"/>
    </xf>
    <xf numFmtId="41" fontId="31" fillId="0" borderId="46" xfId="1" applyNumberFormat="1" applyFont="1" applyBorder="1" applyAlignment="1">
      <alignment horizontal="center" vertical="center"/>
    </xf>
    <xf numFmtId="41" fontId="20" fillId="0" borderId="43" xfId="1" applyNumberFormat="1" applyFont="1" applyBorder="1" applyAlignment="1">
      <alignment horizontal="center" vertical="center" wrapText="1"/>
    </xf>
    <xf numFmtId="41" fontId="20" fillId="0" borderId="48" xfId="1" applyNumberFormat="1" applyFont="1" applyBorder="1" applyAlignment="1">
      <alignment horizontal="center" vertical="center"/>
    </xf>
    <xf numFmtId="41" fontId="31" fillId="0" borderId="74" xfId="1" applyNumberFormat="1" applyFont="1" applyBorder="1" applyAlignment="1">
      <alignment horizontal="center" vertical="center" wrapText="1"/>
    </xf>
    <xf numFmtId="41" fontId="31" fillId="0" borderId="78" xfId="1" applyNumberFormat="1" applyFont="1" applyBorder="1" applyAlignment="1">
      <alignment horizontal="center" vertical="center"/>
    </xf>
    <xf numFmtId="41" fontId="20" fillId="0" borderId="162" xfId="1" applyNumberFormat="1" applyFont="1" applyFill="1" applyBorder="1" applyAlignment="1">
      <alignment horizontal="center" vertical="center" shrinkToFit="1"/>
    </xf>
    <xf numFmtId="41" fontId="20" fillId="0" borderId="161" xfId="1" applyNumberFormat="1" applyFont="1" applyFill="1" applyBorder="1" applyAlignment="1">
      <alignment horizontal="center" vertical="center" shrinkToFit="1"/>
    </xf>
    <xf numFmtId="41" fontId="35" fillId="0" borderId="1" xfId="1" applyNumberFormat="1" applyFont="1" applyFill="1" applyBorder="1" applyAlignment="1">
      <alignment horizontal="center" vertical="center" wrapText="1"/>
    </xf>
    <xf numFmtId="41" fontId="35" fillId="0" borderId="6" xfId="1" applyNumberFormat="1" applyFont="1" applyFill="1" applyBorder="1" applyAlignment="1">
      <alignment horizontal="center" vertical="center"/>
    </xf>
    <xf numFmtId="41" fontId="20" fillId="0" borderId="73" xfId="1" applyNumberFormat="1" applyFont="1" applyFill="1" applyBorder="1" applyAlignment="1">
      <alignment horizontal="center" vertical="center" wrapText="1"/>
    </xf>
    <xf numFmtId="41" fontId="20" fillId="0" borderId="77" xfId="1" applyNumberFormat="1" applyFont="1" applyFill="1" applyBorder="1" applyAlignment="1">
      <alignment horizontal="center" vertical="center"/>
    </xf>
    <xf numFmtId="41" fontId="31" fillId="0" borderId="4" xfId="1" applyNumberFormat="1" applyFont="1" applyFill="1" applyBorder="1" applyAlignment="1">
      <alignment horizontal="center" vertical="center" wrapText="1"/>
    </xf>
    <xf numFmtId="41" fontId="31" fillId="0" borderId="9" xfId="1" applyNumberFormat="1" applyFont="1" applyFill="1" applyBorder="1" applyAlignment="1">
      <alignment horizontal="center" vertical="center"/>
    </xf>
    <xf numFmtId="41" fontId="20" fillId="0" borderId="75" xfId="1" applyNumberFormat="1" applyFont="1" applyBorder="1" applyAlignment="1">
      <alignment horizontal="center" vertical="center"/>
    </xf>
    <xf numFmtId="41" fontId="20" fillId="0" borderId="43" xfId="1" applyNumberFormat="1" applyFont="1" applyBorder="1" applyAlignment="1">
      <alignment horizontal="center" vertical="center"/>
    </xf>
    <xf numFmtId="41" fontId="20" fillId="0" borderId="39" xfId="1" applyNumberFormat="1" applyFont="1" applyBorder="1" applyAlignment="1">
      <alignment horizontal="center" vertical="center"/>
    </xf>
    <xf numFmtId="41" fontId="20" fillId="0" borderId="39" xfId="1" applyNumberFormat="1" applyFont="1" applyBorder="1" applyAlignment="1">
      <alignment horizontal="center" vertical="center" wrapText="1"/>
    </xf>
    <xf numFmtId="41" fontId="20" fillId="0" borderId="45" xfId="1" applyNumberFormat="1" applyFont="1" applyBorder="1" applyAlignment="1">
      <alignment horizontal="center" vertical="center" wrapText="1"/>
    </xf>
    <xf numFmtId="41" fontId="20" fillId="0" borderId="160" xfId="1" applyNumberFormat="1" applyFont="1" applyBorder="1" applyAlignment="1">
      <alignment horizontal="center" vertical="center"/>
    </xf>
    <xf numFmtId="41" fontId="20" fillId="0" borderId="0" xfId="1" applyNumberFormat="1" applyFont="1" applyFill="1" applyBorder="1" applyAlignment="1">
      <alignment horizontal="center" vertical="center" wrapText="1"/>
    </xf>
    <xf numFmtId="41" fontId="20" fillId="0" borderId="0" xfId="1" applyNumberFormat="1" applyFont="1" applyFill="1" applyBorder="1" applyAlignment="1">
      <alignment horizontal="center" vertical="center"/>
    </xf>
    <xf numFmtId="41" fontId="20" fillId="0" borderId="0" xfId="1" applyNumberFormat="1" applyFont="1" applyBorder="1" applyAlignment="1">
      <alignment horizontal="center" vertical="center" wrapText="1"/>
    </xf>
    <xf numFmtId="41" fontId="20" fillId="0" borderId="0" xfId="1" applyNumberFormat="1" applyFont="1" applyBorder="1" applyAlignment="1">
      <alignment horizontal="center" vertical="center"/>
    </xf>
    <xf numFmtId="41" fontId="31" fillId="0" borderId="0" xfId="1" applyNumberFormat="1" applyFont="1" applyBorder="1" applyAlignment="1">
      <alignment horizontal="center" vertical="center" wrapText="1"/>
    </xf>
    <xf numFmtId="41" fontId="31" fillId="0" borderId="0" xfId="1" applyNumberFormat="1" applyFont="1" applyBorder="1" applyAlignment="1">
      <alignment horizontal="center" vertical="center"/>
    </xf>
    <xf numFmtId="41" fontId="14" fillId="0" borderId="0" xfId="1" applyNumberFormat="1" applyFont="1" applyFill="1" applyBorder="1" applyAlignment="1">
      <alignment horizontal="center" vertical="center" wrapText="1"/>
    </xf>
    <xf numFmtId="41" fontId="14" fillId="0" borderId="0" xfId="1" applyNumberFormat="1" applyFont="1" applyBorder="1" applyAlignment="1">
      <alignment horizontal="center" vertical="center" wrapText="1"/>
    </xf>
    <xf numFmtId="41" fontId="20" fillId="0" borderId="84" xfId="1" applyNumberFormat="1" applyFont="1" applyBorder="1" applyAlignment="1">
      <alignment horizontal="center" vertical="center" wrapText="1"/>
    </xf>
    <xf numFmtId="41" fontId="20" fillId="0" borderId="87" xfId="1" applyNumberFormat="1" applyFont="1" applyBorder="1" applyAlignment="1">
      <alignment horizontal="center" vertical="center"/>
    </xf>
    <xf numFmtId="41" fontId="20" fillId="0" borderId="161" xfId="1" applyNumberFormat="1" applyFont="1" applyFill="1" applyBorder="1" applyAlignment="1">
      <alignment horizontal="center" vertical="center"/>
    </xf>
    <xf numFmtId="41" fontId="20" fillId="0" borderId="76" xfId="1" applyNumberFormat="1" applyFont="1" applyFill="1" applyBorder="1" applyAlignment="1">
      <alignment horizontal="center" vertical="center" wrapText="1"/>
    </xf>
    <xf numFmtId="41" fontId="20" fillId="0" borderId="79" xfId="1" applyNumberFormat="1" applyFont="1" applyFill="1" applyBorder="1" applyAlignment="1">
      <alignment horizontal="center" vertical="center"/>
    </xf>
    <xf numFmtId="41" fontId="20" fillId="0" borderId="169" xfId="1" applyNumberFormat="1" applyFont="1" applyFill="1" applyBorder="1" applyAlignment="1">
      <alignment horizontal="center" vertical="center" wrapText="1"/>
    </xf>
    <xf numFmtId="41" fontId="20" fillId="0" borderId="170" xfId="1" applyNumberFormat="1" applyFont="1" applyFill="1" applyBorder="1" applyAlignment="1">
      <alignment horizontal="center" vertical="center"/>
    </xf>
    <xf numFmtId="41" fontId="20" fillId="0" borderId="76" xfId="1" applyNumberFormat="1" applyFont="1" applyBorder="1" applyAlignment="1">
      <alignment horizontal="center" vertical="center" wrapText="1"/>
    </xf>
    <xf numFmtId="41" fontId="20" fillId="0" borderId="79" xfId="1" applyNumberFormat="1" applyFont="1" applyBorder="1" applyAlignment="1">
      <alignment horizontal="center" vertical="center"/>
    </xf>
    <xf numFmtId="179" fontId="13" fillId="0" borderId="61" xfId="9" applyNumberFormat="1" applyFont="1" applyFill="1" applyBorder="1" applyAlignment="1">
      <alignment horizontal="right" vertical="center"/>
    </xf>
  </cellXfs>
  <cellStyles count="57">
    <cellStyle name="20% - アクセント 1 2" xfId="11"/>
    <cellStyle name="20% - アクセント 2 2" xfId="12"/>
    <cellStyle name="20% - アクセント 3 2" xfId="13"/>
    <cellStyle name="20% - アクセント 4 2" xfId="14"/>
    <cellStyle name="20% - アクセント 5 2" xfId="15"/>
    <cellStyle name="20% - アクセント 6 2" xfId="16"/>
    <cellStyle name="40% - アクセント 1 2" xfId="17"/>
    <cellStyle name="40% - アクセント 2 2" xfId="18"/>
    <cellStyle name="40% - アクセント 3 2" xfId="19"/>
    <cellStyle name="40% - アクセント 4 2" xfId="20"/>
    <cellStyle name="40% - アクセント 5 2" xfId="21"/>
    <cellStyle name="40% - アクセント 6 2" xfId="22"/>
    <cellStyle name="60% - アクセント 1 2" xfId="23"/>
    <cellStyle name="60% - アクセント 2 2" xfId="24"/>
    <cellStyle name="60% - アクセント 3 2" xfId="25"/>
    <cellStyle name="60% - アクセント 4 2" xfId="26"/>
    <cellStyle name="60% - アクセント 5 2" xfId="27"/>
    <cellStyle name="60% - アクセント 6 2" xfId="28"/>
    <cellStyle name="アクセント 1 2" xfId="29"/>
    <cellStyle name="アクセント 2 2" xfId="30"/>
    <cellStyle name="アクセント 3 2" xfId="31"/>
    <cellStyle name="アクセント 4 2" xfId="32"/>
    <cellStyle name="アクセント 5 2" xfId="33"/>
    <cellStyle name="アクセント 6 2" xfId="34"/>
    <cellStyle name="タイトル 2" xfId="35"/>
    <cellStyle name="チェック セル 2" xfId="36"/>
    <cellStyle name="どちらでもない 2" xfId="37"/>
    <cellStyle name="メモ 2" xfId="38"/>
    <cellStyle name="リンク セル 2" xfId="39"/>
    <cellStyle name="悪い 2" xfId="40"/>
    <cellStyle name="計算 2" xfId="41"/>
    <cellStyle name="警告文 2" xfId="42"/>
    <cellStyle name="桁区切り" xfId="1" builtinId="6"/>
    <cellStyle name="桁区切り 2" xfId="3"/>
    <cellStyle name="桁区切り 3" xfId="43"/>
    <cellStyle name="桁区切り 4" xfId="44"/>
    <cellStyle name="桁区切り 5" xfId="9"/>
    <cellStyle name="見出し 1 2" xfId="45"/>
    <cellStyle name="見出し 2 2" xfId="46"/>
    <cellStyle name="見出し 3 2" xfId="47"/>
    <cellStyle name="見出し 4 2" xfId="48"/>
    <cellStyle name="集計 2" xfId="49"/>
    <cellStyle name="出力 2" xfId="50"/>
    <cellStyle name="説明文 2" xfId="51"/>
    <cellStyle name="入力 2" xfId="52"/>
    <cellStyle name="標準" xfId="0" builtinId="0"/>
    <cellStyle name="標準 2" xfId="4"/>
    <cellStyle name="標準 2 2" xfId="6"/>
    <cellStyle name="標準 2 2 2" xfId="7"/>
    <cellStyle name="標準 2 3" xfId="53"/>
    <cellStyle name="標準 3" xfId="2"/>
    <cellStyle name="標準 4" xfId="8"/>
    <cellStyle name="標準 5" xfId="10"/>
    <cellStyle name="標準 6" xfId="54"/>
    <cellStyle name="標準_H20" xfId="5"/>
    <cellStyle name="未定義" xfId="55"/>
    <cellStyle name="良い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0</xdr:row>
      <xdr:rowOff>0</xdr:rowOff>
    </xdr:from>
    <xdr:to>
      <xdr:col>39</xdr:col>
      <xdr:colOff>9525</xdr:colOff>
      <xdr:row>0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7536775" y="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38</xdr:col>
      <xdr:colOff>0</xdr:colOff>
      <xdr:row>0</xdr:row>
      <xdr:rowOff>0</xdr:rowOff>
    </xdr:from>
    <xdr:to>
      <xdr:col>38</xdr:col>
      <xdr:colOff>0</xdr:colOff>
      <xdr:row>0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275367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63</xdr:col>
      <xdr:colOff>9525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 flipH="1">
          <a:off x="50644425" y="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0</xdr:colOff>
      <xdr:row>2</xdr:row>
      <xdr:rowOff>0</xdr:rowOff>
    </xdr:from>
    <xdr:to>
      <xdr:col>1</xdr:col>
      <xdr:colOff>495300</xdr:colOff>
      <xdr:row>3</xdr:row>
      <xdr:rowOff>180975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0" y="457200"/>
          <a:ext cx="7715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31</xdr:col>
      <xdr:colOff>0</xdr:colOff>
      <xdr:row>14</xdr:row>
      <xdr:rowOff>152400</xdr:rowOff>
    </xdr:from>
    <xdr:to>
      <xdr:col>35</xdr:col>
      <xdr:colOff>352425</xdr:colOff>
      <xdr:row>19</xdr:row>
      <xdr:rowOff>114300</xdr:rowOff>
    </xdr:to>
    <xdr:pic>
      <xdr:nvPicPr>
        <xdr:cNvPr id="6" name="図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9300" y="2552700"/>
          <a:ext cx="40481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31</xdr:col>
      <xdr:colOff>885825</xdr:colOff>
      <xdr:row>22</xdr:row>
      <xdr:rowOff>66675</xdr:rowOff>
    </xdr:from>
    <xdr:to>
      <xdr:col>31</xdr:col>
      <xdr:colOff>885825</xdr:colOff>
      <xdr:row>24</xdr:row>
      <xdr:rowOff>85725</xdr:rowOff>
    </xdr:to>
    <xdr:cxnSp macro="">
      <xdr:nvCxnSpPr>
        <xdr:cNvPr id="7" name="直線矢印コネクタ 3"/>
        <xdr:cNvCxnSpPr>
          <a:cxnSpLocks noChangeShapeType="1"/>
        </xdr:cNvCxnSpPr>
      </xdr:nvCxnSpPr>
      <xdr:spPr bwMode="auto">
        <a:xfrm flipV="1">
          <a:off x="21955125" y="3648075"/>
          <a:ext cx="0" cy="285750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0</xdr:colOff>
      <xdr:row>2</xdr:row>
      <xdr:rowOff>0</xdr:rowOff>
    </xdr:from>
    <xdr:to>
      <xdr:col>11</xdr:col>
      <xdr:colOff>495300</xdr:colOff>
      <xdr:row>3</xdr:row>
      <xdr:rowOff>180975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6648450" y="457200"/>
          <a:ext cx="7715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21</xdr:col>
      <xdr:colOff>495300</xdr:colOff>
      <xdr:row>3</xdr:row>
      <xdr:rowOff>180975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13296900" y="457200"/>
          <a:ext cx="7715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2</xdr:col>
      <xdr:colOff>0</xdr:colOff>
      <xdr:row>4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19050" y="409575"/>
          <a:ext cx="11430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7" name="Line 13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8" name="Line 14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9" name="Line 29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10" name="Line 30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11" name="Line 31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12" name="Line 32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13" name="Line 35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14" name="Line 36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15" name="Line 37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16" name="Line 38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17" name="Line 39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18" name="Line 40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19" name="Line 42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0" name="Line 43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1" name="Line 44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2" name="Line 45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3" name="Line 46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4" name="Line 47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5" name="Line 48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6" name="Line 49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7" name="Line 50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8" name="Line 51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12</xdr:col>
      <xdr:colOff>0</xdr:colOff>
      <xdr:row>1</xdr:row>
      <xdr:rowOff>210110</xdr:rowOff>
    </xdr:from>
    <xdr:to>
      <xdr:col>13</xdr:col>
      <xdr:colOff>425824</xdr:colOff>
      <xdr:row>3</xdr:row>
      <xdr:rowOff>238125</xdr:rowOff>
    </xdr:to>
    <xdr:sp macro="" textlink="">
      <xdr:nvSpPr>
        <xdr:cNvPr id="29" name="Line 54"/>
        <xdr:cNvSpPr>
          <a:spLocks noChangeShapeType="1"/>
        </xdr:cNvSpPr>
      </xdr:nvSpPr>
      <xdr:spPr bwMode="auto">
        <a:xfrm>
          <a:off x="7314640" y="448235"/>
          <a:ext cx="1330699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2802</xdr:colOff>
      <xdr:row>2</xdr:row>
      <xdr:rowOff>5603</xdr:rowOff>
    </xdr:from>
    <xdr:to>
      <xdr:col>8</xdr:col>
      <xdr:colOff>2802</xdr:colOff>
      <xdr:row>3</xdr:row>
      <xdr:rowOff>238125</xdr:rowOff>
    </xdr:to>
    <xdr:sp macro="" textlink="">
      <xdr:nvSpPr>
        <xdr:cNvPr id="30" name="Line 56"/>
        <xdr:cNvSpPr>
          <a:spLocks noChangeShapeType="1"/>
        </xdr:cNvSpPr>
      </xdr:nvSpPr>
      <xdr:spPr bwMode="auto">
        <a:xfrm>
          <a:off x="3664324" y="453838"/>
          <a:ext cx="1333500" cy="4706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5603</xdr:colOff>
      <xdr:row>2</xdr:row>
      <xdr:rowOff>5603</xdr:rowOff>
    </xdr:from>
    <xdr:to>
      <xdr:col>2</xdr:col>
      <xdr:colOff>2802</xdr:colOff>
      <xdr:row>4</xdr:row>
      <xdr:rowOff>2802</xdr:rowOff>
    </xdr:to>
    <xdr:sp macro="" textlink="">
      <xdr:nvSpPr>
        <xdr:cNvPr id="31" name="Line 57"/>
        <xdr:cNvSpPr>
          <a:spLocks noChangeShapeType="1"/>
        </xdr:cNvSpPr>
      </xdr:nvSpPr>
      <xdr:spPr bwMode="auto">
        <a:xfrm>
          <a:off x="5603" y="453838"/>
          <a:ext cx="1339103" cy="4734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575984</xdr:colOff>
      <xdr:row>2</xdr:row>
      <xdr:rowOff>1120</xdr:rowOff>
    </xdr:from>
    <xdr:to>
      <xdr:col>14</xdr:col>
      <xdr:colOff>5603</xdr:colOff>
      <xdr:row>3</xdr:row>
      <xdr:rowOff>238125</xdr:rowOff>
    </xdr:to>
    <xdr:sp macro="" textlink="">
      <xdr:nvSpPr>
        <xdr:cNvPr id="32" name="Line 60"/>
        <xdr:cNvSpPr>
          <a:spLocks noChangeShapeType="1"/>
        </xdr:cNvSpPr>
      </xdr:nvSpPr>
      <xdr:spPr bwMode="auto">
        <a:xfrm>
          <a:off x="7310719" y="449355"/>
          <a:ext cx="1343024" cy="4751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19050</xdr:colOff>
      <xdr:row>4</xdr:row>
      <xdr:rowOff>0</xdr:rowOff>
    </xdr:to>
    <xdr:sp macro="" textlink="">
      <xdr:nvSpPr>
        <xdr:cNvPr id="33" name="Line 61"/>
        <xdr:cNvSpPr>
          <a:spLocks noChangeShapeType="1"/>
        </xdr:cNvSpPr>
      </xdr:nvSpPr>
      <xdr:spPr bwMode="auto">
        <a:xfrm>
          <a:off x="10982325" y="457200"/>
          <a:ext cx="13525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</xdr:colOff>
      <xdr:row>1</xdr:row>
      <xdr:rowOff>210110</xdr:rowOff>
    </xdr:from>
    <xdr:to>
      <xdr:col>8</xdr:col>
      <xdr:colOff>2803</xdr:colOff>
      <xdr:row>4</xdr:row>
      <xdr:rowOff>1</xdr:rowOff>
    </xdr:to>
    <xdr:sp macro="" textlink="">
      <xdr:nvSpPr>
        <xdr:cNvPr id="34" name="Line 62"/>
        <xdr:cNvSpPr>
          <a:spLocks noChangeShapeType="1"/>
        </xdr:cNvSpPr>
      </xdr:nvSpPr>
      <xdr:spPr bwMode="auto">
        <a:xfrm>
          <a:off x="3661523" y="448235"/>
          <a:ext cx="1336302" cy="4762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8404</xdr:colOff>
      <xdr:row>1</xdr:row>
      <xdr:rowOff>210110</xdr:rowOff>
    </xdr:from>
    <xdr:to>
      <xdr:col>1</xdr:col>
      <xdr:colOff>434229</xdr:colOff>
      <xdr:row>3</xdr:row>
      <xdr:rowOff>238125</xdr:rowOff>
    </xdr:to>
    <xdr:sp macro="" textlink="">
      <xdr:nvSpPr>
        <xdr:cNvPr id="35" name="Line 63"/>
        <xdr:cNvSpPr>
          <a:spLocks noChangeShapeType="1"/>
        </xdr:cNvSpPr>
      </xdr:nvSpPr>
      <xdr:spPr bwMode="auto">
        <a:xfrm>
          <a:off x="8404" y="448235"/>
          <a:ext cx="133070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2801</xdr:colOff>
      <xdr:row>2</xdr:row>
      <xdr:rowOff>5603</xdr:rowOff>
    </xdr:from>
    <xdr:to>
      <xdr:col>26</xdr:col>
      <xdr:colOff>0</xdr:colOff>
      <xdr:row>3</xdr:row>
      <xdr:rowOff>228600</xdr:rowOff>
    </xdr:to>
    <xdr:sp macro="" textlink="">
      <xdr:nvSpPr>
        <xdr:cNvPr id="36" name="Line 64"/>
        <xdr:cNvSpPr>
          <a:spLocks noChangeShapeType="1"/>
        </xdr:cNvSpPr>
      </xdr:nvSpPr>
      <xdr:spPr bwMode="auto">
        <a:xfrm>
          <a:off x="14615272" y="453838"/>
          <a:ext cx="1330699" cy="46112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2803</xdr:colOff>
      <xdr:row>2</xdr:row>
      <xdr:rowOff>2802</xdr:rowOff>
    </xdr:from>
    <xdr:to>
      <xdr:col>32</xdr:col>
      <xdr:colOff>1</xdr:colOff>
      <xdr:row>4</xdr:row>
      <xdr:rowOff>2801</xdr:rowOff>
    </xdr:to>
    <xdr:sp macro="" textlink="">
      <xdr:nvSpPr>
        <xdr:cNvPr id="37" name="Line 65"/>
        <xdr:cNvSpPr>
          <a:spLocks noChangeShapeType="1"/>
        </xdr:cNvSpPr>
      </xdr:nvSpPr>
      <xdr:spPr bwMode="auto">
        <a:xfrm>
          <a:off x="18279597" y="451037"/>
          <a:ext cx="1330698" cy="4762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</xdr:colOff>
      <xdr:row>1</xdr:row>
      <xdr:rowOff>210110</xdr:rowOff>
    </xdr:from>
    <xdr:to>
      <xdr:col>37</xdr:col>
      <xdr:colOff>425824</xdr:colOff>
      <xdr:row>4</xdr:row>
      <xdr:rowOff>2802</xdr:rowOff>
    </xdr:to>
    <xdr:sp macro="" textlink="">
      <xdr:nvSpPr>
        <xdr:cNvPr id="38" name="Line 65"/>
        <xdr:cNvSpPr>
          <a:spLocks noChangeShapeType="1"/>
        </xdr:cNvSpPr>
      </xdr:nvSpPr>
      <xdr:spPr bwMode="auto">
        <a:xfrm>
          <a:off x="21929913" y="448235"/>
          <a:ext cx="1330698" cy="47905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49</xdr:col>
      <xdr:colOff>66675</xdr:colOff>
      <xdr:row>11</xdr:row>
      <xdr:rowOff>304800</xdr:rowOff>
    </xdr:from>
    <xdr:to>
      <xdr:col>53</xdr:col>
      <xdr:colOff>114300</xdr:colOff>
      <xdr:row>13</xdr:row>
      <xdr:rowOff>161925</xdr:rowOff>
    </xdr:to>
    <xdr:pic>
      <xdr:nvPicPr>
        <xdr:cNvPr id="39" name="図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0" y="3209925"/>
          <a:ext cx="2790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50</xdr:col>
      <xdr:colOff>485775</xdr:colOff>
      <xdr:row>13</xdr:row>
      <xdr:rowOff>285750</xdr:rowOff>
    </xdr:from>
    <xdr:to>
      <xdr:col>50</xdr:col>
      <xdr:colOff>485775</xdr:colOff>
      <xdr:row>14</xdr:row>
      <xdr:rowOff>266700</xdr:rowOff>
    </xdr:to>
    <xdr:cxnSp macro="">
      <xdr:nvCxnSpPr>
        <xdr:cNvPr id="40" name="直線矢印コネクタ 39"/>
        <xdr:cNvCxnSpPr>
          <a:cxnSpLocks noChangeShapeType="1"/>
        </xdr:cNvCxnSpPr>
      </xdr:nvCxnSpPr>
      <xdr:spPr bwMode="auto">
        <a:xfrm flipV="1">
          <a:off x="31013400" y="3781425"/>
          <a:ext cx="0" cy="266700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2</xdr:row>
      <xdr:rowOff>11204</xdr:rowOff>
    </xdr:from>
    <xdr:to>
      <xdr:col>1</xdr:col>
      <xdr:colOff>0</xdr:colOff>
      <xdr:row>3</xdr:row>
      <xdr:rowOff>179293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22412" y="627528"/>
          <a:ext cx="1333500" cy="3473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</xdr:col>
      <xdr:colOff>11206</xdr:colOff>
      <xdr:row>1</xdr:row>
      <xdr:rowOff>145675</xdr:rowOff>
    </xdr:from>
    <xdr:to>
      <xdr:col>6</xdr:col>
      <xdr:colOff>1344706</xdr:colOff>
      <xdr:row>3</xdr:row>
      <xdr:rowOff>156882</xdr:rowOff>
    </xdr:to>
    <xdr:sp macro="" textlink="">
      <xdr:nvSpPr>
        <xdr:cNvPr id="18" name="Line 10"/>
        <xdr:cNvSpPr>
          <a:spLocks noChangeShapeType="1"/>
        </xdr:cNvSpPr>
      </xdr:nvSpPr>
      <xdr:spPr bwMode="auto">
        <a:xfrm>
          <a:off x="3989294" y="425822"/>
          <a:ext cx="1333500" cy="34738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11</xdr:col>
      <xdr:colOff>22412</xdr:colOff>
      <xdr:row>2</xdr:row>
      <xdr:rowOff>11204</xdr:rowOff>
    </xdr:from>
    <xdr:to>
      <xdr:col>12</xdr:col>
      <xdr:colOff>0</xdr:colOff>
      <xdr:row>3</xdr:row>
      <xdr:rowOff>179293</xdr:rowOff>
    </xdr:to>
    <xdr:sp macro="" textlink="">
      <xdr:nvSpPr>
        <xdr:cNvPr id="20" name="Line 10"/>
        <xdr:cNvSpPr>
          <a:spLocks noChangeShapeType="1"/>
        </xdr:cNvSpPr>
      </xdr:nvSpPr>
      <xdr:spPr bwMode="auto">
        <a:xfrm>
          <a:off x="22412" y="448233"/>
          <a:ext cx="1333500" cy="34738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17</xdr:col>
      <xdr:colOff>22412</xdr:colOff>
      <xdr:row>2</xdr:row>
      <xdr:rowOff>11204</xdr:rowOff>
    </xdr:from>
    <xdr:to>
      <xdr:col>18</xdr:col>
      <xdr:colOff>0</xdr:colOff>
      <xdr:row>3</xdr:row>
      <xdr:rowOff>179293</xdr:rowOff>
    </xdr:to>
    <xdr:sp macro="" textlink="">
      <xdr:nvSpPr>
        <xdr:cNvPr id="21" name="Line 10"/>
        <xdr:cNvSpPr>
          <a:spLocks noChangeShapeType="1"/>
        </xdr:cNvSpPr>
      </xdr:nvSpPr>
      <xdr:spPr bwMode="auto">
        <a:xfrm>
          <a:off x="22412" y="448233"/>
          <a:ext cx="1333500" cy="34738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485775"/>
          <a:ext cx="8953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19050</xdr:rowOff>
    </xdr:from>
    <xdr:to>
      <xdr:col>1</xdr:col>
      <xdr:colOff>0</xdr:colOff>
      <xdr:row>28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9050" y="5553075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14288</xdr:colOff>
      <xdr:row>2</xdr:row>
      <xdr:rowOff>9526</xdr:rowOff>
    </xdr:from>
    <xdr:to>
      <xdr:col>14</xdr:col>
      <xdr:colOff>4763</xdr:colOff>
      <xdr:row>3</xdr:row>
      <xdr:rowOff>180976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757988" y="485776"/>
          <a:ext cx="83820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26</xdr:row>
      <xdr:rowOff>0</xdr:rowOff>
    </xdr:from>
    <xdr:to>
      <xdr:col>13</xdr:col>
      <xdr:colOff>895350</xdr:colOff>
      <xdr:row>27</xdr:row>
      <xdr:rowOff>180975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210425" y="5534025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2</xdr:row>
      <xdr:rowOff>19050</xdr:rowOff>
    </xdr:from>
    <xdr:to>
      <xdr:col>26</xdr:col>
      <xdr:colOff>895350</xdr:colOff>
      <xdr:row>3</xdr:row>
      <xdr:rowOff>180975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411325" y="495300"/>
          <a:ext cx="88582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523875</xdr:colOff>
      <xdr:row>26</xdr:row>
      <xdr:rowOff>9525</xdr:rowOff>
    </xdr:from>
    <xdr:to>
      <xdr:col>26</xdr:col>
      <xdr:colOff>885825</xdr:colOff>
      <xdr:row>27</xdr:row>
      <xdr:rowOff>180975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401800" y="5543550"/>
          <a:ext cx="88582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2</xdr:row>
      <xdr:rowOff>9525</xdr:rowOff>
    </xdr:from>
    <xdr:to>
      <xdr:col>40</xdr:col>
      <xdr:colOff>0</xdr:colOff>
      <xdr:row>3</xdr:row>
      <xdr:rowOff>190500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1621750" y="485775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26</xdr:row>
      <xdr:rowOff>19050</xdr:rowOff>
    </xdr:from>
    <xdr:to>
      <xdr:col>40</xdr:col>
      <xdr:colOff>9525</xdr:colOff>
      <xdr:row>27</xdr:row>
      <xdr:rowOff>180975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21621750" y="5553075"/>
          <a:ext cx="89535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9525</xdr:colOff>
      <xdr:row>2</xdr:row>
      <xdr:rowOff>9525</xdr:rowOff>
    </xdr:from>
    <xdr:to>
      <xdr:col>65</xdr:col>
      <xdr:colOff>895350</xdr:colOff>
      <xdr:row>3</xdr:row>
      <xdr:rowOff>190500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014025" y="485775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19050</xdr:colOff>
      <xdr:row>26</xdr:row>
      <xdr:rowOff>9525</xdr:rowOff>
    </xdr:from>
    <xdr:to>
      <xdr:col>65</xdr:col>
      <xdr:colOff>904875</xdr:colOff>
      <xdr:row>28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023550" y="5543550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19050</xdr:colOff>
      <xdr:row>2</xdr:row>
      <xdr:rowOff>19050</xdr:rowOff>
    </xdr:from>
    <xdr:to>
      <xdr:col>79</xdr:col>
      <xdr:colOff>0</xdr:colOff>
      <xdr:row>3</xdr:row>
      <xdr:rowOff>190500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3224450" y="495300"/>
          <a:ext cx="88582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19050</xdr:colOff>
      <xdr:row>26</xdr:row>
      <xdr:rowOff>19050</xdr:rowOff>
    </xdr:from>
    <xdr:to>
      <xdr:col>79</xdr:col>
      <xdr:colOff>9525</xdr:colOff>
      <xdr:row>27</xdr:row>
      <xdr:rowOff>190500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3224450" y="5553075"/>
          <a:ext cx="8953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9525</xdr:colOff>
      <xdr:row>2</xdr:row>
      <xdr:rowOff>9525</xdr:rowOff>
    </xdr:from>
    <xdr:to>
      <xdr:col>92</xdr:col>
      <xdr:colOff>0</xdr:colOff>
      <xdr:row>4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50415825" y="485775"/>
          <a:ext cx="8953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9525</xdr:colOff>
      <xdr:row>26</xdr:row>
      <xdr:rowOff>9525</xdr:rowOff>
    </xdr:from>
    <xdr:to>
      <xdr:col>91</xdr:col>
      <xdr:colOff>895350</xdr:colOff>
      <xdr:row>28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50415825" y="5543550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117</xdr:col>
      <xdr:colOff>9525</xdr:colOff>
      <xdr:row>2</xdr:row>
      <xdr:rowOff>19050</xdr:rowOff>
    </xdr:from>
    <xdr:to>
      <xdr:col>118</xdr:col>
      <xdr:colOff>0</xdr:colOff>
      <xdr:row>4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64817625" y="495300"/>
          <a:ext cx="8953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117</xdr:col>
      <xdr:colOff>9525</xdr:colOff>
      <xdr:row>26</xdr:row>
      <xdr:rowOff>9525</xdr:rowOff>
    </xdr:from>
    <xdr:to>
      <xdr:col>117</xdr:col>
      <xdr:colOff>895350</xdr:colOff>
      <xdr:row>27</xdr:row>
      <xdr:rowOff>190500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64817625" y="5543550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130</xdr:col>
      <xdr:colOff>19050</xdr:colOff>
      <xdr:row>26</xdr:row>
      <xdr:rowOff>19050</xdr:rowOff>
    </xdr:from>
    <xdr:to>
      <xdr:col>131</xdr:col>
      <xdr:colOff>0</xdr:colOff>
      <xdr:row>28</xdr:row>
      <xdr:rowOff>19050</xdr:rowOff>
    </xdr:to>
    <xdr:sp macro="" textlink="">
      <xdr:nvSpPr>
        <xdr:cNvPr id="18" name="Line 18"/>
        <xdr:cNvSpPr>
          <a:spLocks noChangeShapeType="1"/>
        </xdr:cNvSpPr>
      </xdr:nvSpPr>
      <xdr:spPr bwMode="auto">
        <a:xfrm>
          <a:off x="72028050" y="5553075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130</xdr:col>
      <xdr:colOff>19050</xdr:colOff>
      <xdr:row>2</xdr:row>
      <xdr:rowOff>19050</xdr:rowOff>
    </xdr:from>
    <xdr:to>
      <xdr:col>131</xdr:col>
      <xdr:colOff>0</xdr:colOff>
      <xdr:row>4</xdr:row>
      <xdr:rowOff>0</xdr:rowOff>
    </xdr:to>
    <xdr:sp macro="" textlink="">
      <xdr:nvSpPr>
        <xdr:cNvPr id="19" name="Line 35"/>
        <xdr:cNvSpPr>
          <a:spLocks noChangeShapeType="1"/>
        </xdr:cNvSpPr>
      </xdr:nvSpPr>
      <xdr:spPr bwMode="auto">
        <a:xfrm>
          <a:off x="72028050" y="495300"/>
          <a:ext cx="88582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130</xdr:col>
      <xdr:colOff>19050</xdr:colOff>
      <xdr:row>26</xdr:row>
      <xdr:rowOff>19050</xdr:rowOff>
    </xdr:from>
    <xdr:to>
      <xdr:col>131</xdr:col>
      <xdr:colOff>0</xdr:colOff>
      <xdr:row>28</xdr:row>
      <xdr:rowOff>19050</xdr:rowOff>
    </xdr:to>
    <xdr:sp macro="" textlink="">
      <xdr:nvSpPr>
        <xdr:cNvPr id="20" name="Line 36"/>
        <xdr:cNvSpPr>
          <a:spLocks noChangeShapeType="1"/>
        </xdr:cNvSpPr>
      </xdr:nvSpPr>
      <xdr:spPr bwMode="auto">
        <a:xfrm>
          <a:off x="72028050" y="5553075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2</xdr:row>
      <xdr:rowOff>9525</xdr:rowOff>
    </xdr:from>
    <xdr:to>
      <xdr:col>52</xdr:col>
      <xdr:colOff>895350</xdr:colOff>
      <xdr:row>3</xdr:row>
      <xdr:rowOff>190500</xdr:rowOff>
    </xdr:to>
    <xdr:sp macro="" textlink="">
      <xdr:nvSpPr>
        <xdr:cNvPr id="21" name="Line 9"/>
        <xdr:cNvSpPr>
          <a:spLocks noChangeShapeType="1"/>
        </xdr:cNvSpPr>
      </xdr:nvSpPr>
      <xdr:spPr bwMode="auto">
        <a:xfrm>
          <a:off x="28813125" y="485775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26</xdr:row>
      <xdr:rowOff>9525</xdr:rowOff>
    </xdr:from>
    <xdr:to>
      <xdr:col>53</xdr:col>
      <xdr:colOff>0</xdr:colOff>
      <xdr:row>27</xdr:row>
      <xdr:rowOff>190500</xdr:rowOff>
    </xdr:to>
    <xdr:sp macro="" textlink="">
      <xdr:nvSpPr>
        <xdr:cNvPr id="22" name="Line 10"/>
        <xdr:cNvSpPr>
          <a:spLocks noChangeShapeType="1"/>
        </xdr:cNvSpPr>
      </xdr:nvSpPr>
      <xdr:spPr bwMode="auto">
        <a:xfrm>
          <a:off x="28813125" y="5543550"/>
          <a:ext cx="8953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19050</xdr:colOff>
      <xdr:row>2</xdr:row>
      <xdr:rowOff>19050</xdr:rowOff>
    </xdr:from>
    <xdr:to>
      <xdr:col>105</xdr:col>
      <xdr:colOff>0</xdr:colOff>
      <xdr:row>4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57626250" y="495300"/>
          <a:ext cx="88582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9525</xdr:colOff>
      <xdr:row>26</xdr:row>
      <xdr:rowOff>9525</xdr:rowOff>
    </xdr:from>
    <xdr:to>
      <xdr:col>104</xdr:col>
      <xdr:colOff>895350</xdr:colOff>
      <xdr:row>28</xdr:row>
      <xdr:rowOff>0</xdr:rowOff>
    </xdr:to>
    <xdr:sp macro="" textlink="">
      <xdr:nvSpPr>
        <xdr:cNvPr id="24" name="Line 14"/>
        <xdr:cNvSpPr>
          <a:spLocks noChangeShapeType="1"/>
        </xdr:cNvSpPr>
      </xdr:nvSpPr>
      <xdr:spPr bwMode="auto">
        <a:xfrm>
          <a:off x="57616725" y="5543550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19050</xdr:colOff>
      <xdr:row>2</xdr:row>
      <xdr:rowOff>19050</xdr:rowOff>
    </xdr:from>
    <xdr:to>
      <xdr:col>79</xdr:col>
      <xdr:colOff>9525</xdr:colOff>
      <xdr:row>3</xdr:row>
      <xdr:rowOff>190500</xdr:rowOff>
    </xdr:to>
    <xdr:sp macro="" textlink="">
      <xdr:nvSpPr>
        <xdr:cNvPr id="25" name="Line 12"/>
        <xdr:cNvSpPr>
          <a:spLocks noChangeShapeType="1"/>
        </xdr:cNvSpPr>
      </xdr:nvSpPr>
      <xdr:spPr bwMode="auto">
        <a:xfrm>
          <a:off x="43224450" y="495300"/>
          <a:ext cx="8953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9525</xdr:colOff>
      <xdr:row>25</xdr:row>
      <xdr:rowOff>0</xdr:rowOff>
    </xdr:from>
    <xdr:to>
      <xdr:col>26</xdr:col>
      <xdr:colOff>619125</xdr:colOff>
      <xdr:row>25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4354175" y="53625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0</xdr:rowOff>
    </xdr:from>
    <xdr:to>
      <xdr:col>13</xdr:col>
      <xdr:colOff>619125</xdr:colOff>
      <xdr:row>25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7181850" y="53625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0</xdr:rowOff>
    </xdr:from>
    <xdr:to>
      <xdr:col>14</xdr:col>
      <xdr:colOff>0</xdr:colOff>
      <xdr:row>25</xdr:row>
      <xdr:rowOff>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7181850" y="5362575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25</xdr:row>
      <xdr:rowOff>0</xdr:rowOff>
    </xdr:from>
    <xdr:to>
      <xdr:col>26</xdr:col>
      <xdr:colOff>619125</xdr:colOff>
      <xdr:row>25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4354175" y="53625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25</xdr:row>
      <xdr:rowOff>0</xdr:rowOff>
    </xdr:from>
    <xdr:to>
      <xdr:col>52</xdr:col>
      <xdr:colOff>619125</xdr:colOff>
      <xdr:row>25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28698825" y="53625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25</xdr:row>
      <xdr:rowOff>0</xdr:rowOff>
    </xdr:from>
    <xdr:to>
      <xdr:col>52</xdr:col>
      <xdr:colOff>619125</xdr:colOff>
      <xdr:row>25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28698825" y="53625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130</xdr:col>
      <xdr:colOff>9525</xdr:colOff>
      <xdr:row>25</xdr:row>
      <xdr:rowOff>0</xdr:rowOff>
    </xdr:from>
    <xdr:to>
      <xdr:col>131</xdr:col>
      <xdr:colOff>0</xdr:colOff>
      <xdr:row>27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71732775" y="5362575"/>
          <a:ext cx="8763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9525" y="666750"/>
          <a:ext cx="8858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25</xdr:row>
      <xdr:rowOff>19050</xdr:rowOff>
    </xdr:from>
    <xdr:to>
      <xdr:col>1</xdr:col>
      <xdr:colOff>0</xdr:colOff>
      <xdr:row>27</xdr:row>
      <xdr:rowOff>9525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9525" y="5381625"/>
          <a:ext cx="8763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</xdr:row>
      <xdr:rowOff>19050</xdr:rowOff>
    </xdr:from>
    <xdr:to>
      <xdr:col>14</xdr:col>
      <xdr:colOff>0</xdr:colOff>
      <xdr:row>4</xdr:row>
      <xdr:rowOff>9525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7181850" y="666750"/>
          <a:ext cx="8763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19050</xdr:rowOff>
    </xdr:from>
    <xdr:to>
      <xdr:col>13</xdr:col>
      <xdr:colOff>866775</xdr:colOff>
      <xdr:row>26</xdr:row>
      <xdr:rowOff>180975</xdr:rowOff>
    </xdr:to>
    <xdr:sp macro="" textlink="">
      <xdr:nvSpPr>
        <xdr:cNvPr id="12" name="Line 13"/>
        <xdr:cNvSpPr>
          <a:spLocks noChangeShapeType="1"/>
        </xdr:cNvSpPr>
      </xdr:nvSpPr>
      <xdr:spPr bwMode="auto">
        <a:xfrm>
          <a:off x="7181850" y="5381625"/>
          <a:ext cx="8572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2</xdr:row>
      <xdr:rowOff>19050</xdr:rowOff>
    </xdr:from>
    <xdr:to>
      <xdr:col>27</xdr:col>
      <xdr:colOff>19050</xdr:colOff>
      <xdr:row>3</xdr:row>
      <xdr:rowOff>190500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14354175" y="666750"/>
          <a:ext cx="8953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25</xdr:row>
      <xdr:rowOff>19050</xdr:rowOff>
    </xdr:from>
    <xdr:to>
      <xdr:col>26</xdr:col>
      <xdr:colOff>876300</xdr:colOff>
      <xdr:row>27</xdr:row>
      <xdr:rowOff>0</xdr:rowOff>
    </xdr:to>
    <xdr:sp macro="" textlink="">
      <xdr:nvSpPr>
        <xdr:cNvPr id="14" name="Line 15"/>
        <xdr:cNvSpPr>
          <a:spLocks noChangeShapeType="1"/>
        </xdr:cNvSpPr>
      </xdr:nvSpPr>
      <xdr:spPr bwMode="auto">
        <a:xfrm>
          <a:off x="14354175" y="5381625"/>
          <a:ext cx="8667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9525</xdr:colOff>
      <xdr:row>2</xdr:row>
      <xdr:rowOff>19050</xdr:rowOff>
    </xdr:from>
    <xdr:to>
      <xdr:col>40</xdr:col>
      <xdr:colOff>9525</xdr:colOff>
      <xdr:row>4</xdr:row>
      <xdr:rowOff>19050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>
          <a:off x="21526500" y="666750"/>
          <a:ext cx="88582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9525</xdr:colOff>
      <xdr:row>25</xdr:row>
      <xdr:rowOff>19050</xdr:rowOff>
    </xdr:from>
    <xdr:to>
      <xdr:col>40</xdr:col>
      <xdr:colOff>9525</xdr:colOff>
      <xdr:row>27</xdr:row>
      <xdr:rowOff>0</xdr:rowOff>
    </xdr:to>
    <xdr:sp macro="" textlink="">
      <xdr:nvSpPr>
        <xdr:cNvPr id="16" name="Line 17"/>
        <xdr:cNvSpPr>
          <a:spLocks noChangeShapeType="1"/>
        </xdr:cNvSpPr>
      </xdr:nvSpPr>
      <xdr:spPr bwMode="auto">
        <a:xfrm>
          <a:off x="21526500" y="5381625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25</xdr:row>
      <xdr:rowOff>19050</xdr:rowOff>
    </xdr:from>
    <xdr:to>
      <xdr:col>53</xdr:col>
      <xdr:colOff>9525</xdr:colOff>
      <xdr:row>26</xdr:row>
      <xdr:rowOff>190500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>
          <a:off x="28698825" y="5381625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9525</xdr:colOff>
      <xdr:row>2</xdr:row>
      <xdr:rowOff>19050</xdr:rowOff>
    </xdr:from>
    <xdr:to>
      <xdr:col>66</xdr:col>
      <xdr:colOff>9525</xdr:colOff>
      <xdr:row>4</xdr:row>
      <xdr:rowOff>9525</xdr:rowOff>
    </xdr:to>
    <xdr:sp macro="" textlink="">
      <xdr:nvSpPr>
        <xdr:cNvPr id="18" name="Line 19"/>
        <xdr:cNvSpPr>
          <a:spLocks noChangeShapeType="1"/>
        </xdr:cNvSpPr>
      </xdr:nvSpPr>
      <xdr:spPr bwMode="auto">
        <a:xfrm>
          <a:off x="35871150" y="666750"/>
          <a:ext cx="8858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9525</xdr:colOff>
      <xdr:row>25</xdr:row>
      <xdr:rowOff>19050</xdr:rowOff>
    </xdr:from>
    <xdr:to>
      <xdr:col>66</xdr:col>
      <xdr:colOff>0</xdr:colOff>
      <xdr:row>26</xdr:row>
      <xdr:rowOff>190500</xdr:rowOff>
    </xdr:to>
    <xdr:sp macro="" textlink="">
      <xdr:nvSpPr>
        <xdr:cNvPr id="19" name="Line 20"/>
        <xdr:cNvSpPr>
          <a:spLocks noChangeShapeType="1"/>
        </xdr:cNvSpPr>
      </xdr:nvSpPr>
      <xdr:spPr bwMode="auto">
        <a:xfrm>
          <a:off x="35871150" y="5381625"/>
          <a:ext cx="8763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9525</xdr:colOff>
      <xdr:row>2</xdr:row>
      <xdr:rowOff>19050</xdr:rowOff>
    </xdr:from>
    <xdr:to>
      <xdr:col>78</xdr:col>
      <xdr:colOff>876300</xdr:colOff>
      <xdr:row>4</xdr:row>
      <xdr:rowOff>0</xdr:rowOff>
    </xdr:to>
    <xdr:sp macro="" textlink="">
      <xdr:nvSpPr>
        <xdr:cNvPr id="20" name="Line 21"/>
        <xdr:cNvSpPr>
          <a:spLocks noChangeShapeType="1"/>
        </xdr:cNvSpPr>
      </xdr:nvSpPr>
      <xdr:spPr bwMode="auto">
        <a:xfrm>
          <a:off x="43043475" y="666750"/>
          <a:ext cx="8667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9525</xdr:colOff>
      <xdr:row>25</xdr:row>
      <xdr:rowOff>19050</xdr:rowOff>
    </xdr:from>
    <xdr:to>
      <xdr:col>79</xdr:col>
      <xdr:colOff>9525</xdr:colOff>
      <xdr:row>27</xdr:row>
      <xdr:rowOff>0</xdr:rowOff>
    </xdr:to>
    <xdr:sp macro="" textlink="">
      <xdr:nvSpPr>
        <xdr:cNvPr id="21" name="Line 22"/>
        <xdr:cNvSpPr>
          <a:spLocks noChangeShapeType="1"/>
        </xdr:cNvSpPr>
      </xdr:nvSpPr>
      <xdr:spPr bwMode="auto">
        <a:xfrm>
          <a:off x="43043475" y="5381625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9525</xdr:colOff>
      <xdr:row>2</xdr:row>
      <xdr:rowOff>19050</xdr:rowOff>
    </xdr:from>
    <xdr:to>
      <xdr:col>105</xdr:col>
      <xdr:colOff>9525</xdr:colOff>
      <xdr:row>4</xdr:row>
      <xdr:rowOff>0</xdr:rowOff>
    </xdr:to>
    <xdr:sp macro="" textlink="">
      <xdr:nvSpPr>
        <xdr:cNvPr id="22" name="Line 23"/>
        <xdr:cNvSpPr>
          <a:spLocks noChangeShapeType="1"/>
        </xdr:cNvSpPr>
      </xdr:nvSpPr>
      <xdr:spPr bwMode="auto">
        <a:xfrm>
          <a:off x="57388125" y="666750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130</xdr:col>
      <xdr:colOff>9525</xdr:colOff>
      <xdr:row>2</xdr:row>
      <xdr:rowOff>19050</xdr:rowOff>
    </xdr:from>
    <xdr:to>
      <xdr:col>130</xdr:col>
      <xdr:colOff>876300</xdr:colOff>
      <xdr:row>3</xdr:row>
      <xdr:rowOff>247650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71732775" y="666750"/>
          <a:ext cx="8667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117</xdr:col>
      <xdr:colOff>9525</xdr:colOff>
      <xdr:row>25</xdr:row>
      <xdr:rowOff>19050</xdr:rowOff>
    </xdr:from>
    <xdr:to>
      <xdr:col>118</xdr:col>
      <xdr:colOff>19050</xdr:colOff>
      <xdr:row>27</xdr:row>
      <xdr:rowOff>9525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4560450" y="5381625"/>
          <a:ext cx="8953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25</xdr:row>
      <xdr:rowOff>0</xdr:rowOff>
    </xdr:from>
    <xdr:to>
      <xdr:col>26</xdr:col>
      <xdr:colOff>619125</xdr:colOff>
      <xdr:row>25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14354175" y="53625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0</xdr:rowOff>
    </xdr:from>
    <xdr:to>
      <xdr:col>13</xdr:col>
      <xdr:colOff>619125</xdr:colOff>
      <xdr:row>25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7181850" y="53625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0</xdr:rowOff>
    </xdr:from>
    <xdr:to>
      <xdr:col>14</xdr:col>
      <xdr:colOff>0</xdr:colOff>
      <xdr:row>25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7181850" y="5362575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25</xdr:row>
      <xdr:rowOff>0</xdr:rowOff>
    </xdr:from>
    <xdr:to>
      <xdr:col>26</xdr:col>
      <xdr:colOff>619125</xdr:colOff>
      <xdr:row>25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14354175" y="53625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25</xdr:row>
      <xdr:rowOff>0</xdr:rowOff>
    </xdr:from>
    <xdr:to>
      <xdr:col>52</xdr:col>
      <xdr:colOff>619125</xdr:colOff>
      <xdr:row>25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28698825" y="53625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25</xdr:row>
      <xdr:rowOff>0</xdr:rowOff>
    </xdr:from>
    <xdr:to>
      <xdr:col>52</xdr:col>
      <xdr:colOff>619125</xdr:colOff>
      <xdr:row>25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>
          <a:off x="28698825" y="53625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130</xdr:col>
      <xdr:colOff>9525</xdr:colOff>
      <xdr:row>25</xdr:row>
      <xdr:rowOff>0</xdr:rowOff>
    </xdr:from>
    <xdr:to>
      <xdr:col>131</xdr:col>
      <xdr:colOff>0</xdr:colOff>
      <xdr:row>27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71732775" y="5362575"/>
          <a:ext cx="8763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2</xdr:row>
      <xdr:rowOff>19050</xdr:rowOff>
    </xdr:from>
    <xdr:to>
      <xdr:col>27</xdr:col>
      <xdr:colOff>19050</xdr:colOff>
      <xdr:row>3</xdr:row>
      <xdr:rowOff>190500</xdr:rowOff>
    </xdr:to>
    <xdr:sp macro="" textlink="">
      <xdr:nvSpPr>
        <xdr:cNvPr id="32" name="Line 38"/>
        <xdr:cNvSpPr>
          <a:spLocks noChangeShapeType="1"/>
        </xdr:cNvSpPr>
      </xdr:nvSpPr>
      <xdr:spPr bwMode="auto">
        <a:xfrm>
          <a:off x="14354175" y="666750"/>
          <a:ext cx="8953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25</xdr:row>
      <xdr:rowOff>19050</xdr:rowOff>
    </xdr:from>
    <xdr:to>
      <xdr:col>26</xdr:col>
      <xdr:colOff>876300</xdr:colOff>
      <xdr:row>27</xdr:row>
      <xdr:rowOff>0</xdr:rowOff>
    </xdr:to>
    <xdr:sp macro="" textlink="">
      <xdr:nvSpPr>
        <xdr:cNvPr id="33" name="Line 39"/>
        <xdr:cNvSpPr>
          <a:spLocks noChangeShapeType="1"/>
        </xdr:cNvSpPr>
      </xdr:nvSpPr>
      <xdr:spPr bwMode="auto">
        <a:xfrm>
          <a:off x="14354175" y="5381625"/>
          <a:ext cx="8667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9525</xdr:colOff>
      <xdr:row>2</xdr:row>
      <xdr:rowOff>19050</xdr:rowOff>
    </xdr:from>
    <xdr:to>
      <xdr:col>40</xdr:col>
      <xdr:colOff>9525</xdr:colOff>
      <xdr:row>4</xdr:row>
      <xdr:rowOff>19050</xdr:rowOff>
    </xdr:to>
    <xdr:sp macro="" textlink="">
      <xdr:nvSpPr>
        <xdr:cNvPr id="34" name="Line 40"/>
        <xdr:cNvSpPr>
          <a:spLocks noChangeShapeType="1"/>
        </xdr:cNvSpPr>
      </xdr:nvSpPr>
      <xdr:spPr bwMode="auto">
        <a:xfrm>
          <a:off x="21526500" y="666750"/>
          <a:ext cx="88582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9525</xdr:colOff>
      <xdr:row>25</xdr:row>
      <xdr:rowOff>19050</xdr:rowOff>
    </xdr:from>
    <xdr:to>
      <xdr:col>40</xdr:col>
      <xdr:colOff>9525</xdr:colOff>
      <xdr:row>27</xdr:row>
      <xdr:rowOff>0</xdr:rowOff>
    </xdr:to>
    <xdr:sp macro="" textlink="">
      <xdr:nvSpPr>
        <xdr:cNvPr id="35" name="Line 41"/>
        <xdr:cNvSpPr>
          <a:spLocks noChangeShapeType="1"/>
        </xdr:cNvSpPr>
      </xdr:nvSpPr>
      <xdr:spPr bwMode="auto">
        <a:xfrm>
          <a:off x="21526500" y="5381625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25</xdr:row>
      <xdr:rowOff>19050</xdr:rowOff>
    </xdr:from>
    <xdr:to>
      <xdr:col>53</xdr:col>
      <xdr:colOff>9525</xdr:colOff>
      <xdr:row>26</xdr:row>
      <xdr:rowOff>190500</xdr:rowOff>
    </xdr:to>
    <xdr:sp macro="" textlink="">
      <xdr:nvSpPr>
        <xdr:cNvPr id="36" name="Line 42"/>
        <xdr:cNvSpPr>
          <a:spLocks noChangeShapeType="1"/>
        </xdr:cNvSpPr>
      </xdr:nvSpPr>
      <xdr:spPr bwMode="auto">
        <a:xfrm>
          <a:off x="28698825" y="5381625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9525</xdr:colOff>
      <xdr:row>2</xdr:row>
      <xdr:rowOff>19050</xdr:rowOff>
    </xdr:from>
    <xdr:to>
      <xdr:col>66</xdr:col>
      <xdr:colOff>9525</xdr:colOff>
      <xdr:row>4</xdr:row>
      <xdr:rowOff>9525</xdr:rowOff>
    </xdr:to>
    <xdr:sp macro="" textlink="">
      <xdr:nvSpPr>
        <xdr:cNvPr id="37" name="Line 43"/>
        <xdr:cNvSpPr>
          <a:spLocks noChangeShapeType="1"/>
        </xdr:cNvSpPr>
      </xdr:nvSpPr>
      <xdr:spPr bwMode="auto">
        <a:xfrm>
          <a:off x="35871150" y="666750"/>
          <a:ext cx="8858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9525</xdr:colOff>
      <xdr:row>25</xdr:row>
      <xdr:rowOff>19050</xdr:rowOff>
    </xdr:from>
    <xdr:to>
      <xdr:col>66</xdr:col>
      <xdr:colOff>0</xdr:colOff>
      <xdr:row>26</xdr:row>
      <xdr:rowOff>190500</xdr:rowOff>
    </xdr:to>
    <xdr:sp macro="" textlink="">
      <xdr:nvSpPr>
        <xdr:cNvPr id="38" name="Line 44"/>
        <xdr:cNvSpPr>
          <a:spLocks noChangeShapeType="1"/>
        </xdr:cNvSpPr>
      </xdr:nvSpPr>
      <xdr:spPr bwMode="auto">
        <a:xfrm>
          <a:off x="35871150" y="5381625"/>
          <a:ext cx="8763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9525</xdr:colOff>
      <xdr:row>2</xdr:row>
      <xdr:rowOff>19050</xdr:rowOff>
    </xdr:from>
    <xdr:to>
      <xdr:col>78</xdr:col>
      <xdr:colOff>876300</xdr:colOff>
      <xdr:row>4</xdr:row>
      <xdr:rowOff>0</xdr:rowOff>
    </xdr:to>
    <xdr:sp macro="" textlink="">
      <xdr:nvSpPr>
        <xdr:cNvPr id="39" name="Line 45"/>
        <xdr:cNvSpPr>
          <a:spLocks noChangeShapeType="1"/>
        </xdr:cNvSpPr>
      </xdr:nvSpPr>
      <xdr:spPr bwMode="auto">
        <a:xfrm>
          <a:off x="43043475" y="666750"/>
          <a:ext cx="8667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9525</xdr:colOff>
      <xdr:row>25</xdr:row>
      <xdr:rowOff>19050</xdr:rowOff>
    </xdr:from>
    <xdr:to>
      <xdr:col>79</xdr:col>
      <xdr:colOff>9525</xdr:colOff>
      <xdr:row>27</xdr:row>
      <xdr:rowOff>0</xdr:rowOff>
    </xdr:to>
    <xdr:sp macro="" textlink="">
      <xdr:nvSpPr>
        <xdr:cNvPr id="40" name="Line 46"/>
        <xdr:cNvSpPr>
          <a:spLocks noChangeShapeType="1"/>
        </xdr:cNvSpPr>
      </xdr:nvSpPr>
      <xdr:spPr bwMode="auto">
        <a:xfrm>
          <a:off x="43043475" y="5381625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9525</xdr:colOff>
      <xdr:row>2</xdr:row>
      <xdr:rowOff>19050</xdr:rowOff>
    </xdr:from>
    <xdr:to>
      <xdr:col>105</xdr:col>
      <xdr:colOff>9525</xdr:colOff>
      <xdr:row>4</xdr:row>
      <xdr:rowOff>0</xdr:rowOff>
    </xdr:to>
    <xdr:sp macro="" textlink="">
      <xdr:nvSpPr>
        <xdr:cNvPr id="41" name="Line 47"/>
        <xdr:cNvSpPr>
          <a:spLocks noChangeShapeType="1"/>
        </xdr:cNvSpPr>
      </xdr:nvSpPr>
      <xdr:spPr bwMode="auto">
        <a:xfrm>
          <a:off x="57388125" y="666750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25</xdr:row>
      <xdr:rowOff>0</xdr:rowOff>
    </xdr:from>
    <xdr:to>
      <xdr:col>104</xdr:col>
      <xdr:colOff>885825</xdr:colOff>
      <xdr:row>27</xdr:row>
      <xdr:rowOff>0</xdr:rowOff>
    </xdr:to>
    <xdr:sp macro="" textlink="">
      <xdr:nvSpPr>
        <xdr:cNvPr id="42" name="Line 48"/>
        <xdr:cNvSpPr>
          <a:spLocks noChangeShapeType="1"/>
        </xdr:cNvSpPr>
      </xdr:nvSpPr>
      <xdr:spPr bwMode="auto">
        <a:xfrm>
          <a:off x="57378600" y="5362575"/>
          <a:ext cx="88582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130</xdr:col>
      <xdr:colOff>9525</xdr:colOff>
      <xdr:row>2</xdr:row>
      <xdr:rowOff>19050</xdr:rowOff>
    </xdr:from>
    <xdr:to>
      <xdr:col>130</xdr:col>
      <xdr:colOff>876300</xdr:colOff>
      <xdr:row>3</xdr:row>
      <xdr:rowOff>247650</xdr:rowOff>
    </xdr:to>
    <xdr:sp macro="" textlink="">
      <xdr:nvSpPr>
        <xdr:cNvPr id="43" name="Line 49"/>
        <xdr:cNvSpPr>
          <a:spLocks noChangeShapeType="1"/>
        </xdr:cNvSpPr>
      </xdr:nvSpPr>
      <xdr:spPr bwMode="auto">
        <a:xfrm>
          <a:off x="71732775" y="666750"/>
          <a:ext cx="8667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117</xdr:col>
      <xdr:colOff>9525</xdr:colOff>
      <xdr:row>25</xdr:row>
      <xdr:rowOff>19050</xdr:rowOff>
    </xdr:from>
    <xdr:to>
      <xdr:col>118</xdr:col>
      <xdr:colOff>19050</xdr:colOff>
      <xdr:row>27</xdr:row>
      <xdr:rowOff>9525</xdr:rowOff>
    </xdr:to>
    <xdr:sp macro="" textlink="">
      <xdr:nvSpPr>
        <xdr:cNvPr id="44" name="Line 50"/>
        <xdr:cNvSpPr>
          <a:spLocks noChangeShapeType="1"/>
        </xdr:cNvSpPr>
      </xdr:nvSpPr>
      <xdr:spPr bwMode="auto">
        <a:xfrm>
          <a:off x="64560450" y="5381625"/>
          <a:ext cx="8953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2</xdr:row>
      <xdr:rowOff>19050</xdr:rowOff>
    </xdr:from>
    <xdr:to>
      <xdr:col>53</xdr:col>
      <xdr:colOff>9525</xdr:colOff>
      <xdr:row>4</xdr:row>
      <xdr:rowOff>0</xdr:rowOff>
    </xdr:to>
    <xdr:sp macro="" textlink="">
      <xdr:nvSpPr>
        <xdr:cNvPr id="45" name="Line 51"/>
        <xdr:cNvSpPr>
          <a:spLocks noChangeShapeType="1"/>
        </xdr:cNvSpPr>
      </xdr:nvSpPr>
      <xdr:spPr bwMode="auto">
        <a:xfrm>
          <a:off x="28698825" y="666750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2</xdr:row>
      <xdr:rowOff>19050</xdr:rowOff>
    </xdr:from>
    <xdr:to>
      <xdr:col>53</xdr:col>
      <xdr:colOff>9525</xdr:colOff>
      <xdr:row>4</xdr:row>
      <xdr:rowOff>0</xdr:rowOff>
    </xdr:to>
    <xdr:sp macro="" textlink="">
      <xdr:nvSpPr>
        <xdr:cNvPr id="46" name="Line 52"/>
        <xdr:cNvSpPr>
          <a:spLocks noChangeShapeType="1"/>
        </xdr:cNvSpPr>
      </xdr:nvSpPr>
      <xdr:spPr bwMode="auto">
        <a:xfrm>
          <a:off x="28698825" y="666750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117</xdr:col>
      <xdr:colOff>19050</xdr:colOff>
      <xdr:row>2</xdr:row>
      <xdr:rowOff>19050</xdr:rowOff>
    </xdr:from>
    <xdr:to>
      <xdr:col>117</xdr:col>
      <xdr:colOff>885825</xdr:colOff>
      <xdr:row>4</xdr:row>
      <xdr:rowOff>0</xdr:rowOff>
    </xdr:to>
    <xdr:sp macro="" textlink="">
      <xdr:nvSpPr>
        <xdr:cNvPr id="47" name="Line 48"/>
        <xdr:cNvSpPr>
          <a:spLocks noChangeShapeType="1"/>
        </xdr:cNvSpPr>
      </xdr:nvSpPr>
      <xdr:spPr bwMode="auto">
        <a:xfrm>
          <a:off x="64569975" y="666750"/>
          <a:ext cx="8667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9525</xdr:colOff>
      <xdr:row>2</xdr:row>
      <xdr:rowOff>19050</xdr:rowOff>
    </xdr:from>
    <xdr:to>
      <xdr:col>91</xdr:col>
      <xdr:colOff>876300</xdr:colOff>
      <xdr:row>4</xdr:row>
      <xdr:rowOff>0</xdr:rowOff>
    </xdr:to>
    <xdr:sp macro="" textlink="">
      <xdr:nvSpPr>
        <xdr:cNvPr id="48" name="Line 21"/>
        <xdr:cNvSpPr>
          <a:spLocks noChangeShapeType="1"/>
        </xdr:cNvSpPr>
      </xdr:nvSpPr>
      <xdr:spPr bwMode="auto">
        <a:xfrm>
          <a:off x="50215800" y="666750"/>
          <a:ext cx="8667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9525</xdr:colOff>
      <xdr:row>25</xdr:row>
      <xdr:rowOff>19050</xdr:rowOff>
    </xdr:from>
    <xdr:to>
      <xdr:col>92</xdr:col>
      <xdr:colOff>9525</xdr:colOff>
      <xdr:row>27</xdr:row>
      <xdr:rowOff>0</xdr:rowOff>
    </xdr:to>
    <xdr:sp macro="" textlink="">
      <xdr:nvSpPr>
        <xdr:cNvPr id="49" name="Line 22"/>
        <xdr:cNvSpPr>
          <a:spLocks noChangeShapeType="1"/>
        </xdr:cNvSpPr>
      </xdr:nvSpPr>
      <xdr:spPr bwMode="auto">
        <a:xfrm>
          <a:off x="50215800" y="5381625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9525</xdr:colOff>
      <xdr:row>2</xdr:row>
      <xdr:rowOff>19050</xdr:rowOff>
    </xdr:from>
    <xdr:to>
      <xdr:col>91</xdr:col>
      <xdr:colOff>876300</xdr:colOff>
      <xdr:row>4</xdr:row>
      <xdr:rowOff>0</xdr:rowOff>
    </xdr:to>
    <xdr:sp macro="" textlink="">
      <xdr:nvSpPr>
        <xdr:cNvPr id="50" name="Line 45"/>
        <xdr:cNvSpPr>
          <a:spLocks noChangeShapeType="1"/>
        </xdr:cNvSpPr>
      </xdr:nvSpPr>
      <xdr:spPr bwMode="auto">
        <a:xfrm>
          <a:off x="50215800" y="666750"/>
          <a:ext cx="8667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9525</xdr:colOff>
      <xdr:row>25</xdr:row>
      <xdr:rowOff>19050</xdr:rowOff>
    </xdr:from>
    <xdr:to>
      <xdr:col>92</xdr:col>
      <xdr:colOff>9525</xdr:colOff>
      <xdr:row>27</xdr:row>
      <xdr:rowOff>0</xdr:rowOff>
    </xdr:to>
    <xdr:sp macro="" textlink="">
      <xdr:nvSpPr>
        <xdr:cNvPr id="51" name="Line 46"/>
        <xdr:cNvSpPr>
          <a:spLocks noChangeShapeType="1"/>
        </xdr:cNvSpPr>
      </xdr:nvSpPr>
      <xdr:spPr bwMode="auto">
        <a:xfrm>
          <a:off x="50215800" y="5381625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9525</xdr:colOff>
      <xdr:row>2</xdr:row>
      <xdr:rowOff>19050</xdr:rowOff>
    </xdr:from>
    <xdr:to>
      <xdr:col>92</xdr:col>
      <xdr:colOff>9525</xdr:colOff>
      <xdr:row>4</xdr:row>
      <xdr:rowOff>0</xdr:rowOff>
    </xdr:to>
    <xdr:sp macro="" textlink="">
      <xdr:nvSpPr>
        <xdr:cNvPr id="52" name="Line 22"/>
        <xdr:cNvSpPr>
          <a:spLocks noChangeShapeType="1"/>
        </xdr:cNvSpPr>
      </xdr:nvSpPr>
      <xdr:spPr bwMode="auto">
        <a:xfrm>
          <a:off x="50215800" y="666750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9525</xdr:colOff>
      <xdr:row>2</xdr:row>
      <xdr:rowOff>19050</xdr:rowOff>
    </xdr:from>
    <xdr:to>
      <xdr:col>92</xdr:col>
      <xdr:colOff>9525</xdr:colOff>
      <xdr:row>4</xdr:row>
      <xdr:rowOff>0</xdr:rowOff>
    </xdr:to>
    <xdr:sp macro="" textlink="">
      <xdr:nvSpPr>
        <xdr:cNvPr id="53" name="Line 46"/>
        <xdr:cNvSpPr>
          <a:spLocks noChangeShapeType="1"/>
        </xdr:cNvSpPr>
      </xdr:nvSpPr>
      <xdr:spPr bwMode="auto">
        <a:xfrm>
          <a:off x="50215800" y="666750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9525</xdr:colOff>
      <xdr:row>25</xdr:row>
      <xdr:rowOff>19050</xdr:rowOff>
    </xdr:from>
    <xdr:to>
      <xdr:col>92</xdr:col>
      <xdr:colOff>9525</xdr:colOff>
      <xdr:row>27</xdr:row>
      <xdr:rowOff>0</xdr:rowOff>
    </xdr:to>
    <xdr:sp macro="" textlink="">
      <xdr:nvSpPr>
        <xdr:cNvPr id="54" name="Line 23"/>
        <xdr:cNvSpPr>
          <a:spLocks noChangeShapeType="1"/>
        </xdr:cNvSpPr>
      </xdr:nvSpPr>
      <xdr:spPr bwMode="auto">
        <a:xfrm>
          <a:off x="50215800" y="5381625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9525</xdr:colOff>
      <xdr:row>25</xdr:row>
      <xdr:rowOff>19050</xdr:rowOff>
    </xdr:from>
    <xdr:to>
      <xdr:col>92</xdr:col>
      <xdr:colOff>9525</xdr:colOff>
      <xdr:row>27</xdr:row>
      <xdr:rowOff>0</xdr:rowOff>
    </xdr:to>
    <xdr:sp macro="" textlink="">
      <xdr:nvSpPr>
        <xdr:cNvPr id="55" name="Line 47"/>
        <xdr:cNvSpPr>
          <a:spLocks noChangeShapeType="1"/>
        </xdr:cNvSpPr>
      </xdr:nvSpPr>
      <xdr:spPr bwMode="auto">
        <a:xfrm>
          <a:off x="50215800" y="5381625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117</xdr:col>
      <xdr:colOff>9525</xdr:colOff>
      <xdr:row>2</xdr:row>
      <xdr:rowOff>19050</xdr:rowOff>
    </xdr:from>
    <xdr:to>
      <xdr:col>118</xdr:col>
      <xdr:colOff>19050</xdr:colOff>
      <xdr:row>4</xdr:row>
      <xdr:rowOff>9525</xdr:rowOff>
    </xdr:to>
    <xdr:sp macro="" textlink="">
      <xdr:nvSpPr>
        <xdr:cNvPr id="56" name="Line 26"/>
        <xdr:cNvSpPr>
          <a:spLocks noChangeShapeType="1"/>
        </xdr:cNvSpPr>
      </xdr:nvSpPr>
      <xdr:spPr bwMode="auto">
        <a:xfrm>
          <a:off x="64560450" y="666750"/>
          <a:ext cx="8953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117</xdr:col>
      <xdr:colOff>9525</xdr:colOff>
      <xdr:row>2</xdr:row>
      <xdr:rowOff>19050</xdr:rowOff>
    </xdr:from>
    <xdr:to>
      <xdr:col>118</xdr:col>
      <xdr:colOff>19050</xdr:colOff>
      <xdr:row>4</xdr:row>
      <xdr:rowOff>9525</xdr:rowOff>
    </xdr:to>
    <xdr:sp macro="" textlink="">
      <xdr:nvSpPr>
        <xdr:cNvPr id="57" name="Line 50"/>
        <xdr:cNvSpPr>
          <a:spLocks noChangeShapeType="1"/>
        </xdr:cNvSpPr>
      </xdr:nvSpPr>
      <xdr:spPr bwMode="auto">
        <a:xfrm>
          <a:off x="64560450" y="666750"/>
          <a:ext cx="8953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5919;&#31574;/501%20&#9733;&#32113;&#35336;&#9733;/08%20&#32113;&#35336;&#12391;&#12415;&#12427;&#26481;&#24195;&#23798;/&#32113;&#35336;&#12391;&#12415;&#12427;&#26481;&#24195;&#23798;2021/010%20&#24773;&#22577;&#21454;&#38598;/Excel/&#9679;&#31532;&#65297;&#31456;&#12288;&#27839;&#38761;&#12539;&#22303;&#22320;&#12539;&#27671;&#359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"/>
      <sheetName val="インデックス"/>
      <sheetName val="第1章"/>
      <sheetName val="1-1あゆみ"/>
      <sheetName val="1-2位置・面積"/>
      <sheetName val="1-2位置・面積(修正前)"/>
      <sheetName val="1-3気象"/>
      <sheetName val="1-4指標"/>
      <sheetName val="1-4指標(back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0"/>
  <sheetViews>
    <sheetView view="pageBreakPreview" topLeftCell="A7" zoomScale="75" zoomScaleNormal="100" zoomScaleSheetLayoutView="75" workbookViewId="0">
      <selection activeCell="L23" sqref="L23"/>
    </sheetView>
  </sheetViews>
  <sheetFormatPr defaultColWidth="9" defaultRowHeight="13"/>
  <cols>
    <col min="1" max="20" width="9.6328125" style="1" customWidth="1"/>
    <col min="21" max="16384" width="9" style="1"/>
  </cols>
  <sheetData>
    <row r="1" spans="1:20" ht="27" customHeight="1"/>
    <row r="2" spans="1:20" ht="27" customHeight="1"/>
    <row r="3" spans="1:20" ht="27" customHeight="1"/>
    <row r="4" spans="1:20" ht="27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27" customHeight="1"/>
    <row r="7" spans="1:20" ht="30" customHeight="1">
      <c r="A7" s="723" t="s">
        <v>0</v>
      </c>
      <c r="B7" s="723"/>
      <c r="C7" s="723"/>
      <c r="D7" s="723"/>
      <c r="E7" s="723"/>
      <c r="F7" s="723"/>
      <c r="G7" s="723"/>
      <c r="H7" s="723"/>
      <c r="I7" s="723"/>
      <c r="J7" s="723"/>
      <c r="K7" s="723"/>
      <c r="L7" s="723"/>
      <c r="M7" s="723"/>
      <c r="N7" s="723"/>
      <c r="O7" s="723"/>
      <c r="P7" s="723"/>
      <c r="Q7" s="723"/>
      <c r="R7" s="723"/>
      <c r="S7" s="723"/>
      <c r="T7" s="723"/>
    </row>
    <row r="8" spans="1:20" ht="27" customHeight="1"/>
    <row r="9" spans="1:20" ht="27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27" customHeight="1"/>
    <row r="11" spans="1:20" ht="27" customHeight="1">
      <c r="A11" s="724" t="s">
        <v>1</v>
      </c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</row>
    <row r="12" spans="1:20" ht="27" customHeight="1"/>
    <row r="13" spans="1:20" ht="27" customHeight="1"/>
    <row r="14" spans="1:20" ht="27" customHeight="1"/>
    <row r="15" spans="1:20" ht="27" customHeight="1"/>
    <row r="16" spans="1:20" ht="27" customHeight="1"/>
    <row r="17" spans="1:20" ht="27" customHeight="1"/>
    <row r="18" spans="1:20" ht="27" customHeight="1"/>
    <row r="19" spans="1:20" ht="27" customHeight="1"/>
    <row r="20" spans="1:20" ht="27" customHeight="1"/>
    <row r="21" spans="1:20" ht="27" customHeight="1"/>
    <row r="22" spans="1:20" ht="27" customHeight="1"/>
    <row r="23" spans="1:20" ht="27" customHeight="1"/>
    <row r="24" spans="1:20" ht="27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7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7" customHeight="1"/>
    <row r="27" spans="1:20" ht="27" customHeight="1"/>
    <row r="28" spans="1:20" ht="27" customHeight="1"/>
    <row r="29" spans="1:20" ht="27" customHeight="1"/>
    <row r="30" spans="1:20" ht="27" customHeight="1"/>
  </sheetData>
  <mergeCells count="4">
    <mergeCell ref="A7:J7"/>
    <mergeCell ref="K7:T7"/>
    <mergeCell ref="A11:J11"/>
    <mergeCell ref="K11:T11"/>
  </mergeCells>
  <phoneticPr fontId="2"/>
  <printOptions horizontalCentered="1"/>
  <pageMargins left="0" right="0" top="0.70866141732283472" bottom="0.59055118110236227" header="0.51181102362204722" footer="0.51181102362204722"/>
  <pageSetup paperSize="9" scale="96" firstPageNumber="15" orientation="portrait" useFirstPageNumber="1" r:id="rId1"/>
  <headerFooter alignWithMargins="0"/>
  <colBreaks count="1" manualBreakCount="1">
    <brk id="10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K67"/>
  <sheetViews>
    <sheetView view="pageBreakPreview" topLeftCell="K1" zoomScaleNormal="100" zoomScaleSheetLayoutView="100" workbookViewId="0">
      <selection activeCell="AA8" sqref="AA8:AA9"/>
    </sheetView>
  </sheetViews>
  <sheetFormatPr defaultColWidth="12.08984375" defaultRowHeight="13"/>
  <cols>
    <col min="1" max="1" width="3.6328125" style="48" customWidth="1"/>
    <col min="2" max="2" width="6.6328125" style="76" customWidth="1"/>
    <col min="3" max="10" width="9.6328125" style="76" customWidth="1"/>
    <col min="11" max="11" width="3.6328125" style="48" customWidth="1"/>
    <col min="12" max="12" width="6.6328125" style="76" customWidth="1"/>
    <col min="13" max="20" width="9.6328125" style="76" customWidth="1"/>
    <col min="21" max="21" width="3.6328125" style="48" customWidth="1"/>
    <col min="22" max="22" width="6.6328125" style="76" customWidth="1"/>
    <col min="23" max="23" width="9.6328125" style="76" customWidth="1"/>
    <col min="24" max="26" width="9.6328125" style="48" customWidth="1"/>
    <col min="27" max="31" width="8.90625" style="48" customWidth="1"/>
    <col min="32" max="16384" width="12.08984375" style="48"/>
  </cols>
  <sheetData>
    <row r="1" spans="1:37" s="5" customFormat="1" ht="19">
      <c r="A1" s="725" t="s">
        <v>2</v>
      </c>
      <c r="B1" s="725"/>
      <c r="C1" s="725"/>
      <c r="D1" s="725"/>
      <c r="E1" s="725"/>
      <c r="F1" s="725"/>
      <c r="G1" s="725"/>
      <c r="H1" s="725"/>
      <c r="I1" s="725"/>
      <c r="J1" s="725"/>
      <c r="K1" s="726" t="s">
        <v>3</v>
      </c>
      <c r="L1" s="726"/>
      <c r="M1" s="726"/>
      <c r="N1" s="726"/>
      <c r="O1" s="726"/>
      <c r="P1" s="726"/>
      <c r="Q1" s="726"/>
      <c r="R1" s="726"/>
      <c r="S1" s="726"/>
      <c r="T1" s="726"/>
      <c r="U1" s="726" t="s">
        <v>4</v>
      </c>
      <c r="V1" s="726"/>
      <c r="W1" s="726"/>
      <c r="X1" s="726"/>
      <c r="Y1" s="726"/>
      <c r="Z1" s="726"/>
      <c r="AA1" s="726"/>
      <c r="AB1" s="726"/>
      <c r="AC1" s="726"/>
      <c r="AD1" s="4"/>
      <c r="AE1" s="4"/>
      <c r="AF1" s="727"/>
      <c r="AG1" s="727"/>
      <c r="AH1" s="727"/>
      <c r="AI1" s="727"/>
    </row>
    <row r="2" spans="1:37" s="6" customFormat="1" ht="17.25" customHeight="1" thickBot="1">
      <c r="B2" s="7"/>
      <c r="C2" s="7"/>
      <c r="D2" s="7"/>
      <c r="E2" s="7"/>
      <c r="F2" s="7"/>
      <c r="G2" s="7"/>
      <c r="H2" s="7"/>
      <c r="I2" s="7"/>
      <c r="J2" s="8" t="s">
        <v>5</v>
      </c>
      <c r="L2" s="7"/>
      <c r="M2" s="8"/>
      <c r="N2" s="7"/>
      <c r="O2" s="8"/>
      <c r="P2" s="7"/>
      <c r="Q2" s="7"/>
      <c r="R2" s="7"/>
      <c r="S2" s="7"/>
      <c r="T2" s="8" t="s">
        <v>5</v>
      </c>
      <c r="U2" s="9"/>
      <c r="V2" s="10"/>
      <c r="W2" s="10"/>
      <c r="X2" s="9"/>
      <c r="Y2" s="9"/>
      <c r="AA2" s="429" t="s">
        <v>5</v>
      </c>
      <c r="AB2" s="11"/>
      <c r="AC2" s="11"/>
      <c r="AD2" s="11"/>
      <c r="AE2" s="11"/>
    </row>
    <row r="3" spans="1:37" s="20" customFormat="1" ht="15" customHeight="1">
      <c r="A3" s="12"/>
      <c r="B3" s="13" t="s">
        <v>6</v>
      </c>
      <c r="C3" s="14">
        <v>1920</v>
      </c>
      <c r="D3" s="14">
        <v>1925</v>
      </c>
      <c r="E3" s="15">
        <v>1930</v>
      </c>
      <c r="F3" s="15">
        <v>1935</v>
      </c>
      <c r="G3" s="15">
        <v>1940</v>
      </c>
      <c r="H3" s="15">
        <v>1947</v>
      </c>
      <c r="I3" s="15">
        <v>1950</v>
      </c>
      <c r="J3" s="16">
        <v>1955</v>
      </c>
      <c r="K3" s="12"/>
      <c r="L3" s="13" t="s">
        <v>6</v>
      </c>
      <c r="M3" s="15">
        <v>1960</v>
      </c>
      <c r="N3" s="17">
        <v>1965</v>
      </c>
      <c r="O3" s="16">
        <v>1970</v>
      </c>
      <c r="P3" s="15">
        <v>1975</v>
      </c>
      <c r="Q3" s="15">
        <v>1980</v>
      </c>
      <c r="R3" s="15">
        <v>1985</v>
      </c>
      <c r="S3" s="15">
        <v>1990</v>
      </c>
      <c r="T3" s="16">
        <v>1995</v>
      </c>
      <c r="U3" s="12"/>
      <c r="V3" s="13" t="s">
        <v>6</v>
      </c>
      <c r="W3" s="15">
        <v>2000</v>
      </c>
      <c r="X3" s="16">
        <v>2005</v>
      </c>
      <c r="Y3" s="16">
        <v>2010</v>
      </c>
      <c r="Z3" s="16">
        <v>2015</v>
      </c>
      <c r="AA3" s="711">
        <v>2020</v>
      </c>
      <c r="AB3" s="18"/>
      <c r="AC3" s="18"/>
      <c r="AD3" s="18"/>
      <c r="AE3" s="18"/>
      <c r="AF3" s="19" t="s">
        <v>7</v>
      </c>
      <c r="AG3" s="19"/>
    </row>
    <row r="4" spans="1:37" s="34" customFormat="1" ht="15" customHeight="1" thickBot="1">
      <c r="A4" s="21" t="s">
        <v>8</v>
      </c>
      <c r="B4" s="22"/>
      <c r="C4" s="23" t="s">
        <v>9</v>
      </c>
      <c r="D4" s="23" t="s">
        <v>10</v>
      </c>
      <c r="E4" s="24" t="s">
        <v>11</v>
      </c>
      <c r="F4" s="25" t="s">
        <v>12</v>
      </c>
      <c r="G4" s="25" t="s">
        <v>13</v>
      </c>
      <c r="H4" s="25" t="s">
        <v>14</v>
      </c>
      <c r="I4" s="25" t="s">
        <v>15</v>
      </c>
      <c r="J4" s="26" t="s">
        <v>16</v>
      </c>
      <c r="K4" s="21" t="s">
        <v>8</v>
      </c>
      <c r="L4" s="22"/>
      <c r="M4" s="25" t="s">
        <v>17</v>
      </c>
      <c r="N4" s="27" t="s">
        <v>18</v>
      </c>
      <c r="O4" s="26" t="s">
        <v>19</v>
      </c>
      <c r="P4" s="25" t="s">
        <v>20</v>
      </c>
      <c r="Q4" s="25" t="s">
        <v>21</v>
      </c>
      <c r="R4" s="25" t="s">
        <v>22</v>
      </c>
      <c r="S4" s="28" t="s">
        <v>23</v>
      </c>
      <c r="T4" s="26" t="s">
        <v>24</v>
      </c>
      <c r="U4" s="21" t="s">
        <v>8</v>
      </c>
      <c r="V4" s="22"/>
      <c r="W4" s="25" t="s">
        <v>25</v>
      </c>
      <c r="X4" s="26" t="s">
        <v>26</v>
      </c>
      <c r="Y4" s="26" t="s">
        <v>27</v>
      </c>
      <c r="Z4" s="26" t="s">
        <v>28</v>
      </c>
      <c r="AA4" s="712" t="s">
        <v>843</v>
      </c>
      <c r="AB4" s="29"/>
      <c r="AC4" s="29"/>
      <c r="AD4" s="29"/>
      <c r="AE4" s="29"/>
      <c r="AF4" s="30"/>
      <c r="AG4" s="31"/>
      <c r="AH4" s="32" t="s">
        <v>29</v>
      </c>
      <c r="AI4" s="33" t="s">
        <v>30</v>
      </c>
      <c r="AJ4" s="33" t="s">
        <v>31</v>
      </c>
      <c r="AK4" s="33" t="s">
        <v>32</v>
      </c>
    </row>
    <row r="5" spans="1:37" s="34" customFormat="1" ht="6" customHeight="1" thickTop="1">
      <c r="A5" s="35"/>
      <c r="B5" s="36"/>
      <c r="C5" s="37"/>
      <c r="D5" s="37"/>
      <c r="E5" s="37"/>
      <c r="F5" s="37"/>
      <c r="G5" s="37"/>
      <c r="H5" s="37"/>
      <c r="I5" s="37"/>
      <c r="J5" s="37"/>
      <c r="K5" s="35"/>
      <c r="L5" s="36"/>
      <c r="M5" s="37"/>
      <c r="N5" s="37"/>
      <c r="O5" s="38"/>
      <c r="P5" s="38"/>
      <c r="Q5" s="38"/>
      <c r="R5" s="38"/>
      <c r="S5" s="39"/>
      <c r="T5" s="39"/>
      <c r="U5" s="35"/>
      <c r="V5" s="36"/>
      <c r="W5" s="39"/>
      <c r="X5" s="39"/>
      <c r="Y5" s="39"/>
      <c r="Z5" s="39"/>
      <c r="AA5" s="40"/>
      <c r="AB5" s="40"/>
      <c r="AC5" s="40"/>
      <c r="AD5" s="40"/>
      <c r="AE5" s="40"/>
    </row>
    <row r="6" spans="1:37" ht="15" customHeight="1">
      <c r="A6" s="728" t="s">
        <v>33</v>
      </c>
      <c r="B6" s="41" t="s">
        <v>29</v>
      </c>
      <c r="C6" s="42">
        <v>3242</v>
      </c>
      <c r="D6" s="42">
        <v>3336</v>
      </c>
      <c r="E6" s="42">
        <v>3356</v>
      </c>
      <c r="F6" s="42">
        <v>3385</v>
      </c>
      <c r="G6" s="42">
        <v>3335</v>
      </c>
      <c r="H6" s="42" t="s">
        <v>34</v>
      </c>
      <c r="I6" s="42">
        <v>4846</v>
      </c>
      <c r="J6" s="42">
        <v>4738</v>
      </c>
      <c r="K6" s="728" t="s">
        <v>33</v>
      </c>
      <c r="L6" s="41" t="s">
        <v>29</v>
      </c>
      <c r="M6" s="42">
        <v>4995</v>
      </c>
      <c r="N6" s="42">
        <v>5457</v>
      </c>
      <c r="O6" s="42">
        <v>6401</v>
      </c>
      <c r="P6" s="42">
        <v>8255</v>
      </c>
      <c r="Q6" s="42">
        <v>9941</v>
      </c>
      <c r="R6" s="42">
        <v>12086</v>
      </c>
      <c r="S6" s="42">
        <v>15537</v>
      </c>
      <c r="T6" s="42">
        <v>23230</v>
      </c>
      <c r="U6" s="728" t="s">
        <v>33</v>
      </c>
      <c r="V6" s="41" t="s">
        <v>29</v>
      </c>
      <c r="W6" s="42">
        <v>28132</v>
      </c>
      <c r="X6" s="42">
        <v>33897</v>
      </c>
      <c r="Y6" s="42">
        <v>37809</v>
      </c>
      <c r="Z6" s="42">
        <v>40638</v>
      </c>
      <c r="AA6" s="43">
        <v>45018</v>
      </c>
      <c r="AB6" s="43"/>
      <c r="AC6" s="43"/>
      <c r="AD6" s="43"/>
      <c r="AE6" s="43"/>
      <c r="AF6" s="44"/>
      <c r="AG6" s="45" t="s">
        <v>35</v>
      </c>
      <c r="AH6" s="46">
        <v>579</v>
      </c>
      <c r="AI6" s="47">
        <f>AJ6+AK6</f>
        <v>1466</v>
      </c>
      <c r="AJ6" s="47">
        <v>724</v>
      </c>
      <c r="AK6" s="47">
        <v>742</v>
      </c>
    </row>
    <row r="7" spans="1:37" ht="15" customHeight="1">
      <c r="A7" s="728"/>
      <c r="B7" s="41" t="s">
        <v>36</v>
      </c>
      <c r="C7" s="42">
        <v>14882</v>
      </c>
      <c r="D7" s="42">
        <v>15427</v>
      </c>
      <c r="E7" s="42">
        <v>15768</v>
      </c>
      <c r="F7" s="42">
        <v>15646</v>
      </c>
      <c r="G7" s="42">
        <v>16049</v>
      </c>
      <c r="H7" s="42">
        <v>23476</v>
      </c>
      <c r="I7" s="42">
        <v>22932</v>
      </c>
      <c r="J7" s="42">
        <v>22938</v>
      </c>
      <c r="K7" s="728"/>
      <c r="L7" s="41" t="s">
        <v>36</v>
      </c>
      <c r="M7" s="42">
        <v>21952</v>
      </c>
      <c r="N7" s="42">
        <v>22413</v>
      </c>
      <c r="O7" s="42">
        <v>24567</v>
      </c>
      <c r="P7" s="42">
        <v>30101</v>
      </c>
      <c r="Q7" s="42">
        <v>34463</v>
      </c>
      <c r="R7" s="42">
        <v>38896</v>
      </c>
      <c r="S7" s="42">
        <v>43534</v>
      </c>
      <c r="T7" s="42">
        <v>51079</v>
      </c>
      <c r="U7" s="728"/>
      <c r="V7" s="41" t="s">
        <v>36</v>
      </c>
      <c r="W7" s="42">
        <v>58749</v>
      </c>
      <c r="X7" s="42">
        <v>68341</v>
      </c>
      <c r="Y7" s="42">
        <v>76312</v>
      </c>
      <c r="Z7" s="42">
        <v>82071</v>
      </c>
      <c r="AA7" s="43">
        <v>88517</v>
      </c>
      <c r="AB7" s="43"/>
      <c r="AC7" s="43"/>
      <c r="AD7" s="43"/>
      <c r="AE7" s="43"/>
      <c r="AF7" s="49" t="s">
        <v>37</v>
      </c>
      <c r="AG7" s="45" t="s">
        <v>38</v>
      </c>
      <c r="AH7" s="46">
        <v>625</v>
      </c>
      <c r="AI7" s="50">
        <f>AJ7+AK7</f>
        <v>1557</v>
      </c>
      <c r="AJ7" s="47">
        <v>772</v>
      </c>
      <c r="AK7" s="47">
        <v>785</v>
      </c>
    </row>
    <row r="8" spans="1:37" ht="15" customHeight="1">
      <c r="A8" s="728"/>
      <c r="B8" s="41" t="s">
        <v>31</v>
      </c>
      <c r="C8" s="42">
        <v>7506</v>
      </c>
      <c r="D8" s="42">
        <v>7861</v>
      </c>
      <c r="E8" s="42">
        <v>7979</v>
      </c>
      <c r="F8" s="42">
        <v>7829</v>
      </c>
      <c r="G8" s="42">
        <v>8151</v>
      </c>
      <c r="H8" s="42">
        <v>11632</v>
      </c>
      <c r="I8" s="42">
        <v>11320</v>
      </c>
      <c r="J8" s="42">
        <v>11258</v>
      </c>
      <c r="K8" s="728"/>
      <c r="L8" s="41" t="s">
        <v>31</v>
      </c>
      <c r="M8" s="42">
        <v>10601</v>
      </c>
      <c r="N8" s="42">
        <v>10784</v>
      </c>
      <c r="O8" s="42">
        <v>12089</v>
      </c>
      <c r="P8" s="42">
        <v>14715</v>
      </c>
      <c r="Q8" s="42">
        <v>16863</v>
      </c>
      <c r="R8" s="42">
        <v>19583</v>
      </c>
      <c r="S8" s="42">
        <v>22367</v>
      </c>
      <c r="T8" s="42">
        <v>27037</v>
      </c>
      <c r="U8" s="728"/>
      <c r="V8" s="41" t="s">
        <v>31</v>
      </c>
      <c r="W8" s="42">
        <v>30998</v>
      </c>
      <c r="X8" s="42">
        <v>36550</v>
      </c>
      <c r="Y8" s="42">
        <v>40624</v>
      </c>
      <c r="Z8" s="42">
        <v>43218</v>
      </c>
      <c r="AA8" s="43">
        <v>46134</v>
      </c>
      <c r="AB8" s="43"/>
      <c r="AC8" s="43"/>
      <c r="AD8" s="43"/>
      <c r="AE8" s="43"/>
      <c r="AF8" s="44"/>
      <c r="AG8" s="45" t="s">
        <v>39</v>
      </c>
      <c r="AH8" s="46">
        <v>298</v>
      </c>
      <c r="AI8" s="47">
        <f>AJ8+AK8</f>
        <v>622</v>
      </c>
      <c r="AJ8" s="47">
        <v>335</v>
      </c>
      <c r="AK8" s="47">
        <v>287</v>
      </c>
    </row>
    <row r="9" spans="1:37" ht="15" customHeight="1" thickBot="1">
      <c r="A9" s="728"/>
      <c r="B9" s="41" t="s">
        <v>32</v>
      </c>
      <c r="C9" s="42">
        <v>7376</v>
      </c>
      <c r="D9" s="42">
        <v>7566</v>
      </c>
      <c r="E9" s="42">
        <v>7789</v>
      </c>
      <c r="F9" s="42">
        <v>7817</v>
      </c>
      <c r="G9" s="42">
        <v>7898</v>
      </c>
      <c r="H9" s="42">
        <v>11844</v>
      </c>
      <c r="I9" s="42">
        <v>11612</v>
      </c>
      <c r="J9" s="42">
        <v>11680</v>
      </c>
      <c r="K9" s="728"/>
      <c r="L9" s="41" t="s">
        <v>32</v>
      </c>
      <c r="M9" s="42">
        <v>11351</v>
      </c>
      <c r="N9" s="42">
        <v>11629</v>
      </c>
      <c r="O9" s="42">
        <v>12478</v>
      </c>
      <c r="P9" s="42">
        <v>15386</v>
      </c>
      <c r="Q9" s="42">
        <v>17600</v>
      </c>
      <c r="R9" s="42">
        <v>19313</v>
      </c>
      <c r="S9" s="42">
        <v>21167</v>
      </c>
      <c r="T9" s="42">
        <v>24042</v>
      </c>
      <c r="U9" s="728"/>
      <c r="V9" s="41" t="s">
        <v>32</v>
      </c>
      <c r="W9" s="42">
        <v>27751</v>
      </c>
      <c r="X9" s="42">
        <v>31791</v>
      </c>
      <c r="Y9" s="42">
        <v>35688</v>
      </c>
      <c r="Z9" s="42">
        <v>38853</v>
      </c>
      <c r="AA9" s="43">
        <v>42383</v>
      </c>
      <c r="AB9" s="43"/>
      <c r="AC9" s="43"/>
      <c r="AD9" s="43"/>
      <c r="AE9" s="43"/>
      <c r="AF9" s="51" t="s">
        <v>40</v>
      </c>
      <c r="AG9" s="52" t="s">
        <v>38</v>
      </c>
      <c r="AH9" s="53">
        <v>252</v>
      </c>
      <c r="AI9" s="54">
        <f>AJ9+AK9</f>
        <v>531</v>
      </c>
      <c r="AJ9" s="55">
        <v>287</v>
      </c>
      <c r="AK9" s="55">
        <v>244</v>
      </c>
    </row>
    <row r="10" spans="1:37" ht="6" customHeight="1">
      <c r="A10" s="729"/>
      <c r="B10" s="56"/>
      <c r="C10" s="57"/>
      <c r="D10" s="57"/>
      <c r="E10" s="57"/>
      <c r="F10" s="57"/>
      <c r="G10" s="57"/>
      <c r="H10" s="57"/>
      <c r="I10" s="57"/>
      <c r="J10" s="57"/>
      <c r="K10" s="729"/>
      <c r="L10" s="56"/>
      <c r="M10" s="57"/>
      <c r="N10" s="57"/>
      <c r="O10" s="57"/>
      <c r="P10" s="57"/>
      <c r="Q10" s="57"/>
      <c r="R10" s="57"/>
      <c r="S10" s="57"/>
      <c r="T10" s="57"/>
      <c r="U10" s="729"/>
      <c r="V10" s="56"/>
      <c r="W10" s="57"/>
      <c r="X10" s="57"/>
      <c r="Y10" s="57"/>
      <c r="Z10" s="57"/>
      <c r="AA10" s="58"/>
      <c r="AB10" s="43"/>
      <c r="AC10" s="43"/>
      <c r="AD10" s="43"/>
      <c r="AE10" s="43"/>
    </row>
    <row r="11" spans="1:37" ht="6" customHeight="1">
      <c r="A11" s="59"/>
      <c r="B11" s="41"/>
      <c r="C11" s="42"/>
      <c r="D11" s="42"/>
      <c r="E11" s="42"/>
      <c r="F11" s="42"/>
      <c r="G11" s="42"/>
      <c r="H11" s="42"/>
      <c r="I11" s="42"/>
      <c r="J11" s="42"/>
      <c r="K11" s="59"/>
      <c r="L11" s="41"/>
      <c r="M11" s="42"/>
      <c r="N11" s="42"/>
      <c r="O11" s="42"/>
      <c r="P11" s="42"/>
      <c r="Q11" s="42"/>
      <c r="R11" s="42"/>
      <c r="S11" s="42"/>
      <c r="T11" s="42"/>
      <c r="U11" s="59"/>
      <c r="V11" s="41"/>
      <c r="W11" s="42"/>
      <c r="X11" s="42"/>
      <c r="Y11" s="42"/>
      <c r="Z11" s="42"/>
      <c r="AA11" s="43"/>
      <c r="AB11" s="43"/>
      <c r="AC11" s="43"/>
      <c r="AD11" s="43"/>
      <c r="AE11" s="43"/>
    </row>
    <row r="12" spans="1:37" ht="15" customHeight="1">
      <c r="A12" s="728" t="s">
        <v>41</v>
      </c>
      <c r="B12" s="41" t="s">
        <v>29</v>
      </c>
      <c r="C12" s="42">
        <v>1375</v>
      </c>
      <c r="D12" s="42">
        <v>1369</v>
      </c>
      <c r="E12" s="42">
        <v>1347</v>
      </c>
      <c r="F12" s="42">
        <v>1333</v>
      </c>
      <c r="G12" s="42">
        <v>1278</v>
      </c>
      <c r="H12" s="42" t="s">
        <v>34</v>
      </c>
      <c r="I12" s="42">
        <v>1860</v>
      </c>
      <c r="J12" s="42">
        <v>1893</v>
      </c>
      <c r="K12" s="728" t="s">
        <v>41</v>
      </c>
      <c r="L12" s="41" t="s">
        <v>29</v>
      </c>
      <c r="M12" s="42">
        <v>1843</v>
      </c>
      <c r="N12" s="42">
        <v>2005</v>
      </c>
      <c r="O12" s="42">
        <v>2693</v>
      </c>
      <c r="P12" s="42">
        <v>4069</v>
      </c>
      <c r="Q12" s="42">
        <v>5544</v>
      </c>
      <c r="R12" s="42">
        <v>6529</v>
      </c>
      <c r="S12" s="42">
        <v>7406</v>
      </c>
      <c r="T12" s="42">
        <v>9678</v>
      </c>
      <c r="U12" s="728" t="s">
        <v>41</v>
      </c>
      <c r="V12" s="41" t="s">
        <v>29</v>
      </c>
      <c r="W12" s="42">
        <v>9640</v>
      </c>
      <c r="X12" s="42">
        <v>10554</v>
      </c>
      <c r="Y12" s="42">
        <v>11240</v>
      </c>
      <c r="Z12" s="42">
        <v>11524</v>
      </c>
      <c r="AA12" s="43">
        <v>12493</v>
      </c>
      <c r="AB12" s="43"/>
      <c r="AC12" s="43"/>
      <c r="AD12" s="43"/>
      <c r="AE12" s="43"/>
      <c r="AF12" s="44"/>
      <c r="AG12" s="45" t="s">
        <v>35</v>
      </c>
      <c r="AH12" s="46">
        <v>40592</v>
      </c>
      <c r="AI12" s="47">
        <f>AJ12+AK12</f>
        <v>81980</v>
      </c>
      <c r="AJ12" s="47">
        <v>43170</v>
      </c>
      <c r="AK12" s="47">
        <v>38810</v>
      </c>
    </row>
    <row r="13" spans="1:37" ht="15" customHeight="1">
      <c r="A13" s="730"/>
      <c r="B13" s="41" t="s">
        <v>36</v>
      </c>
      <c r="C13" s="42">
        <v>6105</v>
      </c>
      <c r="D13" s="42">
        <v>6218</v>
      </c>
      <c r="E13" s="42">
        <v>6114</v>
      </c>
      <c r="F13" s="42">
        <v>5967</v>
      </c>
      <c r="G13" s="42">
        <v>5883</v>
      </c>
      <c r="H13" s="42">
        <v>9121</v>
      </c>
      <c r="I13" s="42">
        <v>9320</v>
      </c>
      <c r="J13" s="42">
        <v>9349</v>
      </c>
      <c r="K13" s="730"/>
      <c r="L13" s="41" t="s">
        <v>36</v>
      </c>
      <c r="M13" s="42">
        <v>8573</v>
      </c>
      <c r="N13" s="42">
        <v>8592</v>
      </c>
      <c r="O13" s="42">
        <v>10672</v>
      </c>
      <c r="P13" s="42">
        <v>14816</v>
      </c>
      <c r="Q13" s="42">
        <v>17881</v>
      </c>
      <c r="R13" s="42">
        <v>20405</v>
      </c>
      <c r="S13" s="42">
        <v>21902</v>
      </c>
      <c r="T13" s="42">
        <v>26176</v>
      </c>
      <c r="U13" s="730"/>
      <c r="V13" s="41" t="s">
        <v>36</v>
      </c>
      <c r="W13" s="42">
        <v>26042</v>
      </c>
      <c r="X13" s="42">
        <v>27080</v>
      </c>
      <c r="Y13" s="42">
        <v>28109</v>
      </c>
      <c r="Z13" s="42">
        <f>SUM(Z14:Z15)</f>
        <v>28445</v>
      </c>
      <c r="AA13" s="43">
        <v>29243</v>
      </c>
      <c r="AB13" s="43"/>
      <c r="AC13" s="43"/>
      <c r="AD13" s="43"/>
      <c r="AE13" s="43"/>
      <c r="AF13" s="49" t="s">
        <v>42</v>
      </c>
      <c r="AG13" s="45" t="s">
        <v>38</v>
      </c>
      <c r="AH13" s="46">
        <v>40638</v>
      </c>
      <c r="AI13" s="50">
        <f>AJ13+AK13</f>
        <v>82071</v>
      </c>
      <c r="AJ13" s="47">
        <v>43218</v>
      </c>
      <c r="AK13" s="47">
        <v>38853</v>
      </c>
    </row>
    <row r="14" spans="1:37" ht="15" customHeight="1">
      <c r="A14" s="730"/>
      <c r="B14" s="41" t="s">
        <v>31</v>
      </c>
      <c r="C14" s="42">
        <v>3047</v>
      </c>
      <c r="D14" s="42">
        <v>3161</v>
      </c>
      <c r="E14" s="42">
        <v>3071</v>
      </c>
      <c r="F14" s="42">
        <v>2968</v>
      </c>
      <c r="G14" s="42">
        <v>2959</v>
      </c>
      <c r="H14" s="42">
        <v>4511</v>
      </c>
      <c r="I14" s="42">
        <v>4770</v>
      </c>
      <c r="J14" s="42">
        <v>4792</v>
      </c>
      <c r="K14" s="730"/>
      <c r="L14" s="41" t="s">
        <v>31</v>
      </c>
      <c r="M14" s="42">
        <v>4363</v>
      </c>
      <c r="N14" s="42">
        <v>4403</v>
      </c>
      <c r="O14" s="42">
        <v>5393</v>
      </c>
      <c r="P14" s="42">
        <v>7448</v>
      </c>
      <c r="Q14" s="42">
        <v>9034</v>
      </c>
      <c r="R14" s="42">
        <v>10484</v>
      </c>
      <c r="S14" s="42">
        <v>11155</v>
      </c>
      <c r="T14" s="42">
        <v>13351</v>
      </c>
      <c r="U14" s="730"/>
      <c r="V14" s="41" t="s">
        <v>31</v>
      </c>
      <c r="W14" s="42">
        <v>13081</v>
      </c>
      <c r="X14" s="42">
        <v>13922</v>
      </c>
      <c r="Y14" s="42">
        <v>14348</v>
      </c>
      <c r="Z14" s="42">
        <v>14387</v>
      </c>
      <c r="AA14" s="43">
        <v>14739</v>
      </c>
      <c r="AB14" s="43"/>
      <c r="AC14" s="43"/>
      <c r="AD14" s="43"/>
      <c r="AE14" s="43"/>
      <c r="AF14" s="44"/>
      <c r="AG14" s="45" t="s">
        <v>39</v>
      </c>
      <c r="AH14" s="46">
        <v>11652</v>
      </c>
      <c r="AI14" s="50">
        <f>AJ14+AK14</f>
        <v>30638</v>
      </c>
      <c r="AJ14" s="47">
        <v>15327</v>
      </c>
      <c r="AK14" s="47">
        <v>15311</v>
      </c>
    </row>
    <row r="15" spans="1:37" ht="15" customHeight="1">
      <c r="A15" s="730"/>
      <c r="B15" s="41" t="s">
        <v>32</v>
      </c>
      <c r="C15" s="42">
        <v>3058</v>
      </c>
      <c r="D15" s="42">
        <v>3057</v>
      </c>
      <c r="E15" s="42">
        <v>3043</v>
      </c>
      <c r="F15" s="42">
        <v>2999</v>
      </c>
      <c r="G15" s="42">
        <v>2924</v>
      </c>
      <c r="H15" s="42">
        <v>4610</v>
      </c>
      <c r="I15" s="42">
        <v>4550</v>
      </c>
      <c r="J15" s="42">
        <v>4557</v>
      </c>
      <c r="K15" s="730"/>
      <c r="L15" s="41" t="s">
        <v>32</v>
      </c>
      <c r="M15" s="42">
        <v>4210</v>
      </c>
      <c r="N15" s="42">
        <v>4189</v>
      </c>
      <c r="O15" s="42">
        <v>5279</v>
      </c>
      <c r="P15" s="42">
        <v>7368</v>
      </c>
      <c r="Q15" s="42">
        <v>8847</v>
      </c>
      <c r="R15" s="42">
        <v>9921</v>
      </c>
      <c r="S15" s="42">
        <v>10747</v>
      </c>
      <c r="T15" s="42">
        <v>12825</v>
      </c>
      <c r="U15" s="730"/>
      <c r="V15" s="41" t="s">
        <v>32</v>
      </c>
      <c r="W15" s="42">
        <v>12961</v>
      </c>
      <c r="X15" s="42">
        <v>13158</v>
      </c>
      <c r="Y15" s="42">
        <v>13761</v>
      </c>
      <c r="Z15" s="42">
        <v>14058</v>
      </c>
      <c r="AA15" s="43">
        <v>14504</v>
      </c>
      <c r="AB15" s="43"/>
      <c r="AC15" s="43"/>
      <c r="AD15" s="43"/>
      <c r="AE15" s="43"/>
      <c r="AF15" s="49" t="s">
        <v>43</v>
      </c>
      <c r="AG15" s="45" t="s">
        <v>38</v>
      </c>
      <c r="AH15" s="46">
        <v>11606</v>
      </c>
      <c r="AI15" s="50">
        <f>AJ15+AK15</f>
        <v>30547</v>
      </c>
      <c r="AJ15" s="47">
        <v>15279</v>
      </c>
      <c r="AK15" s="47">
        <v>15268</v>
      </c>
    </row>
    <row r="16" spans="1:37" ht="6" customHeight="1">
      <c r="A16" s="730"/>
      <c r="B16" s="41"/>
      <c r="C16" s="57"/>
      <c r="D16" s="57"/>
      <c r="E16" s="57"/>
      <c r="F16" s="57"/>
      <c r="G16" s="57"/>
      <c r="H16" s="57"/>
      <c r="I16" s="57"/>
      <c r="J16" s="57"/>
      <c r="K16" s="730"/>
      <c r="L16" s="41"/>
      <c r="M16" s="57"/>
      <c r="N16" s="57"/>
      <c r="O16" s="57"/>
      <c r="P16" s="57"/>
      <c r="Q16" s="57"/>
      <c r="R16" s="57"/>
      <c r="S16" s="57"/>
      <c r="T16" s="57"/>
      <c r="U16" s="730"/>
      <c r="V16" s="41"/>
      <c r="W16" s="57"/>
      <c r="X16" s="57"/>
      <c r="Y16" s="57"/>
      <c r="Z16" s="57"/>
      <c r="AA16" s="58"/>
      <c r="AB16" s="43"/>
      <c r="AC16" s="43"/>
      <c r="AD16" s="43"/>
      <c r="AE16" s="43"/>
    </row>
    <row r="17" spans="1:34" ht="6" customHeight="1">
      <c r="A17" s="60"/>
      <c r="B17" s="61"/>
      <c r="C17" s="42"/>
      <c r="D17" s="42"/>
      <c r="E17" s="42"/>
      <c r="F17" s="42"/>
      <c r="G17" s="42"/>
      <c r="H17" s="42"/>
      <c r="I17" s="42"/>
      <c r="J17" s="42"/>
      <c r="K17" s="60"/>
      <c r="L17" s="61"/>
      <c r="M17" s="42"/>
      <c r="N17" s="42"/>
      <c r="O17" s="42"/>
      <c r="P17" s="42"/>
      <c r="Q17" s="42"/>
      <c r="R17" s="42"/>
      <c r="S17" s="42"/>
      <c r="T17" s="42"/>
      <c r="U17" s="60"/>
      <c r="V17" s="61"/>
      <c r="W17" s="42"/>
      <c r="X17" s="42"/>
      <c r="Y17" s="42"/>
      <c r="Z17" s="42"/>
      <c r="AA17" s="43"/>
      <c r="AB17" s="43"/>
      <c r="AC17" s="43"/>
      <c r="AD17" s="43"/>
      <c r="AE17" s="43"/>
    </row>
    <row r="18" spans="1:34" ht="15" customHeight="1">
      <c r="A18" s="728" t="s">
        <v>44</v>
      </c>
      <c r="B18" s="41" t="s">
        <v>29</v>
      </c>
      <c r="C18" s="42">
        <v>1814</v>
      </c>
      <c r="D18" s="42">
        <v>1795</v>
      </c>
      <c r="E18" s="42">
        <v>1756</v>
      </c>
      <c r="F18" s="42">
        <v>1683</v>
      </c>
      <c r="G18" s="42">
        <v>1576</v>
      </c>
      <c r="H18" s="42" t="s">
        <v>34</v>
      </c>
      <c r="I18" s="42">
        <v>2033</v>
      </c>
      <c r="J18" s="42">
        <v>1965</v>
      </c>
      <c r="K18" s="728" t="s">
        <v>44</v>
      </c>
      <c r="L18" s="41" t="s">
        <v>29</v>
      </c>
      <c r="M18" s="42">
        <v>1849</v>
      </c>
      <c r="N18" s="42">
        <v>1816</v>
      </c>
      <c r="O18" s="42">
        <v>1824</v>
      </c>
      <c r="P18" s="42">
        <v>1932</v>
      </c>
      <c r="Q18" s="42">
        <v>2070</v>
      </c>
      <c r="R18" s="42">
        <v>2211</v>
      </c>
      <c r="S18" s="42">
        <v>2355</v>
      </c>
      <c r="T18" s="42">
        <v>2488</v>
      </c>
      <c r="U18" s="728" t="s">
        <v>44</v>
      </c>
      <c r="V18" s="41" t="s">
        <v>29</v>
      </c>
      <c r="W18" s="42">
        <v>2518</v>
      </c>
      <c r="X18" s="42">
        <v>2606</v>
      </c>
      <c r="Y18" s="42">
        <v>2625</v>
      </c>
      <c r="Z18" s="42">
        <v>2504</v>
      </c>
      <c r="AA18" s="43">
        <v>2544</v>
      </c>
      <c r="AB18" s="43"/>
      <c r="AC18" s="43"/>
      <c r="AD18" s="43"/>
      <c r="AE18" s="43"/>
    </row>
    <row r="19" spans="1:34" ht="15" customHeight="1">
      <c r="A19" s="730"/>
      <c r="B19" s="41" t="s">
        <v>36</v>
      </c>
      <c r="C19" s="42">
        <v>8131</v>
      </c>
      <c r="D19" s="42">
        <v>8112</v>
      </c>
      <c r="E19" s="42">
        <v>7720</v>
      </c>
      <c r="F19" s="42">
        <v>7296</v>
      </c>
      <c r="G19" s="42">
        <v>6772</v>
      </c>
      <c r="H19" s="42">
        <v>9766</v>
      </c>
      <c r="I19" s="42">
        <v>9812</v>
      </c>
      <c r="J19" s="42">
        <v>9248</v>
      </c>
      <c r="K19" s="730"/>
      <c r="L19" s="41" t="s">
        <v>36</v>
      </c>
      <c r="M19" s="42">
        <v>8331</v>
      </c>
      <c r="N19" s="42">
        <v>7564</v>
      </c>
      <c r="O19" s="42">
        <v>7234</v>
      </c>
      <c r="P19" s="42">
        <v>7371</v>
      </c>
      <c r="Q19" s="42">
        <v>7790</v>
      </c>
      <c r="R19" s="42">
        <v>8084</v>
      </c>
      <c r="S19" s="42">
        <v>8249</v>
      </c>
      <c r="T19" s="42">
        <v>8465</v>
      </c>
      <c r="U19" s="730"/>
      <c r="V19" s="41" t="s">
        <v>36</v>
      </c>
      <c r="W19" s="42">
        <v>8031</v>
      </c>
      <c r="X19" s="42">
        <v>7684</v>
      </c>
      <c r="Y19" s="42">
        <v>7199</v>
      </c>
      <c r="Z19" s="42">
        <f>SUM(Z20:Z21)</f>
        <v>6578</v>
      </c>
      <c r="AA19" s="43">
        <v>6148</v>
      </c>
      <c r="AB19" s="43"/>
      <c r="AC19" s="43"/>
      <c r="AD19" s="43"/>
      <c r="AE19" s="43"/>
    </row>
    <row r="20" spans="1:34" ht="15" customHeight="1">
      <c r="A20" s="730"/>
      <c r="B20" s="41" t="s">
        <v>31</v>
      </c>
      <c r="C20" s="42">
        <v>3992</v>
      </c>
      <c r="D20" s="42">
        <v>4044</v>
      </c>
      <c r="E20" s="42">
        <v>3847</v>
      </c>
      <c r="F20" s="42">
        <v>3579</v>
      </c>
      <c r="G20" s="42">
        <v>3305</v>
      </c>
      <c r="H20" s="42">
        <v>4703</v>
      </c>
      <c r="I20" s="42">
        <v>4826</v>
      </c>
      <c r="J20" s="42">
        <v>4522</v>
      </c>
      <c r="K20" s="730"/>
      <c r="L20" s="41" t="s">
        <v>31</v>
      </c>
      <c r="M20" s="42">
        <v>4033</v>
      </c>
      <c r="N20" s="42">
        <v>3621</v>
      </c>
      <c r="O20" s="42">
        <v>3445</v>
      </c>
      <c r="P20" s="42">
        <v>3538</v>
      </c>
      <c r="Q20" s="42">
        <v>3759</v>
      </c>
      <c r="R20" s="42">
        <v>3930</v>
      </c>
      <c r="S20" s="42">
        <v>3974</v>
      </c>
      <c r="T20" s="42">
        <v>4082</v>
      </c>
      <c r="U20" s="730"/>
      <c r="V20" s="41" t="s">
        <v>31</v>
      </c>
      <c r="W20" s="42">
        <v>3884</v>
      </c>
      <c r="X20" s="42">
        <v>3739</v>
      </c>
      <c r="Y20" s="42">
        <v>3466</v>
      </c>
      <c r="Z20" s="42">
        <v>3162</v>
      </c>
      <c r="AA20" s="43">
        <v>2954</v>
      </c>
      <c r="AB20" s="43"/>
      <c r="AC20" s="43"/>
      <c r="AD20" s="43"/>
      <c r="AE20" s="43"/>
    </row>
    <row r="21" spans="1:34" ht="15" customHeight="1">
      <c r="A21" s="730"/>
      <c r="B21" s="41" t="s">
        <v>32</v>
      </c>
      <c r="C21" s="42">
        <v>4139</v>
      </c>
      <c r="D21" s="42">
        <v>4068</v>
      </c>
      <c r="E21" s="42">
        <v>3873</v>
      </c>
      <c r="F21" s="42">
        <v>3717</v>
      </c>
      <c r="G21" s="42">
        <v>3467</v>
      </c>
      <c r="H21" s="42">
        <v>5063</v>
      </c>
      <c r="I21" s="42">
        <v>4986</v>
      </c>
      <c r="J21" s="42">
        <v>4726</v>
      </c>
      <c r="K21" s="730"/>
      <c r="L21" s="41" t="s">
        <v>32</v>
      </c>
      <c r="M21" s="42">
        <v>4298</v>
      </c>
      <c r="N21" s="42">
        <v>3943</v>
      </c>
      <c r="O21" s="42">
        <v>3789</v>
      </c>
      <c r="P21" s="42">
        <v>3833</v>
      </c>
      <c r="Q21" s="42">
        <v>4031</v>
      </c>
      <c r="R21" s="42">
        <v>4154</v>
      </c>
      <c r="S21" s="42">
        <v>4275</v>
      </c>
      <c r="T21" s="42">
        <v>4383</v>
      </c>
      <c r="U21" s="730"/>
      <c r="V21" s="41" t="s">
        <v>32</v>
      </c>
      <c r="W21" s="42">
        <v>4147</v>
      </c>
      <c r="X21" s="42">
        <v>3945</v>
      </c>
      <c r="Y21" s="42">
        <v>3733</v>
      </c>
      <c r="Z21" s="42">
        <v>3416</v>
      </c>
      <c r="AA21" s="43">
        <v>3194</v>
      </c>
      <c r="AB21" s="43"/>
      <c r="AC21" s="43"/>
      <c r="AD21" s="43"/>
      <c r="AE21" s="43"/>
    </row>
    <row r="22" spans="1:34" ht="6" customHeight="1">
      <c r="A22" s="731"/>
      <c r="B22" s="56"/>
      <c r="C22" s="57"/>
      <c r="D22" s="57"/>
      <c r="E22" s="57"/>
      <c r="F22" s="57"/>
      <c r="G22" s="57"/>
      <c r="H22" s="57"/>
      <c r="I22" s="57"/>
      <c r="J22" s="57"/>
      <c r="K22" s="731"/>
      <c r="L22" s="56"/>
      <c r="M22" s="57"/>
      <c r="N22" s="57"/>
      <c r="O22" s="57"/>
      <c r="P22" s="57"/>
      <c r="Q22" s="57"/>
      <c r="R22" s="57"/>
      <c r="S22" s="57"/>
      <c r="T22" s="57"/>
      <c r="U22" s="731"/>
      <c r="V22" s="56"/>
      <c r="W22" s="57"/>
      <c r="X22" s="57"/>
      <c r="Y22" s="57"/>
      <c r="Z22" s="57"/>
      <c r="AA22" s="58"/>
      <c r="AB22" s="43"/>
      <c r="AC22" s="43"/>
      <c r="AD22" s="43"/>
      <c r="AE22" s="43"/>
    </row>
    <row r="23" spans="1:34" ht="6" customHeight="1">
      <c r="A23" s="62"/>
      <c r="B23" s="41"/>
      <c r="C23" s="42"/>
      <c r="D23" s="42"/>
      <c r="E23" s="42"/>
      <c r="F23" s="42"/>
      <c r="G23" s="42"/>
      <c r="H23" s="42"/>
      <c r="I23" s="42"/>
      <c r="J23" s="42"/>
      <c r="K23" s="62"/>
      <c r="L23" s="41"/>
      <c r="M23" s="42"/>
      <c r="N23" s="42"/>
      <c r="O23" s="42"/>
      <c r="P23" s="42"/>
      <c r="Q23" s="42"/>
      <c r="R23" s="42"/>
      <c r="S23" s="42"/>
      <c r="T23" s="42"/>
      <c r="U23" s="62"/>
      <c r="V23" s="41"/>
      <c r="W23" s="42"/>
      <c r="X23" s="42"/>
      <c r="Y23" s="42"/>
      <c r="Z23" s="42"/>
      <c r="AA23" s="43"/>
      <c r="AB23" s="43"/>
      <c r="AC23" s="43"/>
      <c r="AD23" s="43"/>
      <c r="AE23" s="43"/>
    </row>
    <row r="24" spans="1:34" ht="15" customHeight="1">
      <c r="A24" s="728" t="s">
        <v>45</v>
      </c>
      <c r="B24" s="41" t="s">
        <v>29</v>
      </c>
      <c r="C24" s="42">
        <v>1897</v>
      </c>
      <c r="D24" s="42">
        <v>1857</v>
      </c>
      <c r="E24" s="42">
        <v>1851</v>
      </c>
      <c r="F24" s="42">
        <v>1831</v>
      </c>
      <c r="G24" s="42">
        <v>1724</v>
      </c>
      <c r="H24" s="42" t="s">
        <v>46</v>
      </c>
      <c r="I24" s="42">
        <v>2558</v>
      </c>
      <c r="J24" s="42">
        <v>2444</v>
      </c>
      <c r="K24" s="728" t="s">
        <v>45</v>
      </c>
      <c r="L24" s="41" t="s">
        <v>29</v>
      </c>
      <c r="M24" s="42">
        <v>2370</v>
      </c>
      <c r="N24" s="42">
        <v>2367</v>
      </c>
      <c r="O24" s="42">
        <v>2390</v>
      </c>
      <c r="P24" s="42">
        <v>3804</v>
      </c>
      <c r="Q24" s="42">
        <v>4256</v>
      </c>
      <c r="R24" s="42">
        <v>4773</v>
      </c>
      <c r="S24" s="42">
        <v>5872</v>
      </c>
      <c r="T24" s="42">
        <v>8850</v>
      </c>
      <c r="U24" s="728" t="s">
        <v>45</v>
      </c>
      <c r="V24" s="41" t="s">
        <v>29</v>
      </c>
      <c r="W24" s="42">
        <v>9988</v>
      </c>
      <c r="X24" s="42">
        <v>10683</v>
      </c>
      <c r="Y24" s="42">
        <v>11161</v>
      </c>
      <c r="Z24" s="42">
        <v>11606</v>
      </c>
      <c r="AA24" s="43">
        <v>12272</v>
      </c>
      <c r="AB24" s="43"/>
      <c r="AC24" s="43"/>
      <c r="AD24" s="43"/>
      <c r="AE24" s="43"/>
    </row>
    <row r="25" spans="1:34" ht="15" customHeight="1">
      <c r="A25" s="730"/>
      <c r="B25" s="41" t="s">
        <v>36</v>
      </c>
      <c r="C25" s="42">
        <v>8503</v>
      </c>
      <c r="D25" s="42">
        <v>8344</v>
      </c>
      <c r="E25" s="42">
        <v>8413</v>
      </c>
      <c r="F25" s="42">
        <v>8134</v>
      </c>
      <c r="G25" s="42">
        <v>7704</v>
      </c>
      <c r="H25" s="42">
        <v>12022</v>
      </c>
      <c r="I25" s="42">
        <v>12460</v>
      </c>
      <c r="J25" s="42">
        <v>11826</v>
      </c>
      <c r="K25" s="730"/>
      <c r="L25" s="41" t="s">
        <v>36</v>
      </c>
      <c r="M25" s="42">
        <v>10859</v>
      </c>
      <c r="N25" s="42">
        <v>10092</v>
      </c>
      <c r="O25" s="42">
        <v>9541</v>
      </c>
      <c r="P25" s="42">
        <v>13948</v>
      </c>
      <c r="Q25" s="42">
        <v>15673</v>
      </c>
      <c r="R25" s="42">
        <v>17332</v>
      </c>
      <c r="S25" s="42">
        <v>20524</v>
      </c>
      <c r="T25" s="42">
        <v>28219</v>
      </c>
      <c r="U25" s="730"/>
      <c r="V25" s="41" t="s">
        <v>36</v>
      </c>
      <c r="W25" s="42">
        <v>30601</v>
      </c>
      <c r="X25" s="42">
        <v>30862</v>
      </c>
      <c r="Y25" s="42">
        <v>30651</v>
      </c>
      <c r="Z25" s="42">
        <v>30547</v>
      </c>
      <c r="AA25" s="43">
        <v>30194</v>
      </c>
      <c r="AB25" s="43"/>
      <c r="AC25" s="43"/>
      <c r="AD25" s="43"/>
      <c r="AE25" s="43"/>
    </row>
    <row r="26" spans="1:34" ht="15" customHeight="1">
      <c r="A26" s="730"/>
      <c r="B26" s="41" t="s">
        <v>31</v>
      </c>
      <c r="C26" s="42">
        <v>4160</v>
      </c>
      <c r="D26" s="42">
        <v>4126</v>
      </c>
      <c r="E26" s="42">
        <v>4203</v>
      </c>
      <c r="F26" s="42">
        <v>4036</v>
      </c>
      <c r="G26" s="42">
        <v>3843</v>
      </c>
      <c r="H26" s="42">
        <v>5881</v>
      </c>
      <c r="I26" s="42">
        <v>6193</v>
      </c>
      <c r="J26" s="42">
        <v>5865</v>
      </c>
      <c r="K26" s="730"/>
      <c r="L26" s="41" t="s">
        <v>31</v>
      </c>
      <c r="M26" s="42">
        <v>5262</v>
      </c>
      <c r="N26" s="42">
        <v>4860</v>
      </c>
      <c r="O26" s="42">
        <v>4567</v>
      </c>
      <c r="P26" s="42">
        <v>6719</v>
      </c>
      <c r="Q26" s="42">
        <v>7595</v>
      </c>
      <c r="R26" s="42">
        <v>8430</v>
      </c>
      <c r="S26" s="42">
        <v>10060</v>
      </c>
      <c r="T26" s="42">
        <v>14117</v>
      </c>
      <c r="U26" s="730"/>
      <c r="V26" s="41" t="s">
        <v>31</v>
      </c>
      <c r="W26" s="42">
        <v>15247</v>
      </c>
      <c r="X26" s="42">
        <v>15368</v>
      </c>
      <c r="Y26" s="42">
        <v>15292</v>
      </c>
      <c r="Z26" s="42">
        <v>15279</v>
      </c>
      <c r="AA26" s="43">
        <v>15097</v>
      </c>
      <c r="AB26" s="43"/>
      <c r="AC26" s="43"/>
      <c r="AD26" s="43"/>
      <c r="AE26" s="43"/>
      <c r="AF26" s="48" t="s">
        <v>47</v>
      </c>
      <c r="AH26" s="48" t="s">
        <v>48</v>
      </c>
    </row>
    <row r="27" spans="1:34" ht="15" customHeight="1">
      <c r="A27" s="730"/>
      <c r="B27" s="41" t="s">
        <v>32</v>
      </c>
      <c r="C27" s="42">
        <v>4343</v>
      </c>
      <c r="D27" s="42">
        <v>4218</v>
      </c>
      <c r="E27" s="42">
        <v>4210</v>
      </c>
      <c r="F27" s="42">
        <v>4098</v>
      </c>
      <c r="G27" s="42">
        <v>3861</v>
      </c>
      <c r="H27" s="42">
        <v>6141</v>
      </c>
      <c r="I27" s="42">
        <v>6267</v>
      </c>
      <c r="J27" s="42">
        <v>5961</v>
      </c>
      <c r="K27" s="730"/>
      <c r="L27" s="41" t="s">
        <v>32</v>
      </c>
      <c r="M27" s="42">
        <v>5597</v>
      </c>
      <c r="N27" s="42">
        <v>5232</v>
      </c>
      <c r="O27" s="42">
        <v>4974</v>
      </c>
      <c r="P27" s="42">
        <v>7229</v>
      </c>
      <c r="Q27" s="42">
        <v>8078</v>
      </c>
      <c r="R27" s="42">
        <v>8902</v>
      </c>
      <c r="S27" s="42">
        <v>10464</v>
      </c>
      <c r="T27" s="42">
        <v>14102</v>
      </c>
      <c r="U27" s="730"/>
      <c r="V27" s="41" t="s">
        <v>32</v>
      </c>
      <c r="W27" s="42">
        <v>15354</v>
      </c>
      <c r="X27" s="42">
        <v>15494</v>
      </c>
      <c r="Y27" s="42">
        <v>15359</v>
      </c>
      <c r="Z27" s="42">
        <v>15268</v>
      </c>
      <c r="AA27" s="43">
        <v>15097</v>
      </c>
      <c r="AB27" s="43"/>
      <c r="AC27" s="43"/>
      <c r="AD27" s="43"/>
      <c r="AE27" s="43"/>
    </row>
    <row r="28" spans="1:34" ht="6" customHeight="1">
      <c r="A28" s="730"/>
      <c r="B28" s="41"/>
      <c r="C28" s="57"/>
      <c r="D28" s="57"/>
      <c r="E28" s="57"/>
      <c r="F28" s="57"/>
      <c r="G28" s="57"/>
      <c r="H28" s="57"/>
      <c r="I28" s="57"/>
      <c r="J28" s="57"/>
      <c r="K28" s="730"/>
      <c r="L28" s="41"/>
      <c r="M28" s="57"/>
      <c r="N28" s="57"/>
      <c r="O28" s="57"/>
      <c r="P28" s="57"/>
      <c r="Q28" s="57"/>
      <c r="R28" s="57"/>
      <c r="S28" s="57"/>
      <c r="T28" s="57"/>
      <c r="U28" s="730"/>
      <c r="V28" s="41"/>
      <c r="W28" s="57"/>
      <c r="X28" s="57"/>
      <c r="Y28" s="57"/>
      <c r="Z28" s="57"/>
      <c r="AA28" s="58"/>
      <c r="AB28" s="43"/>
      <c r="AC28" s="43"/>
      <c r="AD28" s="43"/>
      <c r="AE28" s="43"/>
    </row>
    <row r="29" spans="1:34" ht="6" customHeight="1">
      <c r="A29" s="60"/>
      <c r="B29" s="61"/>
      <c r="C29" s="42"/>
      <c r="D29" s="42"/>
      <c r="E29" s="42"/>
      <c r="F29" s="42"/>
      <c r="G29" s="42"/>
      <c r="H29" s="42"/>
      <c r="I29" s="42"/>
      <c r="J29" s="42"/>
      <c r="K29" s="60"/>
      <c r="L29" s="61"/>
      <c r="M29" s="42"/>
      <c r="N29" s="42"/>
      <c r="O29" s="42"/>
      <c r="P29" s="42"/>
      <c r="Q29" s="42"/>
      <c r="R29" s="42"/>
      <c r="S29" s="42"/>
      <c r="T29" s="42"/>
      <c r="U29" s="60"/>
      <c r="V29" s="61"/>
      <c r="W29" s="42"/>
      <c r="X29" s="42"/>
      <c r="Y29" s="42"/>
      <c r="Z29" s="42"/>
      <c r="AA29" s="43"/>
      <c r="AB29" s="43"/>
      <c r="AC29" s="43"/>
      <c r="AD29" s="43"/>
      <c r="AE29" s="43"/>
    </row>
    <row r="30" spans="1:34" ht="15" customHeight="1">
      <c r="A30" s="728" t="s">
        <v>49</v>
      </c>
      <c r="B30" s="41" t="s">
        <v>29</v>
      </c>
      <c r="C30" s="42" t="s">
        <v>46</v>
      </c>
      <c r="D30" s="42" t="s">
        <v>46</v>
      </c>
      <c r="E30" s="42" t="s">
        <v>46</v>
      </c>
      <c r="F30" s="42" t="s">
        <v>46</v>
      </c>
      <c r="G30" s="42" t="s">
        <v>46</v>
      </c>
      <c r="H30" s="42" t="s">
        <v>46</v>
      </c>
      <c r="I30" s="42" t="s">
        <v>46</v>
      </c>
      <c r="J30" s="42">
        <v>2403</v>
      </c>
      <c r="K30" s="728" t="s">
        <v>49</v>
      </c>
      <c r="L30" s="41" t="s">
        <v>29</v>
      </c>
      <c r="M30" s="42">
        <v>2366</v>
      </c>
      <c r="N30" s="42">
        <v>2326</v>
      </c>
      <c r="O30" s="42">
        <v>2459</v>
      </c>
      <c r="P30" s="42">
        <v>2945</v>
      </c>
      <c r="Q30" s="42">
        <v>4034</v>
      </c>
      <c r="R30" s="42">
        <v>4669</v>
      </c>
      <c r="S30" s="42">
        <v>5722</v>
      </c>
      <c r="T30" s="42">
        <v>7132</v>
      </c>
      <c r="U30" s="728" t="s">
        <v>49</v>
      </c>
      <c r="V30" s="41" t="s">
        <v>29</v>
      </c>
      <c r="W30" s="42">
        <v>8424</v>
      </c>
      <c r="X30" s="42">
        <v>9129</v>
      </c>
      <c r="Y30" s="42">
        <v>9206</v>
      </c>
      <c r="Z30" s="42">
        <v>10048</v>
      </c>
      <c r="AA30" s="43">
        <v>9719</v>
      </c>
      <c r="AB30" s="43"/>
      <c r="AC30" s="43"/>
      <c r="AD30" s="43"/>
      <c r="AE30" s="43"/>
      <c r="AH30" s="63"/>
    </row>
    <row r="31" spans="1:34" ht="15" customHeight="1">
      <c r="A31" s="730"/>
      <c r="B31" s="41" t="s">
        <v>36</v>
      </c>
      <c r="C31" s="42">
        <v>7988</v>
      </c>
      <c r="D31" s="42">
        <v>7933</v>
      </c>
      <c r="E31" s="42">
        <v>7689</v>
      </c>
      <c r="F31" s="42">
        <v>7721</v>
      </c>
      <c r="G31" s="42">
        <v>7504</v>
      </c>
      <c r="H31" s="42">
        <v>11823</v>
      </c>
      <c r="I31" s="42">
        <v>11880</v>
      </c>
      <c r="J31" s="42">
        <v>11291</v>
      </c>
      <c r="K31" s="730"/>
      <c r="L31" s="41" t="s">
        <v>36</v>
      </c>
      <c r="M31" s="42">
        <v>10107</v>
      </c>
      <c r="N31" s="42">
        <v>9188</v>
      </c>
      <c r="O31" s="42">
        <v>9646</v>
      </c>
      <c r="P31" s="42">
        <v>10891</v>
      </c>
      <c r="Q31" s="42">
        <v>14747</v>
      </c>
      <c r="R31" s="42">
        <v>16774</v>
      </c>
      <c r="S31" s="42">
        <v>19626</v>
      </c>
      <c r="T31" s="42">
        <v>23652</v>
      </c>
      <c r="U31" s="730"/>
      <c r="V31" s="41" t="s">
        <v>36</v>
      </c>
      <c r="W31" s="42">
        <v>25351</v>
      </c>
      <c r="X31" s="42">
        <v>25287</v>
      </c>
      <c r="Y31" s="42">
        <v>24410</v>
      </c>
      <c r="Z31" s="42">
        <f>SUM(Z32:Z33)</f>
        <v>23851</v>
      </c>
      <c r="AA31" s="43">
        <v>23255</v>
      </c>
      <c r="AB31" s="43"/>
      <c r="AC31" s="43"/>
      <c r="AD31" s="43"/>
      <c r="AE31" s="43"/>
      <c r="AH31" s="63"/>
    </row>
    <row r="32" spans="1:34" ht="15" customHeight="1">
      <c r="A32" s="730"/>
      <c r="B32" s="41" t="s">
        <v>31</v>
      </c>
      <c r="C32" s="42">
        <v>3916</v>
      </c>
      <c r="D32" s="42">
        <v>3932</v>
      </c>
      <c r="E32" s="42">
        <v>3822</v>
      </c>
      <c r="F32" s="42">
        <v>3862</v>
      </c>
      <c r="G32" s="42">
        <v>3808</v>
      </c>
      <c r="H32" s="42">
        <v>5874</v>
      </c>
      <c r="I32" s="42">
        <v>5949</v>
      </c>
      <c r="J32" s="42">
        <v>5583</v>
      </c>
      <c r="K32" s="730"/>
      <c r="L32" s="41" t="s">
        <v>31</v>
      </c>
      <c r="M32" s="42">
        <v>4918</v>
      </c>
      <c r="N32" s="42">
        <v>4424</v>
      </c>
      <c r="O32" s="42">
        <v>4730</v>
      </c>
      <c r="P32" s="42">
        <v>5316</v>
      </c>
      <c r="Q32" s="42">
        <v>7207</v>
      </c>
      <c r="R32" s="42">
        <v>8168</v>
      </c>
      <c r="S32" s="42">
        <v>9533</v>
      </c>
      <c r="T32" s="42">
        <v>11531</v>
      </c>
      <c r="U32" s="730"/>
      <c r="V32" s="41" t="s">
        <v>31</v>
      </c>
      <c r="W32" s="42">
        <v>12297</v>
      </c>
      <c r="X32" s="42">
        <v>12474</v>
      </c>
      <c r="Y32" s="42">
        <v>12191</v>
      </c>
      <c r="Z32" s="42">
        <v>11887</v>
      </c>
      <c r="AA32" s="43">
        <v>11689</v>
      </c>
      <c r="AB32" s="43"/>
      <c r="AC32" s="43"/>
      <c r="AD32" s="43"/>
      <c r="AE32" s="43"/>
    </row>
    <row r="33" spans="1:31" ht="15" customHeight="1">
      <c r="A33" s="730"/>
      <c r="B33" s="41" t="s">
        <v>32</v>
      </c>
      <c r="C33" s="42">
        <v>4072</v>
      </c>
      <c r="D33" s="42">
        <v>4001</v>
      </c>
      <c r="E33" s="42">
        <v>3867</v>
      </c>
      <c r="F33" s="42">
        <v>3859</v>
      </c>
      <c r="G33" s="42">
        <v>3696</v>
      </c>
      <c r="H33" s="42">
        <v>5949</v>
      </c>
      <c r="I33" s="42">
        <v>5931</v>
      </c>
      <c r="J33" s="42">
        <v>5708</v>
      </c>
      <c r="K33" s="730"/>
      <c r="L33" s="41" t="s">
        <v>32</v>
      </c>
      <c r="M33" s="42">
        <v>5189</v>
      </c>
      <c r="N33" s="42">
        <v>4764</v>
      </c>
      <c r="O33" s="42">
        <v>4916</v>
      </c>
      <c r="P33" s="42">
        <v>5575</v>
      </c>
      <c r="Q33" s="42">
        <v>7540</v>
      </c>
      <c r="R33" s="42">
        <v>8606</v>
      </c>
      <c r="S33" s="42">
        <v>10093</v>
      </c>
      <c r="T33" s="42">
        <v>12121</v>
      </c>
      <c r="U33" s="730"/>
      <c r="V33" s="41" t="s">
        <v>32</v>
      </c>
      <c r="W33" s="42">
        <v>13054</v>
      </c>
      <c r="X33" s="42">
        <v>12813</v>
      </c>
      <c r="Y33" s="42">
        <v>12219</v>
      </c>
      <c r="Z33" s="42">
        <v>11964</v>
      </c>
      <c r="AA33" s="43">
        <v>11566</v>
      </c>
      <c r="AB33" s="43"/>
      <c r="AC33" s="43"/>
      <c r="AD33" s="43"/>
      <c r="AE33" s="43"/>
    </row>
    <row r="34" spans="1:31" ht="6" customHeight="1">
      <c r="A34" s="731"/>
      <c r="B34" s="56"/>
      <c r="C34" s="57"/>
      <c r="D34" s="57"/>
      <c r="E34" s="57"/>
      <c r="F34" s="57"/>
      <c r="G34" s="57"/>
      <c r="H34" s="57"/>
      <c r="I34" s="57"/>
      <c r="J34" s="57"/>
      <c r="K34" s="731"/>
      <c r="L34" s="56"/>
      <c r="M34" s="57"/>
      <c r="N34" s="57"/>
      <c r="O34" s="57"/>
      <c r="P34" s="57"/>
      <c r="Q34" s="57"/>
      <c r="R34" s="57"/>
      <c r="S34" s="57"/>
      <c r="T34" s="57"/>
      <c r="U34" s="731"/>
      <c r="V34" s="56"/>
      <c r="W34" s="57"/>
      <c r="X34" s="57"/>
      <c r="Y34" s="57"/>
      <c r="Z34" s="57"/>
      <c r="AA34" s="58"/>
      <c r="AB34" s="43"/>
      <c r="AC34" s="43"/>
      <c r="AD34" s="43"/>
      <c r="AE34" s="43"/>
    </row>
    <row r="35" spans="1:31" ht="6" customHeight="1">
      <c r="A35" s="62"/>
      <c r="B35" s="41"/>
      <c r="C35" s="42"/>
      <c r="D35" s="42"/>
      <c r="E35" s="42"/>
      <c r="F35" s="42"/>
      <c r="G35" s="42"/>
      <c r="H35" s="42"/>
      <c r="I35" s="42"/>
      <c r="J35" s="42"/>
      <c r="K35" s="62"/>
      <c r="L35" s="41"/>
      <c r="M35" s="42"/>
      <c r="N35" s="42"/>
      <c r="O35" s="42"/>
      <c r="P35" s="42"/>
      <c r="Q35" s="42"/>
      <c r="R35" s="42"/>
      <c r="S35" s="42"/>
      <c r="T35" s="42"/>
      <c r="U35" s="62"/>
      <c r="V35" s="41"/>
      <c r="W35" s="42"/>
      <c r="X35" s="42"/>
      <c r="Y35" s="42"/>
      <c r="Z35" s="42"/>
      <c r="AA35" s="43"/>
      <c r="AB35" s="43"/>
      <c r="AC35" s="43"/>
      <c r="AD35" s="43"/>
      <c r="AE35" s="43"/>
    </row>
    <row r="36" spans="1:31" ht="15" customHeight="1">
      <c r="A36" s="728" t="s">
        <v>50</v>
      </c>
      <c r="B36" s="41" t="s">
        <v>29</v>
      </c>
      <c r="C36" s="42" t="s">
        <v>46</v>
      </c>
      <c r="D36" s="42" t="s">
        <v>46</v>
      </c>
      <c r="E36" s="42" t="s">
        <v>46</v>
      </c>
      <c r="F36" s="42" t="s">
        <v>46</v>
      </c>
      <c r="G36" s="42" t="s">
        <v>46</v>
      </c>
      <c r="H36" s="42" t="s">
        <v>46</v>
      </c>
      <c r="I36" s="42" t="s">
        <v>46</v>
      </c>
      <c r="J36" s="42">
        <v>899</v>
      </c>
      <c r="K36" s="728" t="s">
        <v>50</v>
      </c>
      <c r="L36" s="41" t="s">
        <v>29</v>
      </c>
      <c r="M36" s="42">
        <v>1065</v>
      </c>
      <c r="N36" s="42">
        <v>1002</v>
      </c>
      <c r="O36" s="42">
        <v>954</v>
      </c>
      <c r="P36" s="42">
        <v>918</v>
      </c>
      <c r="Q36" s="42">
        <v>924</v>
      </c>
      <c r="R36" s="42">
        <v>917</v>
      </c>
      <c r="S36" s="42">
        <v>899</v>
      </c>
      <c r="T36" s="42">
        <v>904</v>
      </c>
      <c r="U36" s="728" t="s">
        <v>50</v>
      </c>
      <c r="V36" s="41" t="s">
        <v>29</v>
      </c>
      <c r="W36" s="42">
        <v>953</v>
      </c>
      <c r="X36" s="42">
        <v>1014</v>
      </c>
      <c r="Y36" s="42">
        <v>953</v>
      </c>
      <c r="Z36" s="42">
        <v>901</v>
      </c>
      <c r="AA36" s="43">
        <v>863</v>
      </c>
      <c r="AB36" s="43"/>
      <c r="AC36" s="43"/>
      <c r="AD36" s="43"/>
      <c r="AE36" s="43"/>
    </row>
    <row r="37" spans="1:31" ht="15" customHeight="1">
      <c r="A37" s="730"/>
      <c r="B37" s="41" t="s">
        <v>36</v>
      </c>
      <c r="C37" s="42">
        <v>4761</v>
      </c>
      <c r="D37" s="42">
        <v>4678</v>
      </c>
      <c r="E37" s="42">
        <v>4655</v>
      </c>
      <c r="F37" s="42">
        <v>4390</v>
      </c>
      <c r="G37" s="42">
        <v>4263</v>
      </c>
      <c r="H37" s="42">
        <v>5595</v>
      </c>
      <c r="I37" s="42">
        <v>5441</v>
      </c>
      <c r="J37" s="42">
        <v>5021</v>
      </c>
      <c r="K37" s="730"/>
      <c r="L37" s="41" t="s">
        <v>36</v>
      </c>
      <c r="M37" s="42">
        <v>4653</v>
      </c>
      <c r="N37" s="42">
        <v>3955</v>
      </c>
      <c r="O37" s="42">
        <v>3572</v>
      </c>
      <c r="P37" s="42">
        <v>3269</v>
      </c>
      <c r="Q37" s="42">
        <v>3212</v>
      </c>
      <c r="R37" s="42">
        <v>3118</v>
      </c>
      <c r="S37" s="42">
        <v>2983</v>
      </c>
      <c r="T37" s="42">
        <v>2837</v>
      </c>
      <c r="U37" s="730"/>
      <c r="V37" s="41" t="s">
        <v>36</v>
      </c>
      <c r="W37" s="42">
        <v>2892</v>
      </c>
      <c r="X37" s="42">
        <v>2814</v>
      </c>
      <c r="Y37" s="42">
        <v>2626</v>
      </c>
      <c r="Z37" s="42">
        <f>SUM(Z38:Z39)</f>
        <v>2374</v>
      </c>
      <c r="AA37" s="43">
        <v>2171</v>
      </c>
      <c r="AB37" s="43"/>
      <c r="AC37" s="43"/>
      <c r="AD37" s="43"/>
      <c r="AE37" s="43"/>
    </row>
    <row r="38" spans="1:31" ht="15" customHeight="1">
      <c r="A38" s="730"/>
      <c r="B38" s="41" t="s">
        <v>31</v>
      </c>
      <c r="C38" s="42">
        <v>2347</v>
      </c>
      <c r="D38" s="42">
        <v>2319</v>
      </c>
      <c r="E38" s="42">
        <v>2331</v>
      </c>
      <c r="F38" s="42">
        <v>2156</v>
      </c>
      <c r="G38" s="42">
        <v>2145</v>
      </c>
      <c r="H38" s="42">
        <v>2693</v>
      </c>
      <c r="I38" s="42">
        <v>2661</v>
      </c>
      <c r="J38" s="42">
        <v>2466</v>
      </c>
      <c r="K38" s="730"/>
      <c r="L38" s="41" t="s">
        <v>31</v>
      </c>
      <c r="M38" s="42">
        <v>2250</v>
      </c>
      <c r="N38" s="42">
        <v>1896</v>
      </c>
      <c r="O38" s="42">
        <v>1692</v>
      </c>
      <c r="P38" s="42">
        <v>1547</v>
      </c>
      <c r="Q38" s="42">
        <v>1539</v>
      </c>
      <c r="R38" s="42">
        <v>1465</v>
      </c>
      <c r="S38" s="42">
        <v>1399</v>
      </c>
      <c r="T38" s="42">
        <v>1320</v>
      </c>
      <c r="U38" s="730"/>
      <c r="V38" s="41" t="s">
        <v>31</v>
      </c>
      <c r="W38" s="42">
        <v>1358</v>
      </c>
      <c r="X38" s="42">
        <v>1342</v>
      </c>
      <c r="Y38" s="42">
        <v>1227</v>
      </c>
      <c r="Z38" s="42">
        <v>1109</v>
      </c>
      <c r="AA38" s="43">
        <v>1003</v>
      </c>
      <c r="AB38" s="43"/>
      <c r="AC38" s="43"/>
      <c r="AD38" s="43"/>
      <c r="AE38" s="43"/>
    </row>
    <row r="39" spans="1:31" ht="15" customHeight="1">
      <c r="A39" s="730"/>
      <c r="B39" s="41" t="s">
        <v>32</v>
      </c>
      <c r="C39" s="42">
        <v>2414</v>
      </c>
      <c r="D39" s="42">
        <v>2359</v>
      </c>
      <c r="E39" s="42">
        <v>2324</v>
      </c>
      <c r="F39" s="42">
        <v>2234</v>
      </c>
      <c r="G39" s="42">
        <v>2118</v>
      </c>
      <c r="H39" s="42">
        <v>2902</v>
      </c>
      <c r="I39" s="42">
        <v>2780</v>
      </c>
      <c r="J39" s="42">
        <v>2555</v>
      </c>
      <c r="K39" s="730"/>
      <c r="L39" s="41" t="s">
        <v>32</v>
      </c>
      <c r="M39" s="42">
        <v>2403</v>
      </c>
      <c r="N39" s="42">
        <v>2059</v>
      </c>
      <c r="O39" s="42">
        <v>1880</v>
      </c>
      <c r="P39" s="42">
        <v>1722</v>
      </c>
      <c r="Q39" s="42">
        <v>1673</v>
      </c>
      <c r="R39" s="42">
        <v>1653</v>
      </c>
      <c r="S39" s="42">
        <v>1584</v>
      </c>
      <c r="T39" s="42">
        <v>1517</v>
      </c>
      <c r="U39" s="730"/>
      <c r="V39" s="41" t="s">
        <v>32</v>
      </c>
      <c r="W39" s="42">
        <v>1534</v>
      </c>
      <c r="X39" s="42">
        <v>1472</v>
      </c>
      <c r="Y39" s="42">
        <v>1399</v>
      </c>
      <c r="Z39" s="42">
        <v>1265</v>
      </c>
      <c r="AA39" s="43">
        <v>1168</v>
      </c>
      <c r="AB39" s="43"/>
      <c r="AC39" s="43"/>
      <c r="AD39" s="43"/>
      <c r="AE39" s="43"/>
    </row>
    <row r="40" spans="1:31" ht="6" customHeight="1">
      <c r="A40" s="730"/>
      <c r="B40" s="41"/>
      <c r="C40" s="57"/>
      <c r="D40" s="57"/>
      <c r="E40" s="57"/>
      <c r="F40" s="57"/>
      <c r="G40" s="57"/>
      <c r="H40" s="57"/>
      <c r="I40" s="57"/>
      <c r="J40" s="57"/>
      <c r="K40" s="730"/>
      <c r="L40" s="41"/>
      <c r="M40" s="57"/>
      <c r="N40" s="57"/>
      <c r="O40" s="57"/>
      <c r="P40" s="57"/>
      <c r="Q40" s="57"/>
      <c r="R40" s="57"/>
      <c r="S40" s="57"/>
      <c r="T40" s="57"/>
      <c r="U40" s="730"/>
      <c r="V40" s="41"/>
      <c r="W40" s="57"/>
      <c r="X40" s="57"/>
      <c r="Y40" s="57"/>
      <c r="Z40" s="57"/>
      <c r="AA40" s="58"/>
      <c r="AB40" s="43"/>
      <c r="AC40" s="43"/>
      <c r="AD40" s="43"/>
      <c r="AE40" s="43"/>
    </row>
    <row r="41" spans="1:31" ht="6" customHeight="1">
      <c r="A41" s="60"/>
      <c r="B41" s="61"/>
      <c r="C41" s="42"/>
      <c r="D41" s="42"/>
      <c r="E41" s="42"/>
      <c r="F41" s="42"/>
      <c r="G41" s="42"/>
      <c r="H41" s="42"/>
      <c r="I41" s="42"/>
      <c r="J41" s="42"/>
      <c r="K41" s="60"/>
      <c r="L41" s="61"/>
      <c r="M41" s="42"/>
      <c r="N41" s="42"/>
      <c r="O41" s="42"/>
      <c r="P41" s="42"/>
      <c r="Q41" s="42"/>
      <c r="R41" s="42"/>
      <c r="S41" s="42"/>
      <c r="T41" s="42"/>
      <c r="U41" s="60"/>
      <c r="V41" s="61"/>
      <c r="W41" s="42"/>
      <c r="X41" s="42"/>
      <c r="Y41" s="42"/>
      <c r="Z41" s="42"/>
      <c r="AA41" s="43"/>
      <c r="AB41" s="43"/>
      <c r="AC41" s="43"/>
      <c r="AD41" s="43"/>
      <c r="AE41" s="43"/>
    </row>
    <row r="42" spans="1:31" ht="15" customHeight="1">
      <c r="A42" s="728" t="s">
        <v>51</v>
      </c>
      <c r="B42" s="41" t="s">
        <v>29</v>
      </c>
      <c r="C42" s="42" t="s">
        <v>46</v>
      </c>
      <c r="D42" s="42" t="s">
        <v>46</v>
      </c>
      <c r="E42" s="42" t="s">
        <v>46</v>
      </c>
      <c r="F42" s="42" t="s">
        <v>46</v>
      </c>
      <c r="G42" s="42" t="s">
        <v>46</v>
      </c>
      <c r="H42" s="42" t="s">
        <v>46</v>
      </c>
      <c r="I42" s="42" t="s">
        <v>46</v>
      </c>
      <c r="J42" s="42">
        <v>1832</v>
      </c>
      <c r="K42" s="728" t="s">
        <v>51</v>
      </c>
      <c r="L42" s="41" t="s">
        <v>29</v>
      </c>
      <c r="M42" s="42">
        <v>1811</v>
      </c>
      <c r="N42" s="42">
        <v>1711</v>
      </c>
      <c r="O42" s="42">
        <v>1651</v>
      </c>
      <c r="P42" s="42">
        <v>1645</v>
      </c>
      <c r="Q42" s="42">
        <v>1613</v>
      </c>
      <c r="R42" s="42">
        <v>1600</v>
      </c>
      <c r="S42" s="42">
        <v>1572</v>
      </c>
      <c r="T42" s="42">
        <v>1544</v>
      </c>
      <c r="U42" s="728" t="s">
        <v>51</v>
      </c>
      <c r="V42" s="41" t="s">
        <v>29</v>
      </c>
      <c r="W42" s="42">
        <v>1544</v>
      </c>
      <c r="X42" s="42">
        <v>1512</v>
      </c>
      <c r="Y42" s="42">
        <v>1470</v>
      </c>
      <c r="Z42" s="42">
        <v>1321</v>
      </c>
      <c r="AA42" s="43">
        <v>1238</v>
      </c>
      <c r="AB42" s="43"/>
      <c r="AC42" s="43"/>
      <c r="AD42" s="43"/>
      <c r="AE42" s="43"/>
    </row>
    <row r="43" spans="1:31" ht="15" customHeight="1">
      <c r="A43" s="730"/>
      <c r="B43" s="41" t="s">
        <v>36</v>
      </c>
      <c r="C43" s="42">
        <v>7366</v>
      </c>
      <c r="D43" s="42">
        <v>7425</v>
      </c>
      <c r="E43" s="42">
        <v>7281</v>
      </c>
      <c r="F43" s="42">
        <v>7235</v>
      </c>
      <c r="G43" s="42">
        <v>7157</v>
      </c>
      <c r="H43" s="42">
        <v>9315</v>
      </c>
      <c r="I43" s="42">
        <v>9159</v>
      </c>
      <c r="J43" s="42">
        <v>8846</v>
      </c>
      <c r="K43" s="730"/>
      <c r="L43" s="41" t="s">
        <v>36</v>
      </c>
      <c r="M43" s="42">
        <v>8122</v>
      </c>
      <c r="N43" s="42">
        <v>6763</v>
      </c>
      <c r="O43" s="42">
        <v>5970</v>
      </c>
      <c r="P43" s="42">
        <v>5722</v>
      </c>
      <c r="Q43" s="42">
        <v>5466</v>
      </c>
      <c r="R43" s="42">
        <v>5228</v>
      </c>
      <c r="S43" s="42">
        <v>4966</v>
      </c>
      <c r="T43" s="42">
        <v>4673</v>
      </c>
      <c r="U43" s="730"/>
      <c r="V43" s="41" t="s">
        <v>36</v>
      </c>
      <c r="W43" s="42">
        <v>4404</v>
      </c>
      <c r="X43" s="42">
        <v>4131</v>
      </c>
      <c r="Y43" s="42">
        <v>3675</v>
      </c>
      <c r="Z43" s="42">
        <f>SUM(Z44:Z45)</f>
        <v>3232</v>
      </c>
      <c r="AA43" s="43">
        <v>2811</v>
      </c>
      <c r="AB43" s="43"/>
      <c r="AC43" s="43"/>
      <c r="AD43" s="43"/>
      <c r="AE43" s="43"/>
    </row>
    <row r="44" spans="1:31" ht="15" customHeight="1">
      <c r="A44" s="730"/>
      <c r="B44" s="41" t="s">
        <v>31</v>
      </c>
      <c r="C44" s="42">
        <v>3689</v>
      </c>
      <c r="D44" s="42">
        <v>3780</v>
      </c>
      <c r="E44" s="42">
        <v>3717</v>
      </c>
      <c r="F44" s="42">
        <v>3679</v>
      </c>
      <c r="G44" s="42">
        <v>3615</v>
      </c>
      <c r="H44" s="42">
        <v>4605</v>
      </c>
      <c r="I44" s="42">
        <v>4579</v>
      </c>
      <c r="J44" s="42">
        <v>4403</v>
      </c>
      <c r="K44" s="730"/>
      <c r="L44" s="41" t="s">
        <v>31</v>
      </c>
      <c r="M44" s="42">
        <v>3968</v>
      </c>
      <c r="N44" s="42">
        <v>3237</v>
      </c>
      <c r="O44" s="42">
        <v>2780</v>
      </c>
      <c r="P44" s="42">
        <v>2703</v>
      </c>
      <c r="Q44" s="42">
        <v>2599</v>
      </c>
      <c r="R44" s="42">
        <v>2471</v>
      </c>
      <c r="S44" s="42">
        <v>2347</v>
      </c>
      <c r="T44" s="42">
        <v>2232</v>
      </c>
      <c r="U44" s="730"/>
      <c r="V44" s="41" t="s">
        <v>31</v>
      </c>
      <c r="W44" s="42">
        <v>2095</v>
      </c>
      <c r="X44" s="42">
        <v>1948</v>
      </c>
      <c r="Y44" s="42">
        <v>1696</v>
      </c>
      <c r="Z44" s="42">
        <v>1481</v>
      </c>
      <c r="AA44" s="43">
        <v>1331</v>
      </c>
      <c r="AB44" s="43"/>
      <c r="AC44" s="43"/>
      <c r="AD44" s="43"/>
      <c r="AE44" s="43"/>
    </row>
    <row r="45" spans="1:31" ht="15" customHeight="1">
      <c r="A45" s="730"/>
      <c r="B45" s="41" t="s">
        <v>32</v>
      </c>
      <c r="C45" s="42">
        <v>3677</v>
      </c>
      <c r="D45" s="42">
        <v>3645</v>
      </c>
      <c r="E45" s="42">
        <v>3564</v>
      </c>
      <c r="F45" s="42">
        <v>3556</v>
      </c>
      <c r="G45" s="42">
        <v>3542</v>
      </c>
      <c r="H45" s="42">
        <v>4710</v>
      </c>
      <c r="I45" s="42">
        <v>4580</v>
      </c>
      <c r="J45" s="42">
        <v>4443</v>
      </c>
      <c r="K45" s="730"/>
      <c r="L45" s="41" t="s">
        <v>32</v>
      </c>
      <c r="M45" s="42">
        <v>4154</v>
      </c>
      <c r="N45" s="42">
        <v>3526</v>
      </c>
      <c r="O45" s="42">
        <v>3190</v>
      </c>
      <c r="P45" s="42">
        <v>3019</v>
      </c>
      <c r="Q45" s="42">
        <v>2867</v>
      </c>
      <c r="R45" s="42">
        <v>2757</v>
      </c>
      <c r="S45" s="42">
        <v>2619</v>
      </c>
      <c r="T45" s="42">
        <v>2441</v>
      </c>
      <c r="U45" s="730"/>
      <c r="V45" s="41" t="s">
        <v>32</v>
      </c>
      <c r="W45" s="42">
        <v>2309</v>
      </c>
      <c r="X45" s="42">
        <v>2183</v>
      </c>
      <c r="Y45" s="42">
        <v>1979</v>
      </c>
      <c r="Z45" s="42">
        <v>1751</v>
      </c>
      <c r="AA45" s="43">
        <v>1480</v>
      </c>
      <c r="AB45" s="43"/>
      <c r="AC45" s="43"/>
      <c r="AD45" s="43"/>
      <c r="AE45" s="43"/>
    </row>
    <row r="46" spans="1:31" ht="6" customHeight="1">
      <c r="A46" s="731"/>
      <c r="B46" s="56"/>
      <c r="C46" s="57"/>
      <c r="D46" s="57"/>
      <c r="E46" s="57"/>
      <c r="F46" s="57"/>
      <c r="G46" s="57"/>
      <c r="H46" s="57"/>
      <c r="I46" s="57"/>
      <c r="J46" s="57"/>
      <c r="K46" s="731"/>
      <c r="L46" s="56"/>
      <c r="M46" s="57"/>
      <c r="N46" s="57"/>
      <c r="O46" s="57"/>
      <c r="P46" s="57"/>
      <c r="Q46" s="57"/>
      <c r="R46" s="57"/>
      <c r="S46" s="57"/>
      <c r="T46" s="57"/>
      <c r="U46" s="731"/>
      <c r="V46" s="56"/>
      <c r="W46" s="57"/>
      <c r="X46" s="57"/>
      <c r="Y46" s="57"/>
      <c r="Z46" s="57"/>
      <c r="AA46" s="57"/>
      <c r="AB46" s="43"/>
      <c r="AC46" s="43"/>
      <c r="AD46" s="43"/>
      <c r="AE46" s="43"/>
    </row>
    <row r="47" spans="1:31" ht="6" customHeight="1">
      <c r="A47" s="62"/>
      <c r="B47" s="41"/>
      <c r="C47" s="42"/>
      <c r="D47" s="42"/>
      <c r="E47" s="42"/>
      <c r="F47" s="42"/>
      <c r="G47" s="42"/>
      <c r="H47" s="42"/>
      <c r="I47" s="42"/>
      <c r="J47" s="42"/>
      <c r="K47" s="62"/>
      <c r="L47" s="41"/>
      <c r="M47" s="42"/>
      <c r="N47" s="42"/>
      <c r="O47" s="42"/>
      <c r="P47" s="42"/>
      <c r="Q47" s="42"/>
      <c r="R47" s="42"/>
      <c r="S47" s="42"/>
      <c r="T47" s="42"/>
      <c r="U47" s="62"/>
      <c r="V47" s="41"/>
      <c r="W47" s="42"/>
      <c r="X47" s="42"/>
      <c r="Y47" s="42"/>
      <c r="Z47" s="42"/>
      <c r="AA47" s="43"/>
      <c r="AB47" s="43"/>
      <c r="AC47" s="43"/>
      <c r="AD47" s="43"/>
      <c r="AE47" s="43"/>
    </row>
    <row r="48" spans="1:31" ht="15" customHeight="1">
      <c r="A48" s="728" t="s">
        <v>52</v>
      </c>
      <c r="B48" s="41" t="s">
        <v>29</v>
      </c>
      <c r="C48" s="42" t="s">
        <v>46</v>
      </c>
      <c r="D48" s="42" t="s">
        <v>46</v>
      </c>
      <c r="E48" s="42" t="s">
        <v>46</v>
      </c>
      <c r="F48" s="42" t="s">
        <v>46</v>
      </c>
      <c r="G48" s="42" t="s">
        <v>46</v>
      </c>
      <c r="H48" s="42" t="s">
        <v>46</v>
      </c>
      <c r="I48" s="42" t="s">
        <v>46</v>
      </c>
      <c r="J48" s="42">
        <v>2438</v>
      </c>
      <c r="K48" s="728" t="s">
        <v>52</v>
      </c>
      <c r="L48" s="41" t="s">
        <v>29</v>
      </c>
      <c r="M48" s="42">
        <v>2249</v>
      </c>
      <c r="N48" s="42">
        <v>2204</v>
      </c>
      <c r="O48" s="42">
        <v>2183</v>
      </c>
      <c r="P48" s="42">
        <v>2208</v>
      </c>
      <c r="Q48" s="42">
        <v>2238</v>
      </c>
      <c r="R48" s="42">
        <v>2290</v>
      </c>
      <c r="S48" s="42">
        <v>2306</v>
      </c>
      <c r="T48" s="42">
        <v>2305</v>
      </c>
      <c r="U48" s="728" t="s">
        <v>52</v>
      </c>
      <c r="V48" s="41" t="s">
        <v>29</v>
      </c>
      <c r="W48" s="42">
        <v>2364</v>
      </c>
      <c r="X48" s="42">
        <v>2289</v>
      </c>
      <c r="Y48" s="42">
        <v>2301</v>
      </c>
      <c r="Z48" s="42">
        <v>2256</v>
      </c>
      <c r="AA48" s="43">
        <v>2163</v>
      </c>
      <c r="AB48" s="43"/>
      <c r="AC48" s="43"/>
      <c r="AD48" s="43"/>
      <c r="AE48" s="43"/>
    </row>
    <row r="49" spans="1:31" ht="15" customHeight="1">
      <c r="A49" s="730"/>
      <c r="B49" s="41" t="s">
        <v>36</v>
      </c>
      <c r="C49" s="42">
        <v>8987</v>
      </c>
      <c r="D49" s="42">
        <v>9007</v>
      </c>
      <c r="E49" s="42">
        <v>9141</v>
      </c>
      <c r="F49" s="42">
        <v>8722</v>
      </c>
      <c r="G49" s="42">
        <v>8470</v>
      </c>
      <c r="H49" s="42">
        <v>11172</v>
      </c>
      <c r="I49" s="42">
        <v>11083</v>
      </c>
      <c r="J49" s="42">
        <v>10478</v>
      </c>
      <c r="K49" s="730"/>
      <c r="L49" s="41" t="s">
        <v>36</v>
      </c>
      <c r="M49" s="42">
        <v>9743</v>
      </c>
      <c r="N49" s="42">
        <v>8900</v>
      </c>
      <c r="O49" s="42">
        <v>8233</v>
      </c>
      <c r="P49" s="42">
        <v>7941</v>
      </c>
      <c r="Q49" s="42">
        <v>7782</v>
      </c>
      <c r="R49" s="42">
        <v>7701</v>
      </c>
      <c r="S49" s="42">
        <v>7302</v>
      </c>
      <c r="T49" s="42">
        <v>7053</v>
      </c>
      <c r="U49" s="730"/>
      <c r="V49" s="41" t="s">
        <v>36</v>
      </c>
      <c r="W49" s="42">
        <v>6941</v>
      </c>
      <c r="X49" s="42">
        <v>6484</v>
      </c>
      <c r="Y49" s="42">
        <v>6234</v>
      </c>
      <c r="Z49" s="42">
        <f>SUM(Z50:Z51)</f>
        <v>5928</v>
      </c>
      <c r="AA49" s="43">
        <v>5496</v>
      </c>
      <c r="AB49" s="43"/>
      <c r="AC49" s="43"/>
      <c r="AD49" s="43"/>
      <c r="AE49" s="43"/>
    </row>
    <row r="50" spans="1:31" ht="15" customHeight="1">
      <c r="A50" s="730"/>
      <c r="B50" s="41" t="s">
        <v>31</v>
      </c>
      <c r="C50" s="42">
        <v>4460</v>
      </c>
      <c r="D50" s="42">
        <v>4555</v>
      </c>
      <c r="E50" s="42">
        <v>4629</v>
      </c>
      <c r="F50" s="42">
        <v>4355</v>
      </c>
      <c r="G50" s="42">
        <v>4239</v>
      </c>
      <c r="H50" s="42">
        <v>5437</v>
      </c>
      <c r="I50" s="42">
        <v>5450</v>
      </c>
      <c r="J50" s="42">
        <v>5132</v>
      </c>
      <c r="K50" s="730"/>
      <c r="L50" s="41" t="s">
        <v>31</v>
      </c>
      <c r="M50" s="42">
        <v>4737</v>
      </c>
      <c r="N50" s="42">
        <v>4270</v>
      </c>
      <c r="O50" s="42">
        <v>3854</v>
      </c>
      <c r="P50" s="42">
        <v>3723</v>
      </c>
      <c r="Q50" s="42">
        <v>3676</v>
      </c>
      <c r="R50" s="42">
        <v>3645</v>
      </c>
      <c r="S50" s="42">
        <v>3493</v>
      </c>
      <c r="T50" s="42">
        <v>3311</v>
      </c>
      <c r="U50" s="730"/>
      <c r="V50" s="41" t="s">
        <v>31</v>
      </c>
      <c r="W50" s="42">
        <v>3297</v>
      </c>
      <c r="X50" s="42">
        <v>3044</v>
      </c>
      <c r="Y50" s="42">
        <v>2917</v>
      </c>
      <c r="Z50" s="42">
        <v>2790</v>
      </c>
      <c r="AA50" s="43">
        <v>2596</v>
      </c>
      <c r="AB50" s="43"/>
      <c r="AC50" s="43"/>
      <c r="AD50" s="43"/>
      <c r="AE50" s="43"/>
    </row>
    <row r="51" spans="1:31" ht="15" customHeight="1">
      <c r="A51" s="730"/>
      <c r="B51" s="41" t="s">
        <v>32</v>
      </c>
      <c r="C51" s="42">
        <v>4527</v>
      </c>
      <c r="D51" s="42">
        <v>4452</v>
      </c>
      <c r="E51" s="42">
        <v>4512</v>
      </c>
      <c r="F51" s="42">
        <v>4367</v>
      </c>
      <c r="G51" s="42">
        <v>4231</v>
      </c>
      <c r="H51" s="42">
        <v>5735</v>
      </c>
      <c r="I51" s="42">
        <v>5633</v>
      </c>
      <c r="J51" s="42">
        <v>5346</v>
      </c>
      <c r="K51" s="730"/>
      <c r="L51" s="41" t="s">
        <v>32</v>
      </c>
      <c r="M51" s="42">
        <v>5006</v>
      </c>
      <c r="N51" s="42">
        <v>4630</v>
      </c>
      <c r="O51" s="42">
        <v>4379</v>
      </c>
      <c r="P51" s="42">
        <v>4218</v>
      </c>
      <c r="Q51" s="42">
        <v>4106</v>
      </c>
      <c r="R51" s="42">
        <v>4056</v>
      </c>
      <c r="S51" s="42">
        <v>3809</v>
      </c>
      <c r="T51" s="42">
        <v>3742</v>
      </c>
      <c r="U51" s="730"/>
      <c r="V51" s="41" t="s">
        <v>32</v>
      </c>
      <c r="W51" s="42">
        <v>3644</v>
      </c>
      <c r="X51" s="42">
        <v>3440</v>
      </c>
      <c r="Y51" s="42">
        <v>3317</v>
      </c>
      <c r="Z51" s="42">
        <v>3138</v>
      </c>
      <c r="AA51" s="43">
        <v>2900</v>
      </c>
      <c r="AB51" s="43"/>
      <c r="AC51" s="43"/>
      <c r="AD51" s="43"/>
      <c r="AE51" s="43"/>
    </row>
    <row r="52" spans="1:31" ht="6" customHeight="1">
      <c r="A52" s="730"/>
      <c r="B52" s="41"/>
      <c r="C52" s="57"/>
      <c r="D52" s="57"/>
      <c r="E52" s="57"/>
      <c r="F52" s="57"/>
      <c r="G52" s="57"/>
      <c r="H52" s="57"/>
      <c r="I52" s="57"/>
      <c r="J52" s="57"/>
      <c r="K52" s="730"/>
      <c r="L52" s="41"/>
      <c r="M52" s="57"/>
      <c r="N52" s="57"/>
      <c r="O52" s="57"/>
      <c r="P52" s="57"/>
      <c r="Q52" s="57"/>
      <c r="R52" s="57"/>
      <c r="S52" s="57"/>
      <c r="T52" s="57"/>
      <c r="U52" s="730"/>
      <c r="V52" s="41"/>
      <c r="W52" s="57"/>
      <c r="X52" s="57"/>
      <c r="Y52" s="57"/>
      <c r="Z52" s="57"/>
      <c r="AA52" s="58"/>
      <c r="AB52" s="43"/>
      <c r="AC52" s="43"/>
      <c r="AD52" s="43"/>
      <c r="AE52" s="43"/>
    </row>
    <row r="53" spans="1:31" ht="6" customHeight="1">
      <c r="A53" s="60"/>
      <c r="B53" s="61"/>
      <c r="C53" s="42"/>
      <c r="D53" s="42"/>
      <c r="E53" s="42"/>
      <c r="F53" s="42"/>
      <c r="G53" s="42"/>
      <c r="H53" s="42"/>
      <c r="I53" s="42"/>
      <c r="J53" s="42"/>
      <c r="K53" s="60"/>
      <c r="L53" s="61"/>
      <c r="M53" s="42"/>
      <c r="N53" s="42"/>
      <c r="O53" s="42"/>
      <c r="P53" s="42"/>
      <c r="Q53" s="42"/>
      <c r="R53" s="42"/>
      <c r="S53" s="42"/>
      <c r="T53" s="42"/>
      <c r="U53" s="60"/>
      <c r="V53" s="61"/>
      <c r="W53" s="42"/>
      <c r="X53" s="42"/>
      <c r="Y53" s="42"/>
      <c r="Z53" s="42"/>
      <c r="AA53" s="43"/>
      <c r="AB53" s="43"/>
      <c r="AC53" s="43"/>
      <c r="AD53" s="43"/>
      <c r="AE53" s="43"/>
    </row>
    <row r="54" spans="1:31" ht="15" customHeight="1">
      <c r="A54" s="728" t="s">
        <v>53</v>
      </c>
      <c r="B54" s="41" t="s">
        <v>29</v>
      </c>
      <c r="C54" s="42" t="s">
        <v>46</v>
      </c>
      <c r="D54" s="42" t="s">
        <v>46</v>
      </c>
      <c r="E54" s="42" t="s">
        <v>46</v>
      </c>
      <c r="F54" s="42" t="s">
        <v>46</v>
      </c>
      <c r="G54" s="42" t="s">
        <v>46</v>
      </c>
      <c r="H54" s="42" t="s">
        <v>46</v>
      </c>
      <c r="I54" s="42" t="s">
        <v>46</v>
      </c>
      <c r="J54" s="42">
        <v>3317</v>
      </c>
      <c r="K54" s="728" t="s">
        <v>53</v>
      </c>
      <c r="L54" s="41" t="s">
        <v>29</v>
      </c>
      <c r="M54" s="42">
        <v>3315</v>
      </c>
      <c r="N54" s="42">
        <v>3437</v>
      </c>
      <c r="O54" s="42">
        <v>3724</v>
      </c>
      <c r="P54" s="42">
        <v>3893</v>
      </c>
      <c r="Q54" s="42">
        <v>3966</v>
      </c>
      <c r="R54" s="42">
        <v>4074</v>
      </c>
      <c r="S54" s="42">
        <v>4118</v>
      </c>
      <c r="T54" s="42">
        <v>4366</v>
      </c>
      <c r="U54" s="728" t="s">
        <v>53</v>
      </c>
      <c r="V54" s="41" t="s">
        <v>29</v>
      </c>
      <c r="W54" s="42">
        <v>4348</v>
      </c>
      <c r="X54" s="42">
        <v>4334</v>
      </c>
      <c r="Y54" s="42">
        <v>4221</v>
      </c>
      <c r="Z54" s="42">
        <v>4049</v>
      </c>
      <c r="AA54" s="43">
        <v>3848</v>
      </c>
      <c r="AB54" s="43"/>
      <c r="AC54" s="43"/>
      <c r="AD54" s="43"/>
      <c r="AE54" s="43"/>
    </row>
    <row r="55" spans="1:31" ht="15" customHeight="1">
      <c r="A55" s="730"/>
      <c r="B55" s="41" t="s">
        <v>36</v>
      </c>
      <c r="C55" s="42">
        <v>10474</v>
      </c>
      <c r="D55" s="42">
        <v>10760</v>
      </c>
      <c r="E55" s="42">
        <v>11127</v>
      </c>
      <c r="F55" s="42">
        <v>11580</v>
      </c>
      <c r="G55" s="42">
        <v>11646</v>
      </c>
      <c r="H55" s="42">
        <v>16487</v>
      </c>
      <c r="I55" s="42">
        <v>16401</v>
      </c>
      <c r="J55" s="42">
        <v>15543</v>
      </c>
      <c r="K55" s="730"/>
      <c r="L55" s="41" t="s">
        <v>36</v>
      </c>
      <c r="M55" s="42">
        <v>14723</v>
      </c>
      <c r="N55" s="42">
        <v>14163</v>
      </c>
      <c r="O55" s="42">
        <v>14152</v>
      </c>
      <c r="P55" s="42">
        <v>14160</v>
      </c>
      <c r="Q55" s="42">
        <v>13857</v>
      </c>
      <c r="R55" s="42">
        <v>13621</v>
      </c>
      <c r="S55" s="42">
        <v>13002</v>
      </c>
      <c r="T55" s="42">
        <v>12999</v>
      </c>
      <c r="U55" s="730"/>
      <c r="V55" s="41" t="s">
        <v>36</v>
      </c>
      <c r="W55" s="42">
        <v>12335</v>
      </c>
      <c r="X55" s="42">
        <v>11747</v>
      </c>
      <c r="Y55" s="42">
        <v>10919</v>
      </c>
      <c r="Z55" s="42">
        <f>SUM(Z56:Z57)</f>
        <v>9881</v>
      </c>
      <c r="AA55" s="43">
        <v>8773</v>
      </c>
      <c r="AB55" s="43"/>
      <c r="AC55" s="43"/>
      <c r="AD55" s="43"/>
      <c r="AE55" s="43"/>
    </row>
    <row r="56" spans="1:31" ht="15" customHeight="1">
      <c r="A56" s="730"/>
      <c r="B56" s="41" t="s">
        <v>31</v>
      </c>
      <c r="C56" s="42">
        <v>5194</v>
      </c>
      <c r="D56" s="42">
        <v>5386</v>
      </c>
      <c r="E56" s="42">
        <v>5708</v>
      </c>
      <c r="F56" s="42">
        <v>5786</v>
      </c>
      <c r="G56" s="42">
        <v>5861</v>
      </c>
      <c r="H56" s="42">
        <v>7956</v>
      </c>
      <c r="I56" s="42">
        <v>8069</v>
      </c>
      <c r="J56" s="42">
        <v>7659</v>
      </c>
      <c r="K56" s="730"/>
      <c r="L56" s="41" t="s">
        <v>31</v>
      </c>
      <c r="M56" s="42">
        <v>7153</v>
      </c>
      <c r="N56" s="42">
        <v>6776</v>
      </c>
      <c r="O56" s="42">
        <v>6834</v>
      </c>
      <c r="P56" s="42">
        <v>6761</v>
      </c>
      <c r="Q56" s="42">
        <v>6642</v>
      </c>
      <c r="R56" s="42">
        <v>6551</v>
      </c>
      <c r="S56" s="42">
        <v>6219</v>
      </c>
      <c r="T56" s="42">
        <v>6235</v>
      </c>
      <c r="U56" s="730"/>
      <c r="V56" s="41" t="s">
        <v>31</v>
      </c>
      <c r="W56" s="42">
        <v>5836</v>
      </c>
      <c r="X56" s="42">
        <v>5573</v>
      </c>
      <c r="Y56" s="42">
        <v>5191</v>
      </c>
      <c r="Z56" s="42">
        <v>4649</v>
      </c>
      <c r="AA56" s="43">
        <v>4147</v>
      </c>
      <c r="AB56" s="43"/>
      <c r="AC56" s="43"/>
      <c r="AD56" s="43"/>
      <c r="AE56" s="43"/>
    </row>
    <row r="57" spans="1:31" ht="15" customHeight="1">
      <c r="A57" s="730"/>
      <c r="B57" s="41" t="s">
        <v>32</v>
      </c>
      <c r="C57" s="42">
        <v>5280</v>
      </c>
      <c r="D57" s="42">
        <v>5374</v>
      </c>
      <c r="E57" s="42">
        <v>5419</v>
      </c>
      <c r="F57" s="42">
        <v>5794</v>
      </c>
      <c r="G57" s="42">
        <v>5785</v>
      </c>
      <c r="H57" s="42">
        <v>8531</v>
      </c>
      <c r="I57" s="42">
        <v>8332</v>
      </c>
      <c r="J57" s="42">
        <v>7884</v>
      </c>
      <c r="K57" s="730"/>
      <c r="L57" s="41" t="s">
        <v>32</v>
      </c>
      <c r="M57" s="42">
        <v>7570</v>
      </c>
      <c r="N57" s="42">
        <v>7387</v>
      </c>
      <c r="O57" s="42">
        <v>7318</v>
      </c>
      <c r="P57" s="42">
        <v>7399</v>
      </c>
      <c r="Q57" s="42">
        <v>7215</v>
      </c>
      <c r="R57" s="42">
        <v>7070</v>
      </c>
      <c r="S57" s="42">
        <v>6783</v>
      </c>
      <c r="T57" s="42">
        <v>6764</v>
      </c>
      <c r="U57" s="730"/>
      <c r="V57" s="41" t="s">
        <v>32</v>
      </c>
      <c r="W57" s="42">
        <v>6499</v>
      </c>
      <c r="X57" s="42">
        <v>6174</v>
      </c>
      <c r="Y57" s="42">
        <v>5728</v>
      </c>
      <c r="Z57" s="42">
        <v>5232</v>
      </c>
      <c r="AA57" s="43">
        <v>4626</v>
      </c>
      <c r="AB57" s="43"/>
      <c r="AC57" s="43"/>
      <c r="AD57" s="43"/>
      <c r="AE57" s="43"/>
    </row>
    <row r="58" spans="1:31" ht="6" customHeight="1">
      <c r="A58" s="731"/>
      <c r="B58" s="56"/>
      <c r="C58" s="64"/>
      <c r="D58" s="57"/>
      <c r="E58" s="57"/>
      <c r="F58" s="57"/>
      <c r="G58" s="57"/>
      <c r="H58" s="57"/>
      <c r="I58" s="57"/>
      <c r="J58" s="57"/>
      <c r="K58" s="731"/>
      <c r="L58" s="56"/>
      <c r="M58" s="57"/>
      <c r="N58" s="57"/>
      <c r="O58" s="57"/>
      <c r="P58" s="57"/>
      <c r="Q58" s="57"/>
      <c r="R58" s="57"/>
      <c r="S58" s="57"/>
      <c r="T58" s="57"/>
      <c r="U58" s="731"/>
      <c r="V58" s="56"/>
      <c r="W58" s="57"/>
      <c r="X58" s="57"/>
      <c r="Y58" s="57"/>
      <c r="Z58" s="57"/>
      <c r="AA58" s="58"/>
      <c r="AB58" s="43"/>
      <c r="AC58" s="43"/>
      <c r="AD58" s="43"/>
      <c r="AE58" s="43"/>
    </row>
    <row r="59" spans="1:31" s="66" customFormat="1" ht="6" customHeight="1">
      <c r="A59" s="60"/>
      <c r="B59" s="61"/>
      <c r="C59" s="65"/>
      <c r="D59" s="42"/>
      <c r="E59" s="42"/>
      <c r="F59" s="42"/>
      <c r="G59" s="42"/>
      <c r="H59" s="42"/>
      <c r="I59" s="42"/>
      <c r="J59" s="42"/>
      <c r="K59" s="60"/>
      <c r="L59" s="61"/>
      <c r="M59" s="42"/>
      <c r="N59" s="42"/>
      <c r="O59" s="42"/>
      <c r="P59" s="42"/>
      <c r="Q59" s="42"/>
      <c r="R59" s="42"/>
      <c r="S59" s="42"/>
      <c r="T59" s="42"/>
      <c r="U59" s="60"/>
      <c r="V59" s="61"/>
      <c r="W59" s="42"/>
      <c r="X59" s="42"/>
      <c r="Y59" s="42"/>
      <c r="Z59" s="42"/>
      <c r="AA59" s="43"/>
      <c r="AB59" s="43"/>
      <c r="AC59" s="43"/>
      <c r="AD59" s="43"/>
      <c r="AE59" s="43"/>
    </row>
    <row r="60" spans="1:31" s="66" customFormat="1" ht="15" customHeight="1">
      <c r="A60" s="728" t="s">
        <v>54</v>
      </c>
      <c r="B60" s="41" t="s">
        <v>29</v>
      </c>
      <c r="C60" s="42" t="s">
        <v>55</v>
      </c>
      <c r="D60" s="42" t="s">
        <v>46</v>
      </c>
      <c r="E60" s="42" t="s">
        <v>46</v>
      </c>
      <c r="F60" s="42" t="s">
        <v>46</v>
      </c>
      <c r="G60" s="42" t="s">
        <v>46</v>
      </c>
      <c r="H60" s="42" t="s">
        <v>46</v>
      </c>
      <c r="I60" s="42" t="s">
        <v>46</v>
      </c>
      <c r="J60" s="42">
        <f>SUM(J54,J48,J42,J36,J30,J6,J12,J18,J24)</f>
        <v>21929</v>
      </c>
      <c r="K60" s="728" t="s">
        <v>54</v>
      </c>
      <c r="L60" s="41" t="s">
        <v>29</v>
      </c>
      <c r="M60" s="42">
        <f>SUM(M54,M48,M42,M36,M30,M6,M12,M18,M24)</f>
        <v>21863</v>
      </c>
      <c r="N60" s="42">
        <v>22325</v>
      </c>
      <c r="O60" s="42">
        <f t="shared" ref="O60:T60" si="0">SUM(O54,O48,O42,O36,O30,O6,O12,O18,O24)</f>
        <v>24279</v>
      </c>
      <c r="P60" s="42">
        <f t="shared" si="0"/>
        <v>29669</v>
      </c>
      <c r="Q60" s="42">
        <f t="shared" si="0"/>
        <v>34586</v>
      </c>
      <c r="R60" s="42">
        <f t="shared" si="0"/>
        <v>39149</v>
      </c>
      <c r="S60" s="42">
        <f t="shared" si="0"/>
        <v>45787</v>
      </c>
      <c r="T60" s="42">
        <f t="shared" si="0"/>
        <v>60497</v>
      </c>
      <c r="U60" s="728" t="s">
        <v>54</v>
      </c>
      <c r="V60" s="41" t="s">
        <v>29</v>
      </c>
      <c r="W60" s="42">
        <f>SUM(W54,W48,W42,W36,W30,W6,W12,W18,W24)</f>
        <v>67911</v>
      </c>
      <c r="X60" s="42">
        <f>SUM(X54,X48,X42,X36,X30,X6,X12,X18,X24)</f>
        <v>76018</v>
      </c>
      <c r="Y60" s="42">
        <f>SUM(Y54,Y48,Y42,Y36,Y30,Y6,Y12,Y18,Y24)</f>
        <v>80986</v>
      </c>
      <c r="Z60" s="42">
        <f>SUM(Z54,Z48,Z42,Z36,Z30,Z6,Z12,Z18,Z24)</f>
        <v>84847</v>
      </c>
      <c r="AA60" s="43">
        <v>90158</v>
      </c>
      <c r="AB60" s="43"/>
      <c r="AC60" s="43"/>
      <c r="AD60" s="43"/>
      <c r="AE60" s="43"/>
    </row>
    <row r="61" spans="1:31" s="66" customFormat="1" ht="15" customHeight="1">
      <c r="A61" s="730"/>
      <c r="B61" s="41" t="s">
        <v>36</v>
      </c>
      <c r="C61" s="42">
        <f t="shared" ref="C61:J63" si="1">SUM(C55,C49,C43,C37,C31,C25,C19,C13,C7)</f>
        <v>77197</v>
      </c>
      <c r="D61" s="42">
        <f t="shared" si="1"/>
        <v>77904</v>
      </c>
      <c r="E61" s="42">
        <f t="shared" si="1"/>
        <v>77908</v>
      </c>
      <c r="F61" s="42">
        <f t="shared" si="1"/>
        <v>76691</v>
      </c>
      <c r="G61" s="42">
        <f t="shared" si="1"/>
        <v>75448</v>
      </c>
      <c r="H61" s="42">
        <f t="shared" si="1"/>
        <v>108777</v>
      </c>
      <c r="I61" s="42">
        <f t="shared" si="1"/>
        <v>108488</v>
      </c>
      <c r="J61" s="42">
        <f t="shared" si="1"/>
        <v>104540</v>
      </c>
      <c r="K61" s="730"/>
      <c r="L61" s="41" t="s">
        <v>36</v>
      </c>
      <c r="M61" s="42">
        <f t="shared" ref="M61:T63" si="2">SUM(M55,M49,M43,M37,M31,M25,M19,M13,M7)</f>
        <v>97063</v>
      </c>
      <c r="N61" s="42">
        <f t="shared" si="2"/>
        <v>91630</v>
      </c>
      <c r="O61" s="42">
        <f t="shared" si="2"/>
        <v>93587</v>
      </c>
      <c r="P61" s="42">
        <f t="shared" si="2"/>
        <v>108219</v>
      </c>
      <c r="Q61" s="42">
        <f t="shared" si="2"/>
        <v>120871</v>
      </c>
      <c r="R61" s="42">
        <f t="shared" si="2"/>
        <v>131159</v>
      </c>
      <c r="S61" s="42">
        <f t="shared" si="2"/>
        <v>142088</v>
      </c>
      <c r="T61" s="42">
        <f t="shared" si="2"/>
        <v>165153</v>
      </c>
      <c r="U61" s="730"/>
      <c r="V61" s="41" t="s">
        <v>36</v>
      </c>
      <c r="W61" s="42">
        <f t="shared" ref="W61:Y63" si="3">SUM(W55,W49,W43,W37,W31,W25,W19,W13,W7)</f>
        <v>175346</v>
      </c>
      <c r="X61" s="42">
        <f t="shared" si="3"/>
        <v>184430</v>
      </c>
      <c r="Y61" s="42">
        <f t="shared" si="3"/>
        <v>190135</v>
      </c>
      <c r="Z61" s="42">
        <f>SUM(Z55,Z49,Z43,Z37,Z31,Z7,Z13,Z19,Z25)</f>
        <v>192907</v>
      </c>
      <c r="AA61" s="43">
        <v>196608</v>
      </c>
      <c r="AB61" s="43"/>
      <c r="AC61" s="43"/>
      <c r="AD61" s="43"/>
      <c r="AE61" s="43"/>
    </row>
    <row r="62" spans="1:31" s="66" customFormat="1" ht="15" customHeight="1">
      <c r="A62" s="730"/>
      <c r="B62" s="41" t="s">
        <v>31</v>
      </c>
      <c r="C62" s="42">
        <f t="shared" si="1"/>
        <v>38311</v>
      </c>
      <c r="D62" s="42">
        <f t="shared" si="1"/>
        <v>39164</v>
      </c>
      <c r="E62" s="42">
        <f t="shared" si="1"/>
        <v>39307</v>
      </c>
      <c r="F62" s="42">
        <f t="shared" si="1"/>
        <v>38250</v>
      </c>
      <c r="G62" s="42">
        <f t="shared" si="1"/>
        <v>37926</v>
      </c>
      <c r="H62" s="42">
        <f t="shared" si="1"/>
        <v>53292</v>
      </c>
      <c r="I62" s="42">
        <f t="shared" si="1"/>
        <v>53817</v>
      </c>
      <c r="J62" s="42">
        <f t="shared" si="1"/>
        <v>51680</v>
      </c>
      <c r="K62" s="730"/>
      <c r="L62" s="41" t="s">
        <v>31</v>
      </c>
      <c r="M62" s="42">
        <f t="shared" si="2"/>
        <v>47285</v>
      </c>
      <c r="N62" s="42">
        <f t="shared" si="2"/>
        <v>44271</v>
      </c>
      <c r="O62" s="42">
        <f t="shared" si="2"/>
        <v>45384</v>
      </c>
      <c r="P62" s="42">
        <f t="shared" si="2"/>
        <v>52470</v>
      </c>
      <c r="Q62" s="42">
        <f t="shared" si="2"/>
        <v>58914</v>
      </c>
      <c r="R62" s="42">
        <f t="shared" si="2"/>
        <v>64727</v>
      </c>
      <c r="S62" s="42">
        <f t="shared" si="2"/>
        <v>70547</v>
      </c>
      <c r="T62" s="42">
        <f t="shared" si="2"/>
        <v>83216</v>
      </c>
      <c r="U62" s="730"/>
      <c r="V62" s="41" t="s">
        <v>31</v>
      </c>
      <c r="W62" s="42">
        <f t="shared" si="3"/>
        <v>88093</v>
      </c>
      <c r="X62" s="42">
        <f t="shared" si="3"/>
        <v>93960</v>
      </c>
      <c r="Y62" s="42">
        <f t="shared" si="3"/>
        <v>96952</v>
      </c>
      <c r="Z62" s="42">
        <f>SUM(Z56,Z50,Z44,Z38,Z32,Z26,Z20,Z14,Z8)</f>
        <v>97962</v>
      </c>
      <c r="AA62" s="43">
        <v>99690</v>
      </c>
      <c r="AB62" s="43"/>
      <c r="AC62" s="43"/>
      <c r="AD62" s="43"/>
      <c r="AE62" s="43"/>
    </row>
    <row r="63" spans="1:31" s="66" customFormat="1" ht="15" customHeight="1">
      <c r="A63" s="730"/>
      <c r="B63" s="41" t="s">
        <v>32</v>
      </c>
      <c r="C63" s="42">
        <f t="shared" si="1"/>
        <v>38886</v>
      </c>
      <c r="D63" s="42">
        <f t="shared" si="1"/>
        <v>38740</v>
      </c>
      <c r="E63" s="42">
        <f t="shared" si="1"/>
        <v>38601</v>
      </c>
      <c r="F63" s="42">
        <f t="shared" si="1"/>
        <v>38441</v>
      </c>
      <c r="G63" s="42">
        <f t="shared" si="1"/>
        <v>37522</v>
      </c>
      <c r="H63" s="42">
        <f t="shared" si="1"/>
        <v>55485</v>
      </c>
      <c r="I63" s="42">
        <f t="shared" si="1"/>
        <v>54671</v>
      </c>
      <c r="J63" s="42">
        <f t="shared" si="1"/>
        <v>52860</v>
      </c>
      <c r="K63" s="730"/>
      <c r="L63" s="41" t="s">
        <v>32</v>
      </c>
      <c r="M63" s="42">
        <f t="shared" si="2"/>
        <v>49778</v>
      </c>
      <c r="N63" s="42">
        <f t="shared" si="2"/>
        <v>47359</v>
      </c>
      <c r="O63" s="42">
        <f t="shared" si="2"/>
        <v>48203</v>
      </c>
      <c r="P63" s="42">
        <f t="shared" si="2"/>
        <v>55749</v>
      </c>
      <c r="Q63" s="42">
        <f t="shared" si="2"/>
        <v>61957</v>
      </c>
      <c r="R63" s="42">
        <f t="shared" si="2"/>
        <v>66432</v>
      </c>
      <c r="S63" s="42">
        <f t="shared" si="2"/>
        <v>71541</v>
      </c>
      <c r="T63" s="42">
        <f t="shared" si="2"/>
        <v>81937</v>
      </c>
      <c r="U63" s="730"/>
      <c r="V63" s="41" t="s">
        <v>32</v>
      </c>
      <c r="W63" s="42">
        <f t="shared" si="3"/>
        <v>87253</v>
      </c>
      <c r="X63" s="42">
        <f t="shared" si="3"/>
        <v>90470</v>
      </c>
      <c r="Y63" s="42">
        <f t="shared" si="3"/>
        <v>93183</v>
      </c>
      <c r="Z63" s="42">
        <f>SUM(Z57,Z51,Z45,Z39,Z33,Z27,Z21,Z15,Z9)</f>
        <v>94945</v>
      </c>
      <c r="AA63" s="43">
        <v>96918</v>
      </c>
      <c r="AB63" s="43"/>
      <c r="AC63" s="43"/>
      <c r="AD63" s="43"/>
      <c r="AE63" s="43"/>
    </row>
    <row r="64" spans="1:31" s="72" customFormat="1" ht="6" customHeight="1" thickBot="1">
      <c r="A64" s="732"/>
      <c r="B64" s="67"/>
      <c r="C64" s="68"/>
      <c r="D64" s="69"/>
      <c r="E64" s="69"/>
      <c r="F64" s="69"/>
      <c r="G64" s="69"/>
      <c r="H64" s="69"/>
      <c r="I64" s="69"/>
      <c r="J64" s="69"/>
      <c r="K64" s="732"/>
      <c r="L64" s="67"/>
      <c r="M64" s="69"/>
      <c r="N64" s="69"/>
      <c r="O64" s="68"/>
      <c r="P64" s="68"/>
      <c r="Q64" s="68"/>
      <c r="R64" s="68"/>
      <c r="S64" s="68"/>
      <c r="T64" s="68"/>
      <c r="U64" s="732"/>
      <c r="V64" s="67"/>
      <c r="W64" s="70"/>
      <c r="X64" s="70"/>
      <c r="Y64" s="70"/>
      <c r="Z64" s="70"/>
      <c r="AA64" s="71"/>
      <c r="AB64" s="71"/>
      <c r="AC64" s="71"/>
    </row>
    <row r="65" spans="1:31" s="6" customFormat="1" ht="15" customHeight="1">
      <c r="A65" s="73"/>
      <c r="B65" s="74"/>
      <c r="C65" s="10"/>
      <c r="D65" s="7"/>
      <c r="E65" s="7"/>
      <c r="F65" s="7"/>
      <c r="G65" s="7"/>
      <c r="H65" s="7"/>
      <c r="I65" s="7"/>
      <c r="J65" s="8" t="s">
        <v>56</v>
      </c>
      <c r="K65" s="73"/>
      <c r="L65" s="75"/>
      <c r="M65" s="7"/>
      <c r="O65" s="8"/>
      <c r="P65" s="7"/>
      <c r="Q65" s="7"/>
      <c r="R65" s="7"/>
      <c r="S65" s="7"/>
      <c r="T65" s="8" t="s">
        <v>57</v>
      </c>
      <c r="U65" s="73"/>
      <c r="V65" s="75"/>
      <c r="W65" s="10"/>
      <c r="X65" s="10"/>
      <c r="AA65" s="428" t="s">
        <v>58</v>
      </c>
      <c r="AC65" s="11"/>
      <c r="AD65" s="11"/>
    </row>
    <row r="66" spans="1:31">
      <c r="L66" s="77"/>
      <c r="U66" s="71"/>
      <c r="V66" s="78"/>
      <c r="W66" s="79"/>
      <c r="X66" s="71"/>
      <c r="Y66" s="71"/>
      <c r="Z66" s="71"/>
      <c r="AA66" s="71"/>
      <c r="AB66" s="71"/>
      <c r="AC66" s="71"/>
      <c r="AD66" s="71"/>
      <c r="AE66" s="71"/>
    </row>
    <row r="67" spans="1:31">
      <c r="U67" s="71"/>
      <c r="V67" s="79"/>
      <c r="W67" s="79"/>
      <c r="X67" s="71"/>
      <c r="Y67" s="71"/>
      <c r="Z67" s="71"/>
      <c r="AA67" s="71"/>
      <c r="AB67" s="71"/>
      <c r="AC67" s="71"/>
      <c r="AD67" s="71"/>
      <c r="AE67" s="71"/>
    </row>
  </sheetData>
  <mergeCells count="34">
    <mergeCell ref="A60:A64"/>
    <mergeCell ref="K60:K64"/>
    <mergeCell ref="U60:U64"/>
    <mergeCell ref="A48:A52"/>
    <mergeCell ref="K48:K52"/>
    <mergeCell ref="U48:U52"/>
    <mergeCell ref="A54:A58"/>
    <mergeCell ref="K54:K58"/>
    <mergeCell ref="U54:U58"/>
    <mergeCell ref="A36:A40"/>
    <mergeCell ref="K36:K40"/>
    <mergeCell ref="U36:U40"/>
    <mergeCell ref="A42:A46"/>
    <mergeCell ref="K42:K46"/>
    <mergeCell ref="U42:U46"/>
    <mergeCell ref="A24:A28"/>
    <mergeCell ref="K24:K28"/>
    <mergeCell ref="U24:U28"/>
    <mergeCell ref="A30:A34"/>
    <mergeCell ref="K30:K34"/>
    <mergeCell ref="U30:U34"/>
    <mergeCell ref="A12:A16"/>
    <mergeCell ref="K12:K16"/>
    <mergeCell ref="U12:U16"/>
    <mergeCell ref="A18:A22"/>
    <mergeCell ref="K18:K22"/>
    <mergeCell ref="U18:U22"/>
    <mergeCell ref="A1:J1"/>
    <mergeCell ref="K1:T1"/>
    <mergeCell ref="U1:AC1"/>
    <mergeCell ref="AF1:AI1"/>
    <mergeCell ref="A6:A10"/>
    <mergeCell ref="K6:K10"/>
    <mergeCell ref="U6:U10"/>
  </mergeCells>
  <phoneticPr fontId="2"/>
  <pageMargins left="0.59055118110236227" right="0.59055118110236227" top="0.70866141732283472" bottom="0.59055118110236227" header="0.31496062992125984" footer="0.51181102362204722"/>
  <pageSetup paperSize="9" scale="97" firstPageNumber="14" orientation="portrait" r:id="rId1"/>
  <headerFooter alignWithMargins="0">
    <evenHeader>&amp;L２　人　　口</evenHeader>
    <evenFooter>&amp;C-　&amp;P　-</evenFooter>
  </headerFooter>
  <colBreaks count="2" manualBreakCount="2">
    <brk id="10" max="64" man="1"/>
    <brk id="20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07"/>
  <sheetViews>
    <sheetView view="pageBreakPreview" topLeftCell="A22" zoomScaleNormal="90" zoomScaleSheetLayoutView="100" workbookViewId="0">
      <selection activeCell="I62" sqref="I62:I63"/>
    </sheetView>
  </sheetViews>
  <sheetFormatPr defaultRowHeight="13"/>
  <cols>
    <col min="1" max="1" width="8.6328125" style="139" customWidth="1"/>
    <col min="2" max="2" width="6.6328125" style="140" customWidth="1"/>
    <col min="3" max="3" width="10.08984375" style="140" customWidth="1"/>
    <col min="4" max="7" width="10.08984375" style="124" customWidth="1"/>
    <col min="8" max="9" width="10.08984375" style="133" customWidth="1"/>
  </cols>
  <sheetData>
    <row r="1" spans="1:9" s="82" customFormat="1" ht="18.75" customHeight="1">
      <c r="A1" s="80" t="s">
        <v>59</v>
      </c>
      <c r="B1" s="80"/>
      <c r="C1" s="80"/>
      <c r="D1" s="80"/>
      <c r="E1" s="80"/>
      <c r="F1" s="80"/>
      <c r="G1" s="80"/>
      <c r="H1" s="80"/>
      <c r="I1" s="81"/>
    </row>
    <row r="2" spans="1:9" s="84" customFormat="1" ht="11.5" thickBot="1">
      <c r="A2" s="83"/>
      <c r="C2" s="85"/>
      <c r="H2" s="86"/>
      <c r="I2" s="86" t="s">
        <v>5</v>
      </c>
    </row>
    <row r="3" spans="1:9" ht="15" customHeight="1">
      <c r="A3" s="87"/>
      <c r="B3" s="88" t="s">
        <v>60</v>
      </c>
      <c r="C3" s="89">
        <v>2015</v>
      </c>
      <c r="D3" s="89">
        <v>2016</v>
      </c>
      <c r="E3" s="89">
        <v>2017</v>
      </c>
      <c r="F3" s="89">
        <v>2018</v>
      </c>
      <c r="G3" s="89">
        <v>2019</v>
      </c>
      <c r="H3" s="89">
        <v>2020</v>
      </c>
      <c r="I3" s="90">
        <v>2021</v>
      </c>
    </row>
    <row r="4" spans="1:9" ht="15" customHeight="1">
      <c r="A4" s="735" t="s">
        <v>61</v>
      </c>
      <c r="B4" s="736"/>
      <c r="C4" s="91" t="s">
        <v>62</v>
      </c>
      <c r="D4" s="91" t="s">
        <v>63</v>
      </c>
      <c r="E4" s="91" t="s">
        <v>64</v>
      </c>
      <c r="F4" s="92" t="s">
        <v>707</v>
      </c>
      <c r="G4" s="92" t="s">
        <v>708</v>
      </c>
      <c r="H4" s="92" t="s">
        <v>709</v>
      </c>
      <c r="I4" s="93" t="s">
        <v>711</v>
      </c>
    </row>
    <row r="5" spans="1:9" ht="5.15" customHeight="1">
      <c r="A5" s="94"/>
      <c r="B5" s="95"/>
      <c r="C5" s="96"/>
      <c r="D5" s="96"/>
      <c r="E5" s="96"/>
      <c r="F5" s="96"/>
      <c r="G5" s="96"/>
      <c r="H5" s="96"/>
      <c r="I5" s="96"/>
    </row>
    <row r="6" spans="1:9" ht="15" customHeight="1">
      <c r="A6" s="733" t="s">
        <v>33</v>
      </c>
      <c r="B6" s="97" t="s">
        <v>29</v>
      </c>
      <c r="C6" s="98">
        <v>32945</v>
      </c>
      <c r="D6" s="99">
        <v>33938</v>
      </c>
      <c r="E6" s="99">
        <v>34547</v>
      </c>
      <c r="F6" s="100">
        <v>35536</v>
      </c>
      <c r="G6" s="100">
        <v>36704</v>
      </c>
      <c r="H6" s="101">
        <v>37684</v>
      </c>
      <c r="I6" s="102">
        <v>38566</v>
      </c>
    </row>
    <row r="7" spans="1:9" ht="15" customHeight="1">
      <c r="A7" s="733"/>
      <c r="B7" s="97" t="s">
        <v>36</v>
      </c>
      <c r="C7" s="98">
        <v>72339</v>
      </c>
      <c r="D7" s="99">
        <v>73952</v>
      </c>
      <c r="E7" s="99">
        <v>75044</v>
      </c>
      <c r="F7" s="100">
        <v>76312</v>
      </c>
      <c r="G7" s="100">
        <v>78051</v>
      </c>
      <c r="H7" s="101">
        <v>79586</v>
      </c>
      <c r="I7" s="102">
        <v>80673</v>
      </c>
    </row>
    <row r="8" spans="1:9" ht="15" customHeight="1">
      <c r="A8" s="733"/>
      <c r="B8" s="97" t="s">
        <v>31</v>
      </c>
      <c r="C8" s="98">
        <v>36905</v>
      </c>
      <c r="D8" s="99">
        <v>37746</v>
      </c>
      <c r="E8" s="99">
        <v>38285</v>
      </c>
      <c r="F8" s="100">
        <v>38964</v>
      </c>
      <c r="G8" s="100">
        <v>39874</v>
      </c>
      <c r="H8" s="101">
        <v>40669</v>
      </c>
      <c r="I8" s="102">
        <v>41365</v>
      </c>
    </row>
    <row r="9" spans="1:9" ht="15" customHeight="1">
      <c r="A9" s="733"/>
      <c r="B9" s="97" t="s">
        <v>32</v>
      </c>
      <c r="C9" s="98">
        <v>35434</v>
      </c>
      <c r="D9" s="99">
        <v>36206</v>
      </c>
      <c r="E9" s="99">
        <v>36759</v>
      </c>
      <c r="F9" s="100">
        <v>37348</v>
      </c>
      <c r="G9" s="100">
        <v>38177</v>
      </c>
      <c r="H9" s="101">
        <v>38917</v>
      </c>
      <c r="I9" s="102">
        <v>39308</v>
      </c>
    </row>
    <row r="10" spans="1:9" ht="5.15" customHeight="1">
      <c r="A10" s="103"/>
      <c r="B10" s="104"/>
      <c r="C10" s="105"/>
      <c r="D10" s="106"/>
      <c r="E10" s="106"/>
      <c r="F10" s="107"/>
      <c r="G10" s="107"/>
      <c r="H10" s="108"/>
      <c r="I10" s="109"/>
    </row>
    <row r="11" spans="1:9" ht="5.15" customHeight="1">
      <c r="A11" s="110"/>
      <c r="B11" s="97"/>
      <c r="C11" s="98"/>
      <c r="D11" s="111"/>
      <c r="E11" s="111"/>
      <c r="F11" s="100"/>
      <c r="G11" s="100"/>
      <c r="H11" s="101"/>
      <c r="I11" s="102"/>
    </row>
    <row r="12" spans="1:9" ht="15" customHeight="1">
      <c r="A12" s="733" t="s">
        <v>41</v>
      </c>
      <c r="B12" s="97" t="s">
        <v>29</v>
      </c>
      <c r="C12" s="98">
        <v>12145</v>
      </c>
      <c r="D12" s="99">
        <v>12280</v>
      </c>
      <c r="E12" s="99">
        <v>12419</v>
      </c>
      <c r="F12" s="100">
        <v>12817</v>
      </c>
      <c r="G12" s="100">
        <v>13084</v>
      </c>
      <c r="H12" s="101">
        <v>13429</v>
      </c>
      <c r="I12" s="102">
        <v>13475</v>
      </c>
    </row>
    <row r="13" spans="1:9" ht="15" customHeight="1">
      <c r="A13" s="733"/>
      <c r="B13" s="97" t="s">
        <v>36</v>
      </c>
      <c r="C13" s="98">
        <v>28312</v>
      </c>
      <c r="D13" s="106">
        <v>28316</v>
      </c>
      <c r="E13" s="106">
        <v>28368</v>
      </c>
      <c r="F13" s="100">
        <v>28824</v>
      </c>
      <c r="G13" s="100">
        <v>29086</v>
      </c>
      <c r="H13" s="101">
        <v>29417</v>
      </c>
      <c r="I13" s="102">
        <v>29467</v>
      </c>
    </row>
    <row r="14" spans="1:9" ht="15" customHeight="1">
      <c r="A14" s="733"/>
      <c r="B14" s="97" t="s">
        <v>31</v>
      </c>
      <c r="C14" s="98">
        <v>14200</v>
      </c>
      <c r="D14" s="98">
        <v>14152</v>
      </c>
      <c r="E14" s="98">
        <v>14165</v>
      </c>
      <c r="F14" s="100">
        <v>14459</v>
      </c>
      <c r="G14" s="100">
        <v>14617</v>
      </c>
      <c r="H14" s="101">
        <v>14801</v>
      </c>
      <c r="I14" s="102">
        <v>14832</v>
      </c>
    </row>
    <row r="15" spans="1:9" ht="15" customHeight="1">
      <c r="A15" s="733"/>
      <c r="B15" s="97" t="s">
        <v>32</v>
      </c>
      <c r="C15" s="98">
        <v>14112</v>
      </c>
      <c r="D15" s="98">
        <v>14164</v>
      </c>
      <c r="E15" s="98">
        <v>14203</v>
      </c>
      <c r="F15" s="100">
        <v>14365</v>
      </c>
      <c r="G15" s="100">
        <v>14469</v>
      </c>
      <c r="H15" s="101">
        <v>14616</v>
      </c>
      <c r="I15" s="102">
        <v>14635</v>
      </c>
    </row>
    <row r="16" spans="1:9" ht="5.15" customHeight="1">
      <c r="A16" s="103"/>
      <c r="B16" s="104"/>
      <c r="C16" s="105"/>
      <c r="D16" s="105"/>
      <c r="E16" s="105"/>
      <c r="F16" s="107"/>
      <c r="G16" s="107"/>
      <c r="H16" s="108"/>
      <c r="I16" s="109"/>
    </row>
    <row r="17" spans="1:9" ht="5.15" customHeight="1">
      <c r="A17" s="110"/>
      <c r="B17" s="97"/>
      <c r="C17" s="98"/>
      <c r="D17" s="98"/>
      <c r="E17" s="98"/>
      <c r="F17" s="100"/>
      <c r="G17" s="100"/>
      <c r="H17" s="101"/>
      <c r="I17" s="102"/>
    </row>
    <row r="18" spans="1:9" ht="15" customHeight="1">
      <c r="A18" s="733" t="s">
        <v>44</v>
      </c>
      <c r="B18" s="97" t="s">
        <v>29</v>
      </c>
      <c r="C18" s="98">
        <v>3103</v>
      </c>
      <c r="D18" s="98">
        <v>3124</v>
      </c>
      <c r="E18" s="98">
        <v>3122</v>
      </c>
      <c r="F18" s="100">
        <v>3136</v>
      </c>
      <c r="G18" s="100">
        <v>3165</v>
      </c>
      <c r="H18" s="101">
        <v>3199</v>
      </c>
      <c r="I18" s="102">
        <v>3172</v>
      </c>
    </row>
    <row r="19" spans="1:9" ht="15" customHeight="1">
      <c r="A19" s="733"/>
      <c r="B19" s="97" t="s">
        <v>36</v>
      </c>
      <c r="C19" s="98">
        <v>7036</v>
      </c>
      <c r="D19" s="98">
        <v>6914</v>
      </c>
      <c r="E19" s="98">
        <v>6833</v>
      </c>
      <c r="F19" s="100">
        <v>6770</v>
      </c>
      <c r="G19" s="100">
        <v>6649</v>
      </c>
      <c r="H19" s="101">
        <v>6620</v>
      </c>
      <c r="I19" s="102">
        <v>6474</v>
      </c>
    </row>
    <row r="20" spans="1:9" ht="15" customHeight="1">
      <c r="A20" s="733"/>
      <c r="B20" s="97" t="s">
        <v>31</v>
      </c>
      <c r="C20" s="98">
        <v>3409</v>
      </c>
      <c r="D20" s="98">
        <v>3348</v>
      </c>
      <c r="E20" s="98">
        <v>3314</v>
      </c>
      <c r="F20" s="100">
        <v>3286</v>
      </c>
      <c r="G20" s="100">
        <v>3218</v>
      </c>
      <c r="H20" s="101">
        <v>3205</v>
      </c>
      <c r="I20" s="102">
        <v>3160</v>
      </c>
    </row>
    <row r="21" spans="1:9" ht="15" customHeight="1">
      <c r="A21" s="733"/>
      <c r="B21" s="97" t="s">
        <v>32</v>
      </c>
      <c r="C21" s="98">
        <v>3627</v>
      </c>
      <c r="D21" s="98">
        <v>3566</v>
      </c>
      <c r="E21" s="98">
        <v>3519</v>
      </c>
      <c r="F21" s="100">
        <v>3484</v>
      </c>
      <c r="G21" s="100">
        <v>3431</v>
      </c>
      <c r="H21" s="101">
        <v>3415</v>
      </c>
      <c r="I21" s="102">
        <v>3314</v>
      </c>
    </row>
    <row r="22" spans="1:9" ht="5.15" customHeight="1">
      <c r="A22" s="110"/>
      <c r="B22" s="97"/>
      <c r="C22" s="98"/>
      <c r="D22" s="98"/>
      <c r="E22" s="98"/>
      <c r="F22" s="107"/>
      <c r="G22" s="107"/>
      <c r="H22" s="108"/>
      <c r="I22" s="109"/>
    </row>
    <row r="23" spans="1:9" ht="5.15" customHeight="1">
      <c r="A23" s="112"/>
      <c r="B23" s="113"/>
      <c r="C23" s="111"/>
      <c r="D23" s="111"/>
      <c r="E23" s="111"/>
      <c r="F23" s="100"/>
      <c r="G23" s="100"/>
      <c r="H23" s="101"/>
      <c r="I23" s="102"/>
    </row>
    <row r="24" spans="1:9" ht="15" customHeight="1">
      <c r="A24" s="733" t="s">
        <v>45</v>
      </c>
      <c r="B24" s="97" t="s">
        <v>29</v>
      </c>
      <c r="C24" s="106">
        <v>11866</v>
      </c>
      <c r="D24" s="106">
        <v>11921</v>
      </c>
      <c r="E24" s="106">
        <v>11965</v>
      </c>
      <c r="F24" s="100">
        <v>12066</v>
      </c>
      <c r="G24" s="100">
        <v>12241</v>
      </c>
      <c r="H24" s="101">
        <v>12474</v>
      </c>
      <c r="I24" s="102">
        <v>12706</v>
      </c>
    </row>
    <row r="25" spans="1:9" ht="15" customHeight="1">
      <c r="A25" s="733"/>
      <c r="B25" s="97" t="s">
        <v>36</v>
      </c>
      <c r="C25" s="106">
        <v>30768</v>
      </c>
      <c r="D25" s="106">
        <v>30504</v>
      </c>
      <c r="E25" s="106">
        <v>30216</v>
      </c>
      <c r="F25" s="100">
        <v>30009</v>
      </c>
      <c r="G25" s="100">
        <v>29990</v>
      </c>
      <c r="H25" s="101">
        <v>30120</v>
      </c>
      <c r="I25" s="102">
        <v>30275</v>
      </c>
    </row>
    <row r="26" spans="1:9" ht="15" customHeight="1">
      <c r="A26" s="733"/>
      <c r="B26" s="97" t="s">
        <v>31</v>
      </c>
      <c r="C26" s="106">
        <v>15088</v>
      </c>
      <c r="D26" s="106">
        <v>14946</v>
      </c>
      <c r="E26" s="106">
        <v>14843</v>
      </c>
      <c r="F26" s="100">
        <v>14756</v>
      </c>
      <c r="G26" s="100">
        <v>14715</v>
      </c>
      <c r="H26" s="101">
        <v>14826</v>
      </c>
      <c r="I26" s="102">
        <v>14898</v>
      </c>
    </row>
    <row r="27" spans="1:9" ht="15" customHeight="1">
      <c r="A27" s="733"/>
      <c r="B27" s="97" t="s">
        <v>32</v>
      </c>
      <c r="C27" s="106">
        <v>15680</v>
      </c>
      <c r="D27" s="106">
        <v>15558</v>
      </c>
      <c r="E27" s="106">
        <v>15373</v>
      </c>
      <c r="F27" s="100">
        <v>15253</v>
      </c>
      <c r="G27" s="100">
        <v>15275</v>
      </c>
      <c r="H27" s="101">
        <v>15294</v>
      </c>
      <c r="I27" s="102">
        <v>15377</v>
      </c>
    </row>
    <row r="28" spans="1:9" ht="5.15" customHeight="1">
      <c r="A28" s="103"/>
      <c r="B28" s="104"/>
      <c r="C28" s="105"/>
      <c r="D28" s="105"/>
      <c r="E28" s="105"/>
      <c r="F28" s="107"/>
      <c r="G28" s="107"/>
      <c r="H28" s="108"/>
      <c r="I28" s="109"/>
    </row>
    <row r="29" spans="1:9" ht="5.15" customHeight="1">
      <c r="A29" s="110"/>
      <c r="B29" s="97"/>
      <c r="C29" s="98"/>
      <c r="D29" s="98"/>
      <c r="E29" s="98"/>
      <c r="F29" s="100"/>
      <c r="G29" s="100"/>
      <c r="H29" s="101"/>
      <c r="I29" s="102"/>
    </row>
    <row r="30" spans="1:9" ht="15" customHeight="1">
      <c r="A30" s="733" t="s">
        <v>49</v>
      </c>
      <c r="B30" s="97" t="s">
        <v>29</v>
      </c>
      <c r="C30" s="98">
        <v>9872</v>
      </c>
      <c r="D30" s="98">
        <v>9952</v>
      </c>
      <c r="E30" s="98">
        <v>10028</v>
      </c>
      <c r="F30" s="100">
        <v>10106</v>
      </c>
      <c r="G30" s="100">
        <v>10170</v>
      </c>
      <c r="H30" s="101">
        <v>10325</v>
      </c>
      <c r="I30" s="102">
        <v>10374</v>
      </c>
    </row>
    <row r="31" spans="1:9" ht="15" customHeight="1">
      <c r="A31" s="734"/>
      <c r="B31" s="97" t="s">
        <v>36</v>
      </c>
      <c r="C31" s="98">
        <v>23043</v>
      </c>
      <c r="D31" s="98">
        <v>22934</v>
      </c>
      <c r="E31" s="98">
        <v>22812</v>
      </c>
      <c r="F31" s="100">
        <v>22645</v>
      </c>
      <c r="G31" s="100">
        <v>22454</v>
      </c>
      <c r="H31" s="101">
        <v>22338</v>
      </c>
      <c r="I31" s="102">
        <v>22168</v>
      </c>
    </row>
    <row r="32" spans="1:9" ht="15" customHeight="1">
      <c r="A32" s="734"/>
      <c r="B32" s="97" t="s">
        <v>31</v>
      </c>
      <c r="C32" s="98">
        <v>11430</v>
      </c>
      <c r="D32" s="98">
        <v>11375</v>
      </c>
      <c r="E32" s="98">
        <v>11348</v>
      </c>
      <c r="F32" s="100">
        <v>11267</v>
      </c>
      <c r="G32" s="100">
        <v>11176</v>
      </c>
      <c r="H32" s="101">
        <v>11149</v>
      </c>
      <c r="I32" s="102">
        <v>11040</v>
      </c>
    </row>
    <row r="33" spans="1:9" ht="15" customHeight="1">
      <c r="A33" s="734"/>
      <c r="B33" s="97" t="s">
        <v>32</v>
      </c>
      <c r="C33" s="98">
        <v>11613</v>
      </c>
      <c r="D33" s="98">
        <v>11559</v>
      </c>
      <c r="E33" s="98">
        <v>11464</v>
      </c>
      <c r="F33" s="100">
        <v>11378</v>
      </c>
      <c r="G33" s="100">
        <v>11278</v>
      </c>
      <c r="H33" s="101">
        <v>11189</v>
      </c>
      <c r="I33" s="102">
        <v>11128</v>
      </c>
    </row>
    <row r="34" spans="1:9" ht="5.15" customHeight="1">
      <c r="A34" s="110"/>
      <c r="B34" s="97"/>
      <c r="C34" s="98"/>
      <c r="D34" s="98"/>
      <c r="E34" s="98"/>
      <c r="F34" s="107"/>
      <c r="G34" s="107"/>
      <c r="H34" s="108"/>
      <c r="I34" s="109"/>
    </row>
    <row r="35" spans="1:9" ht="5.15" customHeight="1">
      <c r="A35" s="112"/>
      <c r="B35" s="113"/>
      <c r="C35" s="111"/>
      <c r="D35" s="111"/>
      <c r="E35" s="111"/>
      <c r="F35" s="100"/>
      <c r="G35" s="100"/>
      <c r="H35" s="101"/>
      <c r="I35" s="102"/>
    </row>
    <row r="36" spans="1:9" ht="15" customHeight="1">
      <c r="A36" s="733" t="s">
        <v>50</v>
      </c>
      <c r="B36" s="97" t="s">
        <v>29</v>
      </c>
      <c r="C36" s="106">
        <v>1065</v>
      </c>
      <c r="D36" s="106">
        <v>1063</v>
      </c>
      <c r="E36" s="106">
        <v>1061</v>
      </c>
      <c r="F36" s="100">
        <v>1053</v>
      </c>
      <c r="G36" s="100">
        <v>1049</v>
      </c>
      <c r="H36" s="101">
        <v>1043</v>
      </c>
      <c r="I36" s="102">
        <v>1033</v>
      </c>
    </row>
    <row r="37" spans="1:9" ht="15" customHeight="1">
      <c r="A37" s="734"/>
      <c r="B37" s="97" t="s">
        <v>36</v>
      </c>
      <c r="C37" s="106">
        <v>2558</v>
      </c>
      <c r="D37" s="106">
        <v>2504</v>
      </c>
      <c r="E37" s="106">
        <v>2473</v>
      </c>
      <c r="F37" s="100">
        <v>2425</v>
      </c>
      <c r="G37" s="100">
        <v>2389</v>
      </c>
      <c r="H37" s="101">
        <v>2326</v>
      </c>
      <c r="I37" s="102">
        <v>2288</v>
      </c>
    </row>
    <row r="38" spans="1:9" ht="15" customHeight="1">
      <c r="A38" s="734"/>
      <c r="B38" s="97" t="s">
        <v>31</v>
      </c>
      <c r="C38" s="106">
        <v>1198</v>
      </c>
      <c r="D38" s="106">
        <v>1167</v>
      </c>
      <c r="E38" s="106">
        <v>1141</v>
      </c>
      <c r="F38" s="100">
        <v>1119</v>
      </c>
      <c r="G38" s="100">
        <v>1093</v>
      </c>
      <c r="H38" s="101">
        <v>1075</v>
      </c>
      <c r="I38" s="102">
        <v>1060</v>
      </c>
    </row>
    <row r="39" spans="1:9" ht="15" customHeight="1">
      <c r="A39" s="734"/>
      <c r="B39" s="97" t="s">
        <v>32</v>
      </c>
      <c r="C39" s="106">
        <v>1360</v>
      </c>
      <c r="D39" s="106">
        <v>1337</v>
      </c>
      <c r="E39" s="106">
        <v>1332</v>
      </c>
      <c r="F39" s="100">
        <v>1306</v>
      </c>
      <c r="G39" s="100">
        <v>1296</v>
      </c>
      <c r="H39" s="101">
        <v>1251</v>
      </c>
      <c r="I39" s="102">
        <v>1228</v>
      </c>
    </row>
    <row r="40" spans="1:9" ht="5.15" customHeight="1">
      <c r="A40" s="103"/>
      <c r="B40" s="104"/>
      <c r="C40" s="105"/>
      <c r="D40" s="105"/>
      <c r="E40" s="105"/>
      <c r="F40" s="107"/>
      <c r="G40" s="107"/>
      <c r="H40" s="108"/>
      <c r="I40" s="109"/>
    </row>
    <row r="41" spans="1:9" ht="5.15" customHeight="1">
      <c r="A41" s="110"/>
      <c r="B41" s="97"/>
      <c r="C41" s="98"/>
      <c r="D41" s="98"/>
      <c r="E41" s="98"/>
      <c r="F41" s="100"/>
      <c r="G41" s="100"/>
      <c r="H41" s="101"/>
      <c r="I41" s="102"/>
    </row>
    <row r="42" spans="1:9" ht="15" customHeight="1">
      <c r="A42" s="733" t="s">
        <v>51</v>
      </c>
      <c r="B42" s="97" t="s">
        <v>29</v>
      </c>
      <c r="C42" s="98">
        <v>1567</v>
      </c>
      <c r="D42" s="98">
        <v>1564</v>
      </c>
      <c r="E42" s="98">
        <v>1562</v>
      </c>
      <c r="F42" s="100">
        <v>1551</v>
      </c>
      <c r="G42" s="100">
        <v>1545</v>
      </c>
      <c r="H42" s="101">
        <v>1535</v>
      </c>
      <c r="I42" s="102">
        <v>1516</v>
      </c>
    </row>
    <row r="43" spans="1:9" ht="15" customHeight="1">
      <c r="A43" s="734"/>
      <c r="B43" s="97" t="s">
        <v>36</v>
      </c>
      <c r="C43" s="98">
        <v>3558</v>
      </c>
      <c r="D43" s="98">
        <v>3460</v>
      </c>
      <c r="E43" s="98">
        <v>3389</v>
      </c>
      <c r="F43" s="100">
        <v>3304</v>
      </c>
      <c r="G43" s="100">
        <v>3242</v>
      </c>
      <c r="H43" s="101">
        <v>3131</v>
      </c>
      <c r="I43" s="102">
        <v>3061</v>
      </c>
    </row>
    <row r="44" spans="1:9" ht="15" customHeight="1">
      <c r="A44" s="734"/>
      <c r="B44" s="97" t="s">
        <v>31</v>
      </c>
      <c r="C44" s="98">
        <v>1629</v>
      </c>
      <c r="D44" s="98">
        <v>1583</v>
      </c>
      <c r="E44" s="98">
        <v>1551</v>
      </c>
      <c r="F44" s="100">
        <v>1521</v>
      </c>
      <c r="G44" s="100">
        <v>1501</v>
      </c>
      <c r="H44" s="101">
        <v>1461</v>
      </c>
      <c r="I44" s="102">
        <v>1439</v>
      </c>
    </row>
    <row r="45" spans="1:9" ht="15" customHeight="1">
      <c r="A45" s="739"/>
      <c r="B45" s="97" t="s">
        <v>32</v>
      </c>
      <c r="C45" s="98">
        <v>1929</v>
      </c>
      <c r="D45" s="98">
        <v>1877</v>
      </c>
      <c r="E45" s="98">
        <v>1838</v>
      </c>
      <c r="F45" s="100">
        <v>1783</v>
      </c>
      <c r="G45" s="100">
        <v>1741</v>
      </c>
      <c r="H45" s="101">
        <v>1670</v>
      </c>
      <c r="I45" s="102">
        <v>1622</v>
      </c>
    </row>
    <row r="46" spans="1:9" ht="5.15" customHeight="1">
      <c r="A46" s="94"/>
      <c r="B46" s="97"/>
      <c r="C46" s="98"/>
      <c r="D46" s="98"/>
      <c r="E46" s="98"/>
      <c r="F46" s="107"/>
      <c r="G46" s="107"/>
      <c r="H46" s="108"/>
      <c r="I46" s="109"/>
    </row>
    <row r="47" spans="1:9" ht="5.15" customHeight="1">
      <c r="A47" s="114"/>
      <c r="B47" s="113"/>
      <c r="C47" s="111"/>
      <c r="D47" s="111"/>
      <c r="E47" s="111"/>
      <c r="F47" s="100"/>
      <c r="G47" s="100"/>
      <c r="H47" s="101"/>
      <c r="I47" s="102"/>
    </row>
    <row r="48" spans="1:9" ht="15" customHeight="1">
      <c r="A48" s="740" t="s">
        <v>52</v>
      </c>
      <c r="B48" s="97" t="s">
        <v>29</v>
      </c>
      <c r="C48" s="106">
        <v>2617</v>
      </c>
      <c r="D48" s="106">
        <v>2618</v>
      </c>
      <c r="E48" s="106">
        <v>2604</v>
      </c>
      <c r="F48" s="100">
        <v>2603</v>
      </c>
      <c r="G48" s="100">
        <v>2585</v>
      </c>
      <c r="H48" s="101">
        <v>2554</v>
      </c>
      <c r="I48" s="102">
        <v>2542</v>
      </c>
    </row>
    <row r="49" spans="1:9" ht="15" customHeight="1">
      <c r="A49" s="739"/>
      <c r="B49" s="97" t="s">
        <v>36</v>
      </c>
      <c r="C49" s="106">
        <v>6192</v>
      </c>
      <c r="D49" s="106">
        <v>6149</v>
      </c>
      <c r="E49" s="106">
        <v>6024</v>
      </c>
      <c r="F49" s="100">
        <v>5947</v>
      </c>
      <c r="G49" s="100">
        <v>5780</v>
      </c>
      <c r="H49" s="101">
        <v>5606</v>
      </c>
      <c r="I49" s="102">
        <v>5482</v>
      </c>
    </row>
    <row r="50" spans="1:9" ht="15" customHeight="1">
      <c r="A50" s="739"/>
      <c r="B50" s="97" t="s">
        <v>31</v>
      </c>
      <c r="C50" s="106">
        <v>2949</v>
      </c>
      <c r="D50" s="106">
        <v>2946</v>
      </c>
      <c r="E50" s="106">
        <v>2899</v>
      </c>
      <c r="F50" s="100">
        <v>2865</v>
      </c>
      <c r="G50" s="100">
        <v>2789</v>
      </c>
      <c r="H50" s="101">
        <v>2713</v>
      </c>
      <c r="I50" s="102">
        <v>2650</v>
      </c>
    </row>
    <row r="51" spans="1:9" ht="15" customHeight="1">
      <c r="A51" s="739"/>
      <c r="B51" s="97" t="s">
        <v>32</v>
      </c>
      <c r="C51" s="106">
        <v>3243</v>
      </c>
      <c r="D51" s="106">
        <v>3203</v>
      </c>
      <c r="E51" s="106">
        <v>3125</v>
      </c>
      <c r="F51" s="100">
        <v>3082</v>
      </c>
      <c r="G51" s="100">
        <v>2991</v>
      </c>
      <c r="H51" s="101">
        <v>2893</v>
      </c>
      <c r="I51" s="102">
        <v>2832</v>
      </c>
    </row>
    <row r="52" spans="1:9" ht="5.15" customHeight="1">
      <c r="A52" s="115"/>
      <c r="B52" s="104"/>
      <c r="C52" s="105"/>
      <c r="D52" s="105"/>
      <c r="E52" s="105"/>
      <c r="F52" s="107"/>
      <c r="G52" s="107"/>
      <c r="H52" s="108"/>
      <c r="I52" s="109"/>
    </row>
    <row r="53" spans="1:9" ht="5.15" customHeight="1">
      <c r="A53" s="94"/>
      <c r="B53" s="97"/>
      <c r="C53" s="98"/>
      <c r="D53" s="98"/>
      <c r="E53" s="98"/>
      <c r="F53" s="100"/>
      <c r="G53" s="100"/>
      <c r="H53" s="101"/>
      <c r="I53" s="102"/>
    </row>
    <row r="54" spans="1:9" ht="15" customHeight="1">
      <c r="A54" s="733" t="s">
        <v>53</v>
      </c>
      <c r="B54" s="116" t="s">
        <v>29</v>
      </c>
      <c r="C54" s="98">
        <v>4481</v>
      </c>
      <c r="D54" s="98">
        <v>4470</v>
      </c>
      <c r="E54" s="98">
        <v>4441</v>
      </c>
      <c r="F54" s="100">
        <v>4412</v>
      </c>
      <c r="G54" s="100">
        <v>4379</v>
      </c>
      <c r="H54" s="101">
        <v>4355</v>
      </c>
      <c r="I54" s="102">
        <v>4332</v>
      </c>
    </row>
    <row r="55" spans="1:9" ht="15" customHeight="1">
      <c r="A55" s="734"/>
      <c r="B55" s="116" t="s">
        <v>36</v>
      </c>
      <c r="C55" s="98">
        <v>10368</v>
      </c>
      <c r="D55" s="98">
        <v>10196</v>
      </c>
      <c r="E55" s="98">
        <v>9988</v>
      </c>
      <c r="F55" s="100">
        <v>9776</v>
      </c>
      <c r="G55" s="100">
        <v>9541</v>
      </c>
      <c r="H55" s="101">
        <v>9321</v>
      </c>
      <c r="I55" s="102">
        <v>9081</v>
      </c>
    </row>
    <row r="56" spans="1:9" ht="15" customHeight="1">
      <c r="A56" s="734"/>
      <c r="B56" s="116" t="s">
        <v>31</v>
      </c>
      <c r="C56" s="98">
        <v>4899</v>
      </c>
      <c r="D56" s="98">
        <v>4825</v>
      </c>
      <c r="E56" s="98">
        <v>4739</v>
      </c>
      <c r="F56" s="100">
        <v>4646</v>
      </c>
      <c r="G56" s="100">
        <v>4541</v>
      </c>
      <c r="H56" s="101">
        <v>4434</v>
      </c>
      <c r="I56" s="102">
        <v>4318</v>
      </c>
    </row>
    <row r="57" spans="1:9" ht="15" customHeight="1">
      <c r="A57" s="734"/>
      <c r="B57" s="116" t="s">
        <v>32</v>
      </c>
      <c r="C57" s="98">
        <v>5469</v>
      </c>
      <c r="D57" s="98">
        <v>5371</v>
      </c>
      <c r="E57" s="98">
        <v>5249</v>
      </c>
      <c r="F57" s="100">
        <v>5130</v>
      </c>
      <c r="G57" s="100">
        <v>5000</v>
      </c>
      <c r="H57" s="101">
        <v>4887</v>
      </c>
      <c r="I57" s="102">
        <v>4763</v>
      </c>
    </row>
    <row r="58" spans="1:9" ht="4.5" customHeight="1">
      <c r="A58" s="103"/>
      <c r="B58" s="117"/>
      <c r="C58" s="118"/>
      <c r="D58" s="118"/>
      <c r="E58" s="118"/>
      <c r="F58" s="107"/>
      <c r="G58" s="107"/>
      <c r="H58" s="108"/>
      <c r="I58" s="109"/>
    </row>
    <row r="59" spans="1:9" s="124" customFormat="1" ht="5.15" customHeight="1">
      <c r="A59" s="119"/>
      <c r="B59" s="120"/>
      <c r="C59" s="121"/>
      <c r="D59" s="121"/>
      <c r="E59" s="121"/>
      <c r="F59" s="106"/>
      <c r="G59" s="106"/>
      <c r="H59" s="122"/>
      <c r="I59" s="123"/>
    </row>
    <row r="60" spans="1:9" s="124" customFormat="1" ht="15" customHeight="1">
      <c r="A60" s="733" t="s">
        <v>710</v>
      </c>
      <c r="B60" s="116" t="s">
        <v>29</v>
      </c>
      <c r="C60" s="125">
        <v>79661</v>
      </c>
      <c r="D60" s="125">
        <v>80930</v>
      </c>
      <c r="E60" s="125">
        <v>81749</v>
      </c>
      <c r="F60" s="125">
        <v>83280</v>
      </c>
      <c r="G60" s="125">
        <v>84922</v>
      </c>
      <c r="H60" s="122">
        <v>86598</v>
      </c>
      <c r="I60" s="123">
        <v>87716</v>
      </c>
    </row>
    <row r="61" spans="1:9" s="124" customFormat="1" ht="15" customHeight="1">
      <c r="A61" s="734"/>
      <c r="B61" s="116" t="s">
        <v>36</v>
      </c>
      <c r="C61" s="125">
        <v>184174</v>
      </c>
      <c r="D61" s="125">
        <v>184929</v>
      </c>
      <c r="E61" s="125">
        <v>185147</v>
      </c>
      <c r="F61" s="100">
        <v>186012</v>
      </c>
      <c r="G61" s="100">
        <v>187182</v>
      </c>
      <c r="H61" s="101">
        <v>188465</v>
      </c>
      <c r="I61" s="102">
        <v>188969</v>
      </c>
    </row>
    <row r="62" spans="1:9" s="124" customFormat="1" ht="15" customHeight="1">
      <c r="A62" s="734"/>
      <c r="B62" s="116" t="s">
        <v>31</v>
      </c>
      <c r="C62" s="125">
        <v>91707</v>
      </c>
      <c r="D62" s="125">
        <v>92088</v>
      </c>
      <c r="E62" s="125">
        <v>92285</v>
      </c>
      <c r="F62" s="125">
        <v>92883</v>
      </c>
      <c r="G62" s="125">
        <v>93524</v>
      </c>
      <c r="H62" s="122">
        <v>94333</v>
      </c>
      <c r="I62" s="123">
        <v>94762</v>
      </c>
    </row>
    <row r="63" spans="1:9" s="124" customFormat="1" ht="15" customHeight="1">
      <c r="A63" s="734"/>
      <c r="B63" s="116" t="s">
        <v>32</v>
      </c>
      <c r="C63" s="125">
        <v>92467</v>
      </c>
      <c r="D63" s="125">
        <v>92841</v>
      </c>
      <c r="E63" s="125">
        <v>92862</v>
      </c>
      <c r="F63" s="125">
        <v>93129</v>
      </c>
      <c r="G63" s="125">
        <v>93658</v>
      </c>
      <c r="H63" s="122">
        <v>94132</v>
      </c>
      <c r="I63" s="123">
        <v>94207</v>
      </c>
    </row>
    <row r="64" spans="1:9" ht="5.15" customHeight="1" thickBot="1">
      <c r="A64" s="126"/>
      <c r="B64" s="127"/>
      <c r="C64" s="128"/>
      <c r="D64" s="128"/>
      <c r="E64" s="128"/>
      <c r="F64" s="128"/>
      <c r="G64" s="128"/>
      <c r="H64" s="129"/>
      <c r="I64" s="129"/>
    </row>
    <row r="65" spans="1:9" s="130" customFormat="1" ht="15" customHeight="1">
      <c r="A65" s="741"/>
      <c r="B65" s="741"/>
      <c r="C65" s="741"/>
      <c r="D65" s="741"/>
      <c r="E65" s="741"/>
      <c r="F65" s="741"/>
      <c r="H65" s="131"/>
      <c r="I65" s="132" t="s">
        <v>65</v>
      </c>
    </row>
    <row r="66" spans="1:9">
      <c r="A66" s="737"/>
      <c r="B66" s="737"/>
      <c r="C66" s="737"/>
      <c r="D66" s="737"/>
      <c r="E66" s="737"/>
      <c r="F66" s="737"/>
    </row>
    <row r="67" spans="1:9">
      <c r="A67" s="134"/>
      <c r="B67" s="134"/>
      <c r="C67" s="134"/>
      <c r="D67" s="134"/>
      <c r="E67" s="134"/>
      <c r="F67" s="134"/>
    </row>
    <row r="68" spans="1:9">
      <c r="A68" s="738" t="s">
        <v>66</v>
      </c>
      <c r="B68" s="738"/>
      <c r="C68" s="738"/>
      <c r="D68" s="738"/>
      <c r="E68" s="738"/>
      <c r="F68" s="738"/>
    </row>
    <row r="69" spans="1:9">
      <c r="A69" s="135"/>
      <c r="B69" s="136"/>
      <c r="C69" s="137"/>
      <c r="D69" s="138"/>
      <c r="E69" s="138"/>
    </row>
    <row r="70" spans="1:9">
      <c r="A70" s="135"/>
      <c r="B70" s="136"/>
      <c r="C70" s="137"/>
      <c r="D70" s="138"/>
      <c r="E70" s="138"/>
    </row>
    <row r="71" spans="1:9">
      <c r="A71" s="135"/>
      <c r="B71" s="136"/>
      <c r="C71" s="137"/>
      <c r="D71" s="138"/>
      <c r="E71" s="138"/>
    </row>
    <row r="72" spans="1:9">
      <c r="A72" s="135"/>
      <c r="B72" s="136"/>
      <c r="C72" s="137"/>
      <c r="D72" s="138"/>
      <c r="E72" s="138"/>
    </row>
    <row r="73" spans="1:9">
      <c r="A73" s="135"/>
      <c r="B73" s="136"/>
      <c r="C73" s="137"/>
      <c r="D73" s="138"/>
      <c r="E73" s="138"/>
    </row>
    <row r="74" spans="1:9">
      <c r="A74" s="135"/>
      <c r="B74" s="136"/>
      <c r="C74" s="137"/>
      <c r="D74" s="138"/>
      <c r="E74" s="138"/>
    </row>
    <row r="75" spans="1:9">
      <c r="A75" s="135"/>
      <c r="B75" s="136"/>
      <c r="C75" s="137"/>
      <c r="D75" s="138"/>
      <c r="E75" s="138"/>
    </row>
    <row r="76" spans="1:9">
      <c r="A76" s="135"/>
      <c r="B76" s="136"/>
      <c r="C76" s="137"/>
      <c r="D76" s="138"/>
      <c r="E76" s="138"/>
    </row>
    <row r="77" spans="1:9">
      <c r="A77" s="135"/>
      <c r="B77" s="136"/>
      <c r="C77" s="137"/>
      <c r="D77" s="138"/>
      <c r="E77" s="138"/>
    </row>
    <row r="78" spans="1:9">
      <c r="A78" s="135"/>
      <c r="B78" s="136"/>
      <c r="C78" s="137"/>
      <c r="D78" s="138"/>
      <c r="E78" s="138"/>
    </row>
    <row r="79" spans="1:9">
      <c r="A79" s="135"/>
      <c r="B79" s="136"/>
      <c r="C79" s="137"/>
      <c r="D79" s="138"/>
      <c r="E79" s="138"/>
    </row>
    <row r="80" spans="1:9">
      <c r="A80" s="135"/>
      <c r="B80" s="136"/>
      <c r="C80" s="137"/>
      <c r="D80" s="138"/>
      <c r="E80" s="138"/>
    </row>
    <row r="81" spans="1:5">
      <c r="A81" s="135"/>
      <c r="B81" s="136"/>
      <c r="C81" s="137"/>
      <c r="D81" s="138"/>
      <c r="E81" s="138"/>
    </row>
    <row r="82" spans="1:5">
      <c r="A82" s="135"/>
      <c r="B82" s="136"/>
      <c r="C82" s="137"/>
      <c r="D82" s="138"/>
      <c r="E82" s="138"/>
    </row>
    <row r="83" spans="1:5">
      <c r="A83" s="135"/>
      <c r="B83" s="136"/>
      <c r="C83" s="137"/>
      <c r="D83" s="138"/>
      <c r="E83" s="138"/>
    </row>
    <row r="84" spans="1:5">
      <c r="A84" s="135"/>
      <c r="B84" s="136"/>
      <c r="C84" s="137"/>
      <c r="D84" s="138"/>
      <c r="E84" s="138"/>
    </row>
    <row r="85" spans="1:5">
      <c r="A85" s="135"/>
      <c r="B85" s="136"/>
      <c r="C85" s="137"/>
      <c r="D85" s="138"/>
      <c r="E85" s="138"/>
    </row>
    <row r="86" spans="1:5">
      <c r="A86" s="135"/>
      <c r="B86" s="136"/>
      <c r="C86" s="137"/>
      <c r="D86" s="138"/>
      <c r="E86" s="138"/>
    </row>
    <row r="87" spans="1:5">
      <c r="A87" s="135"/>
      <c r="B87" s="136"/>
      <c r="C87" s="137"/>
      <c r="D87" s="138"/>
      <c r="E87" s="138"/>
    </row>
    <row r="88" spans="1:5">
      <c r="A88" s="135"/>
      <c r="B88" s="136"/>
      <c r="C88" s="137"/>
      <c r="D88" s="138"/>
      <c r="E88" s="138"/>
    </row>
    <row r="89" spans="1:5">
      <c r="A89" s="135"/>
      <c r="B89" s="136"/>
      <c r="C89" s="137"/>
      <c r="D89" s="138"/>
      <c r="E89" s="138"/>
    </row>
    <row r="90" spans="1:5">
      <c r="A90" s="135"/>
      <c r="B90" s="136"/>
      <c r="C90" s="137"/>
      <c r="D90" s="138"/>
      <c r="E90" s="138"/>
    </row>
    <row r="91" spans="1:5">
      <c r="A91" s="135"/>
      <c r="B91" s="136"/>
      <c r="C91" s="137"/>
      <c r="D91" s="138"/>
      <c r="E91" s="138"/>
    </row>
    <row r="92" spans="1:5">
      <c r="A92" s="135"/>
      <c r="B92" s="136"/>
      <c r="C92" s="137"/>
      <c r="D92" s="138"/>
      <c r="E92" s="138"/>
    </row>
    <row r="93" spans="1:5">
      <c r="A93" s="135"/>
      <c r="B93" s="136"/>
      <c r="C93" s="137"/>
      <c r="D93" s="138"/>
      <c r="E93" s="138"/>
    </row>
    <row r="94" spans="1:5">
      <c r="A94" s="135"/>
      <c r="B94" s="136"/>
      <c r="C94" s="137"/>
      <c r="D94" s="138"/>
      <c r="E94" s="138"/>
    </row>
    <row r="95" spans="1:5">
      <c r="A95" s="135"/>
      <c r="B95" s="136"/>
      <c r="C95" s="137"/>
      <c r="D95" s="138"/>
      <c r="E95" s="138"/>
    </row>
    <row r="96" spans="1:5">
      <c r="A96" s="135"/>
      <c r="B96" s="136"/>
      <c r="C96" s="137"/>
      <c r="D96" s="138"/>
      <c r="E96" s="138"/>
    </row>
    <row r="97" spans="1:5">
      <c r="A97" s="135"/>
      <c r="B97" s="136"/>
      <c r="C97" s="137"/>
      <c r="D97" s="138"/>
      <c r="E97" s="138"/>
    </row>
    <row r="98" spans="1:5">
      <c r="A98" s="135"/>
      <c r="B98" s="136"/>
      <c r="C98" s="137"/>
      <c r="D98" s="138"/>
      <c r="E98" s="138"/>
    </row>
    <row r="99" spans="1:5">
      <c r="A99" s="135"/>
      <c r="B99" s="136"/>
      <c r="C99" s="137"/>
      <c r="D99" s="138"/>
      <c r="E99" s="138"/>
    </row>
    <row r="100" spans="1:5">
      <c r="A100" s="135"/>
      <c r="B100" s="136"/>
      <c r="C100" s="137"/>
      <c r="D100" s="138"/>
      <c r="E100" s="138"/>
    </row>
    <row r="101" spans="1:5">
      <c r="A101" s="135"/>
      <c r="B101" s="136"/>
      <c r="C101" s="137"/>
      <c r="D101" s="138"/>
      <c r="E101" s="138"/>
    </row>
    <row r="102" spans="1:5">
      <c r="C102" s="141"/>
      <c r="D102" s="142"/>
      <c r="E102" s="142"/>
    </row>
    <row r="103" spans="1:5">
      <c r="C103" s="141"/>
      <c r="D103" s="142"/>
      <c r="E103" s="142"/>
    </row>
    <row r="104" spans="1:5">
      <c r="C104" s="141"/>
      <c r="D104" s="142"/>
      <c r="E104" s="142"/>
    </row>
    <row r="105" spans="1:5">
      <c r="C105" s="141"/>
      <c r="D105" s="142"/>
      <c r="E105" s="142"/>
    </row>
    <row r="106" spans="1:5">
      <c r="C106" s="141"/>
      <c r="D106" s="142"/>
      <c r="E106" s="142"/>
    </row>
    <row r="107" spans="1:5">
      <c r="C107" s="141"/>
      <c r="D107" s="142"/>
      <c r="E107" s="142"/>
    </row>
  </sheetData>
  <mergeCells count="14">
    <mergeCell ref="A66:F66"/>
    <mergeCell ref="A68:F68"/>
    <mergeCell ref="A36:A39"/>
    <mergeCell ref="A42:A45"/>
    <mergeCell ref="A48:A51"/>
    <mergeCell ref="A54:A57"/>
    <mergeCell ref="A60:A63"/>
    <mergeCell ref="A65:F65"/>
    <mergeCell ref="A30:A33"/>
    <mergeCell ref="A4:B4"/>
    <mergeCell ref="A6:A9"/>
    <mergeCell ref="A12:A15"/>
    <mergeCell ref="A18:A21"/>
    <mergeCell ref="A24:A27"/>
  </mergeCells>
  <phoneticPr fontId="2"/>
  <pageMargins left="0.59055118110236227" right="0.39370078740157483" top="0.70866141732283472" bottom="0.59055118110236227" header="0.31496062992125984" footer="0.51181102362204722"/>
  <pageSetup paperSize="9" firstPageNumber="14" orientation="portrait" r:id="rId1"/>
  <headerFooter alignWithMargins="0">
    <evenHeader>&amp;L２　人　　口</evenHeader>
    <evenFooter>&amp;C-　&amp;P　-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C119"/>
  <sheetViews>
    <sheetView view="pageBreakPreview" zoomScale="99" zoomScaleNormal="100" zoomScaleSheetLayoutView="99" workbookViewId="0">
      <selection activeCell="AO27" sqref="AO27:AP27"/>
    </sheetView>
  </sheetViews>
  <sheetFormatPr defaultColWidth="9" defaultRowHeight="12"/>
  <cols>
    <col min="1" max="1" width="11.90625" style="181" bestFit="1" customWidth="1"/>
    <col min="2" max="2" width="5.7265625" style="182" customWidth="1"/>
    <col min="3" max="6" width="7.6328125" style="182" customWidth="1"/>
    <col min="7" max="7" width="11.90625" style="181" bestFit="1" customWidth="1"/>
    <col min="8" max="8" width="5.6328125" style="182" customWidth="1"/>
    <col min="9" max="11" width="7.6328125" style="182" customWidth="1"/>
    <col min="12" max="12" width="7.6328125" style="153" customWidth="1"/>
    <col min="13" max="13" width="11.90625" style="180" bestFit="1" customWidth="1"/>
    <col min="14" max="14" width="5.6328125" style="182" customWidth="1"/>
    <col min="15" max="18" width="7.6328125" style="182" customWidth="1"/>
    <col min="19" max="19" width="11.90625" style="181" bestFit="1" customWidth="1"/>
    <col min="20" max="20" width="5.6328125" style="182" customWidth="1"/>
    <col min="21" max="21" width="7.6328125" style="182" customWidth="1"/>
    <col min="22" max="22" width="8" style="182" customWidth="1"/>
    <col min="23" max="24" width="7.6328125" style="182" customWidth="1"/>
    <col min="25" max="25" width="11.90625" style="182" customWidth="1"/>
    <col min="26" max="26" width="5.6328125" style="182" customWidth="1"/>
    <col min="27" max="27" width="7.7265625" style="182" customWidth="1"/>
    <col min="28" max="30" width="7.6328125" style="182" customWidth="1"/>
    <col min="31" max="31" width="11.90625" style="182" customWidth="1"/>
    <col min="32" max="32" width="5.6328125" style="182" customWidth="1"/>
    <col min="33" max="36" width="7.6328125" style="182" customWidth="1"/>
    <col min="37" max="37" width="11.90625" style="182" customWidth="1"/>
    <col min="38" max="38" width="5.6328125" style="182" customWidth="1"/>
    <col min="39" max="39" width="7.6328125" style="182" customWidth="1"/>
    <col min="40" max="40" width="9.08984375" style="182" customWidth="1"/>
    <col min="41" max="41" width="10.26953125" style="182" customWidth="1"/>
    <col min="42" max="48" width="7.6328125" style="182" customWidth="1"/>
    <col min="49" max="16384" width="9" style="182"/>
  </cols>
  <sheetData>
    <row r="1" spans="1:55" s="143" customFormat="1" ht="18.75" customHeight="1">
      <c r="A1" s="746" t="s">
        <v>67</v>
      </c>
      <c r="B1" s="746"/>
      <c r="C1" s="746"/>
      <c r="D1" s="746"/>
      <c r="E1" s="746"/>
      <c r="F1" s="746"/>
      <c r="G1" s="746"/>
      <c r="L1" s="144"/>
      <c r="M1" s="747" t="s">
        <v>68</v>
      </c>
      <c r="N1" s="747"/>
      <c r="O1" s="747"/>
      <c r="P1" s="747"/>
      <c r="Q1" s="747"/>
      <c r="R1" s="747"/>
      <c r="S1" s="747"/>
      <c r="T1" s="144"/>
      <c r="U1" s="144"/>
      <c r="V1" s="144"/>
      <c r="W1" s="144"/>
      <c r="X1" s="144"/>
      <c r="Y1" s="747" t="s">
        <v>69</v>
      </c>
      <c r="Z1" s="747"/>
      <c r="AA1" s="747"/>
      <c r="AB1" s="747"/>
      <c r="AC1" s="747"/>
      <c r="AD1" s="747"/>
      <c r="AE1" s="747"/>
      <c r="AF1" s="144"/>
      <c r="AG1" s="144"/>
      <c r="AH1" s="144"/>
      <c r="AI1" s="144"/>
      <c r="AJ1" s="144"/>
      <c r="AK1" s="747" t="s">
        <v>70</v>
      </c>
      <c r="AL1" s="747"/>
      <c r="AM1" s="747"/>
      <c r="AN1" s="747"/>
      <c r="AO1" s="747"/>
      <c r="AP1" s="747"/>
      <c r="AQ1" s="747"/>
      <c r="AR1" s="747"/>
      <c r="AS1" s="747"/>
      <c r="AT1" s="747"/>
      <c r="AU1" s="747"/>
      <c r="AV1" s="747"/>
      <c r="AW1" s="747"/>
    </row>
    <row r="2" spans="1:55" s="146" customFormat="1" ht="16.5" customHeight="1" thickBot="1">
      <c r="A2" s="145"/>
      <c r="G2" s="145"/>
      <c r="L2" s="147" t="s">
        <v>71</v>
      </c>
      <c r="M2" s="148"/>
      <c r="S2" s="145"/>
      <c r="X2" s="147" t="s">
        <v>71</v>
      </c>
      <c r="AJ2" s="147" t="s">
        <v>71</v>
      </c>
      <c r="AK2" s="146" t="s">
        <v>72</v>
      </c>
      <c r="AP2" s="147" t="s">
        <v>71</v>
      </c>
      <c r="AQ2" s="147"/>
      <c r="AR2" s="147"/>
      <c r="AS2" s="147"/>
      <c r="AT2" s="147"/>
      <c r="AU2" s="147"/>
      <c r="AV2" s="147"/>
      <c r="AX2" s="149" t="s">
        <v>7</v>
      </c>
      <c r="AY2" s="149"/>
      <c r="AZ2" s="149"/>
    </row>
    <row r="3" spans="1:55" s="153" customFormat="1" ht="18.75" customHeight="1" thickBot="1">
      <c r="A3" s="150"/>
      <c r="B3" s="151" t="s">
        <v>73</v>
      </c>
      <c r="C3" s="748" t="s">
        <v>74</v>
      </c>
      <c r="D3" s="750" t="s">
        <v>75</v>
      </c>
      <c r="E3" s="750"/>
      <c r="F3" s="751"/>
      <c r="G3" s="431"/>
      <c r="H3" s="432" t="s">
        <v>73</v>
      </c>
      <c r="I3" s="742" t="s">
        <v>74</v>
      </c>
      <c r="J3" s="745" t="s">
        <v>75</v>
      </c>
      <c r="K3" s="752"/>
      <c r="L3" s="752"/>
      <c r="M3" s="431"/>
      <c r="N3" s="432" t="s">
        <v>73</v>
      </c>
      <c r="O3" s="742" t="s">
        <v>74</v>
      </c>
      <c r="P3" s="744" t="s">
        <v>75</v>
      </c>
      <c r="Q3" s="744"/>
      <c r="R3" s="753"/>
      <c r="S3" s="431"/>
      <c r="T3" s="432" t="s">
        <v>73</v>
      </c>
      <c r="U3" s="742" t="s">
        <v>74</v>
      </c>
      <c r="V3" s="744" t="s">
        <v>75</v>
      </c>
      <c r="W3" s="744"/>
      <c r="X3" s="745"/>
      <c r="Y3" s="431"/>
      <c r="Z3" s="432" t="s">
        <v>73</v>
      </c>
      <c r="AA3" s="742" t="s">
        <v>74</v>
      </c>
      <c r="AB3" s="744" t="s">
        <v>75</v>
      </c>
      <c r="AC3" s="744"/>
      <c r="AD3" s="753"/>
      <c r="AE3" s="431"/>
      <c r="AF3" s="432" t="s">
        <v>73</v>
      </c>
      <c r="AG3" s="742" t="s">
        <v>74</v>
      </c>
      <c r="AH3" s="744" t="s">
        <v>75</v>
      </c>
      <c r="AI3" s="744"/>
      <c r="AJ3" s="745"/>
      <c r="AK3" s="431"/>
      <c r="AL3" s="432" t="s">
        <v>73</v>
      </c>
      <c r="AM3" s="754" t="s">
        <v>74</v>
      </c>
      <c r="AN3" s="745" t="s">
        <v>75</v>
      </c>
      <c r="AO3" s="752"/>
      <c r="AP3" s="752"/>
      <c r="AQ3" s="152"/>
      <c r="AR3" s="152"/>
      <c r="AS3" s="152"/>
      <c r="AT3" s="152"/>
      <c r="AU3" s="152"/>
      <c r="AV3" s="152"/>
      <c r="AX3" s="154"/>
      <c r="AY3" s="155"/>
      <c r="AZ3" s="156" t="s">
        <v>29</v>
      </c>
      <c r="BA3" s="157" t="s">
        <v>30</v>
      </c>
      <c r="BB3" s="157" t="s">
        <v>31</v>
      </c>
      <c r="BC3" s="157" t="s">
        <v>32</v>
      </c>
    </row>
    <row r="4" spans="1:55" s="153" customFormat="1" ht="18.75" customHeight="1" thickTop="1">
      <c r="A4" s="158" t="s">
        <v>76</v>
      </c>
      <c r="B4" s="159"/>
      <c r="C4" s="749"/>
      <c r="D4" s="160" t="s">
        <v>77</v>
      </c>
      <c r="E4" s="160" t="s">
        <v>78</v>
      </c>
      <c r="F4" s="161" t="s">
        <v>79</v>
      </c>
      <c r="G4" s="433" t="s">
        <v>76</v>
      </c>
      <c r="H4" s="434"/>
      <c r="I4" s="743"/>
      <c r="J4" s="435" t="s">
        <v>77</v>
      </c>
      <c r="K4" s="435" t="s">
        <v>78</v>
      </c>
      <c r="L4" s="552" t="s">
        <v>79</v>
      </c>
      <c r="M4" s="433" t="s">
        <v>76</v>
      </c>
      <c r="N4" s="434"/>
      <c r="O4" s="743"/>
      <c r="P4" s="435" t="s">
        <v>77</v>
      </c>
      <c r="Q4" s="435" t="s">
        <v>78</v>
      </c>
      <c r="R4" s="439" t="s">
        <v>79</v>
      </c>
      <c r="S4" s="433" t="s">
        <v>76</v>
      </c>
      <c r="T4" s="434"/>
      <c r="U4" s="743"/>
      <c r="V4" s="435" t="s">
        <v>77</v>
      </c>
      <c r="W4" s="435" t="s">
        <v>78</v>
      </c>
      <c r="X4" s="552" t="s">
        <v>79</v>
      </c>
      <c r="Y4" s="433" t="s">
        <v>76</v>
      </c>
      <c r="Z4" s="434"/>
      <c r="AA4" s="743"/>
      <c r="AB4" s="435" t="s">
        <v>77</v>
      </c>
      <c r="AC4" s="435" t="s">
        <v>78</v>
      </c>
      <c r="AD4" s="439" t="s">
        <v>79</v>
      </c>
      <c r="AE4" s="433" t="s">
        <v>76</v>
      </c>
      <c r="AF4" s="434"/>
      <c r="AG4" s="743"/>
      <c r="AH4" s="435" t="s">
        <v>77</v>
      </c>
      <c r="AI4" s="435" t="s">
        <v>78</v>
      </c>
      <c r="AJ4" s="552" t="s">
        <v>79</v>
      </c>
      <c r="AK4" s="433" t="s">
        <v>76</v>
      </c>
      <c r="AL4" s="434"/>
      <c r="AM4" s="755"/>
      <c r="AN4" s="435" t="s">
        <v>77</v>
      </c>
      <c r="AO4" s="435" t="s">
        <v>78</v>
      </c>
      <c r="AP4" s="552" t="s">
        <v>79</v>
      </c>
      <c r="AQ4" s="152"/>
      <c r="AR4" s="152"/>
      <c r="AS4" s="152"/>
      <c r="AT4" s="152"/>
      <c r="AU4" s="152"/>
      <c r="AV4" s="152"/>
      <c r="AX4" s="154"/>
      <c r="AY4" s="162" t="s">
        <v>80</v>
      </c>
      <c r="AZ4" s="163">
        <v>579</v>
      </c>
      <c r="BA4" s="164">
        <f>BB4+BC4</f>
        <v>1466</v>
      </c>
      <c r="BB4" s="164">
        <v>724</v>
      </c>
      <c r="BC4" s="164">
        <v>742</v>
      </c>
    </row>
    <row r="5" spans="1:55" s="167" customFormat="1" ht="23.15" customHeight="1">
      <c r="A5" s="756" t="s">
        <v>81</v>
      </c>
      <c r="B5" s="757"/>
      <c r="C5" s="165">
        <v>753</v>
      </c>
      <c r="D5" s="165">
        <v>1526</v>
      </c>
      <c r="E5" s="165">
        <v>759</v>
      </c>
      <c r="F5" s="166">
        <v>767</v>
      </c>
      <c r="G5" s="756" t="s">
        <v>284</v>
      </c>
      <c r="H5" s="757"/>
      <c r="I5" s="427">
        <v>619</v>
      </c>
      <c r="J5" s="427">
        <v>991</v>
      </c>
      <c r="K5" s="427">
        <v>580</v>
      </c>
      <c r="L5" s="427">
        <v>411</v>
      </c>
      <c r="M5" s="814" t="s">
        <v>285</v>
      </c>
      <c r="N5" s="770"/>
      <c r="O5" s="555">
        <v>322</v>
      </c>
      <c r="P5" s="555">
        <v>864</v>
      </c>
      <c r="Q5" s="555">
        <v>409</v>
      </c>
      <c r="R5" s="555">
        <v>455</v>
      </c>
      <c r="S5" s="815" t="s">
        <v>286</v>
      </c>
      <c r="T5" s="816"/>
      <c r="U5" s="555">
        <v>73</v>
      </c>
      <c r="V5" s="555">
        <v>189</v>
      </c>
      <c r="W5" s="555">
        <v>96</v>
      </c>
      <c r="X5" s="555">
        <v>93</v>
      </c>
      <c r="Y5" s="817" t="s">
        <v>287</v>
      </c>
      <c r="Z5" s="818"/>
      <c r="AA5" s="555">
        <v>407</v>
      </c>
      <c r="AB5" s="555">
        <v>902</v>
      </c>
      <c r="AC5" s="555">
        <v>481</v>
      </c>
      <c r="AD5" s="559">
        <v>421</v>
      </c>
      <c r="AE5" s="814" t="s">
        <v>288</v>
      </c>
      <c r="AF5" s="770"/>
      <c r="AG5" s="555">
        <v>588</v>
      </c>
      <c r="AH5" s="555">
        <v>1352</v>
      </c>
      <c r="AI5" s="555">
        <v>659</v>
      </c>
      <c r="AJ5" s="555">
        <v>693</v>
      </c>
      <c r="AK5" s="807" t="s">
        <v>289</v>
      </c>
      <c r="AL5" s="808"/>
      <c r="AM5" s="436" t="s">
        <v>290</v>
      </c>
      <c r="AN5" s="554" t="s">
        <v>290</v>
      </c>
      <c r="AO5" s="436" t="s">
        <v>290</v>
      </c>
      <c r="AP5" s="436" t="s">
        <v>290</v>
      </c>
      <c r="AQ5" s="165"/>
      <c r="AR5" s="165"/>
      <c r="AS5" s="165"/>
      <c r="AT5" s="165"/>
      <c r="AU5" s="165"/>
      <c r="AV5" s="165"/>
      <c r="AX5" s="50" t="s">
        <v>37</v>
      </c>
      <c r="AY5" s="45" t="s">
        <v>38</v>
      </c>
      <c r="AZ5" s="46">
        <v>625</v>
      </c>
      <c r="BA5" s="164">
        <f t="shared" ref="BA5:BA11" si="0">BB5+BC5</f>
        <v>1557</v>
      </c>
      <c r="BB5" s="47">
        <v>772</v>
      </c>
      <c r="BC5" s="47">
        <v>785</v>
      </c>
    </row>
    <row r="6" spans="1:55" s="167" customFormat="1" ht="23.15" customHeight="1">
      <c r="A6" s="756" t="s">
        <v>88</v>
      </c>
      <c r="B6" s="757"/>
      <c r="C6" s="165">
        <v>569</v>
      </c>
      <c r="D6" s="165">
        <v>1259</v>
      </c>
      <c r="E6" s="165">
        <v>621</v>
      </c>
      <c r="F6" s="166">
        <v>638</v>
      </c>
      <c r="G6" s="756" t="s">
        <v>291</v>
      </c>
      <c r="H6" s="757"/>
      <c r="I6" s="165">
        <v>277</v>
      </c>
      <c r="J6" s="165">
        <v>433</v>
      </c>
      <c r="K6" s="165">
        <v>227</v>
      </c>
      <c r="L6" s="165">
        <v>206</v>
      </c>
      <c r="M6" s="758" t="s">
        <v>292</v>
      </c>
      <c r="N6" s="759"/>
      <c r="O6" s="448">
        <v>909</v>
      </c>
      <c r="P6" s="175">
        <v>2270</v>
      </c>
      <c r="Q6" s="175">
        <v>1173</v>
      </c>
      <c r="R6" s="175">
        <v>1097</v>
      </c>
      <c r="S6" s="760" t="s">
        <v>293</v>
      </c>
      <c r="T6" s="761"/>
      <c r="U6" s="560" t="s">
        <v>290</v>
      </c>
      <c r="V6" s="561" t="s">
        <v>290</v>
      </c>
      <c r="W6" s="561" t="s">
        <v>290</v>
      </c>
      <c r="X6" s="561" t="s">
        <v>290</v>
      </c>
      <c r="Y6" s="762" t="s">
        <v>294</v>
      </c>
      <c r="Z6" s="763"/>
      <c r="AA6" s="436">
        <v>161</v>
      </c>
      <c r="AB6" s="436">
        <v>417</v>
      </c>
      <c r="AC6" s="436">
        <v>202</v>
      </c>
      <c r="AD6" s="436">
        <v>215</v>
      </c>
      <c r="AE6" s="764" t="s">
        <v>295</v>
      </c>
      <c r="AF6" s="765"/>
      <c r="AG6" s="175">
        <v>108</v>
      </c>
      <c r="AH6" s="175">
        <v>208</v>
      </c>
      <c r="AI6" s="175">
        <v>118</v>
      </c>
      <c r="AJ6" s="175">
        <v>90</v>
      </c>
      <c r="AK6" s="768" t="s">
        <v>296</v>
      </c>
      <c r="AL6" s="767"/>
      <c r="AM6" s="556">
        <v>17</v>
      </c>
      <c r="AN6" s="436">
        <v>52</v>
      </c>
      <c r="AO6" s="436">
        <v>25</v>
      </c>
      <c r="AP6" s="436">
        <v>27</v>
      </c>
      <c r="AQ6" s="165"/>
      <c r="AR6" s="165"/>
      <c r="AS6" s="165"/>
      <c r="AT6" s="165"/>
      <c r="AU6" s="165"/>
      <c r="AV6" s="165"/>
      <c r="AX6" s="168"/>
      <c r="AY6" s="45" t="s">
        <v>95</v>
      </c>
      <c r="AZ6" s="46">
        <v>298</v>
      </c>
      <c r="BA6" s="164">
        <f t="shared" si="0"/>
        <v>622</v>
      </c>
      <c r="BB6" s="47">
        <v>335</v>
      </c>
      <c r="BC6" s="47">
        <v>287</v>
      </c>
    </row>
    <row r="7" spans="1:55" s="167" customFormat="1" ht="23.15" customHeight="1" thickBot="1">
      <c r="A7" s="756" t="s">
        <v>96</v>
      </c>
      <c r="B7" s="757"/>
      <c r="C7" s="165">
        <v>310</v>
      </c>
      <c r="D7" s="165">
        <v>627</v>
      </c>
      <c r="E7" s="165">
        <v>312</v>
      </c>
      <c r="F7" s="166">
        <v>315</v>
      </c>
      <c r="G7" s="775" t="s">
        <v>82</v>
      </c>
      <c r="H7" s="759"/>
      <c r="I7" s="165">
        <v>952</v>
      </c>
      <c r="J7" s="175">
        <v>1654</v>
      </c>
      <c r="K7" s="175">
        <v>891</v>
      </c>
      <c r="L7" s="175">
        <v>763</v>
      </c>
      <c r="M7" s="768" t="s">
        <v>83</v>
      </c>
      <c r="N7" s="767"/>
      <c r="O7" s="448">
        <v>172</v>
      </c>
      <c r="P7" s="175">
        <v>453</v>
      </c>
      <c r="Q7" s="175">
        <v>219</v>
      </c>
      <c r="R7" s="440">
        <v>234</v>
      </c>
      <c r="S7" s="776" t="s">
        <v>84</v>
      </c>
      <c r="T7" s="777"/>
      <c r="U7" s="449">
        <f>SUM(I32:I36,O5:O36,U5:U6)</f>
        <v>12493</v>
      </c>
      <c r="V7" s="449">
        <f>SUM(J32:J36,P5:P36,V5:V6)</f>
        <v>29243</v>
      </c>
      <c r="W7" s="449">
        <f>SUM(K32:K36,Q5:Q36,W5:W6)</f>
        <v>14739</v>
      </c>
      <c r="X7" s="449">
        <f>SUM(L32:L36,R5:R36,X5:X6)</f>
        <v>14504</v>
      </c>
      <c r="Y7" s="771" t="s">
        <v>85</v>
      </c>
      <c r="Z7" s="772"/>
      <c r="AA7" s="436">
        <v>233</v>
      </c>
      <c r="AB7" s="436">
        <v>577</v>
      </c>
      <c r="AC7" s="436">
        <v>286</v>
      </c>
      <c r="AD7" s="442">
        <v>291</v>
      </c>
      <c r="AE7" s="773" t="s">
        <v>86</v>
      </c>
      <c r="AF7" s="774"/>
      <c r="AG7" s="443">
        <v>352</v>
      </c>
      <c r="AH7" s="175">
        <v>838</v>
      </c>
      <c r="AI7" s="443">
        <v>416</v>
      </c>
      <c r="AJ7" s="443">
        <v>422</v>
      </c>
      <c r="AK7" s="768" t="s">
        <v>87</v>
      </c>
      <c r="AL7" s="767"/>
      <c r="AM7" s="436">
        <v>123</v>
      </c>
      <c r="AN7" s="436">
        <v>340</v>
      </c>
      <c r="AO7" s="436">
        <v>178</v>
      </c>
      <c r="AP7" s="436">
        <v>162</v>
      </c>
      <c r="AQ7" s="165"/>
      <c r="AR7" s="165"/>
      <c r="AS7" s="165"/>
      <c r="AT7" s="165"/>
      <c r="AU7" s="165"/>
      <c r="AV7" s="165"/>
      <c r="AX7" s="54" t="s">
        <v>40</v>
      </c>
      <c r="AY7" s="52" t="s">
        <v>38</v>
      </c>
      <c r="AZ7" s="53">
        <v>252</v>
      </c>
      <c r="BA7" s="169">
        <f t="shared" si="0"/>
        <v>531</v>
      </c>
      <c r="BB7" s="55">
        <v>287</v>
      </c>
      <c r="BC7" s="55">
        <v>244</v>
      </c>
    </row>
    <row r="8" spans="1:55" s="167" customFormat="1" ht="23.15" customHeight="1">
      <c r="A8" s="756" t="s">
        <v>103</v>
      </c>
      <c r="B8" s="757"/>
      <c r="C8" s="165">
        <v>438</v>
      </c>
      <c r="D8" s="165">
        <v>911</v>
      </c>
      <c r="E8" s="165">
        <v>447</v>
      </c>
      <c r="F8" s="166">
        <v>464</v>
      </c>
      <c r="G8" s="766" t="s">
        <v>89</v>
      </c>
      <c r="H8" s="767"/>
      <c r="I8" s="165">
        <v>300</v>
      </c>
      <c r="J8" s="175">
        <v>476</v>
      </c>
      <c r="K8" s="175">
        <v>276</v>
      </c>
      <c r="L8" s="175">
        <v>200</v>
      </c>
      <c r="M8" s="768" t="s">
        <v>90</v>
      </c>
      <c r="N8" s="767"/>
      <c r="O8" s="175">
        <v>258</v>
      </c>
      <c r="P8" s="175">
        <v>607</v>
      </c>
      <c r="Q8" s="175">
        <v>306</v>
      </c>
      <c r="R8" s="440">
        <v>301</v>
      </c>
      <c r="S8" s="769" t="s">
        <v>91</v>
      </c>
      <c r="T8" s="770"/>
      <c r="U8" s="175">
        <v>126</v>
      </c>
      <c r="V8" s="175">
        <v>275</v>
      </c>
      <c r="W8" s="175">
        <v>126</v>
      </c>
      <c r="X8" s="175">
        <v>149</v>
      </c>
      <c r="Y8" s="771" t="s">
        <v>92</v>
      </c>
      <c r="Z8" s="772"/>
      <c r="AA8" s="436">
        <v>265</v>
      </c>
      <c r="AB8" s="436">
        <v>716</v>
      </c>
      <c r="AC8" s="436">
        <v>322</v>
      </c>
      <c r="AD8" s="442">
        <v>394</v>
      </c>
      <c r="AE8" s="773" t="s">
        <v>93</v>
      </c>
      <c r="AF8" s="774"/>
      <c r="AG8" s="443">
        <v>152</v>
      </c>
      <c r="AH8" s="175">
        <v>426</v>
      </c>
      <c r="AI8" s="443">
        <v>209</v>
      </c>
      <c r="AJ8" s="443">
        <v>217</v>
      </c>
      <c r="AK8" s="768" t="s">
        <v>94</v>
      </c>
      <c r="AL8" s="767"/>
      <c r="AM8" s="436">
        <v>87</v>
      </c>
      <c r="AN8" s="436">
        <v>282</v>
      </c>
      <c r="AO8" s="436">
        <v>149</v>
      </c>
      <c r="AP8" s="436">
        <v>133</v>
      </c>
      <c r="AQ8" s="165"/>
      <c r="AR8" s="165"/>
      <c r="AS8" s="165"/>
      <c r="AT8" s="165"/>
      <c r="AU8" s="165"/>
      <c r="AV8" s="165"/>
      <c r="AX8" s="170"/>
      <c r="AY8" s="171" t="s">
        <v>95</v>
      </c>
      <c r="AZ8" s="49">
        <v>40592</v>
      </c>
      <c r="BA8" s="164">
        <f t="shared" si="0"/>
        <v>81980</v>
      </c>
      <c r="BB8" s="50">
        <v>43170</v>
      </c>
      <c r="BC8" s="50">
        <v>38810</v>
      </c>
    </row>
    <row r="9" spans="1:55" s="167" customFormat="1" ht="23.15" customHeight="1">
      <c r="A9" s="756" t="s">
        <v>110</v>
      </c>
      <c r="B9" s="757"/>
      <c r="C9" s="165">
        <v>670</v>
      </c>
      <c r="D9" s="165">
        <v>1598</v>
      </c>
      <c r="E9" s="165">
        <v>806</v>
      </c>
      <c r="F9" s="166">
        <v>792</v>
      </c>
      <c r="G9" s="766" t="s">
        <v>97</v>
      </c>
      <c r="H9" s="767"/>
      <c r="I9" s="165">
        <v>518</v>
      </c>
      <c r="J9" s="175">
        <v>895</v>
      </c>
      <c r="K9" s="175">
        <v>473</v>
      </c>
      <c r="L9" s="175">
        <v>422</v>
      </c>
      <c r="M9" s="768" t="s">
        <v>98</v>
      </c>
      <c r="N9" s="767"/>
      <c r="O9" s="175">
        <v>165</v>
      </c>
      <c r="P9" s="175">
        <v>338</v>
      </c>
      <c r="Q9" s="175">
        <v>165</v>
      </c>
      <c r="R9" s="440">
        <v>173</v>
      </c>
      <c r="S9" s="775" t="s">
        <v>99</v>
      </c>
      <c r="T9" s="759"/>
      <c r="U9" s="175">
        <v>180</v>
      </c>
      <c r="V9" s="175">
        <v>480</v>
      </c>
      <c r="W9" s="175">
        <v>218</v>
      </c>
      <c r="X9" s="175">
        <v>262</v>
      </c>
      <c r="Y9" s="771" t="s">
        <v>100</v>
      </c>
      <c r="Z9" s="772"/>
      <c r="AA9" s="436">
        <v>315</v>
      </c>
      <c r="AB9" s="436">
        <v>895</v>
      </c>
      <c r="AC9" s="436">
        <v>459</v>
      </c>
      <c r="AD9" s="442">
        <v>436</v>
      </c>
      <c r="AE9" s="773" t="s">
        <v>101</v>
      </c>
      <c r="AF9" s="774"/>
      <c r="AG9" s="443">
        <v>110</v>
      </c>
      <c r="AH9" s="175">
        <v>272</v>
      </c>
      <c r="AI9" s="443">
        <v>133</v>
      </c>
      <c r="AJ9" s="443">
        <v>139</v>
      </c>
      <c r="AK9" s="768" t="s">
        <v>102</v>
      </c>
      <c r="AL9" s="767"/>
      <c r="AM9" s="436">
        <v>71</v>
      </c>
      <c r="AN9" s="436">
        <v>248</v>
      </c>
      <c r="AO9" s="436">
        <v>119</v>
      </c>
      <c r="AP9" s="436">
        <v>129</v>
      </c>
      <c r="AQ9" s="172"/>
      <c r="AR9" s="172"/>
      <c r="AS9" s="172"/>
      <c r="AT9" s="172"/>
      <c r="AU9" s="172"/>
      <c r="AV9" s="172"/>
      <c r="AX9" s="50" t="s">
        <v>42</v>
      </c>
      <c r="AY9" s="45" t="s">
        <v>38</v>
      </c>
      <c r="AZ9" s="46">
        <v>40638</v>
      </c>
      <c r="BA9" s="164">
        <f t="shared" si="0"/>
        <v>82071</v>
      </c>
      <c r="BB9" s="47">
        <v>43218</v>
      </c>
      <c r="BC9" s="47">
        <v>38853</v>
      </c>
    </row>
    <row r="10" spans="1:55" s="167" customFormat="1" ht="23.15" customHeight="1">
      <c r="A10" s="756" t="s">
        <v>117</v>
      </c>
      <c r="B10" s="757"/>
      <c r="C10" s="165">
        <v>264</v>
      </c>
      <c r="D10" s="165">
        <v>412</v>
      </c>
      <c r="E10" s="165">
        <v>191</v>
      </c>
      <c r="F10" s="166">
        <v>221</v>
      </c>
      <c r="G10" s="775" t="s">
        <v>104</v>
      </c>
      <c r="H10" s="759"/>
      <c r="I10" s="165">
        <v>1669</v>
      </c>
      <c r="J10" s="175">
        <v>2555</v>
      </c>
      <c r="K10" s="175">
        <v>1482</v>
      </c>
      <c r="L10" s="175">
        <v>1073</v>
      </c>
      <c r="M10" s="768" t="s">
        <v>105</v>
      </c>
      <c r="N10" s="767"/>
      <c r="O10" s="175">
        <v>403</v>
      </c>
      <c r="P10" s="175">
        <v>964</v>
      </c>
      <c r="Q10" s="175">
        <v>484</v>
      </c>
      <c r="R10" s="440">
        <v>480</v>
      </c>
      <c r="S10" s="775" t="s">
        <v>106</v>
      </c>
      <c r="T10" s="759"/>
      <c r="U10" s="175">
        <v>246</v>
      </c>
      <c r="V10" s="175">
        <v>573</v>
      </c>
      <c r="W10" s="175">
        <v>294</v>
      </c>
      <c r="X10" s="175">
        <v>279</v>
      </c>
      <c r="Y10" s="768" t="s">
        <v>107</v>
      </c>
      <c r="Z10" s="767"/>
      <c r="AA10" s="436" t="s">
        <v>290</v>
      </c>
      <c r="AB10" s="436" t="s">
        <v>290</v>
      </c>
      <c r="AC10" s="436" t="s">
        <v>290</v>
      </c>
      <c r="AD10" s="442" t="s">
        <v>290</v>
      </c>
      <c r="AE10" s="773" t="s">
        <v>108</v>
      </c>
      <c r="AF10" s="774"/>
      <c r="AG10" s="443">
        <v>262</v>
      </c>
      <c r="AH10" s="175">
        <v>556</v>
      </c>
      <c r="AI10" s="443">
        <v>279</v>
      </c>
      <c r="AJ10" s="443">
        <v>277</v>
      </c>
      <c r="AK10" s="778" t="s">
        <v>109</v>
      </c>
      <c r="AL10" s="779"/>
      <c r="AM10" s="436">
        <v>32</v>
      </c>
      <c r="AN10" s="436">
        <v>102</v>
      </c>
      <c r="AO10" s="436">
        <v>48</v>
      </c>
      <c r="AP10" s="436">
        <v>54</v>
      </c>
      <c r="AQ10" s="165"/>
      <c r="AR10" s="165"/>
      <c r="AS10" s="165"/>
      <c r="AT10" s="165"/>
      <c r="AU10" s="165"/>
      <c r="AV10" s="165"/>
      <c r="AX10" s="168"/>
      <c r="AY10" s="45" t="s">
        <v>95</v>
      </c>
      <c r="AZ10" s="46">
        <v>11652</v>
      </c>
      <c r="BA10" s="164">
        <f>BB10+BC10</f>
        <v>30638</v>
      </c>
      <c r="BB10" s="47">
        <v>15327</v>
      </c>
      <c r="BC10" s="47">
        <v>15311</v>
      </c>
    </row>
    <row r="11" spans="1:55" s="167" customFormat="1" ht="23.15" customHeight="1">
      <c r="A11" s="756" t="s">
        <v>124</v>
      </c>
      <c r="B11" s="757"/>
      <c r="C11" s="165">
        <v>552</v>
      </c>
      <c r="D11" s="165">
        <v>1487</v>
      </c>
      <c r="E11" s="165">
        <v>718</v>
      </c>
      <c r="F11" s="166">
        <v>769</v>
      </c>
      <c r="G11" s="775" t="s">
        <v>111</v>
      </c>
      <c r="H11" s="759"/>
      <c r="I11" s="165">
        <v>1445</v>
      </c>
      <c r="J11" s="175">
        <v>2392</v>
      </c>
      <c r="K11" s="175">
        <v>1271</v>
      </c>
      <c r="L11" s="175">
        <v>1121</v>
      </c>
      <c r="M11" s="758" t="s">
        <v>112</v>
      </c>
      <c r="N11" s="759"/>
      <c r="O11" s="175">
        <v>188</v>
      </c>
      <c r="P11" s="175">
        <v>364</v>
      </c>
      <c r="Q11" s="175">
        <v>200</v>
      </c>
      <c r="R11" s="440">
        <v>164</v>
      </c>
      <c r="S11" s="766" t="s">
        <v>113</v>
      </c>
      <c r="T11" s="767"/>
      <c r="U11" s="175">
        <v>336</v>
      </c>
      <c r="V11" s="175">
        <v>829</v>
      </c>
      <c r="W11" s="175">
        <v>403</v>
      </c>
      <c r="X11" s="175">
        <v>426</v>
      </c>
      <c r="Y11" s="768" t="s">
        <v>114</v>
      </c>
      <c r="Z11" s="767"/>
      <c r="AA11" s="436" t="s">
        <v>290</v>
      </c>
      <c r="AB11" s="436" t="s">
        <v>290</v>
      </c>
      <c r="AC11" s="436" t="s">
        <v>290</v>
      </c>
      <c r="AD11" s="442" t="s">
        <v>290</v>
      </c>
      <c r="AE11" s="773" t="s">
        <v>115</v>
      </c>
      <c r="AF11" s="774"/>
      <c r="AG11" s="443">
        <v>307</v>
      </c>
      <c r="AH11" s="175">
        <v>825</v>
      </c>
      <c r="AI11" s="443">
        <v>415</v>
      </c>
      <c r="AJ11" s="443">
        <v>410</v>
      </c>
      <c r="AK11" s="782" t="s">
        <v>116</v>
      </c>
      <c r="AL11" s="777"/>
      <c r="AM11" s="557">
        <f>SUM(AG29:AG36,AM5:AM10)</f>
        <v>2163</v>
      </c>
      <c r="AN11" s="557">
        <f>SUM(AH29:AH36,AN5:AN10)</f>
        <v>5496</v>
      </c>
      <c r="AO11" s="557">
        <f>SUM(AI29:AI36,AO5:AO10)</f>
        <v>2596</v>
      </c>
      <c r="AP11" s="557">
        <f>SUM(AJ29:AJ36,AP5:AP10)</f>
        <v>2900</v>
      </c>
      <c r="AQ11" s="165"/>
      <c r="AR11" s="165"/>
      <c r="AS11" s="165"/>
      <c r="AT11" s="165"/>
      <c r="AU11" s="165"/>
      <c r="AV11" s="165"/>
      <c r="AX11" s="50" t="s">
        <v>43</v>
      </c>
      <c r="AY11" s="45" t="s">
        <v>38</v>
      </c>
      <c r="AZ11" s="46">
        <v>11606</v>
      </c>
      <c r="BA11" s="164">
        <f t="shared" si="0"/>
        <v>30547</v>
      </c>
      <c r="BB11" s="47">
        <v>15279</v>
      </c>
      <c r="BC11" s="47">
        <v>15268</v>
      </c>
    </row>
    <row r="12" spans="1:55" s="167" customFormat="1" ht="23.15" customHeight="1">
      <c r="A12" s="756" t="s">
        <v>131</v>
      </c>
      <c r="B12" s="757"/>
      <c r="C12" s="165">
        <v>197</v>
      </c>
      <c r="D12" s="165">
        <v>433</v>
      </c>
      <c r="E12" s="165">
        <v>228</v>
      </c>
      <c r="F12" s="166">
        <v>205</v>
      </c>
      <c r="G12" s="775" t="s">
        <v>118</v>
      </c>
      <c r="H12" s="759"/>
      <c r="I12" s="165">
        <v>797</v>
      </c>
      <c r="J12" s="175">
        <v>1438</v>
      </c>
      <c r="K12" s="175">
        <v>780</v>
      </c>
      <c r="L12" s="175">
        <v>658</v>
      </c>
      <c r="M12" s="758" t="s">
        <v>119</v>
      </c>
      <c r="N12" s="759"/>
      <c r="O12" s="175">
        <v>155</v>
      </c>
      <c r="P12" s="175">
        <v>367</v>
      </c>
      <c r="Q12" s="175">
        <v>176</v>
      </c>
      <c r="R12" s="440">
        <v>191</v>
      </c>
      <c r="S12" s="775" t="s">
        <v>120</v>
      </c>
      <c r="T12" s="759"/>
      <c r="U12" s="175">
        <v>319</v>
      </c>
      <c r="V12" s="175">
        <v>744</v>
      </c>
      <c r="W12" s="175">
        <v>387</v>
      </c>
      <c r="X12" s="175">
        <v>357</v>
      </c>
      <c r="Y12" s="778" t="s">
        <v>121</v>
      </c>
      <c r="Z12" s="779"/>
      <c r="AA12" s="436">
        <v>4</v>
      </c>
      <c r="AB12" s="436">
        <v>4</v>
      </c>
      <c r="AC12" s="436">
        <v>4</v>
      </c>
      <c r="AD12" s="442" t="s">
        <v>290</v>
      </c>
      <c r="AE12" s="773" t="s">
        <v>122</v>
      </c>
      <c r="AF12" s="774"/>
      <c r="AG12" s="443">
        <v>287</v>
      </c>
      <c r="AH12" s="175">
        <v>634</v>
      </c>
      <c r="AI12" s="443">
        <v>327</v>
      </c>
      <c r="AJ12" s="443">
        <v>307</v>
      </c>
      <c r="AK12" s="780" t="s">
        <v>123</v>
      </c>
      <c r="AL12" s="781"/>
      <c r="AM12" s="436">
        <v>100</v>
      </c>
      <c r="AN12" s="436">
        <v>225</v>
      </c>
      <c r="AO12" s="436">
        <v>104</v>
      </c>
      <c r="AP12" s="436">
        <v>121</v>
      </c>
      <c r="AQ12" s="165"/>
      <c r="AR12" s="165"/>
      <c r="AS12" s="165"/>
      <c r="AT12" s="165"/>
      <c r="AU12" s="165"/>
      <c r="AV12" s="165"/>
    </row>
    <row r="13" spans="1:55" s="167" customFormat="1" ht="23.15" customHeight="1">
      <c r="A13" s="756" t="s">
        <v>138</v>
      </c>
      <c r="B13" s="757"/>
      <c r="C13" s="165">
        <v>1115</v>
      </c>
      <c r="D13" s="165">
        <v>2246</v>
      </c>
      <c r="E13" s="165">
        <v>1101</v>
      </c>
      <c r="F13" s="166">
        <v>1145</v>
      </c>
      <c r="G13" s="775" t="s">
        <v>125</v>
      </c>
      <c r="H13" s="759"/>
      <c r="I13" s="165">
        <v>326</v>
      </c>
      <c r="J13" s="175">
        <v>994</v>
      </c>
      <c r="K13" s="175">
        <v>495</v>
      </c>
      <c r="L13" s="175">
        <v>499</v>
      </c>
      <c r="M13" s="758" t="s">
        <v>126</v>
      </c>
      <c r="N13" s="759"/>
      <c r="O13" s="175">
        <v>203</v>
      </c>
      <c r="P13" s="175">
        <v>541</v>
      </c>
      <c r="Q13" s="175">
        <v>254</v>
      </c>
      <c r="R13" s="440">
        <v>287</v>
      </c>
      <c r="S13" s="775" t="s">
        <v>127</v>
      </c>
      <c r="T13" s="759"/>
      <c r="U13" s="175">
        <v>438</v>
      </c>
      <c r="V13" s="175">
        <v>1220</v>
      </c>
      <c r="W13" s="175">
        <v>562</v>
      </c>
      <c r="X13" s="175">
        <v>658</v>
      </c>
      <c r="Y13" s="782" t="s">
        <v>128</v>
      </c>
      <c r="Z13" s="777"/>
      <c r="AA13" s="557">
        <f>SUM(U18:U36,AA5:AA12)</f>
        <v>12272</v>
      </c>
      <c r="AB13" s="557">
        <f>SUM(V18:V36,AB5:AB12)</f>
        <v>30194</v>
      </c>
      <c r="AC13" s="557">
        <f>SUM(W18:W36,AC5:AC12)</f>
        <v>15097</v>
      </c>
      <c r="AD13" s="557">
        <f>SUM(X18:X36,AD5:AD12)</f>
        <v>15097</v>
      </c>
      <c r="AE13" s="783" t="s">
        <v>129</v>
      </c>
      <c r="AF13" s="784"/>
      <c r="AG13" s="443">
        <v>152</v>
      </c>
      <c r="AH13" s="175">
        <v>290</v>
      </c>
      <c r="AI13" s="443">
        <v>158</v>
      </c>
      <c r="AJ13" s="443">
        <v>132</v>
      </c>
      <c r="AK13" s="768" t="s">
        <v>130</v>
      </c>
      <c r="AL13" s="767"/>
      <c r="AM13" s="436">
        <v>1623</v>
      </c>
      <c r="AN13" s="436">
        <v>3721</v>
      </c>
      <c r="AO13" s="436">
        <v>1777</v>
      </c>
      <c r="AP13" s="436">
        <v>1944</v>
      </c>
      <c r="AQ13" s="165"/>
      <c r="AR13" s="165"/>
      <c r="AS13" s="165"/>
      <c r="AT13" s="165"/>
      <c r="AU13" s="165"/>
      <c r="AV13" s="165"/>
    </row>
    <row r="14" spans="1:55" s="167" customFormat="1" ht="23.15" customHeight="1">
      <c r="A14" s="756" t="s">
        <v>145</v>
      </c>
      <c r="B14" s="757"/>
      <c r="C14" s="165">
        <v>308</v>
      </c>
      <c r="D14" s="165">
        <v>563</v>
      </c>
      <c r="E14" s="165">
        <v>263</v>
      </c>
      <c r="F14" s="166">
        <v>300</v>
      </c>
      <c r="G14" s="775" t="s">
        <v>132</v>
      </c>
      <c r="H14" s="759"/>
      <c r="I14" s="450" t="s">
        <v>290</v>
      </c>
      <c r="J14" s="436" t="s">
        <v>290</v>
      </c>
      <c r="K14" s="436" t="s">
        <v>290</v>
      </c>
      <c r="L14" s="436" t="s">
        <v>290</v>
      </c>
      <c r="M14" s="758" t="s">
        <v>133</v>
      </c>
      <c r="N14" s="759"/>
      <c r="O14" s="175">
        <v>228</v>
      </c>
      <c r="P14" s="175">
        <v>681</v>
      </c>
      <c r="Q14" s="175">
        <v>330</v>
      </c>
      <c r="R14" s="440">
        <v>351</v>
      </c>
      <c r="S14" s="775" t="s">
        <v>134</v>
      </c>
      <c r="T14" s="759"/>
      <c r="U14" s="175">
        <v>498</v>
      </c>
      <c r="V14" s="175">
        <v>1113</v>
      </c>
      <c r="W14" s="175">
        <v>523</v>
      </c>
      <c r="X14" s="175">
        <v>590</v>
      </c>
      <c r="Y14" s="780" t="s">
        <v>135</v>
      </c>
      <c r="Z14" s="781"/>
      <c r="AA14" s="436" t="s">
        <v>845</v>
      </c>
      <c r="AB14" s="436" t="s">
        <v>845</v>
      </c>
      <c r="AC14" s="436" t="s">
        <v>845</v>
      </c>
      <c r="AD14" s="442" t="s">
        <v>845</v>
      </c>
      <c r="AE14" s="776" t="s">
        <v>136</v>
      </c>
      <c r="AF14" s="777"/>
      <c r="AG14" s="173">
        <f>SUM(AA14:AA36,AG5:AG13)</f>
        <v>9719</v>
      </c>
      <c r="AH14" s="173">
        <f>SUM(AB14:AB36,AH5:AH13)</f>
        <v>23255</v>
      </c>
      <c r="AI14" s="173">
        <f>SUM(AC14:AC36,AI5:AI13)</f>
        <v>11689</v>
      </c>
      <c r="AJ14" s="173">
        <f>SUM(AD14:AD36,AJ5:AJ13)</f>
        <v>11566</v>
      </c>
      <c r="AK14" s="768" t="s">
        <v>137</v>
      </c>
      <c r="AL14" s="767"/>
      <c r="AM14" s="436">
        <v>601</v>
      </c>
      <c r="AN14" s="436">
        <v>1438</v>
      </c>
      <c r="AO14" s="436">
        <v>691</v>
      </c>
      <c r="AP14" s="436">
        <v>747</v>
      </c>
      <c r="AQ14" s="165"/>
      <c r="AR14" s="165"/>
      <c r="AS14" s="165"/>
      <c r="AT14" s="165"/>
      <c r="AU14" s="165"/>
      <c r="AV14" s="165"/>
    </row>
    <row r="15" spans="1:55" s="167" customFormat="1" ht="23.15" customHeight="1">
      <c r="A15" s="756" t="s">
        <v>152</v>
      </c>
      <c r="B15" s="757"/>
      <c r="C15" s="165">
        <v>161</v>
      </c>
      <c r="D15" s="165">
        <v>497</v>
      </c>
      <c r="E15" s="165">
        <v>216</v>
      </c>
      <c r="F15" s="166">
        <v>281</v>
      </c>
      <c r="G15" s="775" t="s">
        <v>139</v>
      </c>
      <c r="H15" s="759"/>
      <c r="I15" s="165">
        <v>1402</v>
      </c>
      <c r="J15" s="175">
        <v>1589</v>
      </c>
      <c r="K15" s="175">
        <v>838</v>
      </c>
      <c r="L15" s="175">
        <v>751</v>
      </c>
      <c r="M15" s="758" t="s">
        <v>140</v>
      </c>
      <c r="N15" s="759"/>
      <c r="O15" s="436" t="s">
        <v>845</v>
      </c>
      <c r="P15" s="436" t="s">
        <v>845</v>
      </c>
      <c r="Q15" s="436" t="s">
        <v>845</v>
      </c>
      <c r="R15" s="442" t="s">
        <v>845</v>
      </c>
      <c r="S15" s="775" t="s">
        <v>141</v>
      </c>
      <c r="T15" s="759"/>
      <c r="U15" s="175">
        <v>350</v>
      </c>
      <c r="V15" s="175">
        <v>860</v>
      </c>
      <c r="W15" s="175">
        <v>407</v>
      </c>
      <c r="X15" s="175">
        <v>453</v>
      </c>
      <c r="Y15" s="768" t="s">
        <v>142</v>
      </c>
      <c r="Z15" s="767"/>
      <c r="AA15" s="436">
        <v>244</v>
      </c>
      <c r="AB15" s="436">
        <v>614</v>
      </c>
      <c r="AC15" s="436">
        <v>312</v>
      </c>
      <c r="AD15" s="442">
        <v>302</v>
      </c>
      <c r="AE15" s="785" t="s">
        <v>143</v>
      </c>
      <c r="AF15" s="781"/>
      <c r="AG15" s="175">
        <v>161</v>
      </c>
      <c r="AH15" s="175">
        <v>426</v>
      </c>
      <c r="AI15" s="175">
        <v>197</v>
      </c>
      <c r="AJ15" s="175">
        <v>229</v>
      </c>
      <c r="AK15" s="768" t="s">
        <v>144</v>
      </c>
      <c r="AL15" s="767"/>
      <c r="AM15" s="436">
        <v>209</v>
      </c>
      <c r="AN15" s="436">
        <v>434</v>
      </c>
      <c r="AO15" s="436">
        <v>198</v>
      </c>
      <c r="AP15" s="436">
        <v>236</v>
      </c>
      <c r="AQ15" s="172"/>
      <c r="AR15" s="172"/>
      <c r="AS15" s="172"/>
      <c r="AT15" s="172"/>
      <c r="AU15" s="172"/>
      <c r="AV15" s="172"/>
    </row>
    <row r="16" spans="1:55" s="167" customFormat="1" ht="23.15" customHeight="1">
      <c r="A16" s="756" t="s">
        <v>159</v>
      </c>
      <c r="B16" s="757"/>
      <c r="C16" s="165">
        <v>231</v>
      </c>
      <c r="D16" s="165">
        <v>538</v>
      </c>
      <c r="E16" s="165">
        <v>273</v>
      </c>
      <c r="F16" s="166">
        <v>265</v>
      </c>
      <c r="G16" s="775" t="s">
        <v>146</v>
      </c>
      <c r="H16" s="759"/>
      <c r="I16" s="165">
        <v>1764</v>
      </c>
      <c r="J16" s="175">
        <v>1889</v>
      </c>
      <c r="K16" s="175">
        <v>987</v>
      </c>
      <c r="L16" s="175">
        <v>902</v>
      </c>
      <c r="M16" s="758" t="s">
        <v>147</v>
      </c>
      <c r="N16" s="759"/>
      <c r="O16" s="175">
        <v>395</v>
      </c>
      <c r="P16" s="175">
        <v>928</v>
      </c>
      <c r="Q16" s="175">
        <v>465</v>
      </c>
      <c r="R16" s="440">
        <v>463</v>
      </c>
      <c r="S16" s="760" t="s">
        <v>148</v>
      </c>
      <c r="T16" s="761"/>
      <c r="U16" s="175">
        <v>51</v>
      </c>
      <c r="V16" s="175">
        <v>54</v>
      </c>
      <c r="W16" s="175">
        <v>34</v>
      </c>
      <c r="X16" s="175">
        <v>20</v>
      </c>
      <c r="Y16" s="768" t="s">
        <v>149</v>
      </c>
      <c r="Z16" s="767"/>
      <c r="AA16" s="436">
        <v>140</v>
      </c>
      <c r="AB16" s="436">
        <v>351</v>
      </c>
      <c r="AC16" s="436">
        <v>181</v>
      </c>
      <c r="AD16" s="442">
        <v>170</v>
      </c>
      <c r="AE16" s="766" t="s">
        <v>150</v>
      </c>
      <c r="AF16" s="767"/>
      <c r="AG16" s="175">
        <v>116</v>
      </c>
      <c r="AH16" s="175">
        <v>289</v>
      </c>
      <c r="AI16" s="175">
        <v>146</v>
      </c>
      <c r="AJ16" s="175">
        <v>143</v>
      </c>
      <c r="AK16" s="778" t="s">
        <v>151</v>
      </c>
      <c r="AL16" s="779"/>
      <c r="AM16" s="436">
        <v>1315</v>
      </c>
      <c r="AN16" s="436">
        <v>2955</v>
      </c>
      <c r="AO16" s="436">
        <v>1377</v>
      </c>
      <c r="AP16" s="436">
        <v>1578</v>
      </c>
      <c r="AQ16" s="165"/>
      <c r="AR16" s="165"/>
      <c r="AS16" s="165"/>
      <c r="AT16" s="165"/>
      <c r="AU16" s="165"/>
      <c r="AV16" s="165"/>
      <c r="AX16" s="174" t="s">
        <v>47</v>
      </c>
      <c r="AY16" s="174"/>
      <c r="AZ16" s="174" t="s">
        <v>48</v>
      </c>
    </row>
    <row r="17" spans="1:48" s="167" customFormat="1" ht="23.15" customHeight="1">
      <c r="A17" s="756" t="s">
        <v>166</v>
      </c>
      <c r="B17" s="757"/>
      <c r="C17" s="165">
        <v>188</v>
      </c>
      <c r="D17" s="165">
        <v>474</v>
      </c>
      <c r="E17" s="165">
        <v>228</v>
      </c>
      <c r="F17" s="166">
        <v>246</v>
      </c>
      <c r="G17" s="775" t="s">
        <v>153</v>
      </c>
      <c r="H17" s="759"/>
      <c r="I17" s="165">
        <v>349</v>
      </c>
      <c r="J17" s="175">
        <v>376</v>
      </c>
      <c r="K17" s="175">
        <v>219</v>
      </c>
      <c r="L17" s="175">
        <v>157</v>
      </c>
      <c r="M17" s="758" t="s">
        <v>154</v>
      </c>
      <c r="N17" s="759"/>
      <c r="O17" s="175">
        <v>661</v>
      </c>
      <c r="P17" s="175">
        <v>1492</v>
      </c>
      <c r="Q17" s="175">
        <v>714</v>
      </c>
      <c r="R17" s="440">
        <v>778</v>
      </c>
      <c r="S17" s="788" t="s">
        <v>155</v>
      </c>
      <c r="T17" s="789"/>
      <c r="U17" s="173">
        <f>SUM(U8:U16)</f>
        <v>2544</v>
      </c>
      <c r="V17" s="173">
        <f>SUM(V8:V16)</f>
        <v>6148</v>
      </c>
      <c r="W17" s="173">
        <f>SUM(W8:W16)</f>
        <v>2954</v>
      </c>
      <c r="X17" s="173">
        <f>SUM(X8:X16)</f>
        <v>3194</v>
      </c>
      <c r="Y17" s="786" t="s">
        <v>156</v>
      </c>
      <c r="Z17" s="774"/>
      <c r="AA17" s="436">
        <v>420</v>
      </c>
      <c r="AB17" s="436">
        <v>972</v>
      </c>
      <c r="AC17" s="436">
        <v>480</v>
      </c>
      <c r="AD17" s="442">
        <v>492</v>
      </c>
      <c r="AE17" s="766" t="s">
        <v>157</v>
      </c>
      <c r="AF17" s="767"/>
      <c r="AG17" s="175">
        <v>385</v>
      </c>
      <c r="AH17" s="175">
        <v>993</v>
      </c>
      <c r="AI17" s="175">
        <v>446</v>
      </c>
      <c r="AJ17" s="175">
        <v>547</v>
      </c>
      <c r="AK17" s="782" t="s">
        <v>158</v>
      </c>
      <c r="AL17" s="777"/>
      <c r="AM17" s="557">
        <f>SUM(AM12:AM16)</f>
        <v>3848</v>
      </c>
      <c r="AN17" s="557">
        <f>SUM(AN12:AN16)</f>
        <v>8773</v>
      </c>
      <c r="AO17" s="557">
        <f>SUM(AO12:AO16)</f>
        <v>4147</v>
      </c>
      <c r="AP17" s="557">
        <f>SUM(AP12:AP16)</f>
        <v>4626</v>
      </c>
      <c r="AQ17" s="165"/>
      <c r="AR17" s="165"/>
      <c r="AS17" s="165"/>
      <c r="AT17" s="165"/>
      <c r="AU17" s="165"/>
      <c r="AV17" s="165"/>
    </row>
    <row r="18" spans="1:48" s="167" customFormat="1" ht="23.15" customHeight="1">
      <c r="A18" s="756" t="s">
        <v>173</v>
      </c>
      <c r="B18" s="757"/>
      <c r="C18" s="165">
        <v>785</v>
      </c>
      <c r="D18" s="165">
        <v>2041</v>
      </c>
      <c r="E18" s="165">
        <v>1027</v>
      </c>
      <c r="F18" s="166">
        <v>1014</v>
      </c>
      <c r="G18" s="775" t="s">
        <v>160</v>
      </c>
      <c r="H18" s="759"/>
      <c r="I18" s="165">
        <v>338</v>
      </c>
      <c r="J18" s="175">
        <v>545</v>
      </c>
      <c r="K18" s="175">
        <v>298</v>
      </c>
      <c r="L18" s="175">
        <v>247</v>
      </c>
      <c r="M18" s="758" t="s">
        <v>161</v>
      </c>
      <c r="N18" s="759"/>
      <c r="O18" s="175">
        <v>184</v>
      </c>
      <c r="P18" s="175">
        <v>521</v>
      </c>
      <c r="Q18" s="175">
        <v>264</v>
      </c>
      <c r="R18" s="440">
        <v>257</v>
      </c>
      <c r="S18" s="769" t="s">
        <v>162</v>
      </c>
      <c r="T18" s="770"/>
      <c r="U18" s="175">
        <v>702</v>
      </c>
      <c r="V18" s="175">
        <v>1606</v>
      </c>
      <c r="W18" s="175">
        <v>807</v>
      </c>
      <c r="X18" s="175">
        <v>799</v>
      </c>
      <c r="Y18" s="786" t="s">
        <v>163</v>
      </c>
      <c r="Z18" s="774"/>
      <c r="AA18" s="436">
        <v>213</v>
      </c>
      <c r="AB18" s="436">
        <v>545</v>
      </c>
      <c r="AC18" s="436">
        <v>268</v>
      </c>
      <c r="AD18" s="442">
        <v>277</v>
      </c>
      <c r="AE18" s="787" t="s">
        <v>164</v>
      </c>
      <c r="AF18" s="779"/>
      <c r="AG18" s="175">
        <v>201</v>
      </c>
      <c r="AH18" s="175">
        <v>463</v>
      </c>
      <c r="AI18" s="175">
        <v>214</v>
      </c>
      <c r="AJ18" s="175">
        <v>249</v>
      </c>
      <c r="AK18" s="780" t="s">
        <v>165</v>
      </c>
      <c r="AL18" s="781"/>
      <c r="AM18" s="436">
        <f>I31</f>
        <v>45018</v>
      </c>
      <c r="AN18" s="436">
        <f>J31</f>
        <v>88517</v>
      </c>
      <c r="AO18" s="436">
        <f>K31</f>
        <v>46134</v>
      </c>
      <c r="AP18" s="436">
        <f>L31</f>
        <v>42383</v>
      </c>
      <c r="AQ18" s="165"/>
      <c r="AR18" s="165"/>
      <c r="AS18" s="165"/>
      <c r="AT18" s="165"/>
      <c r="AU18" s="165"/>
      <c r="AV18" s="165"/>
    </row>
    <row r="19" spans="1:48" s="167" customFormat="1" ht="23.15" customHeight="1">
      <c r="A19" s="756" t="s">
        <v>180</v>
      </c>
      <c r="B19" s="757"/>
      <c r="C19" s="165">
        <v>847</v>
      </c>
      <c r="D19" s="165">
        <v>1856</v>
      </c>
      <c r="E19" s="165">
        <v>961</v>
      </c>
      <c r="F19" s="166">
        <v>895</v>
      </c>
      <c r="G19" s="775" t="s">
        <v>167</v>
      </c>
      <c r="H19" s="759"/>
      <c r="I19" s="165">
        <v>536</v>
      </c>
      <c r="J19" s="175">
        <v>1219</v>
      </c>
      <c r="K19" s="175">
        <v>624</v>
      </c>
      <c r="L19" s="175">
        <v>595</v>
      </c>
      <c r="M19" s="758" t="s">
        <v>168</v>
      </c>
      <c r="N19" s="759"/>
      <c r="O19" s="175">
        <v>47</v>
      </c>
      <c r="P19" s="175">
        <v>157</v>
      </c>
      <c r="Q19" s="175">
        <v>71</v>
      </c>
      <c r="R19" s="440">
        <v>86</v>
      </c>
      <c r="S19" s="775" t="s">
        <v>169</v>
      </c>
      <c r="T19" s="759"/>
      <c r="U19" s="175">
        <v>412</v>
      </c>
      <c r="V19" s="175">
        <v>1201</v>
      </c>
      <c r="W19" s="175">
        <v>544</v>
      </c>
      <c r="X19" s="175">
        <v>657</v>
      </c>
      <c r="Y19" s="786" t="s">
        <v>170</v>
      </c>
      <c r="Z19" s="774"/>
      <c r="AA19" s="436">
        <v>362</v>
      </c>
      <c r="AB19" s="436">
        <v>854</v>
      </c>
      <c r="AC19" s="436">
        <v>409</v>
      </c>
      <c r="AD19" s="442">
        <v>445</v>
      </c>
      <c r="AE19" s="776" t="s">
        <v>171</v>
      </c>
      <c r="AF19" s="777"/>
      <c r="AG19" s="173">
        <f>SUM(AG15:AG18)</f>
        <v>863</v>
      </c>
      <c r="AH19" s="173">
        <f>SUM(AH15:AH18)</f>
        <v>2171</v>
      </c>
      <c r="AI19" s="173">
        <f>SUM(AI15:AI18)</f>
        <v>1003</v>
      </c>
      <c r="AJ19" s="173">
        <f>SUM(AJ15:AJ18)</f>
        <v>1168</v>
      </c>
      <c r="AK19" s="768" t="s">
        <v>172</v>
      </c>
      <c r="AL19" s="767"/>
      <c r="AM19" s="436">
        <f>U7</f>
        <v>12493</v>
      </c>
      <c r="AN19" s="436">
        <f>V7</f>
        <v>29243</v>
      </c>
      <c r="AO19" s="436">
        <f>W7</f>
        <v>14739</v>
      </c>
      <c r="AP19" s="436">
        <f>X7</f>
        <v>14504</v>
      </c>
      <c r="AQ19" s="165"/>
      <c r="AR19" s="165"/>
      <c r="AS19" s="165"/>
      <c r="AT19" s="165"/>
      <c r="AU19" s="165"/>
      <c r="AV19" s="165"/>
    </row>
    <row r="20" spans="1:48" s="167" customFormat="1" ht="23.15" customHeight="1">
      <c r="A20" s="756" t="s">
        <v>187</v>
      </c>
      <c r="B20" s="757"/>
      <c r="C20" s="165">
        <v>572</v>
      </c>
      <c r="D20" s="165">
        <v>1317</v>
      </c>
      <c r="E20" s="165">
        <v>655</v>
      </c>
      <c r="F20" s="166">
        <v>662</v>
      </c>
      <c r="G20" s="775" t="s">
        <v>174</v>
      </c>
      <c r="H20" s="759"/>
      <c r="I20" s="165">
        <v>359</v>
      </c>
      <c r="J20" s="175">
        <v>812</v>
      </c>
      <c r="K20" s="175">
        <v>421</v>
      </c>
      <c r="L20" s="175">
        <v>391</v>
      </c>
      <c r="M20" s="758" t="s">
        <v>175</v>
      </c>
      <c r="N20" s="759"/>
      <c r="O20" s="175">
        <v>169</v>
      </c>
      <c r="P20" s="175">
        <v>338</v>
      </c>
      <c r="Q20" s="175">
        <v>172</v>
      </c>
      <c r="R20" s="440">
        <v>166</v>
      </c>
      <c r="S20" s="775" t="s">
        <v>176</v>
      </c>
      <c r="T20" s="759"/>
      <c r="U20" s="175">
        <v>1099</v>
      </c>
      <c r="V20" s="175">
        <v>2508</v>
      </c>
      <c r="W20" s="175">
        <v>1338</v>
      </c>
      <c r="X20" s="175">
        <v>1170</v>
      </c>
      <c r="Y20" s="768" t="s">
        <v>177</v>
      </c>
      <c r="Z20" s="767"/>
      <c r="AA20" s="436">
        <v>150</v>
      </c>
      <c r="AB20" s="436">
        <v>503</v>
      </c>
      <c r="AC20" s="436">
        <v>250</v>
      </c>
      <c r="AD20" s="442">
        <v>253</v>
      </c>
      <c r="AE20" s="785" t="s">
        <v>178</v>
      </c>
      <c r="AF20" s="781"/>
      <c r="AG20" s="175">
        <v>190</v>
      </c>
      <c r="AH20" s="175">
        <v>407</v>
      </c>
      <c r="AI20" s="175">
        <v>199</v>
      </c>
      <c r="AJ20" s="175">
        <v>208</v>
      </c>
      <c r="AK20" s="768" t="s">
        <v>179</v>
      </c>
      <c r="AL20" s="767"/>
      <c r="AM20" s="436">
        <f>U17</f>
        <v>2544</v>
      </c>
      <c r="AN20" s="436">
        <f>V17</f>
        <v>6148</v>
      </c>
      <c r="AO20" s="436">
        <f>W17</f>
        <v>2954</v>
      </c>
      <c r="AP20" s="436">
        <f>X17</f>
        <v>3194</v>
      </c>
      <c r="AQ20" s="165"/>
      <c r="AR20" s="165"/>
      <c r="AS20" s="165"/>
      <c r="AT20" s="165"/>
      <c r="AU20" s="165"/>
      <c r="AV20" s="165"/>
    </row>
    <row r="21" spans="1:48" s="167" customFormat="1" ht="23.15" customHeight="1">
      <c r="A21" s="756" t="s">
        <v>194</v>
      </c>
      <c r="B21" s="757"/>
      <c r="C21" s="165">
        <v>1201</v>
      </c>
      <c r="D21" s="165">
        <v>2274</v>
      </c>
      <c r="E21" s="165">
        <v>1215</v>
      </c>
      <c r="F21" s="166">
        <v>1059</v>
      </c>
      <c r="G21" s="775" t="s">
        <v>181</v>
      </c>
      <c r="H21" s="759"/>
      <c r="I21" s="450" t="s">
        <v>290</v>
      </c>
      <c r="J21" s="436" t="s">
        <v>290</v>
      </c>
      <c r="K21" s="436" t="s">
        <v>290</v>
      </c>
      <c r="L21" s="436" t="s">
        <v>290</v>
      </c>
      <c r="M21" s="758" t="s">
        <v>182</v>
      </c>
      <c r="N21" s="759"/>
      <c r="O21" s="175">
        <v>150</v>
      </c>
      <c r="P21" s="175">
        <v>414</v>
      </c>
      <c r="Q21" s="175">
        <v>206</v>
      </c>
      <c r="R21" s="440">
        <v>208</v>
      </c>
      <c r="S21" s="775" t="s">
        <v>183</v>
      </c>
      <c r="T21" s="759"/>
      <c r="U21" s="175">
        <v>1450</v>
      </c>
      <c r="V21" s="175">
        <v>3863</v>
      </c>
      <c r="W21" s="175">
        <v>1905</v>
      </c>
      <c r="X21" s="175">
        <v>1958</v>
      </c>
      <c r="Y21" s="768" t="s">
        <v>184</v>
      </c>
      <c r="Z21" s="767"/>
      <c r="AA21" s="436">
        <v>279</v>
      </c>
      <c r="AB21" s="436">
        <v>747</v>
      </c>
      <c r="AC21" s="436">
        <v>385</v>
      </c>
      <c r="AD21" s="442">
        <v>362</v>
      </c>
      <c r="AE21" s="766" t="s">
        <v>185</v>
      </c>
      <c r="AF21" s="767"/>
      <c r="AG21" s="175">
        <v>20</v>
      </c>
      <c r="AH21" s="175">
        <v>47</v>
      </c>
      <c r="AI21" s="175">
        <v>23</v>
      </c>
      <c r="AJ21" s="175">
        <v>24</v>
      </c>
      <c r="AK21" s="768" t="s">
        <v>186</v>
      </c>
      <c r="AL21" s="767"/>
      <c r="AM21" s="436">
        <f>AA13</f>
        <v>12272</v>
      </c>
      <c r="AN21" s="436">
        <f>AB13</f>
        <v>30194</v>
      </c>
      <c r="AO21" s="436">
        <f>AC13</f>
        <v>15097</v>
      </c>
      <c r="AP21" s="436">
        <f>AD13</f>
        <v>15097</v>
      </c>
      <c r="AQ21" s="165"/>
      <c r="AR21" s="165"/>
      <c r="AS21" s="165"/>
      <c r="AT21" s="165"/>
      <c r="AU21" s="165"/>
      <c r="AV21" s="165"/>
    </row>
    <row r="22" spans="1:48" s="167" customFormat="1" ht="23.15" customHeight="1">
      <c r="A22" s="756" t="s">
        <v>201</v>
      </c>
      <c r="B22" s="757"/>
      <c r="C22" s="165">
        <v>2559</v>
      </c>
      <c r="D22" s="165">
        <v>3632</v>
      </c>
      <c r="E22" s="165">
        <v>2139</v>
      </c>
      <c r="F22" s="166">
        <v>1493</v>
      </c>
      <c r="G22" s="775" t="s">
        <v>188</v>
      </c>
      <c r="H22" s="759"/>
      <c r="I22" s="165">
        <v>598</v>
      </c>
      <c r="J22" s="175">
        <v>1123</v>
      </c>
      <c r="K22" s="175">
        <v>580</v>
      </c>
      <c r="L22" s="175">
        <v>543</v>
      </c>
      <c r="M22" s="758" t="s">
        <v>189</v>
      </c>
      <c r="N22" s="759"/>
      <c r="O22" s="175">
        <v>143</v>
      </c>
      <c r="P22" s="175">
        <v>330</v>
      </c>
      <c r="Q22" s="175">
        <v>164</v>
      </c>
      <c r="R22" s="440">
        <v>166</v>
      </c>
      <c r="S22" s="775" t="s">
        <v>190</v>
      </c>
      <c r="T22" s="759"/>
      <c r="U22" s="175">
        <v>608</v>
      </c>
      <c r="V22" s="175">
        <v>1329</v>
      </c>
      <c r="W22" s="175">
        <v>677</v>
      </c>
      <c r="X22" s="175">
        <v>652</v>
      </c>
      <c r="Y22" s="768" t="s">
        <v>191</v>
      </c>
      <c r="Z22" s="767"/>
      <c r="AA22" s="436">
        <v>299</v>
      </c>
      <c r="AB22" s="436">
        <v>640</v>
      </c>
      <c r="AC22" s="436">
        <v>318</v>
      </c>
      <c r="AD22" s="442">
        <v>322</v>
      </c>
      <c r="AE22" s="766" t="s">
        <v>192</v>
      </c>
      <c r="AF22" s="767"/>
      <c r="AG22" s="175">
        <v>77</v>
      </c>
      <c r="AH22" s="175">
        <v>161</v>
      </c>
      <c r="AI22" s="175">
        <v>84</v>
      </c>
      <c r="AJ22" s="175">
        <v>77</v>
      </c>
      <c r="AK22" s="768" t="s">
        <v>193</v>
      </c>
      <c r="AL22" s="767"/>
      <c r="AM22" s="436">
        <f>AG14</f>
        <v>9719</v>
      </c>
      <c r="AN22" s="436">
        <f>AH14</f>
        <v>23255</v>
      </c>
      <c r="AO22" s="436">
        <f>AI14</f>
        <v>11689</v>
      </c>
      <c r="AP22" s="436">
        <f>AJ14</f>
        <v>11566</v>
      </c>
      <c r="AQ22" s="165"/>
      <c r="AR22" s="165"/>
      <c r="AS22" s="165"/>
      <c r="AT22" s="165"/>
      <c r="AU22" s="165"/>
      <c r="AV22" s="165"/>
    </row>
    <row r="23" spans="1:48" s="167" customFormat="1" ht="23.15" customHeight="1">
      <c r="A23" s="756" t="s">
        <v>846</v>
      </c>
      <c r="B23" s="757"/>
      <c r="C23" s="165">
        <v>281</v>
      </c>
      <c r="D23" s="165">
        <v>571</v>
      </c>
      <c r="E23" s="165">
        <v>280</v>
      </c>
      <c r="F23" s="166">
        <v>291</v>
      </c>
      <c r="G23" s="790" t="s">
        <v>195</v>
      </c>
      <c r="H23" s="791"/>
      <c r="I23" s="165">
        <v>207</v>
      </c>
      <c r="J23" s="175">
        <v>420</v>
      </c>
      <c r="K23" s="175">
        <v>227</v>
      </c>
      <c r="L23" s="175">
        <v>193</v>
      </c>
      <c r="M23" s="758" t="s">
        <v>196</v>
      </c>
      <c r="N23" s="759"/>
      <c r="O23" s="175">
        <v>295</v>
      </c>
      <c r="P23" s="175">
        <v>721</v>
      </c>
      <c r="Q23" s="175">
        <v>353</v>
      </c>
      <c r="R23" s="440">
        <v>368</v>
      </c>
      <c r="S23" s="775" t="s">
        <v>197</v>
      </c>
      <c r="T23" s="759"/>
      <c r="U23" s="175">
        <v>72</v>
      </c>
      <c r="V23" s="175">
        <v>176</v>
      </c>
      <c r="W23" s="175">
        <v>81</v>
      </c>
      <c r="X23" s="175">
        <v>95</v>
      </c>
      <c r="Y23" s="768" t="s">
        <v>198</v>
      </c>
      <c r="Z23" s="767"/>
      <c r="AA23" s="436">
        <v>428</v>
      </c>
      <c r="AB23" s="436">
        <v>1196</v>
      </c>
      <c r="AC23" s="436">
        <v>620</v>
      </c>
      <c r="AD23" s="442">
        <v>576</v>
      </c>
      <c r="AE23" s="766" t="s">
        <v>199</v>
      </c>
      <c r="AF23" s="767"/>
      <c r="AG23" s="175">
        <v>332</v>
      </c>
      <c r="AH23" s="175">
        <v>726</v>
      </c>
      <c r="AI23" s="175">
        <v>340</v>
      </c>
      <c r="AJ23" s="175">
        <v>386</v>
      </c>
      <c r="AK23" s="768" t="s">
        <v>200</v>
      </c>
      <c r="AL23" s="767"/>
      <c r="AM23" s="436">
        <f>AG19</f>
        <v>863</v>
      </c>
      <c r="AN23" s="436">
        <f>AH19</f>
        <v>2171</v>
      </c>
      <c r="AO23" s="436">
        <f>AI19</f>
        <v>1003</v>
      </c>
      <c r="AP23" s="436">
        <f>AJ19</f>
        <v>1168</v>
      </c>
      <c r="AQ23" s="165"/>
      <c r="AR23" s="165"/>
      <c r="AS23" s="165"/>
      <c r="AT23" s="165"/>
      <c r="AU23" s="165"/>
      <c r="AV23" s="165"/>
    </row>
    <row r="24" spans="1:48" s="167" customFormat="1" ht="23.15" customHeight="1">
      <c r="A24" s="756" t="s">
        <v>851</v>
      </c>
      <c r="B24" s="757"/>
      <c r="C24" s="450" t="s">
        <v>290</v>
      </c>
      <c r="D24" s="436" t="s">
        <v>290</v>
      </c>
      <c r="E24" s="436" t="s">
        <v>290</v>
      </c>
      <c r="F24" s="436" t="s">
        <v>290</v>
      </c>
      <c r="G24" s="790" t="s">
        <v>202</v>
      </c>
      <c r="H24" s="791"/>
      <c r="I24" s="165">
        <v>367</v>
      </c>
      <c r="J24" s="175">
        <v>787</v>
      </c>
      <c r="K24" s="175">
        <v>403</v>
      </c>
      <c r="L24" s="175">
        <v>384</v>
      </c>
      <c r="M24" s="758" t="s">
        <v>203</v>
      </c>
      <c r="N24" s="759"/>
      <c r="O24" s="175">
        <v>150</v>
      </c>
      <c r="P24" s="175">
        <v>333</v>
      </c>
      <c r="Q24" s="175">
        <v>175</v>
      </c>
      <c r="R24" s="440">
        <v>158</v>
      </c>
      <c r="S24" s="775" t="s">
        <v>204</v>
      </c>
      <c r="T24" s="759"/>
      <c r="U24" s="175">
        <v>68</v>
      </c>
      <c r="V24" s="175">
        <v>160</v>
      </c>
      <c r="W24" s="175">
        <v>69</v>
      </c>
      <c r="X24" s="175">
        <v>91</v>
      </c>
      <c r="Y24" s="768" t="s">
        <v>205</v>
      </c>
      <c r="Z24" s="767"/>
      <c r="AA24" s="436">
        <v>175</v>
      </c>
      <c r="AB24" s="436">
        <v>445</v>
      </c>
      <c r="AC24" s="436">
        <v>223</v>
      </c>
      <c r="AD24" s="442">
        <v>222</v>
      </c>
      <c r="AE24" s="766" t="s">
        <v>206</v>
      </c>
      <c r="AF24" s="767"/>
      <c r="AG24" s="175">
        <v>97</v>
      </c>
      <c r="AH24" s="175">
        <v>299</v>
      </c>
      <c r="AI24" s="175">
        <v>121</v>
      </c>
      <c r="AJ24" s="175">
        <v>178</v>
      </c>
      <c r="AK24" s="768" t="s">
        <v>207</v>
      </c>
      <c r="AL24" s="767"/>
      <c r="AM24" s="436">
        <f>AG28</f>
        <v>1238</v>
      </c>
      <c r="AN24" s="436">
        <f>AH28</f>
        <v>2811</v>
      </c>
      <c r="AO24" s="436">
        <f>AI28</f>
        <v>1331</v>
      </c>
      <c r="AP24" s="436">
        <f>AJ28</f>
        <v>1480</v>
      </c>
      <c r="AQ24" s="165"/>
      <c r="AR24" s="165"/>
      <c r="AS24" s="165"/>
      <c r="AT24" s="165"/>
      <c r="AU24" s="165"/>
      <c r="AV24" s="165"/>
    </row>
    <row r="25" spans="1:48" s="167" customFormat="1" ht="23.15" customHeight="1">
      <c r="A25" s="756" t="s">
        <v>208</v>
      </c>
      <c r="B25" s="757"/>
      <c r="C25" s="165">
        <v>8835</v>
      </c>
      <c r="D25" s="165">
        <v>19514</v>
      </c>
      <c r="E25" s="165">
        <v>10058</v>
      </c>
      <c r="F25" s="166">
        <v>9456</v>
      </c>
      <c r="G25" s="790" t="s">
        <v>209</v>
      </c>
      <c r="H25" s="791"/>
      <c r="I25" s="165">
        <v>76</v>
      </c>
      <c r="J25" s="175">
        <v>185</v>
      </c>
      <c r="K25" s="175">
        <v>101</v>
      </c>
      <c r="L25" s="175">
        <v>84</v>
      </c>
      <c r="M25" s="758" t="s">
        <v>210</v>
      </c>
      <c r="N25" s="759"/>
      <c r="O25" s="175">
        <v>108</v>
      </c>
      <c r="P25" s="175">
        <v>221</v>
      </c>
      <c r="Q25" s="175">
        <v>109</v>
      </c>
      <c r="R25" s="440">
        <v>112</v>
      </c>
      <c r="S25" s="775" t="s">
        <v>211</v>
      </c>
      <c r="T25" s="759"/>
      <c r="U25" s="175">
        <v>652</v>
      </c>
      <c r="V25" s="175">
        <v>1723</v>
      </c>
      <c r="W25" s="175">
        <v>849</v>
      </c>
      <c r="X25" s="175">
        <v>874</v>
      </c>
      <c r="Y25" s="768" t="s">
        <v>212</v>
      </c>
      <c r="Z25" s="767"/>
      <c r="AA25" s="436">
        <v>259</v>
      </c>
      <c r="AB25" s="436">
        <v>562</v>
      </c>
      <c r="AC25" s="436">
        <v>250</v>
      </c>
      <c r="AD25" s="442">
        <v>312</v>
      </c>
      <c r="AE25" s="766" t="s">
        <v>213</v>
      </c>
      <c r="AF25" s="767"/>
      <c r="AG25" s="175">
        <v>278</v>
      </c>
      <c r="AH25" s="175">
        <v>596</v>
      </c>
      <c r="AI25" s="175">
        <v>294</v>
      </c>
      <c r="AJ25" s="175">
        <v>302</v>
      </c>
      <c r="AK25" s="768" t="s">
        <v>214</v>
      </c>
      <c r="AL25" s="767"/>
      <c r="AM25" s="436">
        <f>AM11</f>
        <v>2163</v>
      </c>
      <c r="AN25" s="436">
        <f>AN11</f>
        <v>5496</v>
      </c>
      <c r="AO25" s="436">
        <f>AO11</f>
        <v>2596</v>
      </c>
      <c r="AP25" s="436">
        <f>AP11</f>
        <v>2900</v>
      </c>
      <c r="AQ25" s="172"/>
      <c r="AR25" s="172"/>
      <c r="AS25" s="172"/>
      <c r="AT25" s="172"/>
      <c r="AU25" s="172"/>
      <c r="AV25" s="172"/>
    </row>
    <row r="26" spans="1:48" s="167" customFormat="1" ht="23.15" customHeight="1">
      <c r="A26" s="756" t="s">
        <v>215</v>
      </c>
      <c r="B26" s="757"/>
      <c r="C26" s="165">
        <v>1301</v>
      </c>
      <c r="D26" s="165">
        <v>2609</v>
      </c>
      <c r="E26" s="165">
        <v>1314</v>
      </c>
      <c r="F26" s="166">
        <v>1295</v>
      </c>
      <c r="G26" s="790" t="s">
        <v>216</v>
      </c>
      <c r="H26" s="791"/>
      <c r="I26" s="165">
        <v>73</v>
      </c>
      <c r="J26" s="175">
        <v>149</v>
      </c>
      <c r="K26" s="175">
        <v>72</v>
      </c>
      <c r="L26" s="175">
        <v>77</v>
      </c>
      <c r="M26" s="758" t="s">
        <v>217</v>
      </c>
      <c r="N26" s="759"/>
      <c r="O26" s="175">
        <v>172</v>
      </c>
      <c r="P26" s="175">
        <v>397</v>
      </c>
      <c r="Q26" s="175">
        <v>198</v>
      </c>
      <c r="R26" s="440">
        <v>199</v>
      </c>
      <c r="S26" s="775" t="s">
        <v>218</v>
      </c>
      <c r="T26" s="759"/>
      <c r="U26" s="175">
        <v>874</v>
      </c>
      <c r="V26" s="175">
        <v>2249</v>
      </c>
      <c r="W26" s="175">
        <v>1084</v>
      </c>
      <c r="X26" s="175">
        <v>1165</v>
      </c>
      <c r="Y26" s="768" t="s">
        <v>219</v>
      </c>
      <c r="Z26" s="767"/>
      <c r="AA26" s="436">
        <v>78</v>
      </c>
      <c r="AB26" s="436">
        <v>314</v>
      </c>
      <c r="AC26" s="436">
        <v>115</v>
      </c>
      <c r="AD26" s="442">
        <v>199</v>
      </c>
      <c r="AE26" s="766" t="s">
        <v>220</v>
      </c>
      <c r="AF26" s="767"/>
      <c r="AG26" s="175">
        <v>80</v>
      </c>
      <c r="AH26" s="175">
        <v>188</v>
      </c>
      <c r="AI26" s="175">
        <v>90</v>
      </c>
      <c r="AJ26" s="175">
        <v>98</v>
      </c>
      <c r="AK26" s="778" t="s">
        <v>221</v>
      </c>
      <c r="AL26" s="779"/>
      <c r="AM26" s="436">
        <f>AM17</f>
        <v>3848</v>
      </c>
      <c r="AN26" s="436">
        <f>AN17</f>
        <v>8773</v>
      </c>
      <c r="AO26" s="436">
        <f>AO17</f>
        <v>4147</v>
      </c>
      <c r="AP26" s="436">
        <f>AP17</f>
        <v>4626</v>
      </c>
      <c r="AQ26" s="177"/>
      <c r="AR26" s="177"/>
      <c r="AS26" s="177"/>
      <c r="AT26" s="177"/>
      <c r="AU26" s="177"/>
      <c r="AV26" s="177"/>
    </row>
    <row r="27" spans="1:48" s="167" customFormat="1" ht="23.15" customHeight="1" thickBot="1">
      <c r="A27" s="756" t="s">
        <v>222</v>
      </c>
      <c r="B27" s="757"/>
      <c r="C27" s="165">
        <v>3802</v>
      </c>
      <c r="D27" s="165">
        <v>7519</v>
      </c>
      <c r="E27" s="165">
        <v>4182</v>
      </c>
      <c r="F27" s="166">
        <v>3337</v>
      </c>
      <c r="G27" s="790" t="s">
        <v>223</v>
      </c>
      <c r="H27" s="791"/>
      <c r="I27" s="165">
        <v>126</v>
      </c>
      <c r="J27" s="175">
        <v>265</v>
      </c>
      <c r="K27" s="175">
        <v>128</v>
      </c>
      <c r="L27" s="175">
        <v>137</v>
      </c>
      <c r="M27" s="758" t="s">
        <v>224</v>
      </c>
      <c r="N27" s="759"/>
      <c r="O27" s="175">
        <v>104</v>
      </c>
      <c r="P27" s="175">
        <v>225</v>
      </c>
      <c r="Q27" s="175">
        <v>101</v>
      </c>
      <c r="R27" s="440">
        <v>124</v>
      </c>
      <c r="S27" s="775" t="s">
        <v>225</v>
      </c>
      <c r="T27" s="759"/>
      <c r="U27" s="175">
        <v>762</v>
      </c>
      <c r="V27" s="175">
        <v>1840</v>
      </c>
      <c r="W27" s="175">
        <v>904</v>
      </c>
      <c r="X27" s="175">
        <v>936</v>
      </c>
      <c r="Y27" s="768" t="s">
        <v>226</v>
      </c>
      <c r="Z27" s="767"/>
      <c r="AA27" s="436">
        <v>115</v>
      </c>
      <c r="AB27" s="436">
        <v>201</v>
      </c>
      <c r="AC27" s="436">
        <v>97</v>
      </c>
      <c r="AD27" s="442">
        <v>104</v>
      </c>
      <c r="AE27" s="787" t="s">
        <v>227</v>
      </c>
      <c r="AF27" s="779"/>
      <c r="AG27" s="175">
        <v>164</v>
      </c>
      <c r="AH27" s="175">
        <v>387</v>
      </c>
      <c r="AI27" s="175">
        <v>180</v>
      </c>
      <c r="AJ27" s="175">
        <v>207</v>
      </c>
      <c r="AK27" s="809" t="s">
        <v>228</v>
      </c>
      <c r="AL27" s="810"/>
      <c r="AM27" s="558">
        <f>SUM(AM18:AM26)</f>
        <v>90158</v>
      </c>
      <c r="AN27" s="558">
        <f>SUM(AN18:AN26)</f>
        <v>196608</v>
      </c>
      <c r="AO27" s="558">
        <f>SUM(AO18:AO26)</f>
        <v>99690</v>
      </c>
      <c r="AP27" s="558">
        <f>SUM(AP18:AP26)</f>
        <v>96918</v>
      </c>
    </row>
    <row r="28" spans="1:48" s="167" customFormat="1" ht="23.15" customHeight="1">
      <c r="A28" s="756" t="s">
        <v>229</v>
      </c>
      <c r="B28" s="757"/>
      <c r="C28" s="165">
        <v>591</v>
      </c>
      <c r="D28" s="165">
        <v>1205</v>
      </c>
      <c r="E28" s="165">
        <v>613</v>
      </c>
      <c r="F28" s="166">
        <v>592</v>
      </c>
      <c r="G28" s="790" t="s">
        <v>230</v>
      </c>
      <c r="H28" s="791"/>
      <c r="I28" s="165">
        <v>109</v>
      </c>
      <c r="J28" s="175">
        <v>239</v>
      </c>
      <c r="K28" s="175">
        <v>120</v>
      </c>
      <c r="L28" s="175">
        <v>119</v>
      </c>
      <c r="M28" s="758" t="s">
        <v>231</v>
      </c>
      <c r="N28" s="759"/>
      <c r="O28" s="436" t="s">
        <v>845</v>
      </c>
      <c r="P28" s="436" t="s">
        <v>845</v>
      </c>
      <c r="Q28" s="436" t="s">
        <v>845</v>
      </c>
      <c r="R28" s="442" t="s">
        <v>845</v>
      </c>
      <c r="S28" s="775" t="s">
        <v>232</v>
      </c>
      <c r="T28" s="759"/>
      <c r="U28" s="175">
        <v>630</v>
      </c>
      <c r="V28" s="175">
        <v>1537</v>
      </c>
      <c r="W28" s="175">
        <v>793</v>
      </c>
      <c r="X28" s="175">
        <v>744</v>
      </c>
      <c r="Y28" s="768" t="s">
        <v>233</v>
      </c>
      <c r="Z28" s="767"/>
      <c r="AA28" s="436">
        <v>410</v>
      </c>
      <c r="AB28" s="436">
        <v>564</v>
      </c>
      <c r="AC28" s="436">
        <v>357</v>
      </c>
      <c r="AD28" s="442">
        <v>207</v>
      </c>
      <c r="AE28" s="776" t="s">
        <v>234</v>
      </c>
      <c r="AF28" s="777"/>
      <c r="AG28" s="173">
        <f>SUM(AG20:AG27)</f>
        <v>1238</v>
      </c>
      <c r="AH28" s="173">
        <f>SUM(AH20:AH27)</f>
        <v>2811</v>
      </c>
      <c r="AI28" s="173">
        <f>SUM(AI20:AI27)</f>
        <v>1331</v>
      </c>
      <c r="AJ28" s="173">
        <f>SUM(AJ20:AJ27)</f>
        <v>1480</v>
      </c>
      <c r="AK28" s="447"/>
      <c r="AL28" s="447"/>
      <c r="AM28" s="437"/>
      <c r="AN28" s="437"/>
      <c r="AO28" s="437"/>
      <c r="AP28" s="438" t="s">
        <v>844</v>
      </c>
    </row>
    <row r="29" spans="1:48" s="167" customFormat="1" ht="23.15" customHeight="1">
      <c r="A29" s="756" t="s">
        <v>236</v>
      </c>
      <c r="B29" s="757"/>
      <c r="C29" s="165">
        <v>107</v>
      </c>
      <c r="D29" s="165">
        <v>276</v>
      </c>
      <c r="E29" s="165">
        <v>136</v>
      </c>
      <c r="F29" s="166">
        <v>140</v>
      </c>
      <c r="G29" s="790" t="s">
        <v>237</v>
      </c>
      <c r="H29" s="791"/>
      <c r="I29" s="165">
        <v>36</v>
      </c>
      <c r="J29" s="175">
        <v>97</v>
      </c>
      <c r="K29" s="175">
        <v>57</v>
      </c>
      <c r="L29" s="175">
        <v>40</v>
      </c>
      <c r="M29" s="794" t="s">
        <v>238</v>
      </c>
      <c r="N29" s="791"/>
      <c r="O29" s="175">
        <v>355</v>
      </c>
      <c r="P29" s="175">
        <v>731</v>
      </c>
      <c r="Q29" s="175">
        <v>394</v>
      </c>
      <c r="R29" s="440">
        <v>337</v>
      </c>
      <c r="S29" s="775" t="s">
        <v>239</v>
      </c>
      <c r="T29" s="759"/>
      <c r="U29" s="175">
        <v>1230</v>
      </c>
      <c r="V29" s="175">
        <v>3113</v>
      </c>
      <c r="W29" s="175">
        <v>1488</v>
      </c>
      <c r="X29" s="175">
        <v>1625</v>
      </c>
      <c r="Y29" s="768" t="s">
        <v>240</v>
      </c>
      <c r="Z29" s="767"/>
      <c r="AA29" s="436">
        <v>173</v>
      </c>
      <c r="AB29" s="436">
        <v>350</v>
      </c>
      <c r="AC29" s="436">
        <v>165</v>
      </c>
      <c r="AD29" s="442">
        <v>185</v>
      </c>
      <c r="AE29" s="785" t="s">
        <v>241</v>
      </c>
      <c r="AF29" s="781"/>
      <c r="AG29" s="175">
        <v>82</v>
      </c>
      <c r="AH29" s="175">
        <v>161</v>
      </c>
      <c r="AI29" s="175">
        <v>78</v>
      </c>
      <c r="AJ29" s="175">
        <v>83</v>
      </c>
      <c r="AK29" s="447"/>
      <c r="AL29" s="447"/>
      <c r="AM29" s="447"/>
      <c r="AN29" s="447"/>
      <c r="AO29" s="447"/>
      <c r="AP29" s="447"/>
    </row>
    <row r="30" spans="1:48" s="167" customFormat="1" ht="23.15" customHeight="1">
      <c r="A30" s="756" t="s">
        <v>242</v>
      </c>
      <c r="B30" s="757"/>
      <c r="C30" s="165">
        <v>3804</v>
      </c>
      <c r="D30" s="165">
        <v>8496</v>
      </c>
      <c r="E30" s="165">
        <v>4234</v>
      </c>
      <c r="F30" s="166">
        <v>4262</v>
      </c>
      <c r="G30" s="792" t="s">
        <v>243</v>
      </c>
      <c r="H30" s="793"/>
      <c r="I30" s="450" t="s">
        <v>290</v>
      </c>
      <c r="J30" s="436" t="s">
        <v>290</v>
      </c>
      <c r="K30" s="436" t="s">
        <v>290</v>
      </c>
      <c r="L30" s="436" t="s">
        <v>290</v>
      </c>
      <c r="M30" s="794" t="s">
        <v>244</v>
      </c>
      <c r="N30" s="791"/>
      <c r="O30" s="175">
        <v>306</v>
      </c>
      <c r="P30" s="175">
        <v>460</v>
      </c>
      <c r="Q30" s="175">
        <v>283</v>
      </c>
      <c r="R30" s="440">
        <v>177</v>
      </c>
      <c r="S30" s="775" t="s">
        <v>245</v>
      </c>
      <c r="T30" s="759"/>
      <c r="U30" s="175">
        <v>301</v>
      </c>
      <c r="V30" s="175">
        <v>629</v>
      </c>
      <c r="W30" s="175">
        <v>347</v>
      </c>
      <c r="X30" s="175">
        <v>282</v>
      </c>
      <c r="Y30" s="768" t="s">
        <v>246</v>
      </c>
      <c r="Z30" s="767"/>
      <c r="AA30" s="436">
        <v>370</v>
      </c>
      <c r="AB30" s="436">
        <v>842</v>
      </c>
      <c r="AC30" s="436">
        <v>433</v>
      </c>
      <c r="AD30" s="442">
        <v>409</v>
      </c>
      <c r="AE30" s="766" t="s">
        <v>247</v>
      </c>
      <c r="AF30" s="767"/>
      <c r="AG30" s="175">
        <v>198</v>
      </c>
      <c r="AH30" s="175">
        <v>455</v>
      </c>
      <c r="AI30" s="175">
        <v>225</v>
      </c>
      <c r="AJ30" s="175">
        <v>230</v>
      </c>
      <c r="AK30" s="447"/>
      <c r="AL30" s="447"/>
      <c r="AM30" s="447"/>
      <c r="AN30" s="447"/>
      <c r="AO30" s="447"/>
      <c r="AP30" s="447"/>
    </row>
    <row r="31" spans="1:48" s="167" customFormat="1" ht="23.15" customHeight="1">
      <c r="A31" s="756" t="s">
        <v>248</v>
      </c>
      <c r="B31" s="757"/>
      <c r="C31" s="165">
        <v>109</v>
      </c>
      <c r="D31" s="165">
        <v>297</v>
      </c>
      <c r="E31" s="165">
        <v>125</v>
      </c>
      <c r="F31" s="166">
        <v>172</v>
      </c>
      <c r="G31" s="788" t="s">
        <v>249</v>
      </c>
      <c r="H31" s="789"/>
      <c r="I31" s="173">
        <f>SUM(C5:C36,I5:I30)</f>
        <v>45018</v>
      </c>
      <c r="J31" s="173">
        <f>SUM(D5:D36,J5:J30)</f>
        <v>88517</v>
      </c>
      <c r="K31" s="173">
        <f>SUM(E5:E36,K5:K30)</f>
        <v>46134</v>
      </c>
      <c r="L31" s="173">
        <f>SUM(F5:F36,L5:L30)</f>
        <v>42383</v>
      </c>
      <c r="M31" s="794" t="s">
        <v>250</v>
      </c>
      <c r="N31" s="791"/>
      <c r="O31" s="175">
        <v>150</v>
      </c>
      <c r="P31" s="175">
        <v>424</v>
      </c>
      <c r="Q31" s="175">
        <v>209</v>
      </c>
      <c r="R31" s="440">
        <v>215</v>
      </c>
      <c r="S31" s="775" t="s">
        <v>251</v>
      </c>
      <c r="T31" s="759"/>
      <c r="U31" s="175">
        <v>72</v>
      </c>
      <c r="V31" s="175">
        <v>182</v>
      </c>
      <c r="W31" s="175">
        <v>89</v>
      </c>
      <c r="X31" s="175">
        <v>93</v>
      </c>
      <c r="Y31" s="768" t="s">
        <v>252</v>
      </c>
      <c r="Z31" s="767"/>
      <c r="AA31" s="436">
        <v>178</v>
      </c>
      <c r="AB31" s="436">
        <v>355</v>
      </c>
      <c r="AC31" s="436">
        <v>171</v>
      </c>
      <c r="AD31" s="442">
        <v>184</v>
      </c>
      <c r="AE31" s="766" t="s">
        <v>253</v>
      </c>
      <c r="AF31" s="767"/>
      <c r="AG31" s="175">
        <v>54</v>
      </c>
      <c r="AH31" s="175">
        <v>131</v>
      </c>
      <c r="AI31" s="175">
        <v>62</v>
      </c>
      <c r="AJ31" s="175">
        <v>69</v>
      </c>
      <c r="AK31" s="447"/>
      <c r="AL31" s="447"/>
      <c r="AM31" s="447"/>
      <c r="AN31" s="447"/>
      <c r="AO31" s="447"/>
      <c r="AP31" s="447"/>
    </row>
    <row r="32" spans="1:48" s="167" customFormat="1" ht="23.15" customHeight="1">
      <c r="A32" s="756" t="s">
        <v>254</v>
      </c>
      <c r="B32" s="757"/>
      <c r="C32" s="165">
        <v>740</v>
      </c>
      <c r="D32" s="175">
        <v>1713</v>
      </c>
      <c r="E32" s="165">
        <v>847</v>
      </c>
      <c r="F32" s="166">
        <v>866</v>
      </c>
      <c r="G32" s="769" t="s">
        <v>255</v>
      </c>
      <c r="H32" s="770"/>
      <c r="I32" s="175">
        <v>1182</v>
      </c>
      <c r="J32" s="175">
        <v>3088</v>
      </c>
      <c r="K32" s="175">
        <v>1512</v>
      </c>
      <c r="L32" s="175">
        <v>1576</v>
      </c>
      <c r="M32" s="794" t="s">
        <v>256</v>
      </c>
      <c r="N32" s="791"/>
      <c r="O32" s="175">
        <v>168</v>
      </c>
      <c r="P32" s="175">
        <v>412</v>
      </c>
      <c r="Q32" s="175">
        <v>203</v>
      </c>
      <c r="R32" s="440">
        <v>209</v>
      </c>
      <c r="S32" s="775" t="s">
        <v>257</v>
      </c>
      <c r="T32" s="759"/>
      <c r="U32" s="175">
        <v>913</v>
      </c>
      <c r="V32" s="175">
        <v>1956</v>
      </c>
      <c r="W32" s="175">
        <v>1077</v>
      </c>
      <c r="X32" s="175">
        <v>879</v>
      </c>
      <c r="Y32" s="768" t="s">
        <v>258</v>
      </c>
      <c r="Z32" s="767"/>
      <c r="AA32" s="436">
        <v>414</v>
      </c>
      <c r="AB32" s="436">
        <v>1016</v>
      </c>
      <c r="AC32" s="436">
        <v>501</v>
      </c>
      <c r="AD32" s="442">
        <v>515</v>
      </c>
      <c r="AE32" s="766" t="s">
        <v>259</v>
      </c>
      <c r="AF32" s="767"/>
      <c r="AG32" s="175">
        <v>146</v>
      </c>
      <c r="AH32" s="175">
        <v>322</v>
      </c>
      <c r="AI32" s="175">
        <v>152</v>
      </c>
      <c r="AJ32" s="175">
        <v>170</v>
      </c>
      <c r="AK32" s="447"/>
      <c r="AL32" s="447"/>
      <c r="AM32" s="447"/>
      <c r="AN32" s="447"/>
      <c r="AO32" s="447"/>
      <c r="AP32" s="447"/>
    </row>
    <row r="33" spans="1:48" s="167" customFormat="1" ht="23.15" customHeight="1">
      <c r="A33" s="756" t="s">
        <v>260</v>
      </c>
      <c r="B33" s="757"/>
      <c r="C33" s="450" t="s">
        <v>290</v>
      </c>
      <c r="D33" s="165">
        <v>0</v>
      </c>
      <c r="E33" s="165">
        <v>0</v>
      </c>
      <c r="F33" s="165">
        <v>0</v>
      </c>
      <c r="G33" s="775" t="s">
        <v>261</v>
      </c>
      <c r="H33" s="759"/>
      <c r="I33" s="175">
        <v>132</v>
      </c>
      <c r="J33" s="175">
        <v>312</v>
      </c>
      <c r="K33" s="175">
        <v>147</v>
      </c>
      <c r="L33" s="175">
        <v>165</v>
      </c>
      <c r="M33" s="794" t="s">
        <v>262</v>
      </c>
      <c r="N33" s="791"/>
      <c r="O33" s="175">
        <v>244</v>
      </c>
      <c r="P33" s="175">
        <v>629</v>
      </c>
      <c r="Q33" s="175">
        <v>313</v>
      </c>
      <c r="R33" s="440">
        <v>316</v>
      </c>
      <c r="S33" s="806" t="s">
        <v>263</v>
      </c>
      <c r="T33" s="763"/>
      <c r="U33" s="175">
        <v>174</v>
      </c>
      <c r="V33" s="175">
        <v>416</v>
      </c>
      <c r="W33" s="175">
        <v>207</v>
      </c>
      <c r="X33" s="175">
        <v>209</v>
      </c>
      <c r="Y33" s="768" t="s">
        <v>264</v>
      </c>
      <c r="Z33" s="767"/>
      <c r="AA33" s="436">
        <v>871</v>
      </c>
      <c r="AB33" s="436">
        <v>1557</v>
      </c>
      <c r="AC33" s="436">
        <v>830</v>
      </c>
      <c r="AD33" s="442">
        <v>727</v>
      </c>
      <c r="AE33" s="766" t="s">
        <v>265</v>
      </c>
      <c r="AF33" s="767"/>
      <c r="AG33" s="175">
        <v>112</v>
      </c>
      <c r="AH33" s="175">
        <v>226</v>
      </c>
      <c r="AI33" s="175">
        <v>98</v>
      </c>
      <c r="AJ33" s="175">
        <v>128</v>
      </c>
      <c r="AK33" s="447"/>
      <c r="AL33" s="447"/>
      <c r="AM33" s="447"/>
      <c r="AN33" s="447"/>
      <c r="AO33" s="447"/>
      <c r="AP33" s="447"/>
    </row>
    <row r="34" spans="1:48" s="167" customFormat="1" ht="23.15" customHeight="1">
      <c r="A34" s="756" t="s">
        <v>266</v>
      </c>
      <c r="B34" s="757"/>
      <c r="C34" s="165">
        <v>282</v>
      </c>
      <c r="D34" s="165">
        <v>633</v>
      </c>
      <c r="E34" s="165">
        <v>382</v>
      </c>
      <c r="F34" s="166">
        <v>251</v>
      </c>
      <c r="G34" s="775" t="s">
        <v>267</v>
      </c>
      <c r="H34" s="759"/>
      <c r="I34" s="175">
        <v>954</v>
      </c>
      <c r="J34" s="175">
        <v>2195</v>
      </c>
      <c r="K34" s="175">
        <v>1084</v>
      </c>
      <c r="L34" s="175">
        <v>1111</v>
      </c>
      <c r="M34" s="794" t="s">
        <v>268</v>
      </c>
      <c r="N34" s="791"/>
      <c r="O34" s="175">
        <v>331</v>
      </c>
      <c r="P34" s="175">
        <v>644</v>
      </c>
      <c r="Q34" s="175">
        <v>360</v>
      </c>
      <c r="R34" s="440">
        <v>284</v>
      </c>
      <c r="S34" s="806" t="s">
        <v>269</v>
      </c>
      <c r="T34" s="763"/>
      <c r="U34" s="175">
        <v>140</v>
      </c>
      <c r="V34" s="175">
        <v>342</v>
      </c>
      <c r="W34" s="175">
        <v>165</v>
      </c>
      <c r="X34" s="175">
        <v>177</v>
      </c>
      <c r="Y34" s="768" t="s">
        <v>270</v>
      </c>
      <c r="Z34" s="767"/>
      <c r="AA34" s="436">
        <v>828</v>
      </c>
      <c r="AB34" s="436">
        <v>2668</v>
      </c>
      <c r="AC34" s="436">
        <v>1359</v>
      </c>
      <c r="AD34" s="442">
        <v>1309</v>
      </c>
      <c r="AE34" s="766" t="s">
        <v>271</v>
      </c>
      <c r="AF34" s="767"/>
      <c r="AG34" s="175">
        <v>122</v>
      </c>
      <c r="AH34" s="175">
        <v>275</v>
      </c>
      <c r="AI34" s="175">
        <v>136</v>
      </c>
      <c r="AJ34" s="175">
        <v>139</v>
      </c>
      <c r="AK34" s="447"/>
      <c r="AL34" s="447"/>
      <c r="AM34" s="447"/>
      <c r="AN34" s="447"/>
      <c r="AO34" s="447"/>
      <c r="AP34" s="447"/>
    </row>
    <row r="35" spans="1:48" s="167" customFormat="1" ht="23.15" customHeight="1">
      <c r="A35" s="756" t="s">
        <v>272</v>
      </c>
      <c r="B35" s="757"/>
      <c r="C35" s="165">
        <v>153</v>
      </c>
      <c r="D35" s="165">
        <v>359</v>
      </c>
      <c r="E35" s="165">
        <v>191</v>
      </c>
      <c r="F35" s="166">
        <v>168</v>
      </c>
      <c r="G35" s="775" t="s">
        <v>273</v>
      </c>
      <c r="H35" s="759"/>
      <c r="I35" s="175">
        <v>2075</v>
      </c>
      <c r="J35" s="175">
        <v>4288</v>
      </c>
      <c r="K35" s="175">
        <v>2228</v>
      </c>
      <c r="L35" s="175">
        <v>2060</v>
      </c>
      <c r="M35" s="794" t="s">
        <v>274</v>
      </c>
      <c r="N35" s="791"/>
      <c r="O35" s="175">
        <v>438</v>
      </c>
      <c r="P35" s="175">
        <v>1149</v>
      </c>
      <c r="Q35" s="175">
        <v>621</v>
      </c>
      <c r="R35" s="440">
        <v>528</v>
      </c>
      <c r="S35" s="806" t="s">
        <v>275</v>
      </c>
      <c r="T35" s="763"/>
      <c r="U35" s="175">
        <v>262</v>
      </c>
      <c r="V35" s="175">
        <v>623</v>
      </c>
      <c r="W35" s="175">
        <v>304</v>
      </c>
      <c r="X35" s="175">
        <v>319</v>
      </c>
      <c r="Y35" s="768" t="s">
        <v>276</v>
      </c>
      <c r="Z35" s="767"/>
      <c r="AA35" s="436">
        <v>491</v>
      </c>
      <c r="AB35" s="436">
        <v>1176</v>
      </c>
      <c r="AC35" s="436">
        <v>553</v>
      </c>
      <c r="AD35" s="442">
        <v>623</v>
      </c>
      <c r="AE35" s="766" t="s">
        <v>277</v>
      </c>
      <c r="AF35" s="767"/>
      <c r="AG35" s="175">
        <v>544</v>
      </c>
      <c r="AH35" s="175">
        <v>1204</v>
      </c>
      <c r="AI35" s="175">
        <v>555</v>
      </c>
      <c r="AJ35" s="175">
        <v>649</v>
      </c>
      <c r="AK35" s="447"/>
      <c r="AL35" s="447"/>
      <c r="AM35" s="447"/>
      <c r="AN35" s="447"/>
      <c r="AO35" s="447"/>
      <c r="AP35" s="447"/>
    </row>
    <row r="36" spans="1:48" s="167" customFormat="1" ht="23.15" customHeight="1" thickBot="1">
      <c r="A36" s="795" t="s">
        <v>278</v>
      </c>
      <c r="B36" s="796"/>
      <c r="C36" s="563">
        <v>50</v>
      </c>
      <c r="D36" s="549">
        <v>111</v>
      </c>
      <c r="E36" s="549">
        <v>62</v>
      </c>
      <c r="F36" s="550">
        <v>49</v>
      </c>
      <c r="G36" s="797" t="s">
        <v>279</v>
      </c>
      <c r="H36" s="798"/>
      <c r="I36" s="547">
        <v>196</v>
      </c>
      <c r="J36" s="547">
        <v>466</v>
      </c>
      <c r="K36" s="547">
        <v>230</v>
      </c>
      <c r="L36" s="547">
        <v>236</v>
      </c>
      <c r="M36" s="799" t="s">
        <v>280</v>
      </c>
      <c r="N36" s="800"/>
      <c r="O36" s="547">
        <v>308</v>
      </c>
      <c r="P36" s="547">
        <v>730</v>
      </c>
      <c r="Q36" s="547">
        <v>351</v>
      </c>
      <c r="R36" s="548">
        <v>379</v>
      </c>
      <c r="S36" s="801" t="s">
        <v>281</v>
      </c>
      <c r="T36" s="802"/>
      <c r="U36" s="547">
        <v>466</v>
      </c>
      <c r="V36" s="547">
        <v>1230</v>
      </c>
      <c r="W36" s="547">
        <v>615</v>
      </c>
      <c r="X36" s="547">
        <v>615</v>
      </c>
      <c r="Y36" s="803" t="s">
        <v>282</v>
      </c>
      <c r="Z36" s="804"/>
      <c r="AA36" s="551">
        <v>504</v>
      </c>
      <c r="AB36" s="551">
        <v>1382</v>
      </c>
      <c r="AC36" s="551">
        <v>698</v>
      </c>
      <c r="AD36" s="553">
        <v>684</v>
      </c>
      <c r="AE36" s="805" t="s">
        <v>283</v>
      </c>
      <c r="AF36" s="804"/>
      <c r="AG36" s="547">
        <v>575</v>
      </c>
      <c r="AH36" s="547">
        <v>1698</v>
      </c>
      <c r="AI36" s="547">
        <v>771</v>
      </c>
      <c r="AJ36" s="547">
        <v>927</v>
      </c>
      <c r="AK36" s="447"/>
      <c r="AL36" s="447"/>
      <c r="AM36" s="447"/>
      <c r="AN36" s="447"/>
      <c r="AO36" s="447"/>
      <c r="AP36" s="447"/>
    </row>
    <row r="37" spans="1:48" s="178" customFormat="1" ht="15" customHeight="1">
      <c r="A37" s="545"/>
      <c r="B37" s="546"/>
      <c r="C37" s="176"/>
      <c r="D37" s="176"/>
      <c r="E37" s="176"/>
      <c r="F37" s="176"/>
      <c r="G37" s="562"/>
      <c r="H37" s="437"/>
      <c r="I37" s="437"/>
      <c r="J37" s="437"/>
      <c r="K37" s="437"/>
      <c r="L37" s="438" t="s">
        <v>844</v>
      </c>
      <c r="M37" s="441"/>
      <c r="N37" s="441"/>
      <c r="O37" s="441"/>
      <c r="P37" s="441"/>
      <c r="Q37" s="441"/>
      <c r="R37" s="441"/>
      <c r="S37" s="441"/>
      <c r="T37" s="441"/>
      <c r="U37" s="441"/>
      <c r="V37" s="441"/>
      <c r="W37" s="441"/>
      <c r="X37" s="438" t="s">
        <v>844</v>
      </c>
      <c r="Y37" s="441"/>
      <c r="Z37" s="441"/>
      <c r="AA37" s="441"/>
      <c r="AB37" s="441"/>
      <c r="AC37" s="441"/>
      <c r="AD37" s="441"/>
      <c r="AE37" s="441"/>
      <c r="AF37" s="441"/>
      <c r="AG37" s="437"/>
      <c r="AH37" s="437"/>
      <c r="AI37" s="437"/>
      <c r="AJ37" s="438" t="s">
        <v>844</v>
      </c>
      <c r="AK37" s="447"/>
      <c r="AL37" s="447"/>
      <c r="AM37" s="447"/>
      <c r="AN37" s="447"/>
      <c r="AO37" s="447"/>
      <c r="AP37" s="447"/>
      <c r="AQ37" s="179"/>
      <c r="AR37" s="179"/>
      <c r="AS37" s="179"/>
      <c r="AT37" s="179"/>
      <c r="AU37" s="179"/>
      <c r="AV37" s="179"/>
    </row>
    <row r="38" spans="1:48" s="167" customFormat="1" ht="20.25" customHeight="1">
      <c r="AK38" s="430"/>
      <c r="AL38" s="430"/>
      <c r="AM38" s="430"/>
      <c r="AN38" s="430"/>
      <c r="AO38" s="430"/>
      <c r="AP38" s="430"/>
    </row>
    <row r="39" spans="1:48" s="167" customFormat="1" ht="20.25" customHeight="1">
      <c r="A39" s="180"/>
      <c r="B39" s="153"/>
      <c r="C39" s="153"/>
      <c r="D39" s="153"/>
      <c r="E39" s="153"/>
      <c r="F39" s="153"/>
      <c r="G39" s="180"/>
      <c r="H39" s="153"/>
      <c r="I39" s="153"/>
      <c r="J39" s="153"/>
      <c r="K39" s="153"/>
      <c r="L39" s="153"/>
    </row>
    <row r="40" spans="1:48" s="167" customFormat="1" ht="20.25" customHeight="1">
      <c r="A40" s="180"/>
      <c r="B40" s="153"/>
      <c r="C40" s="153"/>
      <c r="D40" s="153"/>
      <c r="E40" s="153"/>
      <c r="F40" s="153"/>
      <c r="G40" s="180"/>
      <c r="H40" s="153"/>
      <c r="I40" s="153"/>
      <c r="J40" s="153"/>
      <c r="K40" s="153"/>
      <c r="L40" s="153"/>
    </row>
    <row r="41" spans="1:48" s="167" customFormat="1" ht="20.25" customHeight="1">
      <c r="A41" s="180"/>
      <c r="B41" s="153"/>
      <c r="C41" s="153"/>
      <c r="D41" s="153"/>
      <c r="E41" s="153"/>
      <c r="F41" s="153"/>
      <c r="G41" s="180"/>
      <c r="H41" s="153"/>
      <c r="I41" s="153"/>
      <c r="J41" s="153"/>
      <c r="K41" s="153"/>
      <c r="L41" s="153"/>
    </row>
    <row r="42" spans="1:48" s="167" customFormat="1" ht="18.75" customHeight="1">
      <c r="A42" s="180"/>
      <c r="B42" s="153"/>
      <c r="C42" s="153"/>
      <c r="D42" s="153"/>
      <c r="E42" s="153"/>
      <c r="F42" s="153"/>
      <c r="G42" s="180"/>
      <c r="H42" s="153"/>
      <c r="I42" s="153"/>
      <c r="J42" s="153"/>
      <c r="K42" s="153"/>
      <c r="L42" s="153"/>
    </row>
    <row r="43" spans="1:48" s="153" customFormat="1" ht="18.75" customHeight="1">
      <c r="A43" s="180"/>
      <c r="G43" s="180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78"/>
      <c r="AR43" s="178"/>
      <c r="AS43" s="178"/>
      <c r="AT43" s="178"/>
      <c r="AU43" s="178"/>
      <c r="AV43" s="178"/>
    </row>
    <row r="44" spans="1:48" s="153" customFormat="1" ht="17.25" customHeight="1">
      <c r="A44" s="180"/>
      <c r="G44" s="180"/>
      <c r="AK44" s="178"/>
      <c r="AL44" s="178"/>
      <c r="AM44" s="178"/>
      <c r="AN44" s="178"/>
      <c r="AO44" s="178"/>
      <c r="AP44" s="178"/>
      <c r="AQ44" s="167"/>
      <c r="AR44" s="167"/>
      <c r="AS44" s="167"/>
      <c r="AT44" s="167"/>
      <c r="AU44" s="167"/>
      <c r="AV44" s="167"/>
    </row>
    <row r="45" spans="1:48" s="153" customFormat="1" ht="17.25" customHeight="1">
      <c r="A45" s="180"/>
      <c r="G45" s="180"/>
      <c r="M45" s="178"/>
      <c r="T45" s="178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</row>
    <row r="46" spans="1:48" s="153" customFormat="1" ht="17.25" customHeight="1">
      <c r="A46" s="180"/>
      <c r="G46" s="180"/>
      <c r="M46" s="167"/>
      <c r="T46" s="167"/>
      <c r="U46" s="167"/>
      <c r="V46" s="167"/>
      <c r="W46" s="167"/>
      <c r="X46" s="167"/>
      <c r="Y46" s="178"/>
      <c r="Z46" s="178"/>
      <c r="AA46" s="178"/>
      <c r="AB46" s="178"/>
      <c r="AC46" s="178"/>
      <c r="AD46" s="178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</row>
    <row r="47" spans="1:48" s="153" customFormat="1" ht="17.25" customHeight="1">
      <c r="A47" s="180"/>
      <c r="G47" s="180"/>
      <c r="M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</row>
    <row r="48" spans="1:48" s="153" customFormat="1" ht="17.25" customHeight="1">
      <c r="A48" s="180"/>
      <c r="G48" s="180"/>
      <c r="M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</row>
    <row r="49" spans="1:42" s="153" customFormat="1" ht="17.25" customHeight="1">
      <c r="A49" s="180"/>
      <c r="G49" s="180"/>
      <c r="M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K49" s="167"/>
      <c r="AL49" s="167"/>
      <c r="AM49" s="167"/>
      <c r="AN49" s="167"/>
      <c r="AO49" s="167"/>
      <c r="AP49" s="167"/>
    </row>
    <row r="50" spans="1:42" s="153" customFormat="1" ht="15.75" customHeight="1">
      <c r="A50" s="180"/>
      <c r="G50" s="180"/>
      <c r="M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</row>
    <row r="51" spans="1:42" s="153" customFormat="1" ht="15.75" customHeight="1">
      <c r="A51" s="180"/>
      <c r="G51" s="180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</row>
    <row r="52" spans="1:42" s="153" customFormat="1" ht="15.75" customHeight="1">
      <c r="A52" s="180"/>
      <c r="G52" s="180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</row>
    <row r="53" spans="1:42" s="153" customFormat="1" ht="13.5" customHeight="1">
      <c r="A53" s="180"/>
      <c r="G53" s="180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</row>
    <row r="54" spans="1:42" s="153" customFormat="1" ht="13.5" customHeight="1">
      <c r="A54" s="180"/>
      <c r="G54" s="180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AE54" s="811"/>
      <c r="AF54" s="811"/>
    </row>
    <row r="55" spans="1:42" s="153" customFormat="1" ht="12.75" customHeight="1">
      <c r="A55" s="180"/>
      <c r="G55" s="180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AE55" s="167"/>
      <c r="AF55" s="167"/>
      <c r="AG55" s="167"/>
      <c r="AH55" s="167"/>
      <c r="AI55" s="167"/>
      <c r="AJ55" s="167"/>
    </row>
    <row r="56" spans="1:42" s="153" customFormat="1" ht="12.75" customHeight="1">
      <c r="A56" s="180"/>
      <c r="G56" s="180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AE56" s="167"/>
      <c r="AF56" s="167"/>
      <c r="AG56" s="167"/>
      <c r="AH56" s="167"/>
      <c r="AI56" s="167"/>
      <c r="AJ56" s="167"/>
    </row>
    <row r="57" spans="1:42" s="153" customFormat="1" ht="12.75" customHeight="1">
      <c r="A57" s="180"/>
      <c r="G57" s="180"/>
      <c r="M57" s="180"/>
      <c r="S57" s="167"/>
      <c r="T57" s="167"/>
      <c r="U57" s="167"/>
      <c r="V57" s="167"/>
      <c r="W57" s="167"/>
      <c r="X57" s="167"/>
      <c r="AE57" s="167"/>
      <c r="AF57" s="167"/>
      <c r="AG57" s="167"/>
      <c r="AH57" s="167"/>
      <c r="AI57" s="167"/>
      <c r="AJ57" s="167"/>
    </row>
    <row r="58" spans="1:42" s="153" customFormat="1" ht="12.75" customHeight="1">
      <c r="A58" s="180"/>
      <c r="G58" s="180"/>
      <c r="M58" s="180"/>
      <c r="S58" s="167"/>
      <c r="T58" s="167"/>
      <c r="U58" s="167"/>
      <c r="V58" s="167"/>
      <c r="W58" s="167"/>
      <c r="X58" s="167"/>
      <c r="AE58" s="167"/>
      <c r="AF58" s="167"/>
      <c r="AG58" s="167"/>
      <c r="AH58" s="167"/>
      <c r="AI58" s="167"/>
      <c r="AJ58" s="167"/>
    </row>
    <row r="59" spans="1:42" s="153" customFormat="1" ht="12.75" customHeight="1">
      <c r="A59" s="180"/>
      <c r="G59" s="180"/>
      <c r="M59" s="180"/>
      <c r="S59" s="167"/>
      <c r="T59" s="167"/>
      <c r="U59" s="167"/>
      <c r="V59" s="167"/>
      <c r="W59" s="167"/>
      <c r="X59" s="167"/>
      <c r="AE59" s="167"/>
      <c r="AF59" s="167"/>
      <c r="AG59" s="167"/>
      <c r="AH59" s="167"/>
      <c r="AI59" s="167"/>
      <c r="AJ59" s="167"/>
    </row>
    <row r="60" spans="1:42" s="153" customFormat="1" ht="12.75" customHeight="1">
      <c r="A60" s="180"/>
      <c r="G60" s="180"/>
      <c r="M60" s="180"/>
      <c r="S60" s="180"/>
    </row>
    <row r="61" spans="1:42" s="153" customFormat="1" ht="12.75" customHeight="1">
      <c r="A61" s="180"/>
      <c r="G61" s="180"/>
      <c r="M61" s="180"/>
      <c r="S61" s="180"/>
    </row>
    <row r="62" spans="1:42" s="153" customFormat="1" ht="12.75" customHeight="1">
      <c r="A62" s="180"/>
      <c r="G62" s="180"/>
      <c r="M62" s="167"/>
      <c r="N62" s="167"/>
      <c r="O62" s="167"/>
      <c r="P62" s="167"/>
      <c r="Q62" s="167"/>
      <c r="R62" s="167"/>
      <c r="S62" s="180"/>
    </row>
    <row r="63" spans="1:42" s="153" customFormat="1" ht="12.75" customHeight="1">
      <c r="A63" s="180"/>
      <c r="G63" s="180"/>
      <c r="M63" s="180"/>
      <c r="S63" s="180"/>
    </row>
    <row r="64" spans="1:42" s="153" customFormat="1" ht="12.75" customHeight="1">
      <c r="A64" s="180"/>
      <c r="G64" s="180"/>
      <c r="M64" s="180"/>
      <c r="S64" s="180"/>
    </row>
    <row r="65" spans="1:48" s="153" customFormat="1" ht="13.5" customHeight="1">
      <c r="A65" s="181"/>
      <c r="B65" s="182"/>
      <c r="C65" s="182"/>
      <c r="D65" s="182"/>
      <c r="E65" s="182"/>
      <c r="F65" s="182"/>
      <c r="G65" s="181"/>
      <c r="H65" s="182"/>
      <c r="I65" s="182"/>
      <c r="J65" s="182"/>
      <c r="K65" s="182"/>
      <c r="M65" s="180"/>
      <c r="S65" s="180"/>
    </row>
    <row r="66" spans="1:48" s="153" customFormat="1" ht="12.75" customHeight="1">
      <c r="A66" s="181"/>
      <c r="B66" s="182"/>
      <c r="C66" s="182"/>
      <c r="D66" s="182"/>
      <c r="E66" s="182"/>
      <c r="F66" s="182"/>
      <c r="G66" s="181"/>
      <c r="H66" s="182"/>
      <c r="I66" s="182"/>
      <c r="J66" s="182"/>
      <c r="K66" s="182"/>
      <c r="M66" s="180"/>
      <c r="S66" s="180"/>
    </row>
    <row r="67" spans="1:48" s="153" customFormat="1" ht="12.75" customHeight="1">
      <c r="A67" s="181"/>
      <c r="B67" s="182"/>
      <c r="C67" s="182"/>
      <c r="D67" s="182"/>
      <c r="E67" s="182"/>
      <c r="F67" s="182"/>
      <c r="G67" s="181"/>
      <c r="H67" s="182"/>
      <c r="I67" s="182"/>
      <c r="J67" s="182"/>
      <c r="K67" s="182"/>
      <c r="M67" s="180"/>
      <c r="S67" s="180"/>
    </row>
    <row r="68" spans="1:48" s="153" customFormat="1" ht="12.75" customHeight="1">
      <c r="A68" s="181"/>
      <c r="B68" s="182"/>
      <c r="C68" s="182"/>
      <c r="D68" s="182"/>
      <c r="E68" s="182"/>
      <c r="F68" s="182"/>
      <c r="G68" s="181"/>
      <c r="H68" s="182"/>
      <c r="I68" s="182"/>
      <c r="J68" s="182"/>
      <c r="K68" s="182"/>
      <c r="M68" s="180"/>
      <c r="S68" s="180"/>
    </row>
    <row r="69" spans="1:48" s="153" customFormat="1" ht="12.75" customHeight="1">
      <c r="A69" s="181"/>
      <c r="B69" s="182"/>
      <c r="C69" s="182"/>
      <c r="D69" s="182"/>
      <c r="E69" s="182"/>
      <c r="F69" s="182"/>
      <c r="G69" s="181"/>
      <c r="H69" s="182"/>
      <c r="I69" s="182"/>
      <c r="J69" s="182"/>
      <c r="K69" s="182"/>
      <c r="M69" s="180"/>
      <c r="S69" s="180"/>
    </row>
    <row r="70" spans="1:48">
      <c r="N70" s="153"/>
      <c r="O70" s="153"/>
      <c r="P70" s="153"/>
      <c r="Q70" s="153"/>
      <c r="R70" s="153"/>
      <c r="S70" s="180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</row>
    <row r="71" spans="1:48">
      <c r="N71" s="153"/>
      <c r="O71" s="153"/>
      <c r="P71" s="153"/>
      <c r="Q71" s="153"/>
      <c r="R71" s="153"/>
      <c r="S71" s="180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</row>
    <row r="72" spans="1:48" ht="12.75" customHeight="1">
      <c r="N72" s="153"/>
      <c r="O72" s="153"/>
      <c r="P72" s="153"/>
      <c r="Q72" s="153"/>
      <c r="R72" s="153"/>
      <c r="S72" s="180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</row>
    <row r="73" spans="1:48" ht="12.75" customHeight="1">
      <c r="N73" s="153"/>
      <c r="O73" s="153"/>
      <c r="P73" s="153"/>
      <c r="Q73" s="153"/>
      <c r="R73" s="153"/>
      <c r="S73" s="180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</row>
    <row r="74" spans="1:48" ht="12.75" customHeight="1">
      <c r="N74" s="153"/>
      <c r="O74" s="153"/>
      <c r="P74" s="153"/>
      <c r="Q74" s="153"/>
      <c r="R74" s="153"/>
      <c r="S74" s="180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</row>
    <row r="75" spans="1:48" ht="14.25" customHeight="1">
      <c r="N75" s="153"/>
      <c r="O75" s="153"/>
      <c r="P75" s="153"/>
      <c r="Q75" s="153"/>
      <c r="R75" s="153"/>
      <c r="S75" s="180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</row>
    <row r="76" spans="1:48">
      <c r="N76" s="153"/>
      <c r="O76" s="153"/>
      <c r="P76" s="153"/>
      <c r="Q76" s="153"/>
      <c r="R76" s="153"/>
      <c r="S76" s="180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</row>
    <row r="77" spans="1:48">
      <c r="N77" s="153"/>
      <c r="O77" s="153"/>
      <c r="P77" s="153"/>
      <c r="Q77" s="153"/>
      <c r="R77" s="153"/>
      <c r="S77" s="180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</row>
    <row r="78" spans="1:48"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</row>
    <row r="79" spans="1:48">
      <c r="AE79" s="153"/>
      <c r="AF79" s="153"/>
      <c r="AG79" s="153"/>
      <c r="AH79" s="153"/>
      <c r="AI79" s="153"/>
      <c r="AJ79" s="153"/>
    </row>
    <row r="80" spans="1:48">
      <c r="AE80" s="153"/>
      <c r="AF80" s="153"/>
      <c r="AG80" s="153"/>
      <c r="AH80" s="153"/>
      <c r="AI80" s="153"/>
      <c r="AJ80" s="153"/>
    </row>
    <row r="81" spans="25:36">
      <c r="Y81" s="183"/>
      <c r="Z81" s="183"/>
      <c r="AA81" s="183"/>
      <c r="AB81" s="183"/>
      <c r="AC81" s="183"/>
      <c r="AD81" s="183"/>
      <c r="AE81" s="153"/>
      <c r="AF81" s="153"/>
      <c r="AG81" s="153"/>
      <c r="AH81" s="153"/>
      <c r="AI81" s="153"/>
      <c r="AJ81" s="153"/>
    </row>
    <row r="82" spans="25:36">
      <c r="Y82" s="183"/>
      <c r="Z82" s="183"/>
      <c r="AA82" s="183"/>
      <c r="AB82" s="183"/>
      <c r="AC82" s="183"/>
      <c r="AD82" s="183"/>
      <c r="AE82" s="153"/>
      <c r="AF82" s="153"/>
      <c r="AG82" s="153"/>
      <c r="AH82" s="153"/>
      <c r="AI82" s="153"/>
      <c r="AJ82" s="153"/>
    </row>
    <row r="83" spans="25:36">
      <c r="Y83" s="183"/>
      <c r="Z83" s="183"/>
      <c r="AA83" s="183"/>
      <c r="AB83" s="183"/>
      <c r="AC83" s="183"/>
      <c r="AD83" s="183"/>
      <c r="AE83" s="153"/>
      <c r="AF83" s="153"/>
      <c r="AG83" s="153"/>
      <c r="AH83" s="153"/>
      <c r="AI83" s="153"/>
      <c r="AJ83" s="153"/>
    </row>
    <row r="84" spans="25:36">
      <c r="Y84" s="183"/>
      <c r="Z84" s="183"/>
      <c r="AA84" s="183"/>
      <c r="AB84" s="183"/>
      <c r="AC84" s="183"/>
      <c r="AD84" s="183"/>
      <c r="AE84" s="153"/>
      <c r="AF84" s="153"/>
      <c r="AG84" s="153"/>
      <c r="AH84" s="153"/>
      <c r="AI84" s="153"/>
      <c r="AJ84" s="153"/>
    </row>
    <row r="85" spans="25:36">
      <c r="Y85" s="183"/>
      <c r="Z85" s="183"/>
      <c r="AA85" s="183"/>
      <c r="AB85" s="183"/>
      <c r="AC85" s="183"/>
      <c r="AD85" s="183"/>
      <c r="AE85" s="153"/>
      <c r="AF85" s="153"/>
      <c r="AG85" s="153"/>
      <c r="AH85" s="153"/>
      <c r="AI85" s="153"/>
      <c r="AJ85" s="153"/>
    </row>
    <row r="86" spans="25:36">
      <c r="Y86" s="183"/>
      <c r="Z86" s="183"/>
      <c r="AA86" s="183"/>
      <c r="AB86" s="183"/>
      <c r="AC86" s="183"/>
      <c r="AD86" s="183"/>
      <c r="AE86" s="153"/>
      <c r="AF86" s="153"/>
      <c r="AG86" s="153"/>
      <c r="AH86" s="153"/>
      <c r="AI86" s="153"/>
      <c r="AJ86" s="153"/>
    </row>
    <row r="87" spans="25:36">
      <c r="Y87" s="183"/>
      <c r="Z87" s="183"/>
      <c r="AA87" s="183"/>
      <c r="AB87" s="183"/>
      <c r="AC87" s="183"/>
      <c r="AD87" s="183"/>
    </row>
    <row r="88" spans="25:36">
      <c r="Y88" s="183"/>
      <c r="Z88" s="183"/>
      <c r="AA88" s="183"/>
      <c r="AB88" s="183"/>
      <c r="AC88" s="183"/>
      <c r="AD88" s="183"/>
    </row>
    <row r="89" spans="25:36">
      <c r="Y89" s="183"/>
      <c r="Z89" s="183"/>
      <c r="AA89" s="183"/>
      <c r="AB89" s="183"/>
      <c r="AC89" s="183"/>
      <c r="AD89" s="183"/>
    </row>
    <row r="90" spans="25:36">
      <c r="Y90" s="183"/>
      <c r="Z90" s="183"/>
      <c r="AA90" s="183"/>
      <c r="AB90" s="183"/>
      <c r="AC90" s="183"/>
      <c r="AD90" s="183"/>
    </row>
    <row r="91" spans="25:36">
      <c r="Y91" s="183"/>
      <c r="Z91" s="183"/>
      <c r="AA91" s="183"/>
      <c r="AB91" s="183"/>
      <c r="AC91" s="183"/>
      <c r="AD91" s="183"/>
    </row>
    <row r="92" spans="25:36">
      <c r="Y92" s="183"/>
      <c r="Z92" s="183"/>
      <c r="AA92" s="183"/>
      <c r="AB92" s="183"/>
      <c r="AC92" s="183"/>
      <c r="AD92" s="183"/>
    </row>
    <row r="93" spans="25:36">
      <c r="Y93" s="183"/>
      <c r="Z93" s="183"/>
      <c r="AA93" s="183"/>
      <c r="AB93" s="183"/>
      <c r="AC93" s="183"/>
      <c r="AD93" s="183"/>
    </row>
    <row r="94" spans="25:36">
      <c r="Y94" s="183"/>
      <c r="Z94" s="183"/>
      <c r="AA94" s="183"/>
      <c r="AB94" s="183"/>
      <c r="AC94" s="183"/>
      <c r="AD94" s="183"/>
    </row>
    <row r="95" spans="25:36">
      <c r="Y95" s="183"/>
      <c r="Z95" s="183"/>
      <c r="AA95" s="183"/>
      <c r="AB95" s="183"/>
      <c r="AC95" s="183"/>
      <c r="AD95" s="183"/>
    </row>
    <row r="96" spans="25:36">
      <c r="Y96" s="183"/>
      <c r="Z96" s="183"/>
      <c r="AA96" s="183"/>
      <c r="AB96" s="183"/>
      <c r="AC96" s="183"/>
      <c r="AD96" s="183"/>
    </row>
    <row r="97" spans="19:30">
      <c r="Y97" s="183"/>
      <c r="Z97" s="183"/>
      <c r="AA97" s="183"/>
      <c r="AB97" s="183"/>
      <c r="AC97" s="183"/>
      <c r="AD97" s="183"/>
    </row>
    <row r="98" spans="19:30">
      <c r="Y98" s="183"/>
      <c r="Z98" s="183"/>
      <c r="AA98" s="183"/>
      <c r="AB98" s="183"/>
      <c r="AC98" s="183"/>
      <c r="AD98" s="183"/>
    </row>
    <row r="99" spans="19:30">
      <c r="Y99" s="183"/>
      <c r="Z99" s="183"/>
      <c r="AA99" s="183"/>
      <c r="AB99" s="183"/>
      <c r="AC99" s="183"/>
      <c r="AD99" s="183"/>
    </row>
    <row r="100" spans="19:30">
      <c r="Y100" s="183"/>
      <c r="Z100" s="183"/>
      <c r="AA100" s="183"/>
      <c r="AB100" s="183"/>
      <c r="AC100" s="183"/>
      <c r="AD100" s="183"/>
    </row>
    <row r="101" spans="19:30">
      <c r="Y101" s="183"/>
      <c r="Z101" s="183"/>
      <c r="AA101" s="183"/>
      <c r="AB101" s="183"/>
      <c r="AC101" s="183"/>
      <c r="AD101" s="183"/>
    </row>
    <row r="102" spans="19:30">
      <c r="Y102" s="183"/>
      <c r="Z102" s="183"/>
      <c r="AA102" s="183"/>
      <c r="AB102" s="183"/>
      <c r="AC102" s="183"/>
      <c r="AD102" s="183"/>
    </row>
    <row r="103" spans="19:30">
      <c r="Y103" s="183"/>
      <c r="Z103" s="183"/>
      <c r="AA103" s="183"/>
      <c r="AB103" s="183"/>
      <c r="AC103" s="183"/>
      <c r="AD103" s="183"/>
    </row>
    <row r="104" spans="19:30">
      <c r="Y104" s="183"/>
      <c r="Z104" s="183"/>
      <c r="AA104" s="183"/>
      <c r="AB104" s="183"/>
      <c r="AC104" s="183"/>
      <c r="AD104" s="183"/>
    </row>
    <row r="105" spans="19:30">
      <c r="Y105" s="183"/>
      <c r="Z105" s="183"/>
      <c r="AA105" s="183"/>
      <c r="AB105" s="183"/>
      <c r="AC105" s="183"/>
      <c r="AD105" s="183"/>
    </row>
    <row r="106" spans="19:30">
      <c r="Y106" s="183"/>
      <c r="Z106" s="183"/>
      <c r="AA106" s="183"/>
      <c r="AB106" s="183"/>
      <c r="AC106" s="183"/>
      <c r="AD106" s="183"/>
    </row>
    <row r="107" spans="19:30">
      <c r="Y107" s="183"/>
      <c r="Z107" s="183"/>
      <c r="AA107" s="183"/>
      <c r="AB107" s="183"/>
      <c r="AC107" s="183"/>
      <c r="AD107" s="183"/>
    </row>
    <row r="108" spans="19:30">
      <c r="Y108" s="183"/>
      <c r="Z108" s="183"/>
      <c r="AA108" s="183"/>
      <c r="AB108" s="183"/>
      <c r="AC108" s="183"/>
      <c r="AD108" s="183"/>
    </row>
    <row r="109" spans="19:30">
      <c r="Y109" s="183"/>
      <c r="Z109" s="183"/>
      <c r="AA109" s="183"/>
      <c r="AB109" s="183"/>
      <c r="AC109" s="183"/>
      <c r="AD109" s="183"/>
    </row>
    <row r="110" spans="19:30">
      <c r="S110" s="812"/>
      <c r="T110" s="813"/>
      <c r="Y110" s="183"/>
      <c r="Z110" s="183"/>
      <c r="AA110" s="183"/>
      <c r="AB110" s="183"/>
      <c r="AC110" s="183"/>
      <c r="AD110" s="183"/>
    </row>
    <row r="111" spans="19:30">
      <c r="Y111" s="183"/>
      <c r="Z111" s="183"/>
      <c r="AA111" s="183"/>
      <c r="AB111" s="183"/>
      <c r="AC111" s="183"/>
      <c r="AD111" s="183"/>
    </row>
    <row r="112" spans="19:30">
      <c r="Y112" s="183"/>
      <c r="Z112" s="183"/>
      <c r="AA112" s="183"/>
      <c r="AB112" s="183"/>
      <c r="AC112" s="183"/>
      <c r="AD112" s="183"/>
    </row>
    <row r="113" spans="25:30">
      <c r="Y113" s="183"/>
      <c r="Z113" s="183"/>
      <c r="AA113" s="183"/>
      <c r="AB113" s="183"/>
      <c r="AC113" s="183"/>
      <c r="AD113" s="183"/>
    </row>
    <row r="114" spans="25:30">
      <c r="Y114" s="183"/>
      <c r="Z114" s="183"/>
      <c r="AA114" s="183"/>
      <c r="AB114" s="183"/>
      <c r="AC114" s="183"/>
      <c r="AD114" s="183"/>
    </row>
    <row r="115" spans="25:30">
      <c r="Y115" s="183"/>
      <c r="Z115" s="183"/>
      <c r="AA115" s="183"/>
      <c r="AB115" s="183"/>
      <c r="AC115" s="183"/>
      <c r="AD115" s="183"/>
    </row>
    <row r="116" spans="25:30">
      <c r="Y116" s="183"/>
      <c r="Z116" s="183"/>
      <c r="AA116" s="183"/>
      <c r="AB116" s="183"/>
      <c r="AC116" s="183"/>
      <c r="AD116" s="183"/>
    </row>
    <row r="117" spans="25:30">
      <c r="Y117" s="183"/>
      <c r="Z117" s="183"/>
      <c r="AA117" s="183"/>
      <c r="AB117" s="183"/>
      <c r="AC117" s="183"/>
      <c r="AD117" s="183"/>
    </row>
    <row r="118" spans="25:30">
      <c r="Y118" s="183"/>
      <c r="Z118" s="183"/>
      <c r="AA118" s="183"/>
      <c r="AB118" s="183"/>
      <c r="AC118" s="183"/>
      <c r="AD118" s="183"/>
    </row>
    <row r="119" spans="25:30">
      <c r="Y119" s="183"/>
      <c r="Z119" s="183"/>
      <c r="AA119" s="183"/>
      <c r="AB119" s="183"/>
      <c r="AC119" s="183"/>
      <c r="AD119" s="183"/>
    </row>
  </sheetData>
  <mergeCells count="235">
    <mergeCell ref="AK5:AL5"/>
    <mergeCell ref="AK27:AL27"/>
    <mergeCell ref="AE54:AF54"/>
    <mergeCell ref="S110:T110"/>
    <mergeCell ref="G5:H5"/>
    <mergeCell ref="M5:N5"/>
    <mergeCell ref="S5:T5"/>
    <mergeCell ref="Y5:Z5"/>
    <mergeCell ref="AE5:AF5"/>
    <mergeCell ref="AK6:AL6"/>
    <mergeCell ref="AE33:AF33"/>
    <mergeCell ref="AK25:AL25"/>
    <mergeCell ref="AK23:AL23"/>
    <mergeCell ref="AK21:AL21"/>
    <mergeCell ref="AK19:AL19"/>
    <mergeCell ref="AK17:AL17"/>
    <mergeCell ref="AK15:AL15"/>
    <mergeCell ref="AK13:AL13"/>
    <mergeCell ref="AK11:AL11"/>
    <mergeCell ref="AK9:AL9"/>
    <mergeCell ref="AK7:AL7"/>
    <mergeCell ref="A36:B36"/>
    <mergeCell ref="G36:H36"/>
    <mergeCell ref="M36:N36"/>
    <mergeCell ref="S36:T36"/>
    <mergeCell ref="Y36:Z36"/>
    <mergeCell ref="AE36:AF36"/>
    <mergeCell ref="A23:B23"/>
    <mergeCell ref="A35:B35"/>
    <mergeCell ref="G35:H35"/>
    <mergeCell ref="M35:N35"/>
    <mergeCell ref="S35:T35"/>
    <mergeCell ref="Y35:Z35"/>
    <mergeCell ref="AE35:AF35"/>
    <mergeCell ref="A34:B34"/>
    <mergeCell ref="G34:H34"/>
    <mergeCell ref="M34:N34"/>
    <mergeCell ref="S34:T34"/>
    <mergeCell ref="Y34:Z34"/>
    <mergeCell ref="AE34:AF34"/>
    <mergeCell ref="A33:B33"/>
    <mergeCell ref="G33:H33"/>
    <mergeCell ref="M33:N33"/>
    <mergeCell ref="S33:T33"/>
    <mergeCell ref="Y33:Z33"/>
    <mergeCell ref="A32:B32"/>
    <mergeCell ref="G32:H32"/>
    <mergeCell ref="M32:N32"/>
    <mergeCell ref="S32:T32"/>
    <mergeCell ref="Y32:Z32"/>
    <mergeCell ref="AE32:AF32"/>
    <mergeCell ref="A31:B31"/>
    <mergeCell ref="G31:H31"/>
    <mergeCell ref="M31:N31"/>
    <mergeCell ref="S31:T31"/>
    <mergeCell ref="Y31:Z31"/>
    <mergeCell ref="AE31:AF31"/>
    <mergeCell ref="A30:B30"/>
    <mergeCell ref="G30:H30"/>
    <mergeCell ref="M30:N30"/>
    <mergeCell ref="S30:T30"/>
    <mergeCell ref="Y30:Z30"/>
    <mergeCell ref="AE30:AF30"/>
    <mergeCell ref="A29:B29"/>
    <mergeCell ref="G29:H29"/>
    <mergeCell ref="M29:N29"/>
    <mergeCell ref="S29:T29"/>
    <mergeCell ref="Y29:Z29"/>
    <mergeCell ref="AE29:AF29"/>
    <mergeCell ref="A28:B28"/>
    <mergeCell ref="G28:H28"/>
    <mergeCell ref="M28:N28"/>
    <mergeCell ref="S28:T28"/>
    <mergeCell ref="Y28:Z28"/>
    <mergeCell ref="AE28:AF28"/>
    <mergeCell ref="A27:B27"/>
    <mergeCell ref="G27:H27"/>
    <mergeCell ref="M27:N27"/>
    <mergeCell ref="S27:T27"/>
    <mergeCell ref="Y27:Z27"/>
    <mergeCell ref="AE27:AF27"/>
    <mergeCell ref="A26:B26"/>
    <mergeCell ref="G26:H26"/>
    <mergeCell ref="M26:N26"/>
    <mergeCell ref="S26:T26"/>
    <mergeCell ref="Y26:Z26"/>
    <mergeCell ref="AE26:AF26"/>
    <mergeCell ref="AK26:AL26"/>
    <mergeCell ref="A25:B25"/>
    <mergeCell ref="G25:H25"/>
    <mergeCell ref="M25:N25"/>
    <mergeCell ref="S25:T25"/>
    <mergeCell ref="Y25:Z25"/>
    <mergeCell ref="AE25:AF25"/>
    <mergeCell ref="A24:B24"/>
    <mergeCell ref="G24:H24"/>
    <mergeCell ref="M24:N24"/>
    <mergeCell ref="S24:T24"/>
    <mergeCell ref="Y24:Z24"/>
    <mergeCell ref="AE24:AF24"/>
    <mergeCell ref="AK24:AL24"/>
    <mergeCell ref="A22:B22"/>
    <mergeCell ref="G23:H23"/>
    <mergeCell ref="M23:N23"/>
    <mergeCell ref="S23:T23"/>
    <mergeCell ref="Y23:Z23"/>
    <mergeCell ref="AE23:AF23"/>
    <mergeCell ref="A21:B21"/>
    <mergeCell ref="G22:H22"/>
    <mergeCell ref="M22:N22"/>
    <mergeCell ref="S22:T22"/>
    <mergeCell ref="Y22:Z22"/>
    <mergeCell ref="AE22:AF22"/>
    <mergeCell ref="AK22:AL22"/>
    <mergeCell ref="A20:B20"/>
    <mergeCell ref="G21:H21"/>
    <mergeCell ref="M21:N21"/>
    <mergeCell ref="S21:T21"/>
    <mergeCell ref="Y21:Z21"/>
    <mergeCell ref="AE21:AF21"/>
    <mergeCell ref="A19:B19"/>
    <mergeCell ref="G20:H20"/>
    <mergeCell ref="M20:N20"/>
    <mergeCell ref="S20:T20"/>
    <mergeCell ref="Y20:Z20"/>
    <mergeCell ref="AE20:AF20"/>
    <mergeCell ref="AK20:AL20"/>
    <mergeCell ref="A18:B18"/>
    <mergeCell ref="G19:H19"/>
    <mergeCell ref="M19:N19"/>
    <mergeCell ref="S19:T19"/>
    <mergeCell ref="Y19:Z19"/>
    <mergeCell ref="AE19:AF19"/>
    <mergeCell ref="A17:B17"/>
    <mergeCell ref="G18:H18"/>
    <mergeCell ref="M18:N18"/>
    <mergeCell ref="S18:T18"/>
    <mergeCell ref="Y18:Z18"/>
    <mergeCell ref="AE18:AF18"/>
    <mergeCell ref="AK18:AL18"/>
    <mergeCell ref="A16:B16"/>
    <mergeCell ref="G17:H17"/>
    <mergeCell ref="M17:N17"/>
    <mergeCell ref="S17:T17"/>
    <mergeCell ref="Y17:Z17"/>
    <mergeCell ref="AE17:AF17"/>
    <mergeCell ref="A15:B15"/>
    <mergeCell ref="G16:H16"/>
    <mergeCell ref="M16:N16"/>
    <mergeCell ref="S16:T16"/>
    <mergeCell ref="Y16:Z16"/>
    <mergeCell ref="AE16:AF16"/>
    <mergeCell ref="AK16:AL16"/>
    <mergeCell ref="A14:B14"/>
    <mergeCell ref="G15:H15"/>
    <mergeCell ref="M15:N15"/>
    <mergeCell ref="S15:T15"/>
    <mergeCell ref="Y15:Z15"/>
    <mergeCell ref="AE15:AF15"/>
    <mergeCell ref="A13:B13"/>
    <mergeCell ref="G14:H14"/>
    <mergeCell ref="M14:N14"/>
    <mergeCell ref="S14:T14"/>
    <mergeCell ref="Y14:Z14"/>
    <mergeCell ref="AE14:AF14"/>
    <mergeCell ref="AK14:AL14"/>
    <mergeCell ref="A12:B12"/>
    <mergeCell ref="G13:H13"/>
    <mergeCell ref="M13:N13"/>
    <mergeCell ref="S13:T13"/>
    <mergeCell ref="Y13:Z13"/>
    <mergeCell ref="AE13:AF13"/>
    <mergeCell ref="A11:B11"/>
    <mergeCell ref="G12:H12"/>
    <mergeCell ref="M12:N12"/>
    <mergeCell ref="S12:T12"/>
    <mergeCell ref="Y12:Z12"/>
    <mergeCell ref="AE12:AF12"/>
    <mergeCell ref="AK12:AL12"/>
    <mergeCell ref="A10:B10"/>
    <mergeCell ref="G11:H11"/>
    <mergeCell ref="M11:N11"/>
    <mergeCell ref="S11:T11"/>
    <mergeCell ref="Y11:Z11"/>
    <mergeCell ref="AE11:AF11"/>
    <mergeCell ref="A9:B9"/>
    <mergeCell ref="G10:H10"/>
    <mergeCell ref="M10:N10"/>
    <mergeCell ref="S10:T10"/>
    <mergeCell ref="Y10:Z10"/>
    <mergeCell ref="AE10:AF10"/>
    <mergeCell ref="AK10:AL10"/>
    <mergeCell ref="A8:B8"/>
    <mergeCell ref="G9:H9"/>
    <mergeCell ref="M9:N9"/>
    <mergeCell ref="S9:T9"/>
    <mergeCell ref="Y9:Z9"/>
    <mergeCell ref="AE9:AF9"/>
    <mergeCell ref="A7:B7"/>
    <mergeCell ref="G8:H8"/>
    <mergeCell ref="M8:N8"/>
    <mergeCell ref="S8:T8"/>
    <mergeCell ref="Y8:Z8"/>
    <mergeCell ref="AE8:AF8"/>
    <mergeCell ref="AK8:AL8"/>
    <mergeCell ref="A6:B6"/>
    <mergeCell ref="G7:H7"/>
    <mergeCell ref="M7:N7"/>
    <mergeCell ref="S7:T7"/>
    <mergeCell ref="Y7:Z7"/>
    <mergeCell ref="AE7:AF7"/>
    <mergeCell ref="A5:B5"/>
    <mergeCell ref="G6:H6"/>
    <mergeCell ref="M6:N6"/>
    <mergeCell ref="S6:T6"/>
    <mergeCell ref="Y6:Z6"/>
    <mergeCell ref="AE6:AF6"/>
    <mergeCell ref="U3:U4"/>
    <mergeCell ref="V3:X3"/>
    <mergeCell ref="AA3:AA4"/>
    <mergeCell ref="AB3:AD3"/>
    <mergeCell ref="AG3:AG4"/>
    <mergeCell ref="AH3:AJ3"/>
    <mergeCell ref="A1:G1"/>
    <mergeCell ref="M1:S1"/>
    <mergeCell ref="Y1:AE1"/>
    <mergeCell ref="AK1:AW1"/>
    <mergeCell ref="C3:C4"/>
    <mergeCell ref="D3:F3"/>
    <mergeCell ref="I3:I4"/>
    <mergeCell ref="J3:L3"/>
    <mergeCell ref="O3:O4"/>
    <mergeCell ref="P3:R3"/>
    <mergeCell ref="AM3:AM4"/>
    <mergeCell ref="AN3:AP3"/>
  </mergeCells>
  <phoneticPr fontId="2"/>
  <pageMargins left="0.39370078740157483" right="0.39370078740157483" top="0.70866141732283472" bottom="0.59055118110236227" header="0.31496062992125984" footer="0.31496062992125984"/>
  <pageSetup paperSize="9" scale="95" firstPageNumber="14" orientation="portrait" r:id="rId1"/>
  <headerFooter alignWithMargins="0">
    <evenHeader>&amp;L２　人　　口</evenHeader>
    <evenFooter>&amp;C-　&amp;P　-</evenFooter>
  </headerFooter>
  <rowBreaks count="1" manualBreakCount="1">
    <brk id="37" max="16383" man="1"/>
  </rowBreaks>
  <colBreaks count="3" manualBreakCount="3">
    <brk id="12" max="36" man="1"/>
    <brk id="24" max="36" man="1"/>
    <brk id="36" max="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81"/>
  <sheetViews>
    <sheetView view="pageBreakPreview" topLeftCell="A10" zoomScale="78" zoomScaleNormal="100" zoomScaleSheetLayoutView="78" workbookViewId="0">
      <selection activeCell="W52" sqref="W52"/>
    </sheetView>
  </sheetViews>
  <sheetFormatPr defaultColWidth="9" defaultRowHeight="12"/>
  <cols>
    <col min="1" max="1" width="17.7265625" style="186" customWidth="1"/>
    <col min="2" max="5" width="8.08984375" style="186" customWidth="1"/>
    <col min="6" max="6" width="2" style="186" customWidth="1"/>
    <col min="7" max="7" width="17.7265625" style="186" customWidth="1"/>
    <col min="8" max="11" width="8.08984375" style="186" customWidth="1"/>
    <col min="12" max="12" width="17.7265625" style="186" customWidth="1"/>
    <col min="13" max="16" width="8.08984375" style="186" customWidth="1"/>
    <col min="17" max="17" width="2" style="186" customWidth="1"/>
    <col min="18" max="18" width="17.7265625" style="186" customWidth="1"/>
    <col min="19" max="19" width="8.08984375" style="186" customWidth="1"/>
    <col min="20" max="20" width="9" style="186" customWidth="1"/>
    <col min="21" max="22" width="8.08984375" style="186" customWidth="1"/>
    <col min="23" max="16384" width="9" style="186"/>
  </cols>
  <sheetData>
    <row r="1" spans="1:23" s="184" customFormat="1" ht="21.75" customHeight="1">
      <c r="A1" s="820" t="s">
        <v>297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 t="s">
        <v>298</v>
      </c>
      <c r="M1" s="820"/>
      <c r="N1" s="820"/>
      <c r="O1" s="820"/>
      <c r="P1" s="820"/>
      <c r="Q1" s="820"/>
      <c r="R1" s="820"/>
      <c r="S1" s="820"/>
      <c r="T1" s="820"/>
      <c r="U1" s="820"/>
      <c r="V1" s="820"/>
    </row>
    <row r="2" spans="1:23" s="185" customFormat="1" ht="12.75" customHeight="1" thickBot="1">
      <c r="F2" s="186"/>
      <c r="K2" s="187" t="s">
        <v>299</v>
      </c>
      <c r="Q2" s="188"/>
      <c r="V2" s="592" t="s">
        <v>299</v>
      </c>
    </row>
    <row r="3" spans="1:23" ht="14.25" customHeight="1">
      <c r="A3" s="572" t="s">
        <v>300</v>
      </c>
      <c r="B3" s="821" t="s">
        <v>301</v>
      </c>
      <c r="C3" s="285" t="s">
        <v>302</v>
      </c>
      <c r="D3" s="285"/>
      <c r="E3" s="578"/>
      <c r="F3" s="584"/>
      <c r="G3" s="598" t="s">
        <v>300</v>
      </c>
      <c r="H3" s="821" t="s">
        <v>301</v>
      </c>
      <c r="I3" s="285" t="s">
        <v>302</v>
      </c>
      <c r="J3" s="285"/>
      <c r="K3" s="578"/>
      <c r="L3" s="598" t="s">
        <v>300</v>
      </c>
      <c r="M3" s="821" t="s">
        <v>301</v>
      </c>
      <c r="N3" s="285" t="s">
        <v>302</v>
      </c>
      <c r="O3" s="285"/>
      <c r="P3" s="578"/>
      <c r="Q3" s="587"/>
      <c r="R3" s="189" t="s">
        <v>300</v>
      </c>
      <c r="S3" s="821" t="s">
        <v>301</v>
      </c>
      <c r="T3" s="285" t="s">
        <v>302</v>
      </c>
      <c r="U3" s="285"/>
      <c r="V3" s="578"/>
    </row>
    <row r="4" spans="1:23" ht="14.25" customHeight="1">
      <c r="A4" s="573" t="s">
        <v>303</v>
      </c>
      <c r="B4" s="822"/>
      <c r="C4" s="420" t="s">
        <v>304</v>
      </c>
      <c r="D4" s="420" t="s">
        <v>305</v>
      </c>
      <c r="E4" s="579" t="s">
        <v>306</v>
      </c>
      <c r="F4" s="584"/>
      <c r="G4" s="599" t="s">
        <v>303</v>
      </c>
      <c r="H4" s="822"/>
      <c r="I4" s="420" t="s">
        <v>304</v>
      </c>
      <c r="J4" s="420" t="s">
        <v>305</v>
      </c>
      <c r="K4" s="579" t="s">
        <v>307</v>
      </c>
      <c r="L4" s="599" t="s">
        <v>303</v>
      </c>
      <c r="M4" s="822"/>
      <c r="N4" s="420" t="s">
        <v>304</v>
      </c>
      <c r="O4" s="420" t="s">
        <v>305</v>
      </c>
      <c r="P4" s="579" t="s">
        <v>307</v>
      </c>
      <c r="Q4" s="587"/>
      <c r="R4" s="190" t="s">
        <v>303</v>
      </c>
      <c r="S4" s="822"/>
      <c r="T4" s="420" t="s">
        <v>304</v>
      </c>
      <c r="U4" s="420" t="s">
        <v>305</v>
      </c>
      <c r="V4" s="579" t="s">
        <v>307</v>
      </c>
    </row>
    <row r="5" spans="1:23" ht="13.5" customHeight="1">
      <c r="A5" s="574" t="s">
        <v>308</v>
      </c>
      <c r="B5" s="421">
        <v>753</v>
      </c>
      <c r="C5" s="422">
        <v>1533</v>
      </c>
      <c r="D5" s="423">
        <v>749</v>
      </c>
      <c r="E5" s="580">
        <v>784</v>
      </c>
      <c r="F5" s="584"/>
      <c r="G5" s="600" t="s">
        <v>728</v>
      </c>
      <c r="H5" s="421">
        <v>1244</v>
      </c>
      <c r="I5" s="424">
        <v>3101</v>
      </c>
      <c r="J5" s="423">
        <v>1531</v>
      </c>
      <c r="K5" s="580">
        <v>1570</v>
      </c>
      <c r="L5" s="600" t="s">
        <v>771</v>
      </c>
      <c r="M5" s="421">
        <v>704</v>
      </c>
      <c r="N5" s="423">
        <v>1606</v>
      </c>
      <c r="O5" s="423">
        <v>779</v>
      </c>
      <c r="P5" s="580">
        <v>827</v>
      </c>
      <c r="Q5" s="587"/>
      <c r="R5" s="425" t="s">
        <v>819</v>
      </c>
      <c r="S5" s="426">
        <v>203</v>
      </c>
      <c r="T5" s="427">
        <v>473</v>
      </c>
      <c r="U5" s="427">
        <v>216</v>
      </c>
      <c r="V5" s="589">
        <v>257</v>
      </c>
    </row>
    <row r="6" spans="1:23" ht="13.5" customHeight="1">
      <c r="A6" s="575" t="s">
        <v>309</v>
      </c>
      <c r="B6" s="192">
        <v>551</v>
      </c>
      <c r="C6" s="191">
        <v>1250</v>
      </c>
      <c r="D6" s="194">
        <v>611</v>
      </c>
      <c r="E6" s="581">
        <v>639</v>
      </c>
      <c r="F6" s="584"/>
      <c r="G6" s="601" t="s">
        <v>729</v>
      </c>
      <c r="H6" s="192">
        <v>163</v>
      </c>
      <c r="I6" s="193">
        <v>343</v>
      </c>
      <c r="J6" s="194">
        <v>161</v>
      </c>
      <c r="K6" s="581">
        <v>182</v>
      </c>
      <c r="L6" s="601" t="s">
        <v>772</v>
      </c>
      <c r="M6" s="192">
        <v>440</v>
      </c>
      <c r="N6" s="194">
        <v>1220</v>
      </c>
      <c r="O6" s="194">
        <v>569</v>
      </c>
      <c r="P6" s="581">
        <v>651</v>
      </c>
      <c r="Q6" s="587"/>
      <c r="R6" s="195" t="s">
        <v>820</v>
      </c>
      <c r="S6" s="196">
        <v>142</v>
      </c>
      <c r="T6" s="165">
        <v>304</v>
      </c>
      <c r="U6" s="165">
        <v>155</v>
      </c>
      <c r="V6" s="585">
        <v>149</v>
      </c>
    </row>
    <row r="7" spans="1:23" ht="13.5" customHeight="1">
      <c r="A7" s="575" t="s">
        <v>310</v>
      </c>
      <c r="B7" s="197">
        <v>281</v>
      </c>
      <c r="C7" s="191">
        <v>531</v>
      </c>
      <c r="D7" s="194">
        <v>259</v>
      </c>
      <c r="E7" s="581">
        <v>272</v>
      </c>
      <c r="F7" s="584"/>
      <c r="G7" s="601" t="s">
        <v>730</v>
      </c>
      <c r="H7" s="192">
        <v>1051</v>
      </c>
      <c r="I7" s="193">
        <v>2247</v>
      </c>
      <c r="J7" s="194">
        <v>1116</v>
      </c>
      <c r="K7" s="581">
        <v>1131</v>
      </c>
      <c r="L7" s="601" t="s">
        <v>773</v>
      </c>
      <c r="M7" s="192">
        <v>906</v>
      </c>
      <c r="N7" s="194">
        <v>2271</v>
      </c>
      <c r="O7" s="194">
        <v>1147</v>
      </c>
      <c r="P7" s="581">
        <v>1124</v>
      </c>
      <c r="Q7" s="587"/>
      <c r="R7" s="195" t="s">
        <v>821</v>
      </c>
      <c r="S7" s="196">
        <v>444</v>
      </c>
      <c r="T7" s="165">
        <v>1002</v>
      </c>
      <c r="U7" s="165">
        <v>464</v>
      </c>
      <c r="V7" s="585">
        <v>538</v>
      </c>
    </row>
    <row r="8" spans="1:23" ht="13.5" customHeight="1">
      <c r="A8" s="575" t="s">
        <v>311</v>
      </c>
      <c r="B8" s="197">
        <v>431</v>
      </c>
      <c r="C8" s="191">
        <v>902</v>
      </c>
      <c r="D8" s="194">
        <v>443</v>
      </c>
      <c r="E8" s="581">
        <v>459</v>
      </c>
      <c r="F8" s="584"/>
      <c r="G8" s="601" t="s">
        <v>731</v>
      </c>
      <c r="H8" s="192">
        <v>2100</v>
      </c>
      <c r="I8" s="193">
        <v>3900</v>
      </c>
      <c r="J8" s="194">
        <v>1983</v>
      </c>
      <c r="K8" s="581">
        <v>1917</v>
      </c>
      <c r="L8" s="601" t="s">
        <v>774</v>
      </c>
      <c r="M8" s="192">
        <v>1700</v>
      </c>
      <c r="N8" s="194">
        <v>4005</v>
      </c>
      <c r="O8" s="194">
        <v>1978</v>
      </c>
      <c r="P8" s="581">
        <v>2027</v>
      </c>
      <c r="Q8" s="587"/>
      <c r="R8" s="195" t="s">
        <v>822</v>
      </c>
      <c r="S8" s="196">
        <v>244</v>
      </c>
      <c r="T8" s="165">
        <v>509</v>
      </c>
      <c r="U8" s="165">
        <v>225</v>
      </c>
      <c r="V8" s="585">
        <v>284</v>
      </c>
    </row>
    <row r="9" spans="1:23" ht="13.5" customHeight="1" thickBot="1">
      <c r="A9" s="575" t="s">
        <v>312</v>
      </c>
      <c r="B9" s="197">
        <v>672</v>
      </c>
      <c r="C9" s="191">
        <v>1589</v>
      </c>
      <c r="D9" s="194">
        <v>799</v>
      </c>
      <c r="E9" s="581">
        <v>790</v>
      </c>
      <c r="F9" s="584"/>
      <c r="G9" s="601" t="s">
        <v>732</v>
      </c>
      <c r="H9" s="192">
        <v>252</v>
      </c>
      <c r="I9" s="193">
        <v>570</v>
      </c>
      <c r="J9" s="194">
        <v>278</v>
      </c>
      <c r="K9" s="581">
        <v>292</v>
      </c>
      <c r="L9" s="601" t="s">
        <v>775</v>
      </c>
      <c r="M9" s="192">
        <v>630</v>
      </c>
      <c r="N9" s="194">
        <v>1404</v>
      </c>
      <c r="O9" s="194">
        <v>693</v>
      </c>
      <c r="P9" s="581">
        <v>711</v>
      </c>
      <c r="Q9" s="587"/>
      <c r="R9" s="567" t="s">
        <v>313</v>
      </c>
      <c r="S9" s="568">
        <f>SUM(S5:S8)</f>
        <v>1033</v>
      </c>
      <c r="T9" s="569">
        <f>SUM(T5:T8)</f>
        <v>2288</v>
      </c>
      <c r="U9" s="569">
        <f>SUM(U5:U8)</f>
        <v>1060</v>
      </c>
      <c r="V9" s="586">
        <f>SUM(V5:V8)</f>
        <v>1228</v>
      </c>
    </row>
    <row r="10" spans="1:23" ht="13.5" customHeight="1">
      <c r="A10" s="575" t="s">
        <v>314</v>
      </c>
      <c r="B10" s="197">
        <v>230</v>
      </c>
      <c r="C10" s="191">
        <v>382</v>
      </c>
      <c r="D10" s="194">
        <v>173</v>
      </c>
      <c r="E10" s="581">
        <v>209</v>
      </c>
      <c r="F10" s="584"/>
      <c r="G10" s="601" t="s">
        <v>733</v>
      </c>
      <c r="H10" s="192">
        <v>405</v>
      </c>
      <c r="I10" s="193">
        <v>928</v>
      </c>
      <c r="J10" s="194">
        <v>436</v>
      </c>
      <c r="K10" s="581">
        <v>492</v>
      </c>
      <c r="L10" s="601" t="s">
        <v>776</v>
      </c>
      <c r="M10" s="192">
        <v>87</v>
      </c>
      <c r="N10" s="194">
        <v>188</v>
      </c>
      <c r="O10" s="194">
        <v>89</v>
      </c>
      <c r="P10" s="581">
        <v>99</v>
      </c>
      <c r="Q10" s="188"/>
      <c r="R10" s="571"/>
      <c r="S10" s="199"/>
      <c r="T10" s="199"/>
      <c r="U10" s="199"/>
      <c r="V10" s="165"/>
      <c r="W10" s="190"/>
    </row>
    <row r="11" spans="1:23" ht="13.5" customHeight="1">
      <c r="A11" s="575" t="s">
        <v>315</v>
      </c>
      <c r="B11" s="197">
        <v>566</v>
      </c>
      <c r="C11" s="191">
        <v>1379</v>
      </c>
      <c r="D11" s="194">
        <v>696</v>
      </c>
      <c r="E11" s="581">
        <v>683</v>
      </c>
      <c r="F11" s="584"/>
      <c r="G11" s="601" t="s">
        <v>734</v>
      </c>
      <c r="H11" s="192">
        <v>1052</v>
      </c>
      <c r="I11" s="193">
        <v>2229</v>
      </c>
      <c r="J11" s="194">
        <v>1151</v>
      </c>
      <c r="K11" s="581">
        <v>1078</v>
      </c>
      <c r="L11" s="601" t="s">
        <v>777</v>
      </c>
      <c r="M11" s="192">
        <v>78</v>
      </c>
      <c r="N11" s="194">
        <v>150</v>
      </c>
      <c r="O11" s="194">
        <v>64</v>
      </c>
      <c r="P11" s="581">
        <v>86</v>
      </c>
      <c r="Q11" s="587"/>
      <c r="R11" s="608" t="s">
        <v>823</v>
      </c>
      <c r="S11" s="709">
        <v>218</v>
      </c>
      <c r="T11" s="165">
        <v>438</v>
      </c>
      <c r="U11" s="165">
        <v>212</v>
      </c>
      <c r="V11" s="585">
        <v>226</v>
      </c>
    </row>
    <row r="12" spans="1:23" ht="13.5" customHeight="1">
      <c r="A12" s="575" t="s">
        <v>316</v>
      </c>
      <c r="B12" s="197">
        <v>188</v>
      </c>
      <c r="C12" s="191">
        <v>421</v>
      </c>
      <c r="D12" s="194">
        <v>212</v>
      </c>
      <c r="E12" s="581">
        <v>209</v>
      </c>
      <c r="F12" s="584"/>
      <c r="G12" s="601" t="s">
        <v>735</v>
      </c>
      <c r="H12" s="192">
        <v>183</v>
      </c>
      <c r="I12" s="193">
        <v>463</v>
      </c>
      <c r="J12" s="194">
        <v>223</v>
      </c>
      <c r="K12" s="581">
        <v>240</v>
      </c>
      <c r="L12" s="601" t="s">
        <v>778</v>
      </c>
      <c r="M12" s="192">
        <v>683</v>
      </c>
      <c r="N12" s="194">
        <v>1707</v>
      </c>
      <c r="O12" s="194">
        <v>837</v>
      </c>
      <c r="P12" s="581">
        <v>870</v>
      </c>
      <c r="Q12" s="587"/>
      <c r="R12" s="608" t="s">
        <v>824</v>
      </c>
      <c r="S12" s="196">
        <v>25</v>
      </c>
      <c r="T12" s="165">
        <v>51</v>
      </c>
      <c r="U12" s="165">
        <v>23</v>
      </c>
      <c r="V12" s="585">
        <v>28</v>
      </c>
    </row>
    <row r="13" spans="1:23" ht="13.5" customHeight="1">
      <c r="A13" s="575" t="s">
        <v>317</v>
      </c>
      <c r="B13" s="197">
        <v>1186</v>
      </c>
      <c r="C13" s="191">
        <v>2405</v>
      </c>
      <c r="D13" s="194">
        <v>1168</v>
      </c>
      <c r="E13" s="581">
        <v>1237</v>
      </c>
      <c r="F13" s="584"/>
      <c r="G13" s="601" t="s">
        <v>736</v>
      </c>
      <c r="H13" s="192">
        <v>270</v>
      </c>
      <c r="I13" s="193">
        <v>605</v>
      </c>
      <c r="J13" s="194">
        <v>304</v>
      </c>
      <c r="K13" s="581">
        <v>301</v>
      </c>
      <c r="L13" s="601" t="s">
        <v>779</v>
      </c>
      <c r="M13" s="192">
        <v>1070</v>
      </c>
      <c r="N13" s="194">
        <v>2251</v>
      </c>
      <c r="O13" s="194">
        <v>1125</v>
      </c>
      <c r="P13" s="581">
        <v>1126</v>
      </c>
      <c r="Q13" s="587"/>
      <c r="R13" s="608" t="s">
        <v>825</v>
      </c>
      <c r="S13" s="196">
        <v>113</v>
      </c>
      <c r="T13" s="165">
        <v>221</v>
      </c>
      <c r="U13" s="165">
        <v>104</v>
      </c>
      <c r="V13" s="585">
        <v>117</v>
      </c>
    </row>
    <row r="14" spans="1:23" ht="13.5" customHeight="1">
      <c r="A14" s="575" t="s">
        <v>318</v>
      </c>
      <c r="B14" s="197">
        <v>264</v>
      </c>
      <c r="C14" s="191">
        <v>482</v>
      </c>
      <c r="D14" s="194">
        <v>226</v>
      </c>
      <c r="E14" s="581">
        <v>256</v>
      </c>
      <c r="F14" s="584"/>
      <c r="G14" s="601" t="s">
        <v>737</v>
      </c>
      <c r="H14" s="192">
        <v>163</v>
      </c>
      <c r="I14" s="193">
        <v>330</v>
      </c>
      <c r="J14" s="194">
        <v>165</v>
      </c>
      <c r="K14" s="581">
        <v>165</v>
      </c>
      <c r="L14" s="601" t="s">
        <v>780</v>
      </c>
      <c r="M14" s="192">
        <v>945</v>
      </c>
      <c r="N14" s="194">
        <v>2119</v>
      </c>
      <c r="O14" s="194">
        <v>1057</v>
      </c>
      <c r="P14" s="581">
        <v>1062</v>
      </c>
      <c r="Q14" s="587"/>
      <c r="R14" s="608" t="s">
        <v>826</v>
      </c>
      <c r="S14" s="196">
        <v>416</v>
      </c>
      <c r="T14" s="165">
        <v>814</v>
      </c>
      <c r="U14" s="165">
        <v>376</v>
      </c>
      <c r="V14" s="585">
        <v>438</v>
      </c>
    </row>
    <row r="15" spans="1:23" ht="13.5" customHeight="1">
      <c r="A15" s="575" t="s">
        <v>319</v>
      </c>
      <c r="B15" s="197">
        <v>192</v>
      </c>
      <c r="C15" s="191">
        <v>433</v>
      </c>
      <c r="D15" s="194">
        <v>206</v>
      </c>
      <c r="E15" s="581">
        <v>227</v>
      </c>
      <c r="F15" s="584"/>
      <c r="G15" s="601" t="s">
        <v>738</v>
      </c>
      <c r="H15" s="192">
        <v>432</v>
      </c>
      <c r="I15" s="193">
        <v>969</v>
      </c>
      <c r="J15" s="194">
        <v>485</v>
      </c>
      <c r="K15" s="581">
        <v>484</v>
      </c>
      <c r="L15" s="601" t="s">
        <v>781</v>
      </c>
      <c r="M15" s="192">
        <v>629</v>
      </c>
      <c r="N15" s="194">
        <v>1439</v>
      </c>
      <c r="O15" s="194">
        <v>731</v>
      </c>
      <c r="P15" s="581">
        <v>708</v>
      </c>
      <c r="Q15" s="587"/>
      <c r="R15" s="608" t="s">
        <v>827</v>
      </c>
      <c r="S15" s="196">
        <v>115</v>
      </c>
      <c r="T15" s="165">
        <v>247</v>
      </c>
      <c r="U15" s="165">
        <v>114</v>
      </c>
      <c r="V15" s="585">
        <v>133</v>
      </c>
    </row>
    <row r="16" spans="1:23" ht="13.5" customHeight="1">
      <c r="A16" s="575" t="s">
        <v>320</v>
      </c>
      <c r="B16" s="197">
        <v>250</v>
      </c>
      <c r="C16" s="191">
        <v>559</v>
      </c>
      <c r="D16" s="194">
        <v>275</v>
      </c>
      <c r="E16" s="581">
        <v>284</v>
      </c>
      <c r="F16" s="584"/>
      <c r="G16" s="601" t="s">
        <v>739</v>
      </c>
      <c r="H16" s="192">
        <v>229</v>
      </c>
      <c r="I16" s="193">
        <v>399</v>
      </c>
      <c r="J16" s="194">
        <v>225</v>
      </c>
      <c r="K16" s="581">
        <v>174</v>
      </c>
      <c r="L16" s="601" t="s">
        <v>782</v>
      </c>
      <c r="M16" s="192">
        <v>1234</v>
      </c>
      <c r="N16" s="194">
        <v>3043</v>
      </c>
      <c r="O16" s="194">
        <v>1455</v>
      </c>
      <c r="P16" s="581">
        <v>1588</v>
      </c>
      <c r="Q16" s="587"/>
      <c r="R16" s="608" t="s">
        <v>828</v>
      </c>
      <c r="S16" s="196">
        <v>326</v>
      </c>
      <c r="T16" s="165">
        <v>662</v>
      </c>
      <c r="U16" s="165">
        <v>320</v>
      </c>
      <c r="V16" s="585">
        <v>342</v>
      </c>
    </row>
    <row r="17" spans="1:22" ht="13.5" customHeight="1">
      <c r="A17" s="575" t="s">
        <v>321</v>
      </c>
      <c r="B17" s="197">
        <v>223</v>
      </c>
      <c r="C17" s="191">
        <v>508</v>
      </c>
      <c r="D17" s="194">
        <v>243</v>
      </c>
      <c r="E17" s="581">
        <v>265</v>
      </c>
      <c r="F17" s="584"/>
      <c r="G17" s="601" t="s">
        <v>740</v>
      </c>
      <c r="H17" s="192">
        <v>185</v>
      </c>
      <c r="I17" s="193">
        <v>411</v>
      </c>
      <c r="J17" s="194">
        <v>202</v>
      </c>
      <c r="K17" s="581">
        <v>209</v>
      </c>
      <c r="L17" s="601" t="s">
        <v>783</v>
      </c>
      <c r="M17" s="192">
        <v>294</v>
      </c>
      <c r="N17" s="194">
        <v>597</v>
      </c>
      <c r="O17" s="194">
        <v>311</v>
      </c>
      <c r="P17" s="581">
        <v>286</v>
      </c>
      <c r="Q17" s="587"/>
      <c r="R17" s="608" t="s">
        <v>829</v>
      </c>
      <c r="S17" s="196">
        <v>99</v>
      </c>
      <c r="T17" s="165">
        <v>205</v>
      </c>
      <c r="U17" s="165">
        <v>100</v>
      </c>
      <c r="V17" s="585">
        <v>105</v>
      </c>
    </row>
    <row r="18" spans="1:22" ht="13.5" customHeight="1">
      <c r="A18" s="575" t="s">
        <v>322</v>
      </c>
      <c r="B18" s="197">
        <v>734</v>
      </c>
      <c r="C18" s="191">
        <v>1586</v>
      </c>
      <c r="D18" s="194">
        <v>817</v>
      </c>
      <c r="E18" s="581">
        <v>769</v>
      </c>
      <c r="F18" s="584"/>
      <c r="G18" s="601" t="s">
        <v>741</v>
      </c>
      <c r="H18" s="192">
        <v>217</v>
      </c>
      <c r="I18" s="193">
        <v>560</v>
      </c>
      <c r="J18" s="194">
        <v>264</v>
      </c>
      <c r="K18" s="581">
        <v>296</v>
      </c>
      <c r="L18" s="601" t="s">
        <v>784</v>
      </c>
      <c r="M18" s="192">
        <v>103</v>
      </c>
      <c r="N18" s="194">
        <v>229</v>
      </c>
      <c r="O18" s="194">
        <v>113</v>
      </c>
      <c r="P18" s="581">
        <v>116</v>
      </c>
      <c r="Q18" s="587"/>
      <c r="R18" s="608" t="s">
        <v>830</v>
      </c>
      <c r="S18" s="196">
        <v>204</v>
      </c>
      <c r="T18" s="165">
        <v>423</v>
      </c>
      <c r="U18" s="165">
        <v>190</v>
      </c>
      <c r="V18" s="585">
        <v>233</v>
      </c>
    </row>
    <row r="19" spans="1:22" ht="13.5" customHeight="1" thickBot="1">
      <c r="A19" s="575" t="s">
        <v>323</v>
      </c>
      <c r="B19" s="197">
        <v>572</v>
      </c>
      <c r="C19" s="191">
        <v>1260</v>
      </c>
      <c r="D19" s="194">
        <v>602</v>
      </c>
      <c r="E19" s="581">
        <v>658</v>
      </c>
      <c r="F19" s="584"/>
      <c r="G19" s="601" t="s">
        <v>742</v>
      </c>
      <c r="H19" s="192">
        <v>241</v>
      </c>
      <c r="I19" s="193">
        <v>721</v>
      </c>
      <c r="J19" s="194">
        <v>356</v>
      </c>
      <c r="K19" s="581">
        <v>365</v>
      </c>
      <c r="L19" s="601" t="s">
        <v>785</v>
      </c>
      <c r="M19" s="192">
        <v>661</v>
      </c>
      <c r="N19" s="194">
        <v>1686</v>
      </c>
      <c r="O19" s="194">
        <v>835</v>
      </c>
      <c r="P19" s="581">
        <v>851</v>
      </c>
      <c r="Q19" s="587"/>
      <c r="R19" s="609" t="s">
        <v>324</v>
      </c>
      <c r="S19" s="568">
        <f>SUM(S11:S18)</f>
        <v>1516</v>
      </c>
      <c r="T19" s="569">
        <f>SUM(T11:T18)</f>
        <v>3061</v>
      </c>
      <c r="U19" s="569">
        <f>SUM(U11:U18)</f>
        <v>1439</v>
      </c>
      <c r="V19" s="586">
        <f>SUM(V11:V18)</f>
        <v>1622</v>
      </c>
    </row>
    <row r="20" spans="1:22" ht="13.5" customHeight="1">
      <c r="A20" s="575" t="s">
        <v>325</v>
      </c>
      <c r="B20" s="197">
        <v>1110</v>
      </c>
      <c r="C20" s="191">
        <v>2239</v>
      </c>
      <c r="D20" s="194">
        <v>1180</v>
      </c>
      <c r="E20" s="581">
        <v>1059</v>
      </c>
      <c r="F20" s="584"/>
      <c r="G20" s="601" t="s">
        <v>743</v>
      </c>
      <c r="H20" s="192">
        <v>2</v>
      </c>
      <c r="I20" s="193">
        <v>6</v>
      </c>
      <c r="J20" s="194">
        <v>3</v>
      </c>
      <c r="K20" s="581">
        <v>3</v>
      </c>
      <c r="L20" s="602" t="s">
        <v>786</v>
      </c>
      <c r="M20" s="192">
        <v>193</v>
      </c>
      <c r="N20" s="194">
        <v>441</v>
      </c>
      <c r="O20" s="194">
        <v>216</v>
      </c>
      <c r="P20" s="581">
        <v>225</v>
      </c>
      <c r="Q20" s="188"/>
      <c r="R20" s="710"/>
      <c r="S20" s="199"/>
      <c r="T20" s="199"/>
      <c r="U20" s="199"/>
      <c r="V20" s="593"/>
    </row>
    <row r="21" spans="1:22" ht="13.5" customHeight="1">
      <c r="A21" s="575" t="s">
        <v>326</v>
      </c>
      <c r="B21" s="197">
        <v>1423</v>
      </c>
      <c r="C21" s="191">
        <v>2555</v>
      </c>
      <c r="D21" s="194">
        <v>1389</v>
      </c>
      <c r="E21" s="581">
        <v>1166</v>
      </c>
      <c r="F21" s="584"/>
      <c r="G21" s="601" t="s">
        <v>744</v>
      </c>
      <c r="H21" s="192">
        <v>439</v>
      </c>
      <c r="I21" s="193">
        <v>977</v>
      </c>
      <c r="J21" s="194">
        <v>481</v>
      </c>
      <c r="K21" s="581">
        <v>496</v>
      </c>
      <c r="L21" s="602" t="s">
        <v>787</v>
      </c>
      <c r="M21" s="192">
        <v>154</v>
      </c>
      <c r="N21" s="194">
        <v>365</v>
      </c>
      <c r="O21" s="194">
        <v>173</v>
      </c>
      <c r="P21" s="581">
        <v>192</v>
      </c>
      <c r="Q21" s="588"/>
      <c r="R21" s="608" t="s">
        <v>831</v>
      </c>
      <c r="S21" s="709">
        <v>102</v>
      </c>
      <c r="T21" s="165">
        <v>190</v>
      </c>
      <c r="U21" s="165">
        <v>92</v>
      </c>
      <c r="V21" s="585">
        <v>98</v>
      </c>
    </row>
    <row r="22" spans="1:22" ht="13.5" customHeight="1">
      <c r="A22" s="575" t="s">
        <v>327</v>
      </c>
      <c r="B22" s="197">
        <v>877</v>
      </c>
      <c r="C22" s="191">
        <v>2035</v>
      </c>
      <c r="D22" s="194">
        <v>1032</v>
      </c>
      <c r="E22" s="581">
        <v>1003</v>
      </c>
      <c r="F22" s="584"/>
      <c r="G22" s="601" t="s">
        <v>745</v>
      </c>
      <c r="H22" s="192">
        <v>713</v>
      </c>
      <c r="I22" s="193">
        <v>1380</v>
      </c>
      <c r="J22" s="194">
        <v>692</v>
      </c>
      <c r="K22" s="581">
        <v>688</v>
      </c>
      <c r="L22" s="602" t="s">
        <v>788</v>
      </c>
      <c r="M22" s="192">
        <v>280</v>
      </c>
      <c r="N22" s="194">
        <v>662</v>
      </c>
      <c r="O22" s="194">
        <v>319</v>
      </c>
      <c r="P22" s="581">
        <v>343</v>
      </c>
      <c r="Q22" s="588"/>
      <c r="R22" s="608" t="s">
        <v>832</v>
      </c>
      <c r="S22" s="196">
        <v>236</v>
      </c>
      <c r="T22" s="165">
        <v>486</v>
      </c>
      <c r="U22" s="165">
        <v>235</v>
      </c>
      <c r="V22" s="585">
        <v>251</v>
      </c>
    </row>
    <row r="23" spans="1:22" ht="13.5" customHeight="1">
      <c r="A23" s="575" t="s">
        <v>328</v>
      </c>
      <c r="B23" s="197">
        <v>8310</v>
      </c>
      <c r="C23" s="191">
        <v>18837</v>
      </c>
      <c r="D23" s="194">
        <v>9740</v>
      </c>
      <c r="E23" s="581">
        <v>9097</v>
      </c>
      <c r="F23" s="584"/>
      <c r="G23" s="601" t="s">
        <v>746</v>
      </c>
      <c r="H23" s="192">
        <v>200</v>
      </c>
      <c r="I23" s="193">
        <v>551</v>
      </c>
      <c r="J23" s="194">
        <v>284</v>
      </c>
      <c r="K23" s="581">
        <v>267</v>
      </c>
      <c r="L23" s="602" t="s">
        <v>789</v>
      </c>
      <c r="M23" s="192">
        <v>476</v>
      </c>
      <c r="N23" s="194">
        <v>1264</v>
      </c>
      <c r="O23" s="194">
        <v>615</v>
      </c>
      <c r="P23" s="581">
        <v>649</v>
      </c>
      <c r="Q23" s="588"/>
      <c r="R23" s="608" t="s">
        <v>329</v>
      </c>
      <c r="S23" s="196">
        <v>68</v>
      </c>
      <c r="T23" s="165">
        <v>141</v>
      </c>
      <c r="U23" s="165">
        <v>65</v>
      </c>
      <c r="V23" s="585">
        <v>76</v>
      </c>
    </row>
    <row r="24" spans="1:22" ht="13.5" customHeight="1">
      <c r="A24" s="575" t="s">
        <v>330</v>
      </c>
      <c r="B24" s="197">
        <v>1389</v>
      </c>
      <c r="C24" s="191">
        <v>2935</v>
      </c>
      <c r="D24" s="194">
        <v>1464</v>
      </c>
      <c r="E24" s="581">
        <v>1471</v>
      </c>
      <c r="F24" s="584"/>
      <c r="G24" s="601" t="s">
        <v>747</v>
      </c>
      <c r="H24" s="192">
        <v>53</v>
      </c>
      <c r="I24" s="193">
        <v>151</v>
      </c>
      <c r="J24" s="194">
        <v>72</v>
      </c>
      <c r="K24" s="581">
        <v>79</v>
      </c>
      <c r="L24" s="602" t="s">
        <v>790</v>
      </c>
      <c r="M24" s="192">
        <v>364</v>
      </c>
      <c r="N24" s="194">
        <v>851</v>
      </c>
      <c r="O24" s="194">
        <v>443</v>
      </c>
      <c r="P24" s="581">
        <v>408</v>
      </c>
      <c r="Q24" s="588"/>
      <c r="R24" s="608" t="s">
        <v>833</v>
      </c>
      <c r="S24" s="196">
        <v>180</v>
      </c>
      <c r="T24" s="165">
        <v>355</v>
      </c>
      <c r="U24" s="165">
        <v>161</v>
      </c>
      <c r="V24" s="585">
        <v>194</v>
      </c>
    </row>
    <row r="25" spans="1:22" ht="13.5" customHeight="1">
      <c r="A25" s="575" t="s">
        <v>331</v>
      </c>
      <c r="B25" s="197">
        <v>3411</v>
      </c>
      <c r="C25" s="191">
        <v>6892</v>
      </c>
      <c r="D25" s="194">
        <v>3665</v>
      </c>
      <c r="E25" s="581">
        <v>3227</v>
      </c>
      <c r="F25" s="584"/>
      <c r="G25" s="601" t="s">
        <v>748</v>
      </c>
      <c r="H25" s="192">
        <v>173</v>
      </c>
      <c r="I25" s="193">
        <v>338</v>
      </c>
      <c r="J25" s="194">
        <v>172</v>
      </c>
      <c r="K25" s="581">
        <v>166</v>
      </c>
      <c r="L25" s="602" t="s">
        <v>791</v>
      </c>
      <c r="M25" s="192">
        <v>175</v>
      </c>
      <c r="N25" s="194">
        <v>446</v>
      </c>
      <c r="O25" s="194">
        <v>224</v>
      </c>
      <c r="P25" s="581">
        <v>222</v>
      </c>
      <c r="Q25" s="588"/>
      <c r="R25" s="608" t="s">
        <v>332</v>
      </c>
      <c r="S25" s="196">
        <v>129</v>
      </c>
      <c r="T25" s="165">
        <v>235</v>
      </c>
      <c r="U25" s="165">
        <v>103</v>
      </c>
      <c r="V25" s="585">
        <v>132</v>
      </c>
    </row>
    <row r="26" spans="1:22" ht="13.5" customHeight="1">
      <c r="A26" s="575" t="s">
        <v>333</v>
      </c>
      <c r="B26" s="197">
        <v>566</v>
      </c>
      <c r="C26" s="191">
        <v>1136</v>
      </c>
      <c r="D26" s="194">
        <v>558</v>
      </c>
      <c r="E26" s="581">
        <v>578</v>
      </c>
      <c r="F26" s="584"/>
      <c r="G26" s="601" t="s">
        <v>749</v>
      </c>
      <c r="H26" s="192">
        <v>189</v>
      </c>
      <c r="I26" s="193">
        <v>474</v>
      </c>
      <c r="J26" s="194">
        <v>234</v>
      </c>
      <c r="K26" s="581">
        <v>240</v>
      </c>
      <c r="L26" s="602" t="s">
        <v>792</v>
      </c>
      <c r="M26" s="192">
        <v>262</v>
      </c>
      <c r="N26" s="194">
        <v>629</v>
      </c>
      <c r="O26" s="194">
        <v>316</v>
      </c>
      <c r="P26" s="581">
        <v>313</v>
      </c>
      <c r="Q26" s="588"/>
      <c r="R26" s="608" t="s">
        <v>834</v>
      </c>
      <c r="S26" s="196">
        <v>145</v>
      </c>
      <c r="T26" s="165">
        <v>291</v>
      </c>
      <c r="U26" s="165">
        <v>140</v>
      </c>
      <c r="V26" s="585">
        <v>151</v>
      </c>
    </row>
    <row r="27" spans="1:22" ht="13.5" customHeight="1">
      <c r="A27" s="575" t="s">
        <v>334</v>
      </c>
      <c r="B27" s="197">
        <v>134</v>
      </c>
      <c r="C27" s="191">
        <v>273</v>
      </c>
      <c r="D27" s="194">
        <v>144</v>
      </c>
      <c r="E27" s="581">
        <v>129</v>
      </c>
      <c r="F27" s="584"/>
      <c r="G27" s="610" t="s">
        <v>750</v>
      </c>
      <c r="H27" s="192">
        <v>324</v>
      </c>
      <c r="I27" s="193">
        <v>676</v>
      </c>
      <c r="J27" s="194">
        <v>360</v>
      </c>
      <c r="K27" s="581">
        <v>316</v>
      </c>
      <c r="L27" s="602" t="s">
        <v>793</v>
      </c>
      <c r="M27" s="192">
        <v>289</v>
      </c>
      <c r="N27" s="194">
        <v>790</v>
      </c>
      <c r="O27" s="194">
        <v>364</v>
      </c>
      <c r="P27" s="581">
        <v>426</v>
      </c>
      <c r="Q27" s="588"/>
      <c r="R27" s="608" t="s">
        <v>335</v>
      </c>
      <c r="S27" s="196">
        <v>626</v>
      </c>
      <c r="T27" s="165">
        <v>1262</v>
      </c>
      <c r="U27" s="165">
        <v>595</v>
      </c>
      <c r="V27" s="585">
        <v>667</v>
      </c>
    </row>
    <row r="28" spans="1:22" ht="13.5" customHeight="1">
      <c r="A28" s="575" t="s">
        <v>336</v>
      </c>
      <c r="B28" s="197">
        <v>3769</v>
      </c>
      <c r="C28" s="191">
        <v>8068</v>
      </c>
      <c r="D28" s="194">
        <v>4057</v>
      </c>
      <c r="E28" s="581">
        <v>4011</v>
      </c>
      <c r="F28" s="584"/>
      <c r="G28" s="610" t="s">
        <v>751</v>
      </c>
      <c r="H28" s="192">
        <v>265</v>
      </c>
      <c r="I28" s="193">
        <v>418</v>
      </c>
      <c r="J28" s="194">
        <v>249</v>
      </c>
      <c r="K28" s="581">
        <v>169</v>
      </c>
      <c r="L28" s="602" t="s">
        <v>794</v>
      </c>
      <c r="M28" s="192">
        <v>346</v>
      </c>
      <c r="N28" s="194">
        <v>909</v>
      </c>
      <c r="O28" s="194">
        <v>442</v>
      </c>
      <c r="P28" s="581">
        <v>467</v>
      </c>
      <c r="Q28" s="588"/>
      <c r="R28" s="608" t="s">
        <v>835</v>
      </c>
      <c r="S28" s="196">
        <v>688</v>
      </c>
      <c r="T28" s="165">
        <v>1426</v>
      </c>
      <c r="U28" s="165">
        <v>701</v>
      </c>
      <c r="V28" s="585">
        <v>725</v>
      </c>
    </row>
    <row r="29" spans="1:22" ht="13.5" customHeight="1">
      <c r="A29" s="575" t="s">
        <v>337</v>
      </c>
      <c r="B29" s="197">
        <v>160</v>
      </c>
      <c r="C29" s="191">
        <v>341</v>
      </c>
      <c r="D29" s="194">
        <v>152</v>
      </c>
      <c r="E29" s="581">
        <v>189</v>
      </c>
      <c r="F29" s="584"/>
      <c r="G29" s="610" t="s">
        <v>752</v>
      </c>
      <c r="H29" s="192">
        <v>175</v>
      </c>
      <c r="I29" s="193">
        <v>471</v>
      </c>
      <c r="J29" s="194">
        <v>236</v>
      </c>
      <c r="K29" s="581">
        <v>235</v>
      </c>
      <c r="L29" s="603" t="s">
        <v>795</v>
      </c>
      <c r="M29" s="200">
        <v>0</v>
      </c>
      <c r="N29" s="194">
        <v>0</v>
      </c>
      <c r="O29" s="201">
        <v>0</v>
      </c>
      <c r="P29" s="582">
        <v>0</v>
      </c>
      <c r="Q29" s="588"/>
      <c r="R29" s="607" t="s">
        <v>836</v>
      </c>
      <c r="S29" s="196">
        <v>16</v>
      </c>
      <c r="T29" s="165">
        <v>47</v>
      </c>
      <c r="U29" s="165">
        <v>22</v>
      </c>
      <c r="V29" s="585">
        <v>25</v>
      </c>
    </row>
    <row r="30" spans="1:22" ht="13.5" customHeight="1">
      <c r="A30" s="575" t="s">
        <v>338</v>
      </c>
      <c r="B30" s="197">
        <v>825</v>
      </c>
      <c r="C30" s="191">
        <v>1824</v>
      </c>
      <c r="D30" s="194">
        <v>910</v>
      </c>
      <c r="E30" s="581">
        <v>914</v>
      </c>
      <c r="F30" s="584"/>
      <c r="G30" s="610" t="s">
        <v>753</v>
      </c>
      <c r="H30" s="192">
        <v>191</v>
      </c>
      <c r="I30" s="193">
        <v>437</v>
      </c>
      <c r="J30" s="194">
        <v>216</v>
      </c>
      <c r="K30" s="581">
        <v>221</v>
      </c>
      <c r="L30" s="603" t="s">
        <v>796</v>
      </c>
      <c r="M30" s="200">
        <v>0</v>
      </c>
      <c r="N30" s="194">
        <v>0</v>
      </c>
      <c r="O30" s="201">
        <v>0</v>
      </c>
      <c r="P30" s="582">
        <v>0</v>
      </c>
      <c r="Q30" s="588"/>
      <c r="R30" s="607" t="s">
        <v>837</v>
      </c>
      <c r="S30" s="196">
        <v>140</v>
      </c>
      <c r="T30" s="165">
        <v>362</v>
      </c>
      <c r="U30" s="165">
        <v>191</v>
      </c>
      <c r="V30" s="585">
        <v>171</v>
      </c>
    </row>
    <row r="31" spans="1:22" ht="13.5" customHeight="1">
      <c r="A31" s="575" t="s">
        <v>718</v>
      </c>
      <c r="B31" s="197">
        <v>0</v>
      </c>
      <c r="C31" s="191">
        <v>0</v>
      </c>
      <c r="D31" s="194">
        <v>0</v>
      </c>
      <c r="E31" s="581">
        <v>0</v>
      </c>
      <c r="F31" s="584"/>
      <c r="G31" s="610" t="s">
        <v>754</v>
      </c>
      <c r="H31" s="192">
        <v>267</v>
      </c>
      <c r="I31" s="193">
        <v>670</v>
      </c>
      <c r="J31" s="194">
        <v>325</v>
      </c>
      <c r="K31" s="581">
        <v>345</v>
      </c>
      <c r="L31" s="603" t="s">
        <v>797</v>
      </c>
      <c r="M31" s="200">
        <v>3</v>
      </c>
      <c r="N31" s="194">
        <v>3</v>
      </c>
      <c r="O31" s="201">
        <v>3</v>
      </c>
      <c r="P31" s="582">
        <v>0</v>
      </c>
      <c r="Q31" s="588"/>
      <c r="R31" s="607" t="s">
        <v>838</v>
      </c>
      <c r="S31" s="196">
        <v>89</v>
      </c>
      <c r="T31" s="165">
        <v>284</v>
      </c>
      <c r="U31" s="165">
        <v>151</v>
      </c>
      <c r="V31" s="585">
        <v>133</v>
      </c>
    </row>
    <row r="32" spans="1:22" ht="13.5" customHeight="1" thickBot="1">
      <c r="A32" s="575" t="s">
        <v>339</v>
      </c>
      <c r="B32" s="197">
        <v>233</v>
      </c>
      <c r="C32" s="191">
        <v>400</v>
      </c>
      <c r="D32" s="194">
        <v>220</v>
      </c>
      <c r="E32" s="581">
        <v>180</v>
      </c>
      <c r="F32" s="584"/>
      <c r="G32" s="610" t="s">
        <v>755</v>
      </c>
      <c r="H32" s="192">
        <v>356</v>
      </c>
      <c r="I32" s="193">
        <v>674</v>
      </c>
      <c r="J32" s="194">
        <v>369</v>
      </c>
      <c r="K32" s="581">
        <v>305</v>
      </c>
      <c r="L32" s="604" t="s">
        <v>340</v>
      </c>
      <c r="M32" s="570">
        <f>SUM(M5:M31)</f>
        <v>12706</v>
      </c>
      <c r="N32" s="569">
        <f>SUM(N5:N31)</f>
        <v>30275</v>
      </c>
      <c r="O32" s="569">
        <f>SUM(O5:O31)</f>
        <v>14898</v>
      </c>
      <c r="P32" s="586">
        <f>SUM(P5:P31)</f>
        <v>15377</v>
      </c>
      <c r="Q32" s="588"/>
      <c r="R32" s="607" t="s">
        <v>839</v>
      </c>
      <c r="S32" s="196">
        <v>80</v>
      </c>
      <c r="T32" s="165">
        <v>266</v>
      </c>
      <c r="U32" s="165">
        <v>125</v>
      </c>
      <c r="V32" s="585">
        <v>141</v>
      </c>
    </row>
    <row r="33" spans="1:23" ht="13.5" customHeight="1">
      <c r="A33" s="575" t="s">
        <v>341</v>
      </c>
      <c r="B33" s="197">
        <v>135</v>
      </c>
      <c r="C33" s="191">
        <v>319</v>
      </c>
      <c r="D33" s="194">
        <v>160</v>
      </c>
      <c r="E33" s="581">
        <v>159</v>
      </c>
      <c r="F33" s="584"/>
      <c r="G33" s="610" t="s">
        <v>756</v>
      </c>
      <c r="H33" s="192">
        <v>451</v>
      </c>
      <c r="I33" s="193">
        <v>1163</v>
      </c>
      <c r="J33" s="194">
        <v>631</v>
      </c>
      <c r="K33" s="581">
        <v>532</v>
      </c>
      <c r="L33" s="202"/>
      <c r="M33" s="203"/>
      <c r="N33" s="203"/>
      <c r="O33" s="203"/>
      <c r="P33" s="203"/>
      <c r="Q33" s="588"/>
      <c r="R33" s="607" t="s">
        <v>840</v>
      </c>
      <c r="S33" s="196">
        <v>38</v>
      </c>
      <c r="T33" s="165">
        <v>132</v>
      </c>
      <c r="U33" s="165">
        <v>64</v>
      </c>
      <c r="V33" s="585">
        <v>68</v>
      </c>
    </row>
    <row r="34" spans="1:23" ht="13.5" customHeight="1">
      <c r="A34" s="575" t="s">
        <v>342</v>
      </c>
      <c r="B34" s="197">
        <v>41</v>
      </c>
      <c r="C34" s="191">
        <v>102</v>
      </c>
      <c r="D34" s="194">
        <v>53</v>
      </c>
      <c r="E34" s="581">
        <v>49</v>
      </c>
      <c r="F34" s="584"/>
      <c r="G34" s="610" t="s">
        <v>757</v>
      </c>
      <c r="H34" s="192">
        <v>346</v>
      </c>
      <c r="I34" s="193">
        <v>802</v>
      </c>
      <c r="J34" s="194">
        <v>393</v>
      </c>
      <c r="K34" s="581">
        <v>409</v>
      </c>
      <c r="L34" s="608" t="s">
        <v>798</v>
      </c>
      <c r="M34" s="709">
        <v>63</v>
      </c>
      <c r="N34" s="165">
        <v>63</v>
      </c>
      <c r="O34" s="165">
        <v>39</v>
      </c>
      <c r="P34" s="585">
        <v>24</v>
      </c>
      <c r="Q34" s="587"/>
      <c r="R34" s="608" t="s">
        <v>841</v>
      </c>
      <c r="S34" s="196">
        <v>5</v>
      </c>
      <c r="T34" s="165">
        <v>5</v>
      </c>
      <c r="U34" s="165">
        <v>5</v>
      </c>
      <c r="V34" s="585">
        <v>0</v>
      </c>
    </row>
    <row r="35" spans="1:23" ht="13.5" customHeight="1" thickBot="1">
      <c r="A35" s="575" t="s">
        <v>343</v>
      </c>
      <c r="B35" s="197">
        <v>481</v>
      </c>
      <c r="C35" s="191">
        <v>846</v>
      </c>
      <c r="D35" s="194">
        <v>474</v>
      </c>
      <c r="E35" s="581">
        <v>372</v>
      </c>
      <c r="F35" s="584"/>
      <c r="G35" s="610" t="s">
        <v>758</v>
      </c>
      <c r="H35" s="192">
        <v>88</v>
      </c>
      <c r="I35" s="193">
        <v>195</v>
      </c>
      <c r="J35" s="194">
        <v>101</v>
      </c>
      <c r="K35" s="581">
        <v>94</v>
      </c>
      <c r="L35" s="605" t="s">
        <v>799</v>
      </c>
      <c r="M35" s="204">
        <v>270</v>
      </c>
      <c r="N35" s="165">
        <v>632</v>
      </c>
      <c r="O35" s="165">
        <v>321</v>
      </c>
      <c r="P35" s="585">
        <v>311</v>
      </c>
      <c r="Q35" s="588"/>
      <c r="R35" s="609" t="s">
        <v>344</v>
      </c>
      <c r="S35" s="568">
        <f>SUM(S21:S34)</f>
        <v>2542</v>
      </c>
      <c r="T35" s="569">
        <f>SUM(T21:T34)</f>
        <v>5482</v>
      </c>
      <c r="U35" s="569">
        <f>SUM(U21:U34)</f>
        <v>2650</v>
      </c>
      <c r="V35" s="586">
        <f>SUM(V21:V34)</f>
        <v>2832</v>
      </c>
    </row>
    <row r="36" spans="1:23" ht="13.5" customHeight="1">
      <c r="A36" s="575" t="s">
        <v>345</v>
      </c>
      <c r="B36" s="197">
        <v>223</v>
      </c>
      <c r="C36" s="191">
        <v>392</v>
      </c>
      <c r="D36" s="194">
        <v>196</v>
      </c>
      <c r="E36" s="581">
        <v>196</v>
      </c>
      <c r="F36" s="584"/>
      <c r="G36" s="575" t="s">
        <v>759</v>
      </c>
      <c r="H36" s="192">
        <v>3</v>
      </c>
      <c r="I36" s="193">
        <v>3</v>
      </c>
      <c r="J36" s="201">
        <v>3</v>
      </c>
      <c r="K36" s="582">
        <v>0</v>
      </c>
      <c r="L36" s="605" t="s">
        <v>800</v>
      </c>
      <c r="M36" s="204">
        <v>178</v>
      </c>
      <c r="N36" s="165">
        <v>419</v>
      </c>
      <c r="O36" s="165">
        <v>222</v>
      </c>
      <c r="P36" s="585">
        <v>197</v>
      </c>
      <c r="Q36" s="188"/>
      <c r="R36" s="571"/>
      <c r="S36" s="199"/>
      <c r="T36" s="199"/>
      <c r="U36" s="199"/>
      <c r="V36" s="593"/>
    </row>
    <row r="37" spans="1:23" ht="13.5" customHeight="1">
      <c r="A37" s="575" t="s">
        <v>346</v>
      </c>
      <c r="B37" s="197">
        <v>722</v>
      </c>
      <c r="C37" s="191">
        <v>1458</v>
      </c>
      <c r="D37" s="194">
        <v>755</v>
      </c>
      <c r="E37" s="581">
        <v>703</v>
      </c>
      <c r="F37" s="584"/>
      <c r="G37" s="575" t="s">
        <v>347</v>
      </c>
      <c r="H37" s="192">
        <v>144</v>
      </c>
      <c r="I37" s="193">
        <v>332</v>
      </c>
      <c r="J37" s="165">
        <v>164</v>
      </c>
      <c r="K37" s="585">
        <v>168</v>
      </c>
      <c r="L37" s="606" t="s">
        <v>348</v>
      </c>
      <c r="M37" s="196">
        <v>470</v>
      </c>
      <c r="N37" s="165">
        <v>1015</v>
      </c>
      <c r="O37" s="165">
        <v>504</v>
      </c>
      <c r="P37" s="585">
        <v>511</v>
      </c>
      <c r="Q37" s="587"/>
      <c r="R37" s="608" t="s">
        <v>349</v>
      </c>
      <c r="S37" s="709">
        <v>109</v>
      </c>
      <c r="T37" s="165">
        <v>229</v>
      </c>
      <c r="U37" s="165">
        <v>106</v>
      </c>
      <c r="V37" s="585">
        <v>123</v>
      </c>
    </row>
    <row r="38" spans="1:23" ht="13.5" customHeight="1">
      <c r="A38" s="575" t="s">
        <v>350</v>
      </c>
      <c r="B38" s="197">
        <v>225</v>
      </c>
      <c r="C38" s="191">
        <v>401</v>
      </c>
      <c r="D38" s="194">
        <v>228</v>
      </c>
      <c r="E38" s="581">
        <v>173</v>
      </c>
      <c r="F38" s="584"/>
      <c r="G38" s="601" t="s">
        <v>351</v>
      </c>
      <c r="H38" s="204">
        <v>328</v>
      </c>
      <c r="I38" s="193">
        <v>770</v>
      </c>
      <c r="J38" s="165">
        <v>386</v>
      </c>
      <c r="K38" s="585">
        <v>384</v>
      </c>
      <c r="L38" s="606" t="s">
        <v>352</v>
      </c>
      <c r="M38" s="196">
        <v>243</v>
      </c>
      <c r="N38" s="165">
        <v>570</v>
      </c>
      <c r="O38" s="165">
        <v>289</v>
      </c>
      <c r="P38" s="585">
        <v>281</v>
      </c>
      <c r="Q38" s="587"/>
      <c r="R38" s="575" t="s">
        <v>353</v>
      </c>
      <c r="S38" s="196">
        <v>1805</v>
      </c>
      <c r="T38" s="165">
        <v>3809</v>
      </c>
      <c r="U38" s="165">
        <v>1834</v>
      </c>
      <c r="V38" s="585">
        <v>1975</v>
      </c>
    </row>
    <row r="39" spans="1:23" ht="13.5" customHeight="1">
      <c r="A39" s="575" t="s">
        <v>354</v>
      </c>
      <c r="B39" s="197">
        <v>372</v>
      </c>
      <c r="C39" s="191">
        <v>759</v>
      </c>
      <c r="D39" s="194">
        <v>372</v>
      </c>
      <c r="E39" s="581">
        <v>387</v>
      </c>
      <c r="F39" s="584"/>
      <c r="G39" s="601" t="s">
        <v>355</v>
      </c>
      <c r="H39" s="204">
        <v>158</v>
      </c>
      <c r="I39" s="193">
        <v>338</v>
      </c>
      <c r="J39" s="165">
        <v>176</v>
      </c>
      <c r="K39" s="585">
        <v>162</v>
      </c>
      <c r="L39" s="606" t="s">
        <v>356</v>
      </c>
      <c r="M39" s="196">
        <v>406</v>
      </c>
      <c r="N39" s="165">
        <v>892</v>
      </c>
      <c r="O39" s="165">
        <v>442</v>
      </c>
      <c r="P39" s="585">
        <v>450</v>
      </c>
      <c r="Q39" s="587"/>
      <c r="R39" s="575" t="s">
        <v>357</v>
      </c>
      <c r="S39" s="196">
        <v>700</v>
      </c>
      <c r="T39" s="165">
        <v>1526</v>
      </c>
      <c r="U39" s="165">
        <v>746</v>
      </c>
      <c r="V39" s="585">
        <v>780</v>
      </c>
    </row>
    <row r="40" spans="1:23" ht="13.5" customHeight="1">
      <c r="A40" s="575" t="s">
        <v>358</v>
      </c>
      <c r="B40" s="197">
        <v>1192</v>
      </c>
      <c r="C40" s="191">
        <v>2054</v>
      </c>
      <c r="D40" s="194">
        <v>1139</v>
      </c>
      <c r="E40" s="581">
        <v>915</v>
      </c>
      <c r="F40" s="584"/>
      <c r="G40" s="601" t="s">
        <v>760</v>
      </c>
      <c r="H40" s="204">
        <v>112</v>
      </c>
      <c r="I40" s="193">
        <v>213</v>
      </c>
      <c r="J40" s="165">
        <v>107</v>
      </c>
      <c r="K40" s="585">
        <v>106</v>
      </c>
      <c r="L40" s="607" t="s">
        <v>801</v>
      </c>
      <c r="M40" s="165">
        <v>158</v>
      </c>
      <c r="N40" s="165">
        <v>512</v>
      </c>
      <c r="O40" s="165">
        <v>252</v>
      </c>
      <c r="P40" s="585">
        <v>260</v>
      </c>
      <c r="Q40" s="587"/>
      <c r="R40" s="575" t="s">
        <v>842</v>
      </c>
      <c r="S40" s="196">
        <v>243</v>
      </c>
      <c r="T40" s="165">
        <v>466</v>
      </c>
      <c r="U40" s="165">
        <v>214</v>
      </c>
      <c r="V40" s="585">
        <v>252</v>
      </c>
    </row>
    <row r="41" spans="1:23" ht="13.5" customHeight="1">
      <c r="A41" s="575" t="s">
        <v>359</v>
      </c>
      <c r="B41" s="197">
        <v>1019</v>
      </c>
      <c r="C41" s="191">
        <v>1980</v>
      </c>
      <c r="D41" s="194">
        <v>1034</v>
      </c>
      <c r="E41" s="581">
        <v>946</v>
      </c>
      <c r="F41" s="584"/>
      <c r="G41" s="601" t="s">
        <v>761</v>
      </c>
      <c r="H41" s="204">
        <v>182</v>
      </c>
      <c r="I41" s="193">
        <v>411</v>
      </c>
      <c r="J41" s="165">
        <v>205</v>
      </c>
      <c r="K41" s="585">
        <v>206</v>
      </c>
      <c r="L41" s="608" t="s">
        <v>802</v>
      </c>
      <c r="M41" s="196">
        <v>313</v>
      </c>
      <c r="N41" s="165">
        <v>781</v>
      </c>
      <c r="O41" s="165">
        <v>405</v>
      </c>
      <c r="P41" s="585">
        <v>376</v>
      </c>
      <c r="Q41" s="587"/>
      <c r="R41" s="575" t="s">
        <v>360</v>
      </c>
      <c r="S41" s="196">
        <v>1475</v>
      </c>
      <c r="T41" s="165">
        <v>3051</v>
      </c>
      <c r="U41" s="165">
        <v>1418</v>
      </c>
      <c r="V41" s="585">
        <v>1633</v>
      </c>
    </row>
    <row r="42" spans="1:23" ht="13.5" customHeight="1" thickBot="1">
      <c r="A42" s="575" t="s">
        <v>361</v>
      </c>
      <c r="B42" s="197">
        <v>623</v>
      </c>
      <c r="C42" s="191">
        <v>1233</v>
      </c>
      <c r="D42" s="194">
        <v>656</v>
      </c>
      <c r="E42" s="581">
        <v>577</v>
      </c>
      <c r="F42" s="584"/>
      <c r="G42" s="601" t="s">
        <v>362</v>
      </c>
      <c r="H42" s="204">
        <v>126</v>
      </c>
      <c r="I42" s="193">
        <v>231</v>
      </c>
      <c r="J42" s="165">
        <v>89</v>
      </c>
      <c r="K42" s="585">
        <v>142</v>
      </c>
      <c r="L42" s="608" t="s">
        <v>803</v>
      </c>
      <c r="M42" s="196">
        <v>327</v>
      </c>
      <c r="N42" s="165">
        <v>655</v>
      </c>
      <c r="O42" s="165">
        <v>309</v>
      </c>
      <c r="P42" s="585">
        <v>346</v>
      </c>
      <c r="Q42" s="587"/>
      <c r="R42" s="577" t="s">
        <v>363</v>
      </c>
      <c r="S42" s="564">
        <f>SUM(S37:S41)</f>
        <v>4332</v>
      </c>
      <c r="T42" s="565">
        <f>SUM(T37:T41)</f>
        <v>9081</v>
      </c>
      <c r="U42" s="565">
        <f>SUM(U37:U41)</f>
        <v>4318</v>
      </c>
      <c r="V42" s="583">
        <f>SUM(V37:V41)</f>
        <v>4763</v>
      </c>
    </row>
    <row r="43" spans="1:23" ht="13.5" customHeight="1">
      <c r="A43" s="575" t="s">
        <v>364</v>
      </c>
      <c r="B43" s="197">
        <v>348</v>
      </c>
      <c r="C43" s="191">
        <v>1036</v>
      </c>
      <c r="D43" s="194">
        <v>515</v>
      </c>
      <c r="E43" s="581">
        <v>521</v>
      </c>
      <c r="F43" s="584"/>
      <c r="G43" s="601" t="s">
        <v>762</v>
      </c>
      <c r="H43" s="204">
        <v>3</v>
      </c>
      <c r="I43" s="193">
        <v>10</v>
      </c>
      <c r="J43" s="165">
        <v>4</v>
      </c>
      <c r="K43" s="585">
        <v>6</v>
      </c>
      <c r="L43" s="608" t="s">
        <v>804</v>
      </c>
      <c r="M43" s="196">
        <v>516</v>
      </c>
      <c r="N43" s="165">
        <v>1133</v>
      </c>
      <c r="O43" s="165">
        <v>553</v>
      </c>
      <c r="P43" s="585">
        <v>580</v>
      </c>
      <c r="Q43" s="188"/>
      <c r="R43" s="198"/>
      <c r="S43" s="199"/>
      <c r="T43" s="199"/>
      <c r="U43" s="199"/>
      <c r="V43" s="165"/>
      <c r="W43" s="190"/>
    </row>
    <row r="44" spans="1:23" ht="13.5" customHeight="1" thickBot="1">
      <c r="A44" s="575" t="s">
        <v>719</v>
      </c>
      <c r="B44" s="201">
        <v>8</v>
      </c>
      <c r="C44" s="191">
        <v>8</v>
      </c>
      <c r="D44" s="201">
        <v>8</v>
      </c>
      <c r="E44" s="582">
        <v>0</v>
      </c>
      <c r="F44" s="584"/>
      <c r="G44" s="604" t="s">
        <v>365</v>
      </c>
      <c r="H44" s="570">
        <f>SUM(H5:H43)</f>
        <v>13475</v>
      </c>
      <c r="I44" s="569">
        <f>SUM(I5:I43)</f>
        <v>29467</v>
      </c>
      <c r="J44" s="569">
        <f>SUM(J5:J43)</f>
        <v>14832</v>
      </c>
      <c r="K44" s="586">
        <f>SUM(K5:K43)</f>
        <v>14635</v>
      </c>
      <c r="L44" s="608" t="s">
        <v>805</v>
      </c>
      <c r="M44" s="196">
        <v>225</v>
      </c>
      <c r="N44" s="165">
        <v>513</v>
      </c>
      <c r="O44" s="165">
        <v>256</v>
      </c>
      <c r="P44" s="585">
        <v>257</v>
      </c>
      <c r="Q44" s="188"/>
      <c r="R44" s="571"/>
      <c r="S44" s="199"/>
      <c r="T44" s="199"/>
      <c r="U44" s="199"/>
      <c r="V44" s="165"/>
      <c r="W44" s="190"/>
    </row>
    <row r="45" spans="1:23" ht="13.5" customHeight="1">
      <c r="A45" s="575" t="s">
        <v>366</v>
      </c>
      <c r="B45" s="197">
        <v>403</v>
      </c>
      <c r="C45" s="191">
        <v>572</v>
      </c>
      <c r="D45" s="194">
        <v>298</v>
      </c>
      <c r="E45" s="581">
        <v>274</v>
      </c>
      <c r="F45" s="190"/>
      <c r="G45" s="708"/>
      <c r="H45" s="596"/>
      <c r="I45" s="596"/>
      <c r="J45" s="203"/>
      <c r="K45" s="596"/>
      <c r="L45" s="608" t="s">
        <v>806</v>
      </c>
      <c r="M45" s="196">
        <v>296</v>
      </c>
      <c r="N45" s="165">
        <v>583</v>
      </c>
      <c r="O45" s="165">
        <v>262</v>
      </c>
      <c r="P45" s="585">
        <v>321</v>
      </c>
      <c r="Q45" s="587"/>
      <c r="R45" s="611" t="s">
        <v>367</v>
      </c>
      <c r="S45" s="205">
        <f>B63</f>
        <v>38566</v>
      </c>
      <c r="T45" s="206">
        <f>C63</f>
        <v>80673</v>
      </c>
      <c r="U45" s="206">
        <f>D63</f>
        <v>41365</v>
      </c>
      <c r="V45" s="590">
        <f>E63</f>
        <v>39308</v>
      </c>
    </row>
    <row r="46" spans="1:23" ht="13.5" customHeight="1">
      <c r="A46" s="575" t="s">
        <v>368</v>
      </c>
      <c r="B46" s="197">
        <v>478</v>
      </c>
      <c r="C46" s="191">
        <v>575</v>
      </c>
      <c r="D46" s="194">
        <v>319</v>
      </c>
      <c r="E46" s="581">
        <v>256</v>
      </c>
      <c r="F46" s="584"/>
      <c r="G46" s="601" t="s">
        <v>763</v>
      </c>
      <c r="H46" s="204">
        <v>140</v>
      </c>
      <c r="I46" s="165">
        <v>288</v>
      </c>
      <c r="J46" s="165">
        <v>136</v>
      </c>
      <c r="K46" s="585">
        <v>152</v>
      </c>
      <c r="L46" s="608" t="s">
        <v>807</v>
      </c>
      <c r="M46" s="196">
        <v>91</v>
      </c>
      <c r="N46" s="165">
        <v>171</v>
      </c>
      <c r="O46" s="165">
        <v>75</v>
      </c>
      <c r="P46" s="585">
        <v>96</v>
      </c>
      <c r="Q46" s="587"/>
      <c r="R46" s="611" t="s">
        <v>365</v>
      </c>
      <c r="S46" s="205">
        <f>H44</f>
        <v>13475</v>
      </c>
      <c r="T46" s="165">
        <f>I44</f>
        <v>29467</v>
      </c>
      <c r="U46" s="206">
        <f>J44</f>
        <v>14832</v>
      </c>
      <c r="V46" s="590">
        <f>K44</f>
        <v>14635</v>
      </c>
    </row>
    <row r="47" spans="1:23" ht="13.5" customHeight="1">
      <c r="A47" s="575" t="s">
        <v>369</v>
      </c>
      <c r="B47" s="197">
        <v>84</v>
      </c>
      <c r="C47" s="191">
        <v>111</v>
      </c>
      <c r="D47" s="194">
        <v>59</v>
      </c>
      <c r="E47" s="581">
        <v>52</v>
      </c>
      <c r="F47" s="584"/>
      <c r="G47" s="601" t="s">
        <v>764</v>
      </c>
      <c r="H47" s="204">
        <v>238</v>
      </c>
      <c r="I47" s="165">
        <v>507</v>
      </c>
      <c r="J47" s="165">
        <v>251</v>
      </c>
      <c r="K47" s="585">
        <v>256</v>
      </c>
      <c r="L47" s="608" t="s">
        <v>808</v>
      </c>
      <c r="M47" s="196">
        <v>71</v>
      </c>
      <c r="N47" s="165">
        <v>140</v>
      </c>
      <c r="O47" s="165">
        <v>71</v>
      </c>
      <c r="P47" s="585">
        <v>69</v>
      </c>
      <c r="Q47" s="587"/>
      <c r="R47" s="611" t="s">
        <v>370</v>
      </c>
      <c r="S47" s="205">
        <f>H55</f>
        <v>3172</v>
      </c>
      <c r="T47" s="165">
        <f>I55</f>
        <v>6474</v>
      </c>
      <c r="U47" s="206">
        <f>J55</f>
        <v>3160</v>
      </c>
      <c r="V47" s="590">
        <f>K55</f>
        <v>3314</v>
      </c>
    </row>
    <row r="48" spans="1:23" ht="13.5" customHeight="1">
      <c r="A48" s="575" t="s">
        <v>371</v>
      </c>
      <c r="B48" s="197">
        <v>273</v>
      </c>
      <c r="C48" s="191">
        <v>466</v>
      </c>
      <c r="D48" s="194">
        <v>259</v>
      </c>
      <c r="E48" s="581">
        <v>207</v>
      </c>
      <c r="F48" s="584"/>
      <c r="G48" s="601" t="s">
        <v>765</v>
      </c>
      <c r="H48" s="204">
        <v>316</v>
      </c>
      <c r="I48" s="165">
        <v>653</v>
      </c>
      <c r="J48" s="165">
        <v>335</v>
      </c>
      <c r="K48" s="585">
        <v>318</v>
      </c>
      <c r="L48" s="608" t="s">
        <v>809</v>
      </c>
      <c r="M48" s="196">
        <v>256</v>
      </c>
      <c r="N48" s="165">
        <v>390</v>
      </c>
      <c r="O48" s="165">
        <v>233</v>
      </c>
      <c r="P48" s="585">
        <v>157</v>
      </c>
      <c r="Q48" s="587"/>
      <c r="R48" s="611" t="s">
        <v>340</v>
      </c>
      <c r="S48" s="205">
        <f>M32</f>
        <v>12706</v>
      </c>
      <c r="T48" s="165">
        <f>N32</f>
        <v>30275</v>
      </c>
      <c r="U48" s="206">
        <f>O32</f>
        <v>14898</v>
      </c>
      <c r="V48" s="590">
        <f>P32</f>
        <v>15377</v>
      </c>
    </row>
    <row r="49" spans="1:22" ht="13.5" customHeight="1">
      <c r="A49" s="575" t="s">
        <v>372</v>
      </c>
      <c r="B49" s="197">
        <v>491</v>
      </c>
      <c r="C49" s="191">
        <v>1190</v>
      </c>
      <c r="D49" s="194">
        <v>614</v>
      </c>
      <c r="E49" s="581">
        <v>576</v>
      </c>
      <c r="F49" s="584"/>
      <c r="G49" s="601" t="s">
        <v>373</v>
      </c>
      <c r="H49" s="204">
        <v>375</v>
      </c>
      <c r="I49" s="165">
        <v>810</v>
      </c>
      <c r="J49" s="165">
        <v>391</v>
      </c>
      <c r="K49" s="585">
        <v>419</v>
      </c>
      <c r="L49" s="608" t="s">
        <v>810</v>
      </c>
      <c r="M49" s="196">
        <v>149</v>
      </c>
      <c r="N49" s="165">
        <v>334</v>
      </c>
      <c r="O49" s="165">
        <v>160</v>
      </c>
      <c r="P49" s="585">
        <v>174</v>
      </c>
      <c r="Q49" s="587"/>
      <c r="R49" s="611" t="s">
        <v>374</v>
      </c>
      <c r="S49" s="205">
        <f>M66</f>
        <v>10374</v>
      </c>
      <c r="T49" s="165">
        <f>N66</f>
        <v>22168</v>
      </c>
      <c r="U49" s="206">
        <f>O66</f>
        <v>11040</v>
      </c>
      <c r="V49" s="590">
        <f>P66</f>
        <v>11128</v>
      </c>
    </row>
    <row r="50" spans="1:22" ht="13.5" customHeight="1">
      <c r="A50" s="575" t="s">
        <v>375</v>
      </c>
      <c r="B50" s="197">
        <v>381</v>
      </c>
      <c r="C50" s="191">
        <v>834</v>
      </c>
      <c r="D50" s="194">
        <v>438</v>
      </c>
      <c r="E50" s="581">
        <v>396</v>
      </c>
      <c r="F50" s="584"/>
      <c r="G50" s="601" t="s">
        <v>766</v>
      </c>
      <c r="H50" s="204">
        <v>361</v>
      </c>
      <c r="I50" s="165">
        <v>745</v>
      </c>
      <c r="J50" s="165">
        <v>389</v>
      </c>
      <c r="K50" s="585">
        <v>356</v>
      </c>
      <c r="L50" s="608" t="s">
        <v>811</v>
      </c>
      <c r="M50" s="196">
        <v>427</v>
      </c>
      <c r="N50" s="165">
        <v>874</v>
      </c>
      <c r="O50" s="165">
        <v>456</v>
      </c>
      <c r="P50" s="585">
        <v>418</v>
      </c>
      <c r="Q50" s="587"/>
      <c r="R50" s="611" t="s">
        <v>313</v>
      </c>
      <c r="S50" s="205">
        <f>S9</f>
        <v>1033</v>
      </c>
      <c r="T50" s="165">
        <f>T9</f>
        <v>2288</v>
      </c>
      <c r="U50" s="718">
        <f>U9</f>
        <v>1060</v>
      </c>
      <c r="V50" s="717">
        <f>V9</f>
        <v>1228</v>
      </c>
    </row>
    <row r="51" spans="1:22" ht="13.5" customHeight="1">
      <c r="A51" s="575" t="s">
        <v>720</v>
      </c>
      <c r="B51" s="201">
        <v>0</v>
      </c>
      <c r="C51" s="191">
        <v>0</v>
      </c>
      <c r="D51" s="201">
        <v>0</v>
      </c>
      <c r="E51" s="582">
        <v>0</v>
      </c>
      <c r="F51" s="584"/>
      <c r="G51" s="601" t="s">
        <v>767</v>
      </c>
      <c r="H51" s="204">
        <v>548</v>
      </c>
      <c r="I51" s="165">
        <v>1203</v>
      </c>
      <c r="J51" s="165">
        <v>580</v>
      </c>
      <c r="K51" s="585">
        <v>623</v>
      </c>
      <c r="L51" s="608" t="s">
        <v>812</v>
      </c>
      <c r="M51" s="196">
        <v>177</v>
      </c>
      <c r="N51" s="165">
        <v>348</v>
      </c>
      <c r="O51" s="165">
        <v>163</v>
      </c>
      <c r="P51" s="585">
        <v>185</v>
      </c>
      <c r="Q51" s="587"/>
      <c r="R51" s="611" t="s">
        <v>324</v>
      </c>
      <c r="S51" s="205">
        <f>S19</f>
        <v>1516</v>
      </c>
      <c r="T51" s="165">
        <f>T19</f>
        <v>3061</v>
      </c>
      <c r="U51" s="718">
        <f>U19</f>
        <v>1439</v>
      </c>
      <c r="V51" s="717">
        <f>V19</f>
        <v>1622</v>
      </c>
    </row>
    <row r="52" spans="1:22" ht="13.5" customHeight="1">
      <c r="A52" s="575" t="s">
        <v>376</v>
      </c>
      <c r="B52" s="197">
        <v>566</v>
      </c>
      <c r="C52" s="191">
        <v>1073</v>
      </c>
      <c r="D52" s="194">
        <v>537</v>
      </c>
      <c r="E52" s="581">
        <v>536</v>
      </c>
      <c r="F52" s="584"/>
      <c r="G52" s="601" t="s">
        <v>768</v>
      </c>
      <c r="H52" s="204">
        <v>570</v>
      </c>
      <c r="I52" s="165">
        <v>1143</v>
      </c>
      <c r="J52" s="165">
        <v>538</v>
      </c>
      <c r="K52" s="585">
        <v>605</v>
      </c>
      <c r="L52" s="608" t="s">
        <v>813</v>
      </c>
      <c r="M52" s="196">
        <v>505</v>
      </c>
      <c r="N52" s="165">
        <v>1082</v>
      </c>
      <c r="O52" s="165">
        <v>528</v>
      </c>
      <c r="P52" s="585">
        <v>554</v>
      </c>
      <c r="Q52" s="587"/>
      <c r="R52" s="611" t="s">
        <v>344</v>
      </c>
      <c r="S52" s="205">
        <f>S35</f>
        <v>2542</v>
      </c>
      <c r="T52" s="165">
        <f>T35</f>
        <v>5482</v>
      </c>
      <c r="U52" s="718">
        <f>U35</f>
        <v>2650</v>
      </c>
      <c r="V52" s="717">
        <f>V35</f>
        <v>2832</v>
      </c>
    </row>
    <row r="53" spans="1:22" ht="13.5" customHeight="1">
      <c r="A53" s="576" t="s">
        <v>377</v>
      </c>
      <c r="B53" s="197">
        <v>196</v>
      </c>
      <c r="C53" s="191">
        <v>350</v>
      </c>
      <c r="D53" s="194">
        <v>179</v>
      </c>
      <c r="E53" s="581">
        <v>171</v>
      </c>
      <c r="F53" s="584"/>
      <c r="G53" s="601" t="s">
        <v>769</v>
      </c>
      <c r="H53" s="204">
        <v>569</v>
      </c>
      <c r="I53" s="165">
        <v>1068</v>
      </c>
      <c r="J53" s="165">
        <v>514</v>
      </c>
      <c r="K53" s="585">
        <v>554</v>
      </c>
      <c r="L53" s="608" t="s">
        <v>814</v>
      </c>
      <c r="M53" s="196">
        <v>578</v>
      </c>
      <c r="N53" s="165">
        <v>1151</v>
      </c>
      <c r="O53" s="165">
        <v>598</v>
      </c>
      <c r="P53" s="585">
        <v>553</v>
      </c>
      <c r="Q53" s="587"/>
      <c r="R53" s="612" t="s">
        <v>363</v>
      </c>
      <c r="S53" s="206">
        <f>S42</f>
        <v>4332</v>
      </c>
      <c r="T53" s="165">
        <f>T42</f>
        <v>9081</v>
      </c>
      <c r="U53" s="718">
        <f>U42</f>
        <v>4318</v>
      </c>
      <c r="V53" s="717">
        <f>V42</f>
        <v>4763</v>
      </c>
    </row>
    <row r="54" spans="1:22" ht="13.5" customHeight="1">
      <c r="A54" s="576" t="s">
        <v>378</v>
      </c>
      <c r="B54" s="197">
        <v>367</v>
      </c>
      <c r="C54" s="191">
        <v>777</v>
      </c>
      <c r="D54" s="194">
        <v>390</v>
      </c>
      <c r="E54" s="581">
        <v>387</v>
      </c>
      <c r="F54" s="584"/>
      <c r="G54" s="601" t="s">
        <v>770</v>
      </c>
      <c r="H54" s="204">
        <v>55</v>
      </c>
      <c r="I54" s="165">
        <v>57</v>
      </c>
      <c r="J54" s="165">
        <v>26</v>
      </c>
      <c r="K54" s="585">
        <v>31</v>
      </c>
      <c r="L54" s="608" t="s">
        <v>815</v>
      </c>
      <c r="M54" s="196">
        <v>953</v>
      </c>
      <c r="N54" s="165">
        <v>1944</v>
      </c>
      <c r="O54" s="165">
        <v>963</v>
      </c>
      <c r="P54" s="585">
        <v>981</v>
      </c>
      <c r="Q54" s="587"/>
      <c r="R54" s="613"/>
      <c r="S54" s="207"/>
      <c r="T54" s="207"/>
      <c r="U54" s="208"/>
      <c r="V54" s="591"/>
    </row>
    <row r="55" spans="1:22" ht="13.5" customHeight="1" thickBot="1">
      <c r="A55" s="576" t="s">
        <v>721</v>
      </c>
      <c r="B55" s="197">
        <v>72</v>
      </c>
      <c r="C55" s="191">
        <v>182</v>
      </c>
      <c r="D55" s="194">
        <v>99</v>
      </c>
      <c r="E55" s="581">
        <v>83</v>
      </c>
      <c r="F55" s="584"/>
      <c r="G55" s="604" t="s">
        <v>370</v>
      </c>
      <c r="H55" s="566">
        <f>SUM(H46:H54)</f>
        <v>3172</v>
      </c>
      <c r="I55" s="565">
        <f>SUM(I46:I54)</f>
        <v>6474</v>
      </c>
      <c r="J55" s="565">
        <f>SUM(J46:J54)</f>
        <v>3160</v>
      </c>
      <c r="K55" s="583">
        <f>SUM(K46:K54)</f>
        <v>3314</v>
      </c>
      <c r="L55" s="608" t="s">
        <v>816</v>
      </c>
      <c r="M55" s="196">
        <v>573</v>
      </c>
      <c r="N55" s="165">
        <v>1237</v>
      </c>
      <c r="O55" s="165">
        <v>596</v>
      </c>
      <c r="P55" s="585">
        <v>641</v>
      </c>
      <c r="Q55" s="587"/>
      <c r="R55" s="614" t="s">
        <v>379</v>
      </c>
      <c r="S55" s="570">
        <f>SUM(S45:S54)</f>
        <v>87716</v>
      </c>
      <c r="T55" s="569">
        <f>SUM(T45:T54)</f>
        <v>188969</v>
      </c>
      <c r="U55" s="569">
        <f>SUM(U45:U54)</f>
        <v>94762</v>
      </c>
      <c r="V55" s="586">
        <f>SUM(V45:V54)</f>
        <v>94207</v>
      </c>
    </row>
    <row r="56" spans="1:22" ht="13.5" customHeight="1">
      <c r="A56" s="576" t="s">
        <v>722</v>
      </c>
      <c r="B56" s="197">
        <v>65</v>
      </c>
      <c r="C56" s="191">
        <v>133</v>
      </c>
      <c r="D56" s="194">
        <v>65</v>
      </c>
      <c r="E56" s="581">
        <v>68</v>
      </c>
      <c r="J56" s="209"/>
      <c r="K56" s="597" t="s">
        <v>712</v>
      </c>
      <c r="L56" s="608" t="s">
        <v>817</v>
      </c>
      <c r="M56" s="196">
        <v>604</v>
      </c>
      <c r="N56" s="165">
        <v>1188</v>
      </c>
      <c r="O56" s="165">
        <v>581</v>
      </c>
      <c r="P56" s="585">
        <v>607</v>
      </c>
      <c r="Q56" s="188"/>
      <c r="V56" s="594" t="s">
        <v>712</v>
      </c>
    </row>
    <row r="57" spans="1:22" ht="13.5" customHeight="1">
      <c r="A57" s="576" t="s">
        <v>723</v>
      </c>
      <c r="B57" s="197">
        <v>135</v>
      </c>
      <c r="C57" s="191">
        <v>275</v>
      </c>
      <c r="D57" s="194">
        <v>128</v>
      </c>
      <c r="E57" s="581">
        <v>147</v>
      </c>
      <c r="K57" s="190"/>
      <c r="L57" s="608" t="s">
        <v>818</v>
      </c>
      <c r="M57" s="196">
        <v>671</v>
      </c>
      <c r="N57" s="165">
        <v>1404</v>
      </c>
      <c r="O57" s="165">
        <v>682</v>
      </c>
      <c r="P57" s="585">
        <v>722</v>
      </c>
      <c r="Q57" s="188"/>
      <c r="V57" s="190"/>
    </row>
    <row r="58" spans="1:22" ht="13.5" customHeight="1">
      <c r="A58" s="576" t="s">
        <v>724</v>
      </c>
      <c r="B58" s="197">
        <v>92</v>
      </c>
      <c r="C58" s="191">
        <v>177</v>
      </c>
      <c r="D58" s="194">
        <v>89</v>
      </c>
      <c r="E58" s="581">
        <v>88</v>
      </c>
      <c r="K58" s="190"/>
      <c r="L58" s="607" t="s">
        <v>380</v>
      </c>
      <c r="M58" s="196">
        <v>107</v>
      </c>
      <c r="N58" s="165">
        <v>197</v>
      </c>
      <c r="O58" s="165">
        <v>111</v>
      </c>
      <c r="P58" s="585">
        <v>86</v>
      </c>
      <c r="Q58" s="188"/>
      <c r="R58" s="210"/>
      <c r="S58" s="210"/>
      <c r="T58" s="210"/>
      <c r="U58" s="210"/>
      <c r="V58" s="210"/>
    </row>
    <row r="59" spans="1:22" ht="13.5" customHeight="1">
      <c r="A59" s="576" t="s">
        <v>381</v>
      </c>
      <c r="B59" s="197">
        <v>30</v>
      </c>
      <c r="C59" s="191">
        <v>81</v>
      </c>
      <c r="D59" s="194">
        <v>51</v>
      </c>
      <c r="E59" s="581">
        <v>30</v>
      </c>
      <c r="K59" s="190"/>
      <c r="L59" s="607" t="s">
        <v>382</v>
      </c>
      <c r="M59" s="196">
        <v>388</v>
      </c>
      <c r="N59" s="165">
        <v>866</v>
      </c>
      <c r="O59" s="165">
        <v>426</v>
      </c>
      <c r="P59" s="585">
        <v>440</v>
      </c>
      <c r="Q59" s="188"/>
      <c r="R59" s="211"/>
      <c r="S59" s="211"/>
      <c r="T59" s="211"/>
      <c r="U59" s="211"/>
      <c r="V59" s="595"/>
    </row>
    <row r="60" spans="1:22" ht="13.5" customHeight="1">
      <c r="A60" s="576" t="s">
        <v>725</v>
      </c>
      <c r="B60" s="201">
        <v>0</v>
      </c>
      <c r="C60" s="191">
        <v>0</v>
      </c>
      <c r="D60" s="201">
        <v>0</v>
      </c>
      <c r="E60" s="582">
        <v>0</v>
      </c>
      <c r="K60" s="190"/>
      <c r="L60" s="607" t="s">
        <v>383</v>
      </c>
      <c r="M60" s="196">
        <v>178</v>
      </c>
      <c r="N60" s="165">
        <v>454</v>
      </c>
      <c r="O60" s="165">
        <v>226</v>
      </c>
      <c r="P60" s="585">
        <v>228</v>
      </c>
      <c r="Q60" s="188"/>
      <c r="V60" s="190"/>
    </row>
    <row r="61" spans="1:22" ht="13.5" customHeight="1">
      <c r="A61" s="575" t="s">
        <v>726</v>
      </c>
      <c r="B61" s="201">
        <v>0</v>
      </c>
      <c r="C61" s="191">
        <v>0</v>
      </c>
      <c r="D61" s="201">
        <v>0</v>
      </c>
      <c r="E61" s="582">
        <v>0</v>
      </c>
      <c r="K61" s="190"/>
      <c r="L61" s="607" t="s">
        <v>384</v>
      </c>
      <c r="M61" s="196">
        <v>291</v>
      </c>
      <c r="N61" s="165">
        <v>639</v>
      </c>
      <c r="O61" s="165">
        <v>323</v>
      </c>
      <c r="P61" s="585">
        <v>316</v>
      </c>
      <c r="Q61" s="188"/>
      <c r="V61" s="190"/>
    </row>
    <row r="62" spans="1:22" ht="13.5" customHeight="1">
      <c r="A62" s="575" t="s">
        <v>727</v>
      </c>
      <c r="B62" s="201">
        <v>244</v>
      </c>
      <c r="C62" s="191">
        <v>534</v>
      </c>
      <c r="D62" s="201">
        <v>260</v>
      </c>
      <c r="E62" s="582">
        <v>274</v>
      </c>
      <c r="I62" s="819"/>
      <c r="J62" s="819"/>
      <c r="K62" s="819"/>
      <c r="L62" s="607" t="s">
        <v>386</v>
      </c>
      <c r="M62" s="196">
        <v>141</v>
      </c>
      <c r="N62" s="165">
        <v>284</v>
      </c>
      <c r="O62" s="165">
        <v>145</v>
      </c>
      <c r="P62" s="585">
        <v>139</v>
      </c>
      <c r="Q62" s="188"/>
      <c r="V62" s="190"/>
    </row>
    <row r="63" spans="1:22" ht="13.5" customHeight="1" thickBot="1">
      <c r="A63" s="577" t="s">
        <v>367</v>
      </c>
      <c r="B63" s="564">
        <f>SUM(B5:B62)</f>
        <v>38566</v>
      </c>
      <c r="C63" s="565">
        <f>SUM(C5:C62)</f>
        <v>80673</v>
      </c>
      <c r="D63" s="565">
        <f>SUM(D5:D62)</f>
        <v>41365</v>
      </c>
      <c r="E63" s="583">
        <f>SUM(E5:E62)</f>
        <v>39308</v>
      </c>
      <c r="K63" s="190"/>
      <c r="L63" s="607" t="s">
        <v>387</v>
      </c>
      <c r="M63" s="196">
        <v>139</v>
      </c>
      <c r="N63" s="165">
        <v>274</v>
      </c>
      <c r="O63" s="165">
        <v>134</v>
      </c>
      <c r="P63" s="585">
        <v>140</v>
      </c>
      <c r="Q63" s="188"/>
      <c r="V63" s="190"/>
    </row>
    <row r="64" spans="1:22" ht="13.5" customHeight="1">
      <c r="E64" s="212"/>
      <c r="K64" s="190"/>
      <c r="L64" s="607" t="s">
        <v>388</v>
      </c>
      <c r="M64" s="196">
        <v>267</v>
      </c>
      <c r="N64" s="165">
        <v>569</v>
      </c>
      <c r="O64" s="165">
        <v>283</v>
      </c>
      <c r="P64" s="585">
        <v>286</v>
      </c>
      <c r="Q64" s="188"/>
      <c r="V64" s="190"/>
    </row>
    <row r="65" spans="7:22" ht="13.5" customHeight="1">
      <c r="K65" s="190"/>
      <c r="L65" s="607" t="s">
        <v>389</v>
      </c>
      <c r="M65" s="196">
        <v>343</v>
      </c>
      <c r="N65" s="165">
        <v>854</v>
      </c>
      <c r="O65" s="165">
        <v>432</v>
      </c>
      <c r="P65" s="585">
        <v>422</v>
      </c>
      <c r="Q65" s="188"/>
      <c r="V65" s="190"/>
    </row>
    <row r="66" spans="7:22" ht="13.5" customHeight="1" thickBot="1">
      <c r="K66" s="190"/>
      <c r="L66" s="609" t="s">
        <v>374</v>
      </c>
      <c r="M66" s="568">
        <f>SUM(M34:M65)</f>
        <v>10374</v>
      </c>
      <c r="N66" s="569">
        <f>SUM(N34:N65)</f>
        <v>22168</v>
      </c>
      <c r="O66" s="569">
        <f>SUM(O34:O65)</f>
        <v>11040</v>
      </c>
      <c r="P66" s="586">
        <f>SUM(P34:P65)</f>
        <v>11128</v>
      </c>
      <c r="Q66" s="188"/>
      <c r="V66" s="190"/>
    </row>
    <row r="72" spans="7:22">
      <c r="G72" s="190"/>
    </row>
    <row r="73" spans="7:22">
      <c r="G73" s="213"/>
    </row>
    <row r="74" spans="7:22">
      <c r="G74" s="213"/>
    </row>
    <row r="75" spans="7:22">
      <c r="G75" s="213"/>
      <c r="M75" s="190"/>
    </row>
    <row r="76" spans="7:22">
      <c r="G76" s="213"/>
      <c r="L76" s="213"/>
      <c r="M76" s="190"/>
    </row>
    <row r="77" spans="7:22">
      <c r="G77" s="213"/>
      <c r="L77" s="213"/>
      <c r="M77" s="190"/>
    </row>
    <row r="78" spans="7:22">
      <c r="G78" s="213"/>
    </row>
    <row r="79" spans="7:22">
      <c r="G79" s="213"/>
    </row>
    <row r="80" spans="7:22">
      <c r="G80" s="213"/>
    </row>
    <row r="81" spans="7:7">
      <c r="G81" s="213"/>
    </row>
  </sheetData>
  <mergeCells count="7">
    <mergeCell ref="I62:K62"/>
    <mergeCell ref="A1:K1"/>
    <mergeCell ref="L1:V1"/>
    <mergeCell ref="B3:B4"/>
    <mergeCell ref="H3:H4"/>
    <mergeCell ref="M3:M4"/>
    <mergeCell ref="S3:S4"/>
  </mergeCells>
  <phoneticPr fontId="2"/>
  <dataValidations count="1">
    <dataValidation type="whole" allowBlank="1" showInputMessage="1" showErrorMessage="1" sqref="U50:V51 U21:V24 S21:S24 H5:H8 J12:K16 H12:H16 H55:K55 J20:K35 O5:P5 M5 M8:M28 J49:K54 H49:H54 J5:K8 B37:B39 D37:E39 B5:B35 D52:E54 B45:B50 D45:E50 D41:E43 B41:B43 B52:B54 U6:V8 S11:S13 T9:V9 S6:S9 U11:V13 U15:V17 S15:S17 P8:P28 O8:O10 O12:O28 U53:V54 S26:S34 U26:V34 O34:P65 M34:M65 D5:E35 H20:H37">
      <formula1>0</formula1>
      <formula2>9999</formula2>
    </dataValidation>
  </dataValidations>
  <pageMargins left="0.47244094488188981" right="0.39370078740157483" top="0.55118110236220474" bottom="0.39370078740157483" header="0.31496062992125984" footer="0.31496062992125984"/>
  <pageSetup paperSize="9" scale="89" firstPageNumber="14" orientation="portrait" r:id="rId1"/>
  <headerFooter alignWithMargins="0">
    <evenHeader>&amp;L&amp;12 ２　人　　口</evenHeader>
    <evenFooter>&amp;C&amp;12-　&amp;P　-</evenFooter>
  </headerFooter>
  <colBreaks count="1" manualBreakCount="1">
    <brk id="11" max="6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/>
  <dimension ref="A1:P47"/>
  <sheetViews>
    <sheetView defaultGridColor="0" view="pageBreakPreview" topLeftCell="A7" colorId="22" zoomScale="75" zoomScaleNormal="87" zoomScaleSheetLayoutView="75" workbookViewId="0">
      <selection activeCell="N42" sqref="N42"/>
    </sheetView>
  </sheetViews>
  <sheetFormatPr defaultColWidth="13.26953125" defaultRowHeight="16.5"/>
  <cols>
    <col min="1" max="9" width="7.6328125" style="241" customWidth="1"/>
    <col min="10" max="10" width="7.7265625" style="241" customWidth="1"/>
    <col min="11" max="12" width="7.6328125" style="241" customWidth="1"/>
    <col min="13" max="16384" width="13.26953125" style="241"/>
  </cols>
  <sheetData>
    <row r="1" spans="1:16" s="214" customFormat="1" ht="18.75" customHeight="1">
      <c r="A1" s="824" t="s">
        <v>390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</row>
    <row r="2" spans="1:16" s="215" customFormat="1" ht="14.25" customHeight="1" thickBot="1">
      <c r="L2" s="216" t="s">
        <v>391</v>
      </c>
    </row>
    <row r="3" spans="1:16" s="221" customFormat="1" ht="17.899999999999999" customHeight="1">
      <c r="A3" s="217" t="s">
        <v>392</v>
      </c>
      <c r="B3" s="218" t="s">
        <v>304</v>
      </c>
      <c r="C3" s="219" t="s">
        <v>393</v>
      </c>
      <c r="D3" s="632" t="s">
        <v>394</v>
      </c>
      <c r="E3" s="217" t="s">
        <v>392</v>
      </c>
      <c r="F3" s="218" t="s">
        <v>304</v>
      </c>
      <c r="G3" s="219" t="s">
        <v>393</v>
      </c>
      <c r="H3" s="632" t="s">
        <v>394</v>
      </c>
      <c r="I3" s="217" t="s">
        <v>392</v>
      </c>
      <c r="J3" s="218" t="s">
        <v>304</v>
      </c>
      <c r="K3" s="219" t="s">
        <v>393</v>
      </c>
      <c r="L3" s="220" t="s">
        <v>394</v>
      </c>
    </row>
    <row r="4" spans="1:16" s="225" customFormat="1" ht="17.899999999999999" customHeight="1">
      <c r="A4" s="615" t="s">
        <v>395</v>
      </c>
      <c r="B4" s="616">
        <f>C4+D4</f>
        <v>8997</v>
      </c>
      <c r="C4" s="617">
        <f>SUM(C5:C9)</f>
        <v>4581</v>
      </c>
      <c r="D4" s="633">
        <f>SUM(D5:D9)</f>
        <v>4416</v>
      </c>
      <c r="E4" s="627" t="s">
        <v>396</v>
      </c>
      <c r="F4" s="617">
        <f>G4+H4</f>
        <v>12587</v>
      </c>
      <c r="G4" s="617">
        <f>SUM(G5:G9)</f>
        <v>6562</v>
      </c>
      <c r="H4" s="633">
        <f>SUM(H5:H9)</f>
        <v>6025</v>
      </c>
      <c r="I4" s="638" t="s">
        <v>397</v>
      </c>
      <c r="J4" s="618">
        <f>K4+L4</f>
        <v>10011</v>
      </c>
      <c r="K4" s="618">
        <f>SUM(K5:K9)</f>
        <v>4859</v>
      </c>
      <c r="L4" s="618">
        <f>SUM(L5:L9)</f>
        <v>5152</v>
      </c>
      <c r="M4" s="223"/>
      <c r="N4" s="224"/>
      <c r="O4" s="823"/>
      <c r="P4" s="823"/>
    </row>
    <row r="5" spans="1:16" s="221" customFormat="1" ht="17.899999999999999" customHeight="1">
      <c r="A5" s="226">
        <v>0</v>
      </c>
      <c r="B5" s="227">
        <f t="shared" ref="B5:B45" si="0">C5+D5</f>
        <v>1681</v>
      </c>
      <c r="C5" s="228">
        <v>857</v>
      </c>
      <c r="D5" s="634">
        <v>824</v>
      </c>
      <c r="E5" s="628">
        <v>35</v>
      </c>
      <c r="F5" s="228">
        <f t="shared" ref="F5:F45" si="1">G5+H5</f>
        <v>2425</v>
      </c>
      <c r="G5" s="228">
        <v>1300</v>
      </c>
      <c r="H5" s="634">
        <v>1125</v>
      </c>
      <c r="I5" s="639">
        <v>70</v>
      </c>
      <c r="J5" s="229">
        <f t="shared" ref="J5:J34" si="2">K5+L5</f>
        <v>1862</v>
      </c>
      <c r="K5" s="229">
        <v>897</v>
      </c>
      <c r="L5" s="229">
        <v>965</v>
      </c>
      <c r="M5" s="230"/>
      <c r="N5" s="224"/>
      <c r="O5" s="823"/>
      <c r="P5" s="823"/>
    </row>
    <row r="6" spans="1:16" s="221" customFormat="1" ht="17.899999999999999" customHeight="1">
      <c r="A6" s="226">
        <v>1</v>
      </c>
      <c r="B6" s="227">
        <f t="shared" si="0"/>
        <v>1720</v>
      </c>
      <c r="C6" s="228">
        <v>888</v>
      </c>
      <c r="D6" s="634">
        <v>832</v>
      </c>
      <c r="E6" s="628">
        <v>36</v>
      </c>
      <c r="F6" s="228">
        <f t="shared" si="1"/>
        <v>2420</v>
      </c>
      <c r="G6" s="228">
        <v>1233</v>
      </c>
      <c r="H6" s="634">
        <v>1187</v>
      </c>
      <c r="I6" s="639">
        <v>71</v>
      </c>
      <c r="J6" s="229">
        <f t="shared" si="2"/>
        <v>2145</v>
      </c>
      <c r="K6" s="229">
        <v>1076</v>
      </c>
      <c r="L6" s="229">
        <v>1069</v>
      </c>
      <c r="M6" s="230"/>
      <c r="N6" s="224"/>
      <c r="O6" s="823"/>
      <c r="P6" s="823"/>
    </row>
    <row r="7" spans="1:16" s="221" customFormat="1" ht="17.899999999999999" customHeight="1">
      <c r="A7" s="226">
        <v>2</v>
      </c>
      <c r="B7" s="227">
        <f t="shared" si="0"/>
        <v>1855</v>
      </c>
      <c r="C7" s="228">
        <v>942</v>
      </c>
      <c r="D7" s="634">
        <v>913</v>
      </c>
      <c r="E7" s="628">
        <v>37</v>
      </c>
      <c r="F7" s="228">
        <f t="shared" si="1"/>
        <v>2521</v>
      </c>
      <c r="G7" s="228">
        <v>1337</v>
      </c>
      <c r="H7" s="634">
        <v>1184</v>
      </c>
      <c r="I7" s="639">
        <v>72</v>
      </c>
      <c r="J7" s="229">
        <f t="shared" si="2"/>
        <v>2006</v>
      </c>
      <c r="K7" s="229">
        <v>953</v>
      </c>
      <c r="L7" s="229">
        <v>1053</v>
      </c>
      <c r="M7" s="230"/>
      <c r="N7" s="224"/>
      <c r="O7" s="823"/>
      <c r="P7" s="823"/>
    </row>
    <row r="8" spans="1:16" s="221" customFormat="1" ht="17.899999999999999" customHeight="1">
      <c r="A8" s="226">
        <v>3</v>
      </c>
      <c r="B8" s="227">
        <f t="shared" si="0"/>
        <v>1894</v>
      </c>
      <c r="C8" s="228">
        <v>962</v>
      </c>
      <c r="D8" s="634">
        <v>932</v>
      </c>
      <c r="E8" s="628">
        <v>38</v>
      </c>
      <c r="F8" s="228">
        <f t="shared" si="1"/>
        <v>2516</v>
      </c>
      <c r="G8" s="228">
        <v>1276</v>
      </c>
      <c r="H8" s="634">
        <v>1240</v>
      </c>
      <c r="I8" s="639">
        <v>73</v>
      </c>
      <c r="J8" s="229">
        <f t="shared" si="2"/>
        <v>2034</v>
      </c>
      <c r="K8" s="229">
        <v>974</v>
      </c>
      <c r="L8" s="229">
        <v>1060</v>
      </c>
      <c r="M8" s="230"/>
      <c r="N8" s="224"/>
      <c r="O8" s="823"/>
      <c r="P8" s="823"/>
    </row>
    <row r="9" spans="1:16" s="221" customFormat="1" ht="17.899999999999999" customHeight="1">
      <c r="A9" s="619">
        <v>4</v>
      </c>
      <c r="B9" s="620">
        <f t="shared" si="0"/>
        <v>1847</v>
      </c>
      <c r="C9" s="621">
        <v>932</v>
      </c>
      <c r="D9" s="635">
        <v>915</v>
      </c>
      <c r="E9" s="629">
        <v>39</v>
      </c>
      <c r="F9" s="621">
        <f t="shared" si="1"/>
        <v>2705</v>
      </c>
      <c r="G9" s="621">
        <v>1416</v>
      </c>
      <c r="H9" s="635">
        <v>1289</v>
      </c>
      <c r="I9" s="640">
        <v>74</v>
      </c>
      <c r="J9" s="622">
        <f t="shared" si="2"/>
        <v>1964</v>
      </c>
      <c r="K9" s="622">
        <v>959</v>
      </c>
      <c r="L9" s="622">
        <v>1005</v>
      </c>
      <c r="M9" s="230"/>
      <c r="N9" s="224"/>
      <c r="O9" s="823"/>
      <c r="P9" s="823"/>
    </row>
    <row r="10" spans="1:16" s="225" customFormat="1" ht="17.899999999999999" customHeight="1">
      <c r="A10" s="623" t="s">
        <v>398</v>
      </c>
      <c r="B10" s="624">
        <f>C10+D10</f>
        <v>9344</v>
      </c>
      <c r="C10" s="625">
        <f>SUM(C11:C15)</f>
        <v>4772</v>
      </c>
      <c r="D10" s="636">
        <f>SUM(D11:D15)</f>
        <v>4572</v>
      </c>
      <c r="E10" s="630" t="s">
        <v>399</v>
      </c>
      <c r="F10" s="625">
        <f t="shared" si="1"/>
        <v>14458</v>
      </c>
      <c r="G10" s="625">
        <f>SUM(G11:G15)</f>
        <v>7437</v>
      </c>
      <c r="H10" s="636">
        <f>SUM(H11:H15)</f>
        <v>7021</v>
      </c>
      <c r="I10" s="641" t="s">
        <v>400</v>
      </c>
      <c r="J10" s="626">
        <f t="shared" si="2"/>
        <v>6955</v>
      </c>
      <c r="K10" s="626">
        <f>SUM(K11:K15)</f>
        <v>3163</v>
      </c>
      <c r="L10" s="626">
        <f>SUM(L11:L15)</f>
        <v>3792</v>
      </c>
      <c r="M10" s="223"/>
      <c r="N10" s="224"/>
      <c r="O10" s="823"/>
      <c r="P10" s="823"/>
    </row>
    <row r="11" spans="1:16" s="221" customFormat="1" ht="17.899999999999999" customHeight="1">
      <c r="A11" s="226">
        <v>5</v>
      </c>
      <c r="B11" s="227">
        <f t="shared" si="0"/>
        <v>1907</v>
      </c>
      <c r="C11" s="228">
        <v>1003</v>
      </c>
      <c r="D11" s="634">
        <v>904</v>
      </c>
      <c r="E11" s="628">
        <v>40</v>
      </c>
      <c r="F11" s="228">
        <f t="shared" si="1"/>
        <v>2839</v>
      </c>
      <c r="G11" s="228">
        <v>1443</v>
      </c>
      <c r="H11" s="634">
        <v>1396</v>
      </c>
      <c r="I11" s="639">
        <v>75</v>
      </c>
      <c r="J11" s="229">
        <f t="shared" si="2"/>
        <v>1603</v>
      </c>
      <c r="K11" s="229">
        <v>728</v>
      </c>
      <c r="L11" s="229">
        <v>875</v>
      </c>
      <c r="M11" s="230"/>
      <c r="N11" s="224"/>
      <c r="O11" s="823"/>
      <c r="P11" s="823"/>
    </row>
    <row r="12" spans="1:16" s="221" customFormat="1" ht="17.899999999999999" customHeight="1">
      <c r="A12" s="226">
        <v>6</v>
      </c>
      <c r="B12" s="227">
        <f t="shared" si="0"/>
        <v>1870</v>
      </c>
      <c r="C12" s="228">
        <v>988</v>
      </c>
      <c r="D12" s="634">
        <v>882</v>
      </c>
      <c r="E12" s="628">
        <v>41</v>
      </c>
      <c r="F12" s="228">
        <f t="shared" si="1"/>
        <v>3019</v>
      </c>
      <c r="G12" s="228">
        <v>1547</v>
      </c>
      <c r="H12" s="634">
        <v>1472</v>
      </c>
      <c r="I12" s="639">
        <v>76</v>
      </c>
      <c r="J12" s="229">
        <f t="shared" si="2"/>
        <v>1228</v>
      </c>
      <c r="K12" s="229">
        <v>587</v>
      </c>
      <c r="L12" s="229">
        <v>641</v>
      </c>
      <c r="M12" s="230"/>
      <c r="N12" s="224"/>
      <c r="O12" s="823"/>
      <c r="P12" s="823"/>
    </row>
    <row r="13" spans="1:16" s="221" customFormat="1" ht="17.899999999999999" customHeight="1">
      <c r="A13" s="226">
        <v>7</v>
      </c>
      <c r="B13" s="227">
        <f t="shared" si="0"/>
        <v>1953</v>
      </c>
      <c r="C13" s="228">
        <v>972</v>
      </c>
      <c r="D13" s="634">
        <v>981</v>
      </c>
      <c r="E13" s="628">
        <v>42</v>
      </c>
      <c r="F13" s="228">
        <f t="shared" si="1"/>
        <v>2957</v>
      </c>
      <c r="G13" s="228">
        <v>1508</v>
      </c>
      <c r="H13" s="634">
        <v>1449</v>
      </c>
      <c r="I13" s="639">
        <v>77</v>
      </c>
      <c r="J13" s="229">
        <f t="shared" si="2"/>
        <v>1371</v>
      </c>
      <c r="K13" s="229">
        <v>616</v>
      </c>
      <c r="L13" s="229">
        <v>755</v>
      </c>
      <c r="M13" s="230"/>
      <c r="N13" s="224"/>
      <c r="O13" s="823"/>
      <c r="P13" s="823"/>
    </row>
    <row r="14" spans="1:16" s="221" customFormat="1" ht="17.899999999999999" customHeight="1">
      <c r="A14" s="226">
        <v>8</v>
      </c>
      <c r="B14" s="227">
        <f t="shared" si="0"/>
        <v>1804</v>
      </c>
      <c r="C14" s="228">
        <v>874</v>
      </c>
      <c r="D14" s="634">
        <v>930</v>
      </c>
      <c r="E14" s="628">
        <v>43</v>
      </c>
      <c r="F14" s="228">
        <f t="shared" si="1"/>
        <v>2839</v>
      </c>
      <c r="G14" s="228">
        <v>1464</v>
      </c>
      <c r="H14" s="634">
        <v>1375</v>
      </c>
      <c r="I14" s="639">
        <v>78</v>
      </c>
      <c r="J14" s="229">
        <f t="shared" si="2"/>
        <v>1405</v>
      </c>
      <c r="K14" s="229">
        <v>632</v>
      </c>
      <c r="L14" s="229">
        <v>773</v>
      </c>
      <c r="M14" s="230"/>
      <c r="N14" s="224"/>
      <c r="O14" s="823"/>
      <c r="P14" s="823"/>
    </row>
    <row r="15" spans="1:16" s="221" customFormat="1" ht="17.899999999999999" customHeight="1">
      <c r="A15" s="619">
        <v>9</v>
      </c>
      <c r="B15" s="620">
        <f t="shared" si="0"/>
        <v>1810</v>
      </c>
      <c r="C15" s="621">
        <v>935</v>
      </c>
      <c r="D15" s="635">
        <v>875</v>
      </c>
      <c r="E15" s="629">
        <v>44</v>
      </c>
      <c r="F15" s="621">
        <f t="shared" si="1"/>
        <v>2804</v>
      </c>
      <c r="G15" s="621">
        <v>1475</v>
      </c>
      <c r="H15" s="635">
        <v>1329</v>
      </c>
      <c r="I15" s="640">
        <v>79</v>
      </c>
      <c r="J15" s="622">
        <f t="shared" si="2"/>
        <v>1348</v>
      </c>
      <c r="K15" s="622">
        <v>600</v>
      </c>
      <c r="L15" s="622">
        <v>748</v>
      </c>
      <c r="M15" s="230"/>
      <c r="N15" s="224"/>
      <c r="O15" s="823"/>
      <c r="P15" s="823"/>
    </row>
    <row r="16" spans="1:16" s="225" customFormat="1" ht="17.899999999999999" customHeight="1">
      <c r="A16" s="623" t="s">
        <v>401</v>
      </c>
      <c r="B16" s="624">
        <f t="shared" si="0"/>
        <v>9180</v>
      </c>
      <c r="C16" s="625">
        <f>SUM(C17:C21)</f>
        <v>4742</v>
      </c>
      <c r="D16" s="636">
        <f>SUM(D17:D21)</f>
        <v>4438</v>
      </c>
      <c r="E16" s="630" t="s">
        <v>402</v>
      </c>
      <c r="F16" s="625">
        <f t="shared" si="1"/>
        <v>12118</v>
      </c>
      <c r="G16" s="625">
        <f>SUM(G17:G21)</f>
        <v>6171</v>
      </c>
      <c r="H16" s="636">
        <f>SUM(H17:H21)</f>
        <v>5947</v>
      </c>
      <c r="I16" s="641" t="s">
        <v>403</v>
      </c>
      <c r="J16" s="626">
        <f>K16+L16</f>
        <v>5743</v>
      </c>
      <c r="K16" s="626">
        <f>SUM(K17:K21)</f>
        <v>2297</v>
      </c>
      <c r="L16" s="626">
        <f>SUM(L17:L21)</f>
        <v>3446</v>
      </c>
      <c r="M16" s="223"/>
      <c r="N16" s="224"/>
      <c r="O16" s="823"/>
      <c r="P16" s="823"/>
    </row>
    <row r="17" spans="1:16" s="221" customFormat="1" ht="17.899999999999999" customHeight="1">
      <c r="A17" s="226">
        <v>10</v>
      </c>
      <c r="B17" s="227">
        <f t="shared" si="0"/>
        <v>1762</v>
      </c>
      <c r="C17" s="228">
        <v>904</v>
      </c>
      <c r="D17" s="634">
        <v>858</v>
      </c>
      <c r="E17" s="628">
        <v>45</v>
      </c>
      <c r="F17" s="228">
        <f t="shared" si="1"/>
        <v>2603</v>
      </c>
      <c r="G17" s="228">
        <v>1338</v>
      </c>
      <c r="H17" s="634">
        <v>1265</v>
      </c>
      <c r="I17" s="639">
        <v>80</v>
      </c>
      <c r="J17" s="229">
        <f t="shared" si="2"/>
        <v>1245</v>
      </c>
      <c r="K17" s="229">
        <v>533</v>
      </c>
      <c r="L17" s="229">
        <v>712</v>
      </c>
      <c r="M17" s="230"/>
      <c r="N17" s="224"/>
      <c r="O17" s="823"/>
      <c r="P17" s="823"/>
    </row>
    <row r="18" spans="1:16" s="221" customFormat="1" ht="17.899999999999999" customHeight="1">
      <c r="A18" s="226">
        <v>11</v>
      </c>
      <c r="B18" s="227">
        <f t="shared" si="0"/>
        <v>1874</v>
      </c>
      <c r="C18" s="228">
        <v>963</v>
      </c>
      <c r="D18" s="634">
        <v>911</v>
      </c>
      <c r="E18" s="628">
        <v>46</v>
      </c>
      <c r="F18" s="228">
        <f t="shared" si="1"/>
        <v>2540</v>
      </c>
      <c r="G18" s="228">
        <v>1284</v>
      </c>
      <c r="H18" s="634">
        <v>1256</v>
      </c>
      <c r="I18" s="639">
        <v>81</v>
      </c>
      <c r="J18" s="229">
        <f t="shared" si="2"/>
        <v>1187</v>
      </c>
      <c r="K18" s="229">
        <v>525</v>
      </c>
      <c r="L18" s="229">
        <v>662</v>
      </c>
      <c r="M18" s="230"/>
      <c r="N18" s="224"/>
      <c r="O18" s="823"/>
      <c r="P18" s="823"/>
    </row>
    <row r="19" spans="1:16" s="221" customFormat="1" ht="17.899999999999999" customHeight="1">
      <c r="A19" s="226">
        <v>12</v>
      </c>
      <c r="B19" s="227">
        <f t="shared" si="0"/>
        <v>1808</v>
      </c>
      <c r="C19" s="228">
        <v>935</v>
      </c>
      <c r="D19" s="634">
        <v>873</v>
      </c>
      <c r="E19" s="628">
        <v>47</v>
      </c>
      <c r="F19" s="228">
        <f t="shared" si="1"/>
        <v>2572</v>
      </c>
      <c r="G19" s="228">
        <v>1284</v>
      </c>
      <c r="H19" s="634">
        <v>1288</v>
      </c>
      <c r="I19" s="639">
        <v>82</v>
      </c>
      <c r="J19" s="229">
        <f t="shared" si="2"/>
        <v>1133</v>
      </c>
      <c r="K19" s="229">
        <v>442</v>
      </c>
      <c r="L19" s="229">
        <v>691</v>
      </c>
      <c r="M19" s="230"/>
      <c r="N19" s="224"/>
      <c r="O19" s="823"/>
      <c r="P19" s="823"/>
    </row>
    <row r="20" spans="1:16" s="221" customFormat="1" ht="17.899999999999999" customHeight="1">
      <c r="A20" s="226">
        <v>13</v>
      </c>
      <c r="B20" s="227">
        <f t="shared" si="0"/>
        <v>1844</v>
      </c>
      <c r="C20" s="228">
        <v>969</v>
      </c>
      <c r="D20" s="634">
        <v>875</v>
      </c>
      <c r="E20" s="628">
        <v>48</v>
      </c>
      <c r="F20" s="228">
        <f t="shared" si="1"/>
        <v>2509</v>
      </c>
      <c r="G20" s="228">
        <v>1312</v>
      </c>
      <c r="H20" s="634">
        <v>1197</v>
      </c>
      <c r="I20" s="639">
        <v>83</v>
      </c>
      <c r="J20" s="229">
        <f t="shared" si="2"/>
        <v>1151</v>
      </c>
      <c r="K20" s="229">
        <v>413</v>
      </c>
      <c r="L20" s="229">
        <v>738</v>
      </c>
      <c r="M20" s="230"/>
      <c r="N20" s="224"/>
      <c r="O20" s="823"/>
      <c r="P20" s="823"/>
    </row>
    <row r="21" spans="1:16" s="221" customFormat="1" ht="17.899999999999999" customHeight="1">
      <c r="A21" s="619">
        <v>14</v>
      </c>
      <c r="B21" s="620">
        <f t="shared" si="0"/>
        <v>1892</v>
      </c>
      <c r="C21" s="621">
        <v>971</v>
      </c>
      <c r="D21" s="635">
        <v>921</v>
      </c>
      <c r="E21" s="629">
        <v>49</v>
      </c>
      <c r="F21" s="621">
        <f t="shared" si="1"/>
        <v>1894</v>
      </c>
      <c r="G21" s="621">
        <v>953</v>
      </c>
      <c r="H21" s="635">
        <v>941</v>
      </c>
      <c r="I21" s="640">
        <v>84</v>
      </c>
      <c r="J21" s="622">
        <f t="shared" si="2"/>
        <v>1027</v>
      </c>
      <c r="K21" s="622">
        <v>384</v>
      </c>
      <c r="L21" s="622">
        <v>643</v>
      </c>
      <c r="M21" s="230"/>
      <c r="N21" s="224"/>
      <c r="O21" s="823"/>
      <c r="P21" s="823"/>
    </row>
    <row r="22" spans="1:16" s="225" customFormat="1" ht="17.899999999999999" customHeight="1">
      <c r="A22" s="623" t="s">
        <v>404</v>
      </c>
      <c r="B22" s="624">
        <f t="shared" si="0"/>
        <v>11736</v>
      </c>
      <c r="C22" s="625">
        <f>SUM(C23:C27)</f>
        <v>6500</v>
      </c>
      <c r="D22" s="636">
        <f>SUM(D23:D27)</f>
        <v>5236</v>
      </c>
      <c r="E22" s="630" t="s">
        <v>405</v>
      </c>
      <c r="F22" s="625">
        <f t="shared" si="1"/>
        <v>11122</v>
      </c>
      <c r="G22" s="625">
        <f>SUM(G23:G27)</f>
        <v>5614</v>
      </c>
      <c r="H22" s="636">
        <f>SUM(H23:H27)</f>
        <v>5508</v>
      </c>
      <c r="I22" s="641" t="s">
        <v>406</v>
      </c>
      <c r="J22" s="626">
        <f t="shared" si="2"/>
        <v>3814</v>
      </c>
      <c r="K22" s="626">
        <f>SUM(K23:K27)</f>
        <v>1295</v>
      </c>
      <c r="L22" s="626">
        <f>SUM(L23:L27)</f>
        <v>2519</v>
      </c>
      <c r="M22" s="223"/>
      <c r="N22" s="224"/>
      <c r="O22" s="823"/>
      <c r="P22" s="823"/>
    </row>
    <row r="23" spans="1:16" s="221" customFormat="1" ht="17.899999999999999" customHeight="1">
      <c r="A23" s="226">
        <v>15</v>
      </c>
      <c r="B23" s="227">
        <f t="shared" si="0"/>
        <v>1934</v>
      </c>
      <c r="C23" s="228">
        <v>976</v>
      </c>
      <c r="D23" s="634">
        <v>958</v>
      </c>
      <c r="E23" s="628">
        <v>50</v>
      </c>
      <c r="F23" s="228">
        <f t="shared" si="1"/>
        <v>2329</v>
      </c>
      <c r="G23" s="228">
        <v>1202</v>
      </c>
      <c r="H23" s="634">
        <v>1127</v>
      </c>
      <c r="I23" s="639">
        <v>85</v>
      </c>
      <c r="J23" s="229">
        <f t="shared" si="2"/>
        <v>900</v>
      </c>
      <c r="K23" s="229">
        <v>332</v>
      </c>
      <c r="L23" s="229">
        <v>568</v>
      </c>
      <c r="M23" s="230"/>
      <c r="N23" s="224"/>
      <c r="O23" s="823"/>
      <c r="P23" s="823"/>
    </row>
    <row r="24" spans="1:16" s="221" customFormat="1" ht="17.899999999999999" customHeight="1">
      <c r="A24" s="226">
        <v>16</v>
      </c>
      <c r="B24" s="227">
        <f t="shared" si="0"/>
        <v>1847</v>
      </c>
      <c r="C24" s="228">
        <v>967</v>
      </c>
      <c r="D24" s="634">
        <v>880</v>
      </c>
      <c r="E24" s="628">
        <v>51</v>
      </c>
      <c r="F24" s="228">
        <f t="shared" si="1"/>
        <v>2175</v>
      </c>
      <c r="G24" s="228">
        <v>1067</v>
      </c>
      <c r="H24" s="634">
        <v>1108</v>
      </c>
      <c r="I24" s="639">
        <v>86</v>
      </c>
      <c r="J24" s="229">
        <f t="shared" si="2"/>
        <v>838</v>
      </c>
      <c r="K24" s="229">
        <v>311</v>
      </c>
      <c r="L24" s="229">
        <v>527</v>
      </c>
      <c r="M24" s="230"/>
      <c r="N24" s="231"/>
      <c r="O24" s="231"/>
      <c r="P24" s="231"/>
    </row>
    <row r="25" spans="1:16" s="221" customFormat="1" ht="17.899999999999999" customHeight="1">
      <c r="A25" s="226">
        <v>17</v>
      </c>
      <c r="B25" s="227">
        <f t="shared" si="0"/>
        <v>2029</v>
      </c>
      <c r="C25" s="228">
        <v>1042</v>
      </c>
      <c r="D25" s="634">
        <v>987</v>
      </c>
      <c r="E25" s="628">
        <v>52</v>
      </c>
      <c r="F25" s="228">
        <f t="shared" si="1"/>
        <v>2234</v>
      </c>
      <c r="G25" s="228">
        <v>1144</v>
      </c>
      <c r="H25" s="634">
        <v>1090</v>
      </c>
      <c r="I25" s="639">
        <v>87</v>
      </c>
      <c r="J25" s="229">
        <f t="shared" si="2"/>
        <v>741</v>
      </c>
      <c r="K25" s="229">
        <v>249</v>
      </c>
      <c r="L25" s="229">
        <v>492</v>
      </c>
      <c r="M25" s="230"/>
      <c r="N25" s="231"/>
      <c r="O25" s="231"/>
      <c r="P25" s="231"/>
    </row>
    <row r="26" spans="1:16" s="221" customFormat="1" ht="17.899999999999999" customHeight="1">
      <c r="A26" s="226">
        <v>18</v>
      </c>
      <c r="B26" s="227">
        <f t="shared" si="0"/>
        <v>2629</v>
      </c>
      <c r="C26" s="228">
        <v>1496</v>
      </c>
      <c r="D26" s="634">
        <v>1133</v>
      </c>
      <c r="E26" s="628">
        <v>53</v>
      </c>
      <c r="F26" s="228">
        <f t="shared" si="1"/>
        <v>2220</v>
      </c>
      <c r="G26" s="228">
        <v>1114</v>
      </c>
      <c r="H26" s="634">
        <v>1106</v>
      </c>
      <c r="I26" s="639">
        <v>88</v>
      </c>
      <c r="J26" s="229">
        <f t="shared" si="2"/>
        <v>697</v>
      </c>
      <c r="K26" s="229">
        <v>206</v>
      </c>
      <c r="L26" s="229">
        <v>491</v>
      </c>
      <c r="M26" s="230"/>
    </row>
    <row r="27" spans="1:16" s="221" customFormat="1" ht="17.899999999999999" customHeight="1">
      <c r="A27" s="619">
        <v>19</v>
      </c>
      <c r="B27" s="620">
        <f t="shared" si="0"/>
        <v>3297</v>
      </c>
      <c r="C27" s="621">
        <v>2019</v>
      </c>
      <c r="D27" s="635">
        <v>1278</v>
      </c>
      <c r="E27" s="629">
        <v>54</v>
      </c>
      <c r="F27" s="621">
        <f t="shared" si="1"/>
        <v>2164</v>
      </c>
      <c r="G27" s="621">
        <v>1087</v>
      </c>
      <c r="H27" s="635">
        <v>1077</v>
      </c>
      <c r="I27" s="640">
        <v>89</v>
      </c>
      <c r="J27" s="622">
        <f t="shared" si="2"/>
        <v>638</v>
      </c>
      <c r="K27" s="622">
        <v>197</v>
      </c>
      <c r="L27" s="622">
        <v>441</v>
      </c>
      <c r="M27" s="230"/>
    </row>
    <row r="28" spans="1:16" s="225" customFormat="1" ht="17.899999999999999" customHeight="1">
      <c r="A28" s="623" t="s">
        <v>407</v>
      </c>
      <c r="B28" s="624">
        <f t="shared" si="0"/>
        <v>14719</v>
      </c>
      <c r="C28" s="625">
        <f>SUM(C29:C33)</f>
        <v>8838</v>
      </c>
      <c r="D28" s="636">
        <f>SUM(D29:D33)</f>
        <v>5881</v>
      </c>
      <c r="E28" s="630" t="s">
        <v>408</v>
      </c>
      <c r="F28" s="625">
        <f t="shared" si="1"/>
        <v>10300</v>
      </c>
      <c r="G28" s="625">
        <f>SUM(G29:G33)</f>
        <v>5074</v>
      </c>
      <c r="H28" s="636">
        <f>SUM(H29:H33)</f>
        <v>5226</v>
      </c>
      <c r="I28" s="641" t="s">
        <v>409</v>
      </c>
      <c r="J28" s="626">
        <f t="shared" si="2"/>
        <v>1883</v>
      </c>
      <c r="K28" s="626">
        <v>465</v>
      </c>
      <c r="L28" s="626">
        <v>1418</v>
      </c>
      <c r="M28" s="223"/>
    </row>
    <row r="29" spans="1:16" s="221" customFormat="1" ht="17.899999999999999" customHeight="1">
      <c r="A29" s="226">
        <v>20</v>
      </c>
      <c r="B29" s="227">
        <f t="shared" si="0"/>
        <v>3373</v>
      </c>
      <c r="C29" s="228">
        <v>2071</v>
      </c>
      <c r="D29" s="634">
        <v>1302</v>
      </c>
      <c r="E29" s="628">
        <v>55</v>
      </c>
      <c r="F29" s="228">
        <f t="shared" si="1"/>
        <v>2086</v>
      </c>
      <c r="G29" s="228">
        <v>1057</v>
      </c>
      <c r="H29" s="634">
        <v>1029</v>
      </c>
      <c r="I29" s="639"/>
      <c r="J29" s="222"/>
      <c r="K29" s="229"/>
      <c r="L29" s="229"/>
      <c r="M29" s="230"/>
    </row>
    <row r="30" spans="1:16" s="221" customFormat="1" ht="17.899999999999999" customHeight="1">
      <c r="A30" s="226">
        <v>21</v>
      </c>
      <c r="B30" s="227">
        <f t="shared" si="0"/>
        <v>3504</v>
      </c>
      <c r="C30" s="228">
        <v>2112</v>
      </c>
      <c r="D30" s="634">
        <v>1392</v>
      </c>
      <c r="E30" s="628">
        <v>56</v>
      </c>
      <c r="F30" s="228">
        <f t="shared" si="1"/>
        <v>2096</v>
      </c>
      <c r="G30" s="228">
        <v>1006</v>
      </c>
      <c r="H30" s="634">
        <v>1090</v>
      </c>
      <c r="I30" s="642" t="s">
        <v>410</v>
      </c>
      <c r="J30" s="222">
        <f t="shared" si="2"/>
        <v>550</v>
      </c>
      <c r="K30" s="222">
        <v>101</v>
      </c>
      <c r="L30" s="222">
        <v>449</v>
      </c>
      <c r="M30" s="230"/>
    </row>
    <row r="31" spans="1:16" s="221" customFormat="1" ht="17.899999999999999" customHeight="1">
      <c r="A31" s="226">
        <v>22</v>
      </c>
      <c r="B31" s="227">
        <f t="shared" si="0"/>
        <v>3029</v>
      </c>
      <c r="C31" s="228">
        <v>1853</v>
      </c>
      <c r="D31" s="634">
        <v>1176</v>
      </c>
      <c r="E31" s="628">
        <v>57</v>
      </c>
      <c r="F31" s="228">
        <f t="shared" si="1"/>
        <v>2044</v>
      </c>
      <c r="G31" s="228">
        <v>1003</v>
      </c>
      <c r="H31" s="634">
        <v>1041</v>
      </c>
      <c r="I31" s="642"/>
      <c r="J31" s="222"/>
      <c r="K31" s="222"/>
      <c r="L31" s="222"/>
      <c r="M31" s="230"/>
    </row>
    <row r="32" spans="1:16" s="221" customFormat="1" ht="17.899999999999999" customHeight="1">
      <c r="A32" s="226">
        <v>23</v>
      </c>
      <c r="B32" s="227">
        <f t="shared" si="0"/>
        <v>2580</v>
      </c>
      <c r="C32" s="228">
        <v>1531</v>
      </c>
      <c r="D32" s="634">
        <v>1049</v>
      </c>
      <c r="E32" s="628">
        <v>58</v>
      </c>
      <c r="F32" s="228">
        <f t="shared" si="1"/>
        <v>2052</v>
      </c>
      <c r="G32" s="228">
        <v>1019</v>
      </c>
      <c r="H32" s="634">
        <v>1033</v>
      </c>
      <c r="I32" s="643" t="s">
        <v>411</v>
      </c>
      <c r="J32" s="222">
        <f t="shared" si="2"/>
        <v>97</v>
      </c>
      <c r="K32" s="222">
        <v>13</v>
      </c>
      <c r="L32" s="222">
        <v>84</v>
      </c>
      <c r="M32" s="230"/>
    </row>
    <row r="33" spans="1:13" s="221" customFormat="1" ht="17.899999999999999" customHeight="1">
      <c r="A33" s="619">
        <v>24</v>
      </c>
      <c r="B33" s="620">
        <f t="shared" si="0"/>
        <v>2233</v>
      </c>
      <c r="C33" s="621">
        <v>1271</v>
      </c>
      <c r="D33" s="635">
        <v>962</v>
      </c>
      <c r="E33" s="629">
        <v>59</v>
      </c>
      <c r="F33" s="621">
        <f t="shared" si="1"/>
        <v>2022</v>
      </c>
      <c r="G33" s="621">
        <v>989</v>
      </c>
      <c r="H33" s="635">
        <v>1033</v>
      </c>
      <c r="I33" s="644"/>
      <c r="J33" s="222"/>
      <c r="K33" s="229"/>
      <c r="L33" s="229"/>
      <c r="M33" s="230"/>
    </row>
    <row r="34" spans="1:13" s="225" customFormat="1" ht="17.899999999999999" customHeight="1">
      <c r="A34" s="623" t="s">
        <v>412</v>
      </c>
      <c r="B34" s="624">
        <f t="shared" si="0"/>
        <v>10368</v>
      </c>
      <c r="C34" s="625">
        <f>SUM(C35:C39)</f>
        <v>5458</v>
      </c>
      <c r="D34" s="636">
        <f>SUM(D35:D39)</f>
        <v>4910</v>
      </c>
      <c r="E34" s="630" t="s">
        <v>413</v>
      </c>
      <c r="F34" s="625">
        <f t="shared" si="1"/>
        <v>11148</v>
      </c>
      <c r="G34" s="625">
        <f>SUM(G35:G39)</f>
        <v>5539</v>
      </c>
      <c r="H34" s="636">
        <f>SUM(H35:H39)</f>
        <v>5609</v>
      </c>
      <c r="I34" s="642" t="s">
        <v>414</v>
      </c>
      <c r="J34" s="222">
        <f t="shared" si="2"/>
        <v>3213</v>
      </c>
      <c r="K34" s="222">
        <v>2086</v>
      </c>
      <c r="L34" s="222">
        <v>1127</v>
      </c>
      <c r="M34" s="223"/>
    </row>
    <row r="35" spans="1:13" s="221" customFormat="1" ht="17.899999999999999" customHeight="1">
      <c r="A35" s="226">
        <v>25</v>
      </c>
      <c r="B35" s="227">
        <f t="shared" si="0"/>
        <v>2040</v>
      </c>
      <c r="C35" s="228">
        <v>1099</v>
      </c>
      <c r="D35" s="634">
        <v>941</v>
      </c>
      <c r="E35" s="628">
        <v>60</v>
      </c>
      <c r="F35" s="228">
        <f t="shared" si="1"/>
        <v>2124</v>
      </c>
      <c r="G35" s="228">
        <v>1083</v>
      </c>
      <c r="H35" s="634">
        <v>1041</v>
      </c>
      <c r="I35" s="658"/>
      <c r="J35" s="622"/>
      <c r="K35" s="622"/>
      <c r="L35" s="622"/>
      <c r="M35" s="230"/>
    </row>
    <row r="36" spans="1:13" s="221" customFormat="1" ht="17.899999999999999" customHeight="1">
      <c r="A36" s="226">
        <v>26</v>
      </c>
      <c r="B36" s="227">
        <f t="shared" si="0"/>
        <v>2098</v>
      </c>
      <c r="C36" s="228">
        <v>1080</v>
      </c>
      <c r="D36" s="634">
        <v>1018</v>
      </c>
      <c r="E36" s="628">
        <v>61</v>
      </c>
      <c r="F36" s="228">
        <f t="shared" si="1"/>
        <v>2069</v>
      </c>
      <c r="G36" s="228">
        <v>1016</v>
      </c>
      <c r="H36" s="634">
        <v>1053</v>
      </c>
      <c r="I36" s="659" t="s">
        <v>415</v>
      </c>
      <c r="J36" s="660">
        <f>SUM(B4,B10,B16,B22,B28,B34,B40,F4,F10,F16,F22,F28,F34,F40,J4,J10,J16,J22,J28,J30,J32,J34)</f>
        <v>192907</v>
      </c>
      <c r="K36" s="626">
        <f>SUM(C4,C10,C16,C22,C28,C34,C40,G4,G10,G16,G22,G28,G34,G40,K4,K10,K16,K22,K28,K30,K32,K34)</f>
        <v>97962</v>
      </c>
      <c r="L36" s="626">
        <f>SUM(D4,D10,D16,D22,D28,D34,D40,H4,H10,H16,H22,H28,H34,H40,L4,L10,L16,L22,L28,L30,L32,L34)</f>
        <v>94945</v>
      </c>
      <c r="M36" s="230"/>
    </row>
    <row r="37" spans="1:13" s="221" customFormat="1" ht="17.899999999999999" customHeight="1">
      <c r="A37" s="226">
        <v>27</v>
      </c>
      <c r="B37" s="227">
        <f t="shared" si="0"/>
        <v>2034</v>
      </c>
      <c r="C37" s="228">
        <v>1088</v>
      </c>
      <c r="D37" s="634">
        <v>946</v>
      </c>
      <c r="E37" s="628">
        <v>62</v>
      </c>
      <c r="F37" s="228">
        <f t="shared" si="1"/>
        <v>2226</v>
      </c>
      <c r="G37" s="228">
        <v>1137</v>
      </c>
      <c r="H37" s="634">
        <v>1089</v>
      </c>
      <c r="I37" s="639"/>
      <c r="J37" s="232"/>
      <c r="K37" s="232"/>
      <c r="L37" s="232"/>
      <c r="M37" s="230"/>
    </row>
    <row r="38" spans="1:13" s="221" customFormat="1" ht="17.899999999999999" customHeight="1">
      <c r="A38" s="226">
        <v>28</v>
      </c>
      <c r="B38" s="227">
        <f t="shared" si="0"/>
        <v>2134</v>
      </c>
      <c r="C38" s="228">
        <v>1108</v>
      </c>
      <c r="D38" s="634">
        <v>1026</v>
      </c>
      <c r="E38" s="628">
        <v>63</v>
      </c>
      <c r="F38" s="228">
        <f t="shared" si="1"/>
        <v>2270</v>
      </c>
      <c r="G38" s="228">
        <v>1089</v>
      </c>
      <c r="H38" s="634">
        <v>1181</v>
      </c>
      <c r="I38" s="639" t="s">
        <v>416</v>
      </c>
      <c r="J38" s="233">
        <f>SUM(B4,B10,B16)</f>
        <v>27521</v>
      </c>
      <c r="K38" s="233">
        <f>SUM(C4,C10,C16)</f>
        <v>14095</v>
      </c>
      <c r="L38" s="233">
        <f>SUM(D4,D10,D16)</f>
        <v>13426</v>
      </c>
      <c r="M38" s="230"/>
    </row>
    <row r="39" spans="1:13" s="221" customFormat="1" ht="17.899999999999999" customHeight="1">
      <c r="A39" s="619">
        <v>29</v>
      </c>
      <c r="B39" s="620">
        <f t="shared" si="0"/>
        <v>2062</v>
      </c>
      <c r="C39" s="621">
        <v>1083</v>
      </c>
      <c r="D39" s="635">
        <v>979</v>
      </c>
      <c r="E39" s="629">
        <v>64</v>
      </c>
      <c r="F39" s="621">
        <f t="shared" si="1"/>
        <v>2459</v>
      </c>
      <c r="G39" s="621">
        <v>1214</v>
      </c>
      <c r="H39" s="635">
        <v>1245</v>
      </c>
      <c r="I39" s="645" t="s">
        <v>417</v>
      </c>
      <c r="J39" s="234">
        <f>J38/(J36-J34)*100</f>
        <v>14.508102523010743</v>
      </c>
      <c r="K39" s="234">
        <f>K38/(K36-K34)*100</f>
        <v>14.701280821060536</v>
      </c>
      <c r="L39" s="234">
        <f>L38/(L36-L34)*100</f>
        <v>14.310686648617535</v>
      </c>
      <c r="M39" s="230"/>
    </row>
    <row r="40" spans="1:13" s="221" customFormat="1" ht="17.899999999999999" customHeight="1">
      <c r="A40" s="623" t="s">
        <v>418</v>
      </c>
      <c r="B40" s="624">
        <f t="shared" si="0"/>
        <v>11408</v>
      </c>
      <c r="C40" s="625">
        <f>SUM(C41:C45)</f>
        <v>5999</v>
      </c>
      <c r="D40" s="636">
        <f>SUM(D41:D45)</f>
        <v>5409</v>
      </c>
      <c r="E40" s="630" t="s">
        <v>419</v>
      </c>
      <c r="F40" s="625">
        <f>G40+H40</f>
        <v>13156</v>
      </c>
      <c r="G40" s="625">
        <f>SUM(G41:G45)</f>
        <v>6396</v>
      </c>
      <c r="H40" s="636">
        <f>SUM(H41:H45)</f>
        <v>6760</v>
      </c>
      <c r="I40" s="645"/>
      <c r="J40" s="235"/>
      <c r="K40" s="235"/>
      <c r="L40" s="235"/>
      <c r="M40" s="230"/>
    </row>
    <row r="41" spans="1:13" s="221" customFormat="1" ht="17.899999999999999" customHeight="1">
      <c r="A41" s="226">
        <v>30</v>
      </c>
      <c r="B41" s="227">
        <f t="shared" si="0"/>
        <v>2165</v>
      </c>
      <c r="C41" s="228">
        <v>1129</v>
      </c>
      <c r="D41" s="634">
        <v>1036</v>
      </c>
      <c r="E41" s="628">
        <v>65</v>
      </c>
      <c r="F41" s="228">
        <f t="shared" si="1"/>
        <v>2699</v>
      </c>
      <c r="G41" s="228">
        <v>1324</v>
      </c>
      <c r="H41" s="634">
        <v>1375</v>
      </c>
      <c r="I41" s="639" t="s">
        <v>420</v>
      </c>
      <c r="J41" s="233">
        <f>SUM(B22,B28,B34,B40,F4,F10,F16,F22,F28,F34)</f>
        <v>119964</v>
      </c>
      <c r="K41" s="233">
        <f>SUM(C22,C28,C34,C40,G4,G10,G16,G22,G28,G34)</f>
        <v>63192</v>
      </c>
      <c r="L41" s="233">
        <f>SUM(D22,D28,D34,D40,H4,H10,H16,H22,H28,H34)</f>
        <v>56772</v>
      </c>
      <c r="M41" s="230"/>
    </row>
    <row r="42" spans="1:13" s="221" customFormat="1" ht="17.899999999999999" customHeight="1">
      <c r="A42" s="226">
        <v>31</v>
      </c>
      <c r="B42" s="227">
        <f t="shared" si="0"/>
        <v>2236</v>
      </c>
      <c r="C42" s="228">
        <v>1192</v>
      </c>
      <c r="D42" s="634">
        <v>1044</v>
      </c>
      <c r="E42" s="628">
        <v>66</v>
      </c>
      <c r="F42" s="228">
        <f t="shared" si="1"/>
        <v>3010</v>
      </c>
      <c r="G42" s="228">
        <v>1454</v>
      </c>
      <c r="H42" s="634">
        <v>1556</v>
      </c>
      <c r="I42" s="645" t="s">
        <v>417</v>
      </c>
      <c r="J42" s="234">
        <f>J41/(J36-J34)*100</f>
        <v>63.24079833837655</v>
      </c>
      <c r="K42" s="234">
        <f>K41/(K36-K34)*100</f>
        <v>65.910133922983846</v>
      </c>
      <c r="L42" s="234">
        <f>L41/(L36-L34)*100</f>
        <v>60.512907970751883</v>
      </c>
      <c r="M42" s="230"/>
    </row>
    <row r="43" spans="1:13" s="221" customFormat="1" ht="17.899999999999999" customHeight="1">
      <c r="A43" s="226">
        <v>32</v>
      </c>
      <c r="B43" s="227">
        <f t="shared" si="0"/>
        <v>2306</v>
      </c>
      <c r="C43" s="228">
        <v>1210</v>
      </c>
      <c r="D43" s="634">
        <v>1096</v>
      </c>
      <c r="E43" s="628">
        <v>67</v>
      </c>
      <c r="F43" s="228">
        <f t="shared" si="1"/>
        <v>2818</v>
      </c>
      <c r="G43" s="228">
        <v>1354</v>
      </c>
      <c r="H43" s="634">
        <v>1464</v>
      </c>
      <c r="I43" s="645"/>
      <c r="J43" s="235"/>
      <c r="K43" s="235"/>
      <c r="L43" s="235"/>
      <c r="M43" s="230"/>
    </row>
    <row r="44" spans="1:13" s="221" customFormat="1" ht="17.899999999999999" customHeight="1">
      <c r="A44" s="226">
        <v>33</v>
      </c>
      <c r="B44" s="227">
        <f t="shared" si="0"/>
        <v>2404</v>
      </c>
      <c r="C44" s="228">
        <v>1248</v>
      </c>
      <c r="D44" s="634">
        <v>1156</v>
      </c>
      <c r="E44" s="628">
        <v>68</v>
      </c>
      <c r="F44" s="228">
        <f t="shared" si="1"/>
        <v>2862</v>
      </c>
      <c r="G44" s="228">
        <v>1402</v>
      </c>
      <c r="H44" s="634">
        <v>1460</v>
      </c>
      <c r="I44" s="646" t="s">
        <v>421</v>
      </c>
      <c r="J44" s="233">
        <f>SUM(F40,J4,J10,J16,J22,J28,J30,J32)</f>
        <v>42209</v>
      </c>
      <c r="K44" s="233">
        <f>SUM(G40,K4,K10,K16,K22,K28,K30,K32)</f>
        <v>18589</v>
      </c>
      <c r="L44" s="233">
        <f>SUM(H40,L4,L10,L16,L22,L28,L30,L32)</f>
        <v>23620</v>
      </c>
      <c r="M44" s="230"/>
    </row>
    <row r="45" spans="1:13" ht="17.899999999999999" customHeight="1" thickBot="1">
      <c r="A45" s="236">
        <v>34</v>
      </c>
      <c r="B45" s="237">
        <f t="shared" si="0"/>
        <v>2297</v>
      </c>
      <c r="C45" s="238">
        <v>1220</v>
      </c>
      <c r="D45" s="637">
        <v>1077</v>
      </c>
      <c r="E45" s="631">
        <v>69</v>
      </c>
      <c r="F45" s="238">
        <f t="shared" si="1"/>
        <v>1767</v>
      </c>
      <c r="G45" s="238">
        <v>862</v>
      </c>
      <c r="H45" s="637">
        <v>905</v>
      </c>
      <c r="I45" s="647" t="s">
        <v>417</v>
      </c>
      <c r="J45" s="239">
        <f>J44/(J36-J34)*100</f>
        <v>22.251099138612712</v>
      </c>
      <c r="K45" s="239">
        <f>K44/(K36-K34)*100</f>
        <v>19.388585255955608</v>
      </c>
      <c r="L45" s="239">
        <f>L44/(L36-L34)*100</f>
        <v>25.176405380630584</v>
      </c>
      <c r="M45" s="240"/>
    </row>
    <row r="46" spans="1:13" s="242" customFormat="1" ht="16.5" customHeight="1">
      <c r="B46" s="243"/>
      <c r="C46" s="244"/>
      <c r="D46" s="244"/>
      <c r="E46" s="244"/>
      <c r="F46" s="244"/>
      <c r="G46" s="245"/>
      <c r="H46" s="825" t="s">
        <v>235</v>
      </c>
      <c r="I46" s="825"/>
      <c r="J46" s="825"/>
      <c r="K46" s="825"/>
      <c r="L46" s="825"/>
      <c r="M46" s="245"/>
    </row>
    <row r="47" spans="1:13">
      <c r="A47" s="246"/>
      <c r="C47" s="240"/>
      <c r="D47" s="240"/>
      <c r="E47" s="240"/>
      <c r="F47" s="240"/>
      <c r="G47" s="240"/>
      <c r="H47" s="240"/>
      <c r="I47" s="240"/>
      <c r="J47" s="240"/>
      <c r="K47" s="240"/>
      <c r="L47" s="247"/>
      <c r="M47" s="240"/>
    </row>
  </sheetData>
  <mergeCells count="22">
    <mergeCell ref="O21:P21"/>
    <mergeCell ref="O22:P22"/>
    <mergeCell ref="O23:P23"/>
    <mergeCell ref="H46:L46"/>
    <mergeCell ref="O15:P15"/>
    <mergeCell ref="O16:P16"/>
    <mergeCell ref="O17:P17"/>
    <mergeCell ref="O18:P18"/>
    <mergeCell ref="O19:P19"/>
    <mergeCell ref="O20:P20"/>
    <mergeCell ref="O14:P14"/>
    <mergeCell ref="A1:L1"/>
    <mergeCell ref="O4:P4"/>
    <mergeCell ref="O5:P5"/>
    <mergeCell ref="O6:P6"/>
    <mergeCell ref="O7:P7"/>
    <mergeCell ref="O8:P8"/>
    <mergeCell ref="O9:P9"/>
    <mergeCell ref="O10:P10"/>
    <mergeCell ref="O11:P11"/>
    <mergeCell ref="O12:P12"/>
    <mergeCell ref="O13:P13"/>
  </mergeCells>
  <phoneticPr fontId="2"/>
  <pageMargins left="0.59055118110236227" right="0.39370078740157483" top="0.70866141732283472" bottom="0.59055118110236227" header="0.31496062992125984" footer="0.31496062992125984"/>
  <pageSetup paperSize="9" scale="95" firstPageNumber="14" orientation="portrait" r:id="rId1"/>
  <headerFooter alignWithMargins="0">
    <evenHeader>&amp;L２　人　　口</evenHeader>
    <evenFooter>&amp;C-　&amp;P　-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L46"/>
  <sheetViews>
    <sheetView view="pageBreakPreview" zoomScale="69" zoomScaleNormal="100" zoomScaleSheetLayoutView="69" workbookViewId="0">
      <selection activeCell="H46" sqref="H46:L46"/>
    </sheetView>
  </sheetViews>
  <sheetFormatPr defaultColWidth="13.26953125" defaultRowHeight="12"/>
  <cols>
    <col min="1" max="1" width="7.36328125" style="248" customWidth="1"/>
    <col min="2" max="2" width="7.7265625" style="221" customWidth="1"/>
    <col min="3" max="4" width="7.6328125" style="221" customWidth="1"/>
    <col min="5" max="5" width="7.36328125" style="249" customWidth="1"/>
    <col min="6" max="6" width="7.7265625" style="221" customWidth="1"/>
    <col min="7" max="8" width="7.6328125" style="221" customWidth="1"/>
    <col min="9" max="9" width="7.36328125" style="249" customWidth="1"/>
    <col min="10" max="12" width="7.6328125" style="221" customWidth="1"/>
    <col min="13" max="16384" width="13.26953125" style="221"/>
  </cols>
  <sheetData>
    <row r="1" spans="1:12" ht="20.25" customHeight="1">
      <c r="A1" s="826" t="s">
        <v>422</v>
      </c>
      <c r="B1" s="826"/>
      <c r="C1" s="826"/>
      <c r="D1" s="826"/>
      <c r="E1" s="826"/>
      <c r="F1" s="826"/>
      <c r="G1" s="826"/>
      <c r="H1" s="826"/>
      <c r="I1" s="826"/>
      <c r="J1" s="826"/>
      <c r="K1" s="826"/>
      <c r="L1" s="826"/>
    </row>
    <row r="2" spans="1:12" ht="12.5" thickBot="1">
      <c r="L2" s="216" t="s">
        <v>391</v>
      </c>
    </row>
    <row r="3" spans="1:12" ht="17.899999999999999" customHeight="1">
      <c r="A3" s="250" t="s">
        <v>392</v>
      </c>
      <c r="B3" s="251" t="s">
        <v>304</v>
      </c>
      <c r="C3" s="252" t="s">
        <v>393</v>
      </c>
      <c r="D3" s="669" t="s">
        <v>394</v>
      </c>
      <c r="E3" s="250" t="s">
        <v>392</v>
      </c>
      <c r="F3" s="251" t="s">
        <v>304</v>
      </c>
      <c r="G3" s="252" t="s">
        <v>393</v>
      </c>
      <c r="H3" s="669" t="s">
        <v>394</v>
      </c>
      <c r="I3" s="250" t="s">
        <v>392</v>
      </c>
      <c r="J3" s="251" t="s">
        <v>304</v>
      </c>
      <c r="K3" s="252" t="s">
        <v>393</v>
      </c>
      <c r="L3" s="253" t="s">
        <v>394</v>
      </c>
    </row>
    <row r="4" spans="1:12" s="254" customFormat="1" ht="17.899999999999999" customHeight="1">
      <c r="A4" s="648" t="s">
        <v>395</v>
      </c>
      <c r="B4" s="649">
        <v>8080</v>
      </c>
      <c r="C4" s="649">
        <v>4159</v>
      </c>
      <c r="D4" s="670">
        <v>3921</v>
      </c>
      <c r="E4" s="664" t="s">
        <v>396</v>
      </c>
      <c r="F4" s="650">
        <v>11948</v>
      </c>
      <c r="G4" s="650">
        <v>6247</v>
      </c>
      <c r="H4" s="681">
        <v>5701</v>
      </c>
      <c r="I4" s="664" t="s">
        <v>397</v>
      </c>
      <c r="J4" s="650">
        <v>13029</v>
      </c>
      <c r="K4" s="650">
        <v>6208</v>
      </c>
      <c r="L4" s="650">
        <v>6821</v>
      </c>
    </row>
    <row r="5" spans="1:12" ht="17.899999999999999" customHeight="1">
      <c r="A5" s="255">
        <v>0</v>
      </c>
      <c r="B5" s="287">
        <v>1471</v>
      </c>
      <c r="C5" s="288">
        <v>742</v>
      </c>
      <c r="D5" s="671">
        <v>729</v>
      </c>
      <c r="E5" s="665">
        <v>35</v>
      </c>
      <c r="F5" s="287">
        <v>2257</v>
      </c>
      <c r="G5" s="288">
        <v>1188</v>
      </c>
      <c r="H5" s="671">
        <v>1069</v>
      </c>
      <c r="I5" s="665">
        <v>70</v>
      </c>
      <c r="J5" s="287">
        <v>2466</v>
      </c>
      <c r="K5" s="288">
        <v>1205</v>
      </c>
      <c r="L5" s="288">
        <v>1261</v>
      </c>
    </row>
    <row r="6" spans="1:12" ht="17.899999999999999" customHeight="1">
      <c r="A6" s="255">
        <v>1</v>
      </c>
      <c r="B6" s="287">
        <v>1575</v>
      </c>
      <c r="C6" s="288">
        <v>814</v>
      </c>
      <c r="D6" s="671">
        <v>761</v>
      </c>
      <c r="E6" s="665">
        <v>36</v>
      </c>
      <c r="F6" s="287">
        <v>2356</v>
      </c>
      <c r="G6" s="288">
        <v>1264</v>
      </c>
      <c r="H6" s="671">
        <v>1092</v>
      </c>
      <c r="I6" s="665">
        <v>71</v>
      </c>
      <c r="J6" s="287">
        <v>2833</v>
      </c>
      <c r="K6" s="288">
        <v>1342</v>
      </c>
      <c r="L6" s="288">
        <v>1491</v>
      </c>
    </row>
    <row r="7" spans="1:12" ht="17.899999999999999" customHeight="1">
      <c r="A7" s="255">
        <v>2</v>
      </c>
      <c r="B7" s="287">
        <v>1593</v>
      </c>
      <c r="C7" s="288">
        <v>828</v>
      </c>
      <c r="D7" s="671">
        <v>765</v>
      </c>
      <c r="E7" s="665">
        <v>37</v>
      </c>
      <c r="F7" s="287">
        <v>2415</v>
      </c>
      <c r="G7" s="288">
        <v>1248</v>
      </c>
      <c r="H7" s="671">
        <v>1167</v>
      </c>
      <c r="I7" s="665">
        <v>72</v>
      </c>
      <c r="J7" s="287">
        <v>2762</v>
      </c>
      <c r="K7" s="288">
        <v>1296</v>
      </c>
      <c r="L7" s="288">
        <v>1466</v>
      </c>
    </row>
    <row r="8" spans="1:12" ht="17.899999999999999" customHeight="1">
      <c r="A8" s="255">
        <v>3</v>
      </c>
      <c r="B8" s="287">
        <v>1654</v>
      </c>
      <c r="C8" s="288">
        <v>841</v>
      </c>
      <c r="D8" s="671">
        <v>813</v>
      </c>
      <c r="E8" s="665">
        <v>38</v>
      </c>
      <c r="F8" s="287">
        <v>2513</v>
      </c>
      <c r="G8" s="288">
        <v>1321</v>
      </c>
      <c r="H8" s="671">
        <v>1192</v>
      </c>
      <c r="I8" s="665">
        <v>73</v>
      </c>
      <c r="J8" s="287">
        <v>2759</v>
      </c>
      <c r="K8" s="288">
        <v>1307</v>
      </c>
      <c r="L8" s="288">
        <v>1452</v>
      </c>
    </row>
    <row r="9" spans="1:12" ht="17.899999999999999" customHeight="1">
      <c r="A9" s="651">
        <v>4</v>
      </c>
      <c r="B9" s="652">
        <v>1787</v>
      </c>
      <c r="C9" s="653">
        <v>934</v>
      </c>
      <c r="D9" s="672">
        <v>853</v>
      </c>
      <c r="E9" s="666">
        <v>39</v>
      </c>
      <c r="F9" s="652">
        <v>2407</v>
      </c>
      <c r="G9" s="653">
        <v>1226</v>
      </c>
      <c r="H9" s="672">
        <v>1181</v>
      </c>
      <c r="I9" s="666">
        <v>74</v>
      </c>
      <c r="J9" s="652">
        <v>2209</v>
      </c>
      <c r="K9" s="653">
        <v>1058</v>
      </c>
      <c r="L9" s="653">
        <v>1151</v>
      </c>
    </row>
    <row r="10" spans="1:12" s="254" customFormat="1" ht="17.899999999999999" customHeight="1">
      <c r="A10" s="654" t="s">
        <v>398</v>
      </c>
      <c r="B10" s="655">
        <v>9473</v>
      </c>
      <c r="C10" s="655">
        <v>4893</v>
      </c>
      <c r="D10" s="673">
        <v>4580</v>
      </c>
      <c r="E10" s="667" t="s">
        <v>399</v>
      </c>
      <c r="F10" s="656">
        <v>12779</v>
      </c>
      <c r="G10" s="656">
        <v>6690</v>
      </c>
      <c r="H10" s="674">
        <v>6089</v>
      </c>
      <c r="I10" s="667" t="s">
        <v>400</v>
      </c>
      <c r="J10" s="656">
        <v>8829</v>
      </c>
      <c r="K10" s="656">
        <v>4104</v>
      </c>
      <c r="L10" s="656">
        <v>4725</v>
      </c>
    </row>
    <row r="11" spans="1:12" ht="17.899999999999999" customHeight="1">
      <c r="A11" s="255">
        <v>5</v>
      </c>
      <c r="B11" s="287">
        <v>1836</v>
      </c>
      <c r="C11" s="288">
        <v>951</v>
      </c>
      <c r="D11" s="671">
        <v>885</v>
      </c>
      <c r="E11" s="665">
        <v>40</v>
      </c>
      <c r="F11" s="287">
        <v>2409</v>
      </c>
      <c r="G11" s="288">
        <v>1301</v>
      </c>
      <c r="H11" s="671">
        <v>1108</v>
      </c>
      <c r="I11" s="665">
        <v>75</v>
      </c>
      <c r="J11" s="287">
        <v>1557</v>
      </c>
      <c r="K11" s="288">
        <v>720</v>
      </c>
      <c r="L11" s="288">
        <v>837</v>
      </c>
    </row>
    <row r="12" spans="1:12" ht="17.899999999999999" customHeight="1">
      <c r="A12" s="255">
        <v>6</v>
      </c>
      <c r="B12" s="287">
        <v>1904</v>
      </c>
      <c r="C12" s="288">
        <v>981</v>
      </c>
      <c r="D12" s="671">
        <v>923</v>
      </c>
      <c r="E12" s="665">
        <v>41</v>
      </c>
      <c r="F12" s="287">
        <v>2511</v>
      </c>
      <c r="G12" s="288">
        <v>1305</v>
      </c>
      <c r="H12" s="671">
        <v>1206</v>
      </c>
      <c r="I12" s="665">
        <v>76</v>
      </c>
      <c r="J12" s="287">
        <v>1809</v>
      </c>
      <c r="K12" s="288">
        <v>863</v>
      </c>
      <c r="L12" s="288">
        <v>946</v>
      </c>
    </row>
    <row r="13" spans="1:12" ht="17.899999999999999" customHeight="1">
      <c r="A13" s="255">
        <v>7</v>
      </c>
      <c r="B13" s="287">
        <v>1878</v>
      </c>
      <c r="C13" s="288">
        <v>973</v>
      </c>
      <c r="D13" s="671">
        <v>905</v>
      </c>
      <c r="E13" s="665">
        <v>42</v>
      </c>
      <c r="F13" s="287">
        <v>2604</v>
      </c>
      <c r="G13" s="288">
        <v>1354</v>
      </c>
      <c r="H13" s="671">
        <v>1250</v>
      </c>
      <c r="I13" s="665">
        <v>77</v>
      </c>
      <c r="J13" s="287">
        <v>1879</v>
      </c>
      <c r="K13" s="288">
        <v>875</v>
      </c>
      <c r="L13" s="288">
        <v>1004</v>
      </c>
    </row>
    <row r="14" spans="1:12" ht="17.899999999999999" customHeight="1">
      <c r="A14" s="255">
        <v>8</v>
      </c>
      <c r="B14" s="287">
        <v>1969</v>
      </c>
      <c r="C14" s="288">
        <v>1015</v>
      </c>
      <c r="D14" s="671">
        <v>954</v>
      </c>
      <c r="E14" s="665">
        <v>43</v>
      </c>
      <c r="F14" s="287">
        <v>2609</v>
      </c>
      <c r="G14" s="288">
        <v>1352</v>
      </c>
      <c r="H14" s="671">
        <v>1257</v>
      </c>
      <c r="I14" s="665">
        <v>78</v>
      </c>
      <c r="J14" s="287">
        <v>1831</v>
      </c>
      <c r="K14" s="288">
        <v>842</v>
      </c>
      <c r="L14" s="288">
        <v>989</v>
      </c>
    </row>
    <row r="15" spans="1:12" ht="17.899999999999999" customHeight="1">
      <c r="A15" s="651">
        <v>9</v>
      </c>
      <c r="B15" s="652">
        <v>1886</v>
      </c>
      <c r="C15" s="653">
        <v>973</v>
      </c>
      <c r="D15" s="672">
        <v>913</v>
      </c>
      <c r="E15" s="666">
        <v>44</v>
      </c>
      <c r="F15" s="652">
        <v>2646</v>
      </c>
      <c r="G15" s="653">
        <v>1378</v>
      </c>
      <c r="H15" s="672">
        <v>1268</v>
      </c>
      <c r="I15" s="666">
        <v>79</v>
      </c>
      <c r="J15" s="652">
        <v>1753</v>
      </c>
      <c r="K15" s="653">
        <v>804</v>
      </c>
      <c r="L15" s="653">
        <v>949</v>
      </c>
    </row>
    <row r="16" spans="1:12" s="254" customFormat="1" ht="17.899999999999999" customHeight="1">
      <c r="A16" s="654" t="s">
        <v>401</v>
      </c>
      <c r="B16" s="655">
        <v>9615</v>
      </c>
      <c r="C16" s="655">
        <v>4949</v>
      </c>
      <c r="D16" s="673">
        <v>4666</v>
      </c>
      <c r="E16" s="667" t="s">
        <v>402</v>
      </c>
      <c r="F16" s="656">
        <v>14769</v>
      </c>
      <c r="G16" s="656">
        <v>7610</v>
      </c>
      <c r="H16" s="674">
        <v>7159</v>
      </c>
      <c r="I16" s="667" t="s">
        <v>403</v>
      </c>
      <c r="J16" s="656">
        <v>6185</v>
      </c>
      <c r="K16" s="656">
        <v>2673</v>
      </c>
      <c r="L16" s="656">
        <v>3512</v>
      </c>
    </row>
    <row r="17" spans="1:12" ht="17.899999999999999" customHeight="1">
      <c r="A17" s="255">
        <v>10</v>
      </c>
      <c r="B17" s="287">
        <v>1920</v>
      </c>
      <c r="C17" s="288">
        <v>1002</v>
      </c>
      <c r="D17" s="671">
        <v>918</v>
      </c>
      <c r="E17" s="665">
        <v>45</v>
      </c>
      <c r="F17" s="287">
        <v>2838</v>
      </c>
      <c r="G17" s="288">
        <v>1439</v>
      </c>
      <c r="H17" s="671">
        <v>1399</v>
      </c>
      <c r="I17" s="665">
        <v>80</v>
      </c>
      <c r="J17" s="287">
        <v>1577</v>
      </c>
      <c r="K17" s="288">
        <v>710</v>
      </c>
      <c r="L17" s="288">
        <v>867</v>
      </c>
    </row>
    <row r="18" spans="1:12" ht="17.899999999999999" customHeight="1">
      <c r="A18" s="255">
        <v>11</v>
      </c>
      <c r="B18" s="287">
        <v>1981</v>
      </c>
      <c r="C18" s="288">
        <v>1052</v>
      </c>
      <c r="D18" s="671">
        <v>929</v>
      </c>
      <c r="E18" s="665">
        <v>46</v>
      </c>
      <c r="F18" s="287">
        <v>2998</v>
      </c>
      <c r="G18" s="288">
        <v>1561</v>
      </c>
      <c r="H18" s="671">
        <v>1437</v>
      </c>
      <c r="I18" s="665">
        <v>81</v>
      </c>
      <c r="J18" s="287">
        <v>1217</v>
      </c>
      <c r="K18" s="288">
        <v>516</v>
      </c>
      <c r="L18" s="288">
        <v>701</v>
      </c>
    </row>
    <row r="19" spans="1:12" ht="17.899999999999999" customHeight="1">
      <c r="A19" s="255">
        <v>12</v>
      </c>
      <c r="B19" s="287">
        <v>1877</v>
      </c>
      <c r="C19" s="288">
        <v>945</v>
      </c>
      <c r="D19" s="671">
        <v>932</v>
      </c>
      <c r="E19" s="665">
        <v>47</v>
      </c>
      <c r="F19" s="287">
        <v>3117</v>
      </c>
      <c r="G19" s="288">
        <v>1592</v>
      </c>
      <c r="H19" s="671">
        <v>1525</v>
      </c>
      <c r="I19" s="665">
        <v>82</v>
      </c>
      <c r="J19" s="287">
        <v>1081</v>
      </c>
      <c r="K19" s="288">
        <v>488</v>
      </c>
      <c r="L19" s="288">
        <v>593</v>
      </c>
    </row>
    <row r="20" spans="1:12" ht="17.899999999999999" customHeight="1">
      <c r="A20" s="255">
        <v>13</v>
      </c>
      <c r="B20" s="287">
        <v>1978</v>
      </c>
      <c r="C20" s="288">
        <v>1006</v>
      </c>
      <c r="D20" s="671">
        <v>972</v>
      </c>
      <c r="E20" s="665">
        <v>48</v>
      </c>
      <c r="F20" s="287">
        <v>2929</v>
      </c>
      <c r="G20" s="288">
        <v>1517</v>
      </c>
      <c r="H20" s="671">
        <v>1412</v>
      </c>
      <c r="I20" s="665">
        <v>83</v>
      </c>
      <c r="J20" s="287">
        <v>1215</v>
      </c>
      <c r="K20" s="288">
        <v>509</v>
      </c>
      <c r="L20" s="288">
        <v>706</v>
      </c>
    </row>
    <row r="21" spans="1:12" ht="17.899999999999999" customHeight="1">
      <c r="A21" s="651">
        <v>14</v>
      </c>
      <c r="B21" s="652">
        <v>1859</v>
      </c>
      <c r="C21" s="653">
        <v>944</v>
      </c>
      <c r="D21" s="672">
        <v>915</v>
      </c>
      <c r="E21" s="666">
        <v>49</v>
      </c>
      <c r="F21" s="652">
        <v>2887</v>
      </c>
      <c r="G21" s="653">
        <v>1501</v>
      </c>
      <c r="H21" s="672">
        <v>1386</v>
      </c>
      <c r="I21" s="666">
        <v>84</v>
      </c>
      <c r="J21" s="652">
        <v>1095</v>
      </c>
      <c r="K21" s="653">
        <v>450</v>
      </c>
      <c r="L21" s="653">
        <v>645</v>
      </c>
    </row>
    <row r="22" spans="1:12" s="254" customFormat="1" ht="17.899999999999999" customHeight="1">
      <c r="A22" s="654" t="s">
        <v>404</v>
      </c>
      <c r="B22" s="656">
        <v>9226</v>
      </c>
      <c r="C22" s="656">
        <v>4790</v>
      </c>
      <c r="D22" s="674">
        <v>4436</v>
      </c>
      <c r="E22" s="667" t="s">
        <v>405</v>
      </c>
      <c r="F22" s="656">
        <v>12527</v>
      </c>
      <c r="G22" s="656">
        <v>6464</v>
      </c>
      <c r="H22" s="674">
        <v>6063</v>
      </c>
      <c r="I22" s="667" t="s">
        <v>406</v>
      </c>
      <c r="J22" s="656">
        <v>4351</v>
      </c>
      <c r="K22" s="656">
        <v>1564</v>
      </c>
      <c r="L22" s="656">
        <v>2787</v>
      </c>
    </row>
    <row r="23" spans="1:12" ht="17.899999999999999" customHeight="1">
      <c r="A23" s="255">
        <v>15</v>
      </c>
      <c r="B23" s="287">
        <v>1762</v>
      </c>
      <c r="C23" s="288">
        <v>907</v>
      </c>
      <c r="D23" s="671">
        <v>855</v>
      </c>
      <c r="E23" s="665">
        <v>50</v>
      </c>
      <c r="F23" s="287">
        <v>2722</v>
      </c>
      <c r="G23" s="288">
        <v>1443</v>
      </c>
      <c r="H23" s="671">
        <v>1279</v>
      </c>
      <c r="I23" s="665">
        <v>85</v>
      </c>
      <c r="J23" s="287">
        <v>1016</v>
      </c>
      <c r="K23" s="288">
        <v>410</v>
      </c>
      <c r="L23" s="288">
        <v>606</v>
      </c>
    </row>
    <row r="24" spans="1:12" ht="17.899999999999999" customHeight="1">
      <c r="A24" s="255">
        <v>16</v>
      </c>
      <c r="B24" s="287">
        <v>1811</v>
      </c>
      <c r="C24" s="288">
        <v>878</v>
      </c>
      <c r="D24" s="671">
        <v>933</v>
      </c>
      <c r="E24" s="665">
        <v>51</v>
      </c>
      <c r="F24" s="287">
        <v>2568</v>
      </c>
      <c r="G24" s="288">
        <v>1306</v>
      </c>
      <c r="H24" s="671">
        <v>1262</v>
      </c>
      <c r="I24" s="665">
        <v>86</v>
      </c>
      <c r="J24" s="287">
        <v>952</v>
      </c>
      <c r="K24" s="288">
        <v>372</v>
      </c>
      <c r="L24" s="288">
        <v>580</v>
      </c>
    </row>
    <row r="25" spans="1:12" ht="17.899999999999999" customHeight="1">
      <c r="A25" s="255">
        <v>17</v>
      </c>
      <c r="B25" s="287">
        <v>1826</v>
      </c>
      <c r="C25" s="288">
        <v>934</v>
      </c>
      <c r="D25" s="671">
        <v>892</v>
      </c>
      <c r="E25" s="665">
        <v>52</v>
      </c>
      <c r="F25" s="287">
        <v>2567</v>
      </c>
      <c r="G25" s="288">
        <v>1304</v>
      </c>
      <c r="H25" s="671">
        <v>1263</v>
      </c>
      <c r="I25" s="665">
        <v>87</v>
      </c>
      <c r="J25" s="287">
        <v>843</v>
      </c>
      <c r="K25" s="288">
        <v>297</v>
      </c>
      <c r="L25" s="288">
        <v>546</v>
      </c>
    </row>
    <row r="26" spans="1:12" ht="17.899999999999999" customHeight="1">
      <c r="A26" s="255">
        <v>18</v>
      </c>
      <c r="B26" s="287">
        <v>1725</v>
      </c>
      <c r="C26" s="288">
        <v>931</v>
      </c>
      <c r="D26" s="671">
        <v>794</v>
      </c>
      <c r="E26" s="665">
        <v>53</v>
      </c>
      <c r="F26" s="287">
        <v>2599</v>
      </c>
      <c r="G26" s="288">
        <v>1347</v>
      </c>
      <c r="H26" s="671">
        <v>1252</v>
      </c>
      <c r="I26" s="665">
        <v>88</v>
      </c>
      <c r="J26" s="287">
        <v>831</v>
      </c>
      <c r="K26" s="288">
        <v>272</v>
      </c>
      <c r="L26" s="288">
        <v>559</v>
      </c>
    </row>
    <row r="27" spans="1:12" ht="17.899999999999999" customHeight="1">
      <c r="A27" s="651">
        <v>19</v>
      </c>
      <c r="B27" s="652">
        <v>2102</v>
      </c>
      <c r="C27" s="653">
        <v>1140</v>
      </c>
      <c r="D27" s="672">
        <v>962</v>
      </c>
      <c r="E27" s="666">
        <v>54</v>
      </c>
      <c r="F27" s="652">
        <v>2071</v>
      </c>
      <c r="G27" s="653">
        <v>1064</v>
      </c>
      <c r="H27" s="672">
        <v>1007</v>
      </c>
      <c r="I27" s="666">
        <v>89</v>
      </c>
      <c r="J27" s="652">
        <v>709</v>
      </c>
      <c r="K27" s="653">
        <v>213</v>
      </c>
      <c r="L27" s="653">
        <v>496</v>
      </c>
    </row>
    <row r="28" spans="1:12" s="254" customFormat="1" ht="17.899999999999999" customHeight="1">
      <c r="A28" s="654" t="s">
        <v>407</v>
      </c>
      <c r="B28" s="656">
        <v>11262</v>
      </c>
      <c r="C28" s="656">
        <v>6167</v>
      </c>
      <c r="D28" s="674">
        <v>5095</v>
      </c>
      <c r="E28" s="667" t="s">
        <v>408</v>
      </c>
      <c r="F28" s="656">
        <v>10917</v>
      </c>
      <c r="G28" s="656">
        <v>5496</v>
      </c>
      <c r="H28" s="674">
        <v>5421</v>
      </c>
      <c r="I28" s="667" t="s">
        <v>409</v>
      </c>
      <c r="J28" s="655">
        <v>2329</v>
      </c>
      <c r="K28" s="657">
        <v>639</v>
      </c>
      <c r="L28" s="657">
        <v>1690</v>
      </c>
    </row>
    <row r="29" spans="1:12" ht="17.899999999999999" customHeight="1">
      <c r="A29" s="255">
        <v>20</v>
      </c>
      <c r="B29" s="287">
        <v>2176</v>
      </c>
      <c r="C29" s="288">
        <v>1191</v>
      </c>
      <c r="D29" s="671">
        <v>985</v>
      </c>
      <c r="E29" s="665">
        <v>55</v>
      </c>
      <c r="F29" s="287">
        <v>2152</v>
      </c>
      <c r="G29" s="288">
        <v>1102</v>
      </c>
      <c r="H29" s="671">
        <v>1050</v>
      </c>
      <c r="I29" s="676"/>
      <c r="J29" s="290"/>
      <c r="K29" s="290"/>
      <c r="L29" s="290"/>
    </row>
    <row r="30" spans="1:12" ht="17.899999999999999" customHeight="1">
      <c r="A30" s="255">
        <v>21</v>
      </c>
      <c r="B30" s="287">
        <v>2388</v>
      </c>
      <c r="C30" s="288">
        <v>1294</v>
      </c>
      <c r="D30" s="671">
        <v>1094</v>
      </c>
      <c r="E30" s="665">
        <v>56</v>
      </c>
      <c r="F30" s="287">
        <v>2190</v>
      </c>
      <c r="G30" s="288">
        <v>1076</v>
      </c>
      <c r="H30" s="671">
        <v>1114</v>
      </c>
      <c r="I30" s="676" t="s">
        <v>410</v>
      </c>
      <c r="J30" s="286">
        <v>764</v>
      </c>
      <c r="K30" s="290">
        <v>128</v>
      </c>
      <c r="L30" s="290">
        <v>636</v>
      </c>
    </row>
    <row r="31" spans="1:12" ht="17.899999999999999" customHeight="1">
      <c r="A31" s="255">
        <v>22</v>
      </c>
      <c r="B31" s="287">
        <v>2141</v>
      </c>
      <c r="C31" s="288">
        <v>1212</v>
      </c>
      <c r="D31" s="671">
        <v>929</v>
      </c>
      <c r="E31" s="665">
        <v>57</v>
      </c>
      <c r="F31" s="287">
        <v>2149</v>
      </c>
      <c r="G31" s="288">
        <v>1086</v>
      </c>
      <c r="H31" s="671">
        <v>1063</v>
      </c>
      <c r="I31" s="676"/>
      <c r="J31" s="290"/>
      <c r="K31" s="291"/>
      <c r="L31" s="291"/>
    </row>
    <row r="32" spans="1:12" ht="17.899999999999999" customHeight="1">
      <c r="A32" s="255">
        <v>23</v>
      </c>
      <c r="B32" s="287">
        <v>2309</v>
      </c>
      <c r="C32" s="288">
        <v>1256</v>
      </c>
      <c r="D32" s="671">
        <v>1053</v>
      </c>
      <c r="E32" s="665">
        <v>58</v>
      </c>
      <c r="F32" s="287">
        <v>2221</v>
      </c>
      <c r="G32" s="288">
        <v>1130</v>
      </c>
      <c r="H32" s="671">
        <v>1091</v>
      </c>
      <c r="I32" s="677" t="s">
        <v>423</v>
      </c>
      <c r="J32" s="286">
        <v>142</v>
      </c>
      <c r="K32" s="289">
        <v>20</v>
      </c>
      <c r="L32" s="289">
        <v>122</v>
      </c>
    </row>
    <row r="33" spans="1:12" ht="17.899999999999999" customHeight="1">
      <c r="A33" s="651">
        <v>24</v>
      </c>
      <c r="B33" s="652">
        <v>2248</v>
      </c>
      <c r="C33" s="653">
        <v>1214</v>
      </c>
      <c r="D33" s="672">
        <v>1034</v>
      </c>
      <c r="E33" s="666">
        <v>59</v>
      </c>
      <c r="F33" s="652">
        <v>2205</v>
      </c>
      <c r="G33" s="653">
        <v>1102</v>
      </c>
      <c r="H33" s="672">
        <v>1103</v>
      </c>
      <c r="I33" s="676"/>
      <c r="J33" s="290"/>
      <c r="K33" s="290"/>
      <c r="L33" s="290"/>
    </row>
    <row r="34" spans="1:12" s="215" customFormat="1" ht="17.899999999999999" customHeight="1">
      <c r="A34" s="654" t="s">
        <v>412</v>
      </c>
      <c r="B34" s="656">
        <v>10801</v>
      </c>
      <c r="C34" s="656">
        <v>5824</v>
      </c>
      <c r="D34" s="674">
        <v>4977</v>
      </c>
      <c r="E34" s="667" t="s">
        <v>413</v>
      </c>
      <c r="F34" s="656">
        <v>10194</v>
      </c>
      <c r="G34" s="656">
        <v>5009</v>
      </c>
      <c r="H34" s="674">
        <v>5185</v>
      </c>
      <c r="I34" s="676" t="s">
        <v>424</v>
      </c>
      <c r="J34" s="292" t="s">
        <v>425</v>
      </c>
      <c r="K34" s="292" t="s">
        <v>425</v>
      </c>
      <c r="L34" s="292" t="s">
        <v>425</v>
      </c>
    </row>
    <row r="35" spans="1:12" ht="17.899999999999999" customHeight="1">
      <c r="A35" s="255">
        <v>25</v>
      </c>
      <c r="B35" s="287">
        <v>2173</v>
      </c>
      <c r="C35" s="288">
        <v>1186</v>
      </c>
      <c r="D35" s="671">
        <v>987</v>
      </c>
      <c r="E35" s="665">
        <v>60</v>
      </c>
      <c r="F35" s="287">
        <v>2082</v>
      </c>
      <c r="G35" s="288">
        <v>1042</v>
      </c>
      <c r="H35" s="671">
        <v>1040</v>
      </c>
      <c r="I35" s="678"/>
      <c r="J35" s="661"/>
      <c r="K35" s="661"/>
      <c r="L35" s="661"/>
    </row>
    <row r="36" spans="1:12" ht="17.899999999999999" customHeight="1">
      <c r="A36" s="255">
        <v>26</v>
      </c>
      <c r="B36" s="287">
        <v>2213</v>
      </c>
      <c r="C36" s="288">
        <v>1193</v>
      </c>
      <c r="D36" s="671">
        <v>1020</v>
      </c>
      <c r="E36" s="665">
        <v>61</v>
      </c>
      <c r="F36" s="287">
        <v>2045</v>
      </c>
      <c r="G36" s="288">
        <v>1011</v>
      </c>
      <c r="H36" s="671">
        <v>1034</v>
      </c>
      <c r="I36" s="667" t="s">
        <v>415</v>
      </c>
      <c r="J36" s="657">
        <f>SUM(B4,B10,B16,B22,B28,B34,B40,F4,F10,F16,F22,F28,F34,F40,J4,J10,J16,J22,J28,J30,J32,J34)</f>
        <v>188969</v>
      </c>
      <c r="K36" s="657">
        <f>SUM(C4,C10,C16,C22,C28,C34,C40,G4,G10,G16,G22,G28,G34,G40,K4,K10,K16,K22,K28,K30,K32,K34)</f>
        <v>94762</v>
      </c>
      <c r="L36" s="657">
        <f>SUM(D4,D10,D16,D22,D28,D34,D40,H4,H10,H16,H22,H28,H34,H40,L4,L10,L16,L22,L28,L30,L32,L34)</f>
        <v>94207</v>
      </c>
    </row>
    <row r="37" spans="1:12" ht="17.899999999999999" customHeight="1">
      <c r="A37" s="255">
        <v>27</v>
      </c>
      <c r="B37" s="287">
        <v>2173</v>
      </c>
      <c r="C37" s="288">
        <v>1144</v>
      </c>
      <c r="D37" s="671">
        <v>1029</v>
      </c>
      <c r="E37" s="665">
        <v>62</v>
      </c>
      <c r="F37" s="287">
        <v>2104</v>
      </c>
      <c r="G37" s="288">
        <v>1015</v>
      </c>
      <c r="H37" s="671">
        <v>1089</v>
      </c>
      <c r="I37" s="662"/>
      <c r="J37" s="293"/>
      <c r="K37" s="293"/>
      <c r="L37" s="293"/>
    </row>
    <row r="38" spans="1:12" ht="17.899999999999999" customHeight="1">
      <c r="A38" s="255">
        <v>28</v>
      </c>
      <c r="B38" s="287">
        <v>2116</v>
      </c>
      <c r="C38" s="288">
        <v>1173</v>
      </c>
      <c r="D38" s="671">
        <v>943</v>
      </c>
      <c r="E38" s="665">
        <v>63</v>
      </c>
      <c r="F38" s="287">
        <v>1974</v>
      </c>
      <c r="G38" s="288">
        <v>972</v>
      </c>
      <c r="H38" s="671">
        <v>1002</v>
      </c>
      <c r="I38" s="662" t="s">
        <v>426</v>
      </c>
      <c r="J38" s="293">
        <f>SUM(B4,B10,B16)</f>
        <v>27168</v>
      </c>
      <c r="K38" s="293">
        <f>SUM(C4,C10,C16)</f>
        <v>14001</v>
      </c>
      <c r="L38" s="293">
        <f>SUM(D4,D10,D16)</f>
        <v>13167</v>
      </c>
    </row>
    <row r="39" spans="1:12" ht="17.899999999999999" customHeight="1">
      <c r="A39" s="651">
        <v>29</v>
      </c>
      <c r="B39" s="652">
        <v>2126</v>
      </c>
      <c r="C39" s="653">
        <v>1128</v>
      </c>
      <c r="D39" s="672">
        <v>998</v>
      </c>
      <c r="E39" s="666">
        <v>64</v>
      </c>
      <c r="F39" s="652">
        <v>1989</v>
      </c>
      <c r="G39" s="653">
        <v>969</v>
      </c>
      <c r="H39" s="672">
        <v>1020</v>
      </c>
      <c r="I39" s="679" t="s">
        <v>417</v>
      </c>
      <c r="J39" s="296">
        <f>J38/(J36-J34)*100</f>
        <v>14.376961300530775</v>
      </c>
      <c r="K39" s="296">
        <f>K38/(K36-K34)*100</f>
        <v>14.774909773960026</v>
      </c>
      <c r="L39" s="296">
        <f>L38/(L36-L34)*100</f>
        <v>13.976668400437333</v>
      </c>
    </row>
    <row r="40" spans="1:12" s="215" customFormat="1" ht="17.899999999999999" customHeight="1">
      <c r="A40" s="663" t="s">
        <v>418</v>
      </c>
      <c r="B40" s="656">
        <v>11258</v>
      </c>
      <c r="C40" s="656">
        <v>5997</v>
      </c>
      <c r="D40" s="674">
        <v>5261</v>
      </c>
      <c r="E40" s="667" t="s">
        <v>419</v>
      </c>
      <c r="F40" s="656">
        <v>10491</v>
      </c>
      <c r="G40" s="656">
        <v>5131</v>
      </c>
      <c r="H40" s="674">
        <v>5360</v>
      </c>
      <c r="I40" s="662"/>
      <c r="J40" s="293"/>
      <c r="K40" s="293"/>
      <c r="L40" s="293"/>
    </row>
    <row r="41" spans="1:12" ht="17.899999999999999" customHeight="1">
      <c r="A41" s="255">
        <v>30</v>
      </c>
      <c r="B41" s="287">
        <v>2168</v>
      </c>
      <c r="C41" s="288">
        <v>1163</v>
      </c>
      <c r="D41" s="671">
        <v>1005</v>
      </c>
      <c r="E41" s="665">
        <v>65</v>
      </c>
      <c r="F41" s="287">
        <v>2064</v>
      </c>
      <c r="G41" s="288">
        <v>1033</v>
      </c>
      <c r="H41" s="671">
        <v>1031</v>
      </c>
      <c r="I41" s="662" t="s">
        <v>420</v>
      </c>
      <c r="J41" s="293">
        <f>SUM(B22,B28,B34,B40,F4,F10,F16,F22,F28,F34)</f>
        <v>115681</v>
      </c>
      <c r="K41" s="293">
        <f>SUM(C22,C28,C34,C40,G4,G10,G16,G22,G28,G34)</f>
        <v>60294</v>
      </c>
      <c r="L41" s="293">
        <f>SUM(D22,D28,D34,D40,H4,H10,H16,H22,H28,H34)</f>
        <v>55387</v>
      </c>
    </row>
    <row r="42" spans="1:12" ht="17.899999999999999" customHeight="1">
      <c r="A42" s="255">
        <v>31</v>
      </c>
      <c r="B42" s="287">
        <v>2200</v>
      </c>
      <c r="C42" s="288">
        <v>1178</v>
      </c>
      <c r="D42" s="671">
        <v>1022</v>
      </c>
      <c r="E42" s="665">
        <v>66</v>
      </c>
      <c r="F42" s="287">
        <v>1983</v>
      </c>
      <c r="G42" s="288">
        <v>975</v>
      </c>
      <c r="H42" s="671">
        <v>1008</v>
      </c>
      <c r="I42" s="679" t="s">
        <v>417</v>
      </c>
      <c r="J42" s="296">
        <f>J41/(J36-J34)*100</f>
        <v>61.216919177219545</v>
      </c>
      <c r="K42" s="296">
        <f>K41/(K36-K34)*100</f>
        <v>63.626770224351539</v>
      </c>
      <c r="L42" s="296">
        <f>L41/(L36-L34)*100</f>
        <v>58.792871018077207</v>
      </c>
    </row>
    <row r="43" spans="1:12" ht="17.899999999999999" customHeight="1">
      <c r="A43" s="255">
        <v>32</v>
      </c>
      <c r="B43" s="287">
        <v>2367</v>
      </c>
      <c r="C43" s="288">
        <v>1274</v>
      </c>
      <c r="D43" s="671">
        <v>1093</v>
      </c>
      <c r="E43" s="665">
        <v>67</v>
      </c>
      <c r="F43" s="287">
        <v>2086</v>
      </c>
      <c r="G43" s="288">
        <v>1023</v>
      </c>
      <c r="H43" s="671">
        <v>1063</v>
      </c>
      <c r="I43" s="662"/>
      <c r="J43" s="293"/>
      <c r="K43" s="293"/>
      <c r="L43" s="293"/>
    </row>
    <row r="44" spans="1:12" ht="17.899999999999999" customHeight="1">
      <c r="A44" s="255">
        <v>33</v>
      </c>
      <c r="B44" s="287">
        <v>2232</v>
      </c>
      <c r="C44" s="288">
        <v>1167</v>
      </c>
      <c r="D44" s="671">
        <v>1065</v>
      </c>
      <c r="E44" s="665">
        <v>68</v>
      </c>
      <c r="F44" s="287">
        <v>2094</v>
      </c>
      <c r="G44" s="288">
        <v>1011</v>
      </c>
      <c r="H44" s="671">
        <v>1083</v>
      </c>
      <c r="I44" s="662" t="s">
        <v>421</v>
      </c>
      <c r="J44" s="293">
        <f>SUM(F40,J4,J10,J16,J22,J28,J30,J32)</f>
        <v>46120</v>
      </c>
      <c r="K44" s="293">
        <f>SUM(G40,K4,K10,K16,K22,K28,K30,K32)</f>
        <v>20467</v>
      </c>
      <c r="L44" s="293">
        <f>SUM(H40,L4,L10,L16,L22,L28,L30,L32)</f>
        <v>25653</v>
      </c>
    </row>
    <row r="45" spans="1:12" ht="17.899999999999999" customHeight="1" thickBot="1">
      <c r="A45" s="256">
        <v>34</v>
      </c>
      <c r="B45" s="294">
        <v>2291</v>
      </c>
      <c r="C45" s="295">
        <v>1215</v>
      </c>
      <c r="D45" s="675">
        <v>1076</v>
      </c>
      <c r="E45" s="668">
        <v>69</v>
      </c>
      <c r="F45" s="294">
        <v>2264</v>
      </c>
      <c r="G45" s="295">
        <v>1089</v>
      </c>
      <c r="H45" s="675">
        <v>1175</v>
      </c>
      <c r="I45" s="680" t="s">
        <v>417</v>
      </c>
      <c r="J45" s="297">
        <f>J44/(J36-J34)*100</f>
        <v>24.406119522249682</v>
      </c>
      <c r="K45" s="297">
        <f>K44/(K36-K34)*100</f>
        <v>21.598320001688439</v>
      </c>
      <c r="L45" s="297">
        <f>ROUNDUP(L44/(L36-L34)*100,1)</f>
        <v>27.3</v>
      </c>
    </row>
    <row r="46" spans="1:12" ht="17.25" customHeight="1">
      <c r="H46" s="827" t="s">
        <v>713</v>
      </c>
      <c r="I46" s="827"/>
      <c r="J46" s="827"/>
      <c r="K46" s="827"/>
      <c r="L46" s="827"/>
    </row>
  </sheetData>
  <mergeCells count="2">
    <mergeCell ref="A1:L1"/>
    <mergeCell ref="H46:L46"/>
  </mergeCells>
  <phoneticPr fontId="2"/>
  <pageMargins left="0.59055118110236227" right="0.39370078740157483" top="0.70866141732283472" bottom="0.59055118110236227" header="0.31496062992125984" footer="0.51181102362204722"/>
  <pageSetup paperSize="9" scale="95" firstPageNumber="14" orientation="portrait" r:id="rId1"/>
  <headerFooter alignWithMargins="0">
    <evenHeader>&amp;L２　人　　口</evenHeader>
    <evenFooter>&amp;C-　&amp;P　-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E127"/>
  <sheetViews>
    <sheetView tabSelected="1" view="pageBreakPreview" topLeftCell="EG48" zoomScale="264" zoomScaleNormal="100" zoomScaleSheetLayoutView="264" workbookViewId="0">
      <selection activeCell="EK30" sqref="EK30:EL30"/>
    </sheetView>
  </sheetViews>
  <sheetFormatPr defaultColWidth="9" defaultRowHeight="13"/>
  <cols>
    <col min="1" max="1" width="11.90625" style="462" customWidth="1"/>
    <col min="2" max="2" width="7" style="469" customWidth="1"/>
    <col min="3" max="7" width="6.90625" style="469" customWidth="1"/>
    <col min="8" max="8" width="7.26953125" style="469" customWidth="1"/>
    <col min="9" max="13" width="6.90625" style="469" customWidth="1"/>
    <col min="14" max="14" width="11.90625" style="462" customWidth="1"/>
    <col min="15" max="15" width="7" style="469" customWidth="1"/>
    <col min="16" max="26" width="6.90625" style="469" customWidth="1"/>
    <col min="27" max="27" width="11.90625" style="462" customWidth="1"/>
    <col min="28" max="28" width="7" style="469" customWidth="1"/>
    <col min="29" max="39" width="6.90625" style="469" customWidth="1"/>
    <col min="40" max="40" width="11.90625" style="462" customWidth="1"/>
    <col min="41" max="41" width="7" style="469" customWidth="1"/>
    <col min="42" max="52" width="6.90625" style="469" customWidth="1"/>
    <col min="53" max="53" width="11.90625" style="462" customWidth="1"/>
    <col min="54" max="54" width="7" style="469" customWidth="1"/>
    <col min="55" max="56" width="6.90625" style="469" customWidth="1"/>
    <col min="57" max="57" width="8" style="469" customWidth="1"/>
    <col min="58" max="65" width="6.90625" style="469" customWidth="1"/>
    <col min="66" max="66" width="11.90625" style="462" customWidth="1"/>
    <col min="67" max="67" width="7" style="469" customWidth="1"/>
    <col min="68" max="78" width="6.90625" style="469" customWidth="1"/>
    <col min="79" max="79" width="11.90625" style="462" customWidth="1"/>
    <col min="80" max="80" width="7" style="469" customWidth="1"/>
    <col min="81" max="91" width="6.90625" style="469" customWidth="1"/>
    <col min="92" max="92" width="11.90625" style="462" customWidth="1"/>
    <col min="93" max="93" width="7" style="469" customWidth="1"/>
    <col min="94" max="100" width="6.90625" style="469" customWidth="1"/>
    <col min="101" max="101" width="7.453125" style="469" customWidth="1"/>
    <col min="102" max="104" width="6.90625" style="469" customWidth="1"/>
    <col min="105" max="105" width="11.90625" style="462" customWidth="1"/>
    <col min="106" max="106" width="7" style="469" customWidth="1"/>
    <col min="107" max="108" width="6.90625" style="469" customWidth="1"/>
    <col min="109" max="110" width="6.90625" style="501" customWidth="1"/>
    <col min="111" max="117" width="6.90625" style="469" customWidth="1"/>
    <col min="118" max="118" width="11.90625" style="462" customWidth="1"/>
    <col min="119" max="119" width="7" style="469" customWidth="1"/>
    <col min="120" max="120" width="6.90625" style="501" customWidth="1"/>
    <col min="121" max="130" width="6.90625" style="469" customWidth="1"/>
    <col min="131" max="131" width="11.90625" style="462" customWidth="1"/>
    <col min="132" max="133" width="7.453125" style="469" customWidth="1"/>
    <col min="134" max="134" width="6.90625" style="469" customWidth="1"/>
    <col min="135" max="136" width="8.08984375" style="469" customWidth="1"/>
    <col min="137" max="140" width="6.90625" style="469" customWidth="1"/>
    <col min="141" max="141" width="5.36328125" style="469" customWidth="1"/>
    <col min="142" max="142" width="5.7265625" style="469" customWidth="1"/>
    <col min="143" max="143" width="6.90625" style="469" customWidth="1"/>
    <col min="144" max="144" width="11.90625" style="462" customWidth="1"/>
    <col min="145" max="145" width="7" style="469" customWidth="1"/>
    <col min="146" max="156" width="6.90625" style="469" customWidth="1"/>
    <col min="157" max="16384" width="9" style="463"/>
  </cols>
  <sheetData>
    <row r="1" spans="1:161" s="454" customFormat="1" ht="18.75" customHeight="1">
      <c r="A1" s="828" t="s">
        <v>427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 t="s">
        <v>428</v>
      </c>
      <c r="O1" s="828"/>
      <c r="P1" s="828"/>
      <c r="Q1" s="828"/>
      <c r="R1" s="828"/>
      <c r="S1" s="828"/>
      <c r="T1" s="828"/>
      <c r="U1" s="828"/>
      <c r="V1" s="828"/>
      <c r="W1" s="828"/>
      <c r="X1" s="828"/>
      <c r="Y1" s="828"/>
      <c r="Z1" s="828"/>
      <c r="AA1" s="828" t="s">
        <v>429</v>
      </c>
      <c r="AB1" s="828"/>
      <c r="AC1" s="828"/>
      <c r="AD1" s="828"/>
      <c r="AE1" s="828"/>
      <c r="AF1" s="828"/>
      <c r="AG1" s="828"/>
      <c r="AH1" s="828"/>
      <c r="AI1" s="828"/>
      <c r="AJ1" s="828"/>
      <c r="AK1" s="828"/>
      <c r="AL1" s="828"/>
      <c r="AM1" s="828"/>
      <c r="AN1" s="828" t="s">
        <v>430</v>
      </c>
      <c r="AO1" s="828"/>
      <c r="AP1" s="828"/>
      <c r="AQ1" s="828"/>
      <c r="AR1" s="828"/>
      <c r="AS1" s="828"/>
      <c r="AT1" s="828"/>
      <c r="AU1" s="828"/>
      <c r="AV1" s="828"/>
      <c r="AW1" s="828"/>
      <c r="AX1" s="828"/>
      <c r="AY1" s="828"/>
      <c r="AZ1" s="828"/>
      <c r="BA1" s="828" t="s">
        <v>431</v>
      </c>
      <c r="BB1" s="828"/>
      <c r="BC1" s="828"/>
      <c r="BD1" s="828"/>
      <c r="BE1" s="828"/>
      <c r="BF1" s="828"/>
      <c r="BG1" s="828"/>
      <c r="BH1" s="828"/>
      <c r="BI1" s="828"/>
      <c r="BJ1" s="828"/>
      <c r="BK1" s="828"/>
      <c r="BL1" s="828"/>
      <c r="BM1" s="828"/>
      <c r="BN1" s="828" t="s">
        <v>432</v>
      </c>
      <c r="BO1" s="828"/>
      <c r="BP1" s="828"/>
      <c r="BQ1" s="828"/>
      <c r="BR1" s="828"/>
      <c r="BS1" s="828"/>
      <c r="BT1" s="828"/>
      <c r="BU1" s="828"/>
      <c r="BV1" s="828"/>
      <c r="BW1" s="828"/>
      <c r="BX1" s="828"/>
      <c r="BY1" s="828"/>
      <c r="BZ1" s="828"/>
      <c r="CA1" s="828" t="s">
        <v>433</v>
      </c>
      <c r="CB1" s="828"/>
      <c r="CC1" s="828"/>
      <c r="CD1" s="828"/>
      <c r="CE1" s="828"/>
      <c r="CF1" s="828"/>
      <c r="CG1" s="828"/>
      <c r="CH1" s="828"/>
      <c r="CI1" s="828"/>
      <c r="CJ1" s="828"/>
      <c r="CK1" s="828"/>
      <c r="CL1" s="828"/>
      <c r="CM1" s="828"/>
      <c r="CN1" s="828" t="s">
        <v>434</v>
      </c>
      <c r="CO1" s="828"/>
      <c r="CP1" s="828"/>
      <c r="CQ1" s="828"/>
      <c r="CR1" s="828"/>
      <c r="CS1" s="828"/>
      <c r="CT1" s="828"/>
      <c r="CU1" s="828"/>
      <c r="CV1" s="828"/>
      <c r="CW1" s="828"/>
      <c r="CX1" s="828"/>
      <c r="CY1" s="828"/>
      <c r="CZ1" s="828"/>
      <c r="DA1" s="828" t="s">
        <v>435</v>
      </c>
      <c r="DB1" s="828"/>
      <c r="DC1" s="828"/>
      <c r="DD1" s="828"/>
      <c r="DE1" s="828"/>
      <c r="DF1" s="828"/>
      <c r="DG1" s="828"/>
      <c r="DH1" s="828"/>
      <c r="DI1" s="828"/>
      <c r="DJ1" s="828"/>
      <c r="DK1" s="828"/>
      <c r="DL1" s="828"/>
      <c r="DM1" s="828"/>
      <c r="DN1" s="828" t="s">
        <v>436</v>
      </c>
      <c r="DO1" s="828"/>
      <c r="DP1" s="828"/>
      <c r="DQ1" s="828"/>
      <c r="DR1" s="828"/>
      <c r="DS1" s="828"/>
      <c r="DT1" s="828"/>
      <c r="DU1" s="828"/>
      <c r="DV1" s="828"/>
      <c r="DW1" s="828"/>
      <c r="DX1" s="828"/>
      <c r="DY1" s="828"/>
      <c r="DZ1" s="828"/>
      <c r="EA1" s="828" t="s">
        <v>437</v>
      </c>
      <c r="EB1" s="828"/>
      <c r="EC1" s="828"/>
      <c r="ED1" s="828"/>
      <c r="EE1" s="828"/>
      <c r="EF1" s="828"/>
      <c r="EG1" s="828"/>
      <c r="EH1" s="828"/>
      <c r="EI1" s="828"/>
      <c r="EJ1" s="828"/>
      <c r="EK1" s="828"/>
      <c r="EL1" s="828"/>
      <c r="EM1" s="828"/>
      <c r="EN1" s="829"/>
      <c r="EO1" s="829"/>
      <c r="EP1" s="829"/>
      <c r="EQ1" s="829"/>
      <c r="ER1" s="829"/>
      <c r="ES1" s="829"/>
      <c r="ET1" s="829"/>
      <c r="EU1" s="829"/>
      <c r="EV1" s="829"/>
      <c r="EW1" s="829"/>
      <c r="EX1" s="829"/>
      <c r="EY1" s="829"/>
      <c r="EZ1" s="829"/>
      <c r="FA1" s="453"/>
      <c r="FB1" s="453"/>
    </row>
    <row r="2" spans="1:161" s="459" customFormat="1" ht="18.75" customHeight="1" thickBot="1">
      <c r="A2" s="505"/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6" t="s">
        <v>438</v>
      </c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6" t="s">
        <v>438</v>
      </c>
      <c r="AA2" s="507"/>
      <c r="AB2" s="504"/>
      <c r="AC2" s="504"/>
      <c r="AD2" s="504"/>
      <c r="AE2" s="504"/>
      <c r="AF2" s="504"/>
      <c r="AG2" s="504"/>
      <c r="AH2" s="504"/>
      <c r="AI2" s="504"/>
      <c r="AJ2" s="506" t="s">
        <v>438</v>
      </c>
      <c r="AK2" s="498"/>
      <c r="AL2" s="498"/>
      <c r="AM2" s="498"/>
      <c r="AN2" s="507"/>
      <c r="AO2" s="504"/>
      <c r="AP2" s="504"/>
      <c r="AQ2" s="504"/>
      <c r="AR2" s="504"/>
      <c r="AS2" s="504"/>
      <c r="AT2" s="504"/>
      <c r="AU2" s="504"/>
      <c r="AV2" s="504"/>
      <c r="AW2" s="504"/>
      <c r="AX2" s="504"/>
      <c r="AY2" s="506"/>
      <c r="AZ2" s="506" t="s">
        <v>438</v>
      </c>
      <c r="BA2" s="507"/>
      <c r="BB2" s="504"/>
      <c r="BC2" s="504"/>
      <c r="BD2" s="502"/>
      <c r="BE2" s="502" t="s">
        <v>438</v>
      </c>
      <c r="BF2" s="498"/>
      <c r="BG2" s="498"/>
      <c r="BH2" s="498"/>
      <c r="BI2" s="498"/>
      <c r="BJ2" s="498"/>
      <c r="BK2" s="502"/>
      <c r="BL2" s="498"/>
      <c r="BM2" s="498"/>
      <c r="BN2" s="507"/>
      <c r="BO2" s="504"/>
      <c r="BP2" s="504"/>
      <c r="BQ2" s="504"/>
      <c r="BR2" s="504"/>
      <c r="BS2" s="504"/>
      <c r="BT2" s="504"/>
      <c r="BU2" s="504"/>
      <c r="BV2" s="504"/>
      <c r="BW2" s="504"/>
      <c r="BX2" s="506"/>
      <c r="BY2" s="498"/>
      <c r="BZ2" s="506" t="s">
        <v>438</v>
      </c>
      <c r="CA2" s="507"/>
      <c r="CB2" s="504"/>
      <c r="CC2" s="504"/>
      <c r="CD2" s="504"/>
      <c r="CE2" s="506" t="s">
        <v>438</v>
      </c>
      <c r="CF2" s="498"/>
      <c r="CG2" s="498"/>
      <c r="CH2" s="498"/>
      <c r="CI2" s="498"/>
      <c r="CJ2" s="498"/>
      <c r="CK2" s="498"/>
      <c r="CL2" s="498"/>
      <c r="CM2" s="502"/>
      <c r="CN2" s="508"/>
      <c r="CO2" s="498"/>
      <c r="CP2" s="498"/>
      <c r="CQ2" s="498"/>
      <c r="CR2" s="498"/>
      <c r="CS2" s="498"/>
      <c r="CT2" s="498"/>
      <c r="CU2" s="498"/>
      <c r="CV2" s="498"/>
      <c r="CW2" s="498"/>
      <c r="CX2" s="498"/>
      <c r="CY2" s="498"/>
      <c r="CZ2" s="506" t="s">
        <v>438</v>
      </c>
      <c r="DA2" s="508"/>
      <c r="DB2" s="498"/>
      <c r="DC2" s="498"/>
      <c r="DD2" s="498"/>
      <c r="DE2" s="498"/>
      <c r="DF2" s="502" t="s">
        <v>438</v>
      </c>
      <c r="DG2" s="498"/>
      <c r="DH2" s="498"/>
      <c r="DI2" s="498"/>
      <c r="DJ2" s="498"/>
      <c r="DK2" s="498"/>
      <c r="DL2" s="498"/>
      <c r="DM2" s="498"/>
      <c r="DN2" s="507"/>
      <c r="DO2" s="504"/>
      <c r="DP2" s="504"/>
      <c r="DQ2" s="504"/>
      <c r="DR2" s="504"/>
      <c r="DS2" s="504"/>
      <c r="DT2" s="504"/>
      <c r="DU2" s="504"/>
      <c r="DV2" s="504"/>
      <c r="DW2" s="506"/>
      <c r="DX2" s="498"/>
      <c r="DY2" s="498"/>
      <c r="DZ2" s="506" t="s">
        <v>438</v>
      </c>
      <c r="EA2" s="507"/>
      <c r="EB2" s="504"/>
      <c r="EC2" s="504"/>
      <c r="ED2" s="504"/>
      <c r="EE2" s="504"/>
      <c r="EF2" s="504"/>
      <c r="EG2" s="506" t="s">
        <v>438</v>
      </c>
      <c r="EH2" s="498"/>
      <c r="EI2" s="498"/>
      <c r="EJ2" s="498"/>
      <c r="EK2" s="498"/>
      <c r="EL2" s="498"/>
      <c r="EM2" s="498"/>
      <c r="EN2" s="457"/>
      <c r="EO2" s="455"/>
      <c r="EP2" s="455"/>
      <c r="EQ2" s="455"/>
      <c r="ER2" s="455"/>
      <c r="ES2" s="455"/>
      <c r="ET2" s="455"/>
      <c r="EU2" s="455"/>
      <c r="EV2" s="455"/>
      <c r="EW2" s="455"/>
      <c r="EX2" s="455"/>
      <c r="EY2" s="455"/>
      <c r="EZ2" s="456"/>
      <c r="FA2" s="458"/>
      <c r="FB2" s="458"/>
    </row>
    <row r="3" spans="1:161" ht="15" customHeight="1">
      <c r="A3" s="509" t="s">
        <v>439</v>
      </c>
      <c r="B3" s="830" t="s">
        <v>440</v>
      </c>
      <c r="C3" s="832" t="s">
        <v>441</v>
      </c>
      <c r="D3" s="832" t="s">
        <v>442</v>
      </c>
      <c r="E3" s="832" t="s">
        <v>443</v>
      </c>
      <c r="F3" s="832" t="s">
        <v>444</v>
      </c>
      <c r="G3" s="832" t="s">
        <v>445</v>
      </c>
      <c r="H3" s="832" t="s">
        <v>446</v>
      </c>
      <c r="I3" s="832" t="s">
        <v>447</v>
      </c>
      <c r="J3" s="832" t="s">
        <v>448</v>
      </c>
      <c r="K3" s="832" t="s">
        <v>449</v>
      </c>
      <c r="L3" s="832" t="s">
        <v>450</v>
      </c>
      <c r="M3" s="834" t="s">
        <v>451</v>
      </c>
      <c r="N3" s="509" t="s">
        <v>439</v>
      </c>
      <c r="O3" s="830" t="s">
        <v>558</v>
      </c>
      <c r="P3" s="926" t="s">
        <v>559</v>
      </c>
      <c r="Q3" s="830" t="s">
        <v>452</v>
      </c>
      <c r="R3" s="832" t="s">
        <v>453</v>
      </c>
      <c r="S3" s="894" t="s">
        <v>454</v>
      </c>
      <c r="T3" s="837"/>
      <c r="U3" s="928"/>
      <c r="V3" s="929" t="s">
        <v>455</v>
      </c>
      <c r="W3" s="894" t="s">
        <v>456</v>
      </c>
      <c r="X3" s="837"/>
      <c r="Y3" s="837"/>
      <c r="Z3" s="837"/>
      <c r="AA3" s="509" t="s">
        <v>439</v>
      </c>
      <c r="AB3" s="888" t="s">
        <v>564</v>
      </c>
      <c r="AC3" s="894" t="s">
        <v>565</v>
      </c>
      <c r="AD3" s="846" t="s">
        <v>457</v>
      </c>
      <c r="AE3" s="847"/>
      <c r="AF3" s="847"/>
      <c r="AG3" s="847"/>
      <c r="AH3" s="847"/>
      <c r="AI3" s="848"/>
      <c r="AJ3" s="846" t="s">
        <v>458</v>
      </c>
      <c r="AK3" s="931"/>
      <c r="AL3" s="932" t="s">
        <v>459</v>
      </c>
      <c r="AM3" s="510"/>
      <c r="AN3" s="509" t="s">
        <v>439</v>
      </c>
      <c r="AO3" s="844" t="s">
        <v>460</v>
      </c>
      <c r="AP3" s="845"/>
      <c r="AQ3" s="845"/>
      <c r="AR3" s="846" t="s">
        <v>461</v>
      </c>
      <c r="AS3" s="847"/>
      <c r="AT3" s="847"/>
      <c r="AU3" s="847"/>
      <c r="AV3" s="847"/>
      <c r="AW3" s="847"/>
      <c r="AX3" s="848"/>
      <c r="AY3" s="846" t="s">
        <v>462</v>
      </c>
      <c r="AZ3" s="847"/>
      <c r="BA3" s="509" t="s">
        <v>439</v>
      </c>
      <c r="BB3" s="836" t="s">
        <v>463</v>
      </c>
      <c r="BC3" s="837"/>
      <c r="BD3" s="838"/>
      <c r="BE3" s="839" t="s">
        <v>464</v>
      </c>
      <c r="BF3" s="841"/>
      <c r="BG3" s="842"/>
      <c r="BH3" s="842"/>
      <c r="BI3" s="842"/>
      <c r="BJ3" s="842"/>
      <c r="BK3" s="843"/>
      <c r="BL3" s="841"/>
      <c r="BM3" s="510"/>
      <c r="BN3" s="511" t="s">
        <v>439</v>
      </c>
      <c r="BO3" s="830" t="s">
        <v>465</v>
      </c>
      <c r="BP3" s="832" t="s">
        <v>466</v>
      </c>
      <c r="BQ3" s="832" t="s">
        <v>467</v>
      </c>
      <c r="BR3" s="832" t="s">
        <v>468</v>
      </c>
      <c r="BS3" s="832" t="s">
        <v>469</v>
      </c>
      <c r="BT3" s="832" t="s">
        <v>470</v>
      </c>
      <c r="BU3" s="832" t="s">
        <v>471</v>
      </c>
      <c r="BV3" s="832" t="s">
        <v>472</v>
      </c>
      <c r="BW3" s="832" t="s">
        <v>473</v>
      </c>
      <c r="BX3" s="832" t="s">
        <v>474</v>
      </c>
      <c r="BY3" s="832" t="s">
        <v>475</v>
      </c>
      <c r="BZ3" s="834" t="s">
        <v>476</v>
      </c>
      <c r="CA3" s="511" t="s">
        <v>439</v>
      </c>
      <c r="CB3" s="851" t="s">
        <v>477</v>
      </c>
      <c r="CC3" s="845" t="s">
        <v>478</v>
      </c>
      <c r="CD3" s="853"/>
      <c r="CE3" s="854" t="s">
        <v>479</v>
      </c>
      <c r="CF3" s="512"/>
      <c r="CG3" s="512"/>
      <c r="CH3" s="512"/>
      <c r="CI3" s="512"/>
      <c r="CJ3" s="512"/>
      <c r="CK3" s="512"/>
      <c r="CL3" s="512"/>
      <c r="CM3" s="512"/>
      <c r="CN3" s="511" t="s">
        <v>439</v>
      </c>
      <c r="CO3" s="830" t="s">
        <v>480</v>
      </c>
      <c r="CP3" s="832" t="s">
        <v>481</v>
      </c>
      <c r="CQ3" s="832" t="s">
        <v>482</v>
      </c>
      <c r="CR3" s="832" t="s">
        <v>483</v>
      </c>
      <c r="CS3" s="832" t="s">
        <v>484</v>
      </c>
      <c r="CT3" s="832" t="s">
        <v>485</v>
      </c>
      <c r="CU3" s="832" t="s">
        <v>486</v>
      </c>
      <c r="CV3" s="834" t="s">
        <v>487</v>
      </c>
      <c r="CW3" s="832" t="s">
        <v>488</v>
      </c>
      <c r="CX3" s="832" t="s">
        <v>489</v>
      </c>
      <c r="CY3" s="832" t="s">
        <v>490</v>
      </c>
      <c r="CZ3" s="863" t="s">
        <v>491</v>
      </c>
      <c r="DA3" s="511" t="s">
        <v>439</v>
      </c>
      <c r="DB3" s="856" t="s">
        <v>492</v>
      </c>
      <c r="DC3" s="832" t="s">
        <v>493</v>
      </c>
      <c r="DD3" s="832" t="s">
        <v>494</v>
      </c>
      <c r="DE3" s="858" t="s">
        <v>495</v>
      </c>
      <c r="DF3" s="860" t="s">
        <v>496</v>
      </c>
      <c r="DG3" s="842"/>
      <c r="DH3" s="842"/>
      <c r="DI3" s="842"/>
      <c r="DJ3" s="842"/>
      <c r="DK3" s="842"/>
      <c r="DL3" s="842"/>
      <c r="DM3" s="842"/>
      <c r="DN3" s="511" t="s">
        <v>439</v>
      </c>
      <c r="DO3" s="830" t="s">
        <v>497</v>
      </c>
      <c r="DP3" s="832" t="s">
        <v>498</v>
      </c>
      <c r="DQ3" s="832" t="s">
        <v>499</v>
      </c>
      <c r="DR3" s="832" t="s">
        <v>500</v>
      </c>
      <c r="DS3" s="832" t="s">
        <v>501</v>
      </c>
      <c r="DT3" s="832" t="s">
        <v>502</v>
      </c>
      <c r="DU3" s="832" t="s">
        <v>503</v>
      </c>
      <c r="DV3" s="832" t="s">
        <v>504</v>
      </c>
      <c r="DW3" s="834" t="s">
        <v>505</v>
      </c>
      <c r="DX3" s="874"/>
      <c r="DY3" s="874"/>
      <c r="DZ3" s="874"/>
      <c r="EA3" s="511" t="s">
        <v>439</v>
      </c>
      <c r="EB3" s="875" t="s">
        <v>506</v>
      </c>
      <c r="EC3" s="877" t="s">
        <v>507</v>
      </c>
      <c r="ED3" s="877" t="s">
        <v>508</v>
      </c>
      <c r="EE3" s="867" t="s">
        <v>509</v>
      </c>
      <c r="EF3" s="867" t="s">
        <v>510</v>
      </c>
      <c r="EG3" s="869" t="s">
        <v>511</v>
      </c>
      <c r="EH3" s="871"/>
      <c r="EI3" s="871"/>
      <c r="EJ3" s="841"/>
      <c r="EK3" s="513"/>
      <c r="EL3" s="514"/>
      <c r="EM3" s="514"/>
      <c r="EN3" s="460"/>
      <c r="EO3" s="460"/>
      <c r="EP3" s="460"/>
      <c r="EQ3" s="461"/>
      <c r="ER3" s="865"/>
      <c r="ES3" s="865"/>
      <c r="ET3" s="865"/>
      <c r="EU3" s="866"/>
      <c r="EV3" s="866"/>
      <c r="EW3" s="866"/>
      <c r="EX3" s="866"/>
      <c r="EY3" s="866"/>
      <c r="EZ3" s="866"/>
      <c r="FA3" s="866"/>
      <c r="FB3" s="866"/>
      <c r="FC3" s="866"/>
      <c r="FD3" s="462"/>
      <c r="FE3" s="462"/>
    </row>
    <row r="4" spans="1:161" ht="15" customHeight="1">
      <c r="A4" s="515" t="s">
        <v>512</v>
      </c>
      <c r="B4" s="831"/>
      <c r="C4" s="833"/>
      <c r="D4" s="833"/>
      <c r="E4" s="833"/>
      <c r="F4" s="833"/>
      <c r="G4" s="833"/>
      <c r="H4" s="833"/>
      <c r="I4" s="833"/>
      <c r="J4" s="833"/>
      <c r="K4" s="833"/>
      <c r="L4" s="833"/>
      <c r="M4" s="835"/>
      <c r="N4" s="515" t="s">
        <v>512</v>
      </c>
      <c r="O4" s="831"/>
      <c r="P4" s="927"/>
      <c r="Q4" s="831"/>
      <c r="R4" s="833"/>
      <c r="S4" s="444" t="s">
        <v>513</v>
      </c>
      <c r="T4" s="444" t="s">
        <v>514</v>
      </c>
      <c r="U4" s="444" t="s">
        <v>515</v>
      </c>
      <c r="V4" s="849"/>
      <c r="W4" s="444" t="s">
        <v>516</v>
      </c>
      <c r="X4" s="444" t="s">
        <v>517</v>
      </c>
      <c r="Y4" s="444" t="s">
        <v>518</v>
      </c>
      <c r="Z4" s="682" t="s">
        <v>519</v>
      </c>
      <c r="AA4" s="515" t="s">
        <v>512</v>
      </c>
      <c r="AB4" s="889"/>
      <c r="AC4" s="895"/>
      <c r="AD4" s="445" t="s">
        <v>516</v>
      </c>
      <c r="AE4" s="445" t="s">
        <v>522</v>
      </c>
      <c r="AF4" s="445" t="s">
        <v>523</v>
      </c>
      <c r="AG4" s="445" t="s">
        <v>524</v>
      </c>
      <c r="AH4" s="445" t="s">
        <v>525</v>
      </c>
      <c r="AI4" s="445" t="s">
        <v>526</v>
      </c>
      <c r="AJ4" s="445" t="s">
        <v>516</v>
      </c>
      <c r="AK4" s="683" t="s">
        <v>527</v>
      </c>
      <c r="AL4" s="933"/>
      <c r="AM4" s="510"/>
      <c r="AN4" s="515" t="s">
        <v>512</v>
      </c>
      <c r="AO4" s="257" t="s">
        <v>528</v>
      </c>
      <c r="AP4" s="445" t="s">
        <v>529</v>
      </c>
      <c r="AQ4" s="445" t="s">
        <v>530</v>
      </c>
      <c r="AR4" s="258" t="s">
        <v>516</v>
      </c>
      <c r="AS4" s="445" t="s">
        <v>527</v>
      </c>
      <c r="AT4" s="445" t="s">
        <v>531</v>
      </c>
      <c r="AU4" s="445" t="s">
        <v>532</v>
      </c>
      <c r="AV4" s="445" t="s">
        <v>533</v>
      </c>
      <c r="AW4" s="445" t="s">
        <v>528</v>
      </c>
      <c r="AX4" s="445" t="s">
        <v>529</v>
      </c>
      <c r="AY4" s="445" t="s">
        <v>516</v>
      </c>
      <c r="AZ4" s="452" t="s">
        <v>522</v>
      </c>
      <c r="BA4" s="515" t="s">
        <v>512</v>
      </c>
      <c r="BB4" s="451" t="s">
        <v>534</v>
      </c>
      <c r="BC4" s="451" t="s">
        <v>535</v>
      </c>
      <c r="BD4" s="686" t="s">
        <v>536</v>
      </c>
      <c r="BE4" s="840"/>
      <c r="BF4" s="841"/>
      <c r="BG4" s="843"/>
      <c r="BH4" s="843"/>
      <c r="BI4" s="843"/>
      <c r="BJ4" s="843"/>
      <c r="BK4" s="843"/>
      <c r="BL4" s="841"/>
      <c r="BM4" s="510"/>
      <c r="BN4" s="515" t="s">
        <v>512</v>
      </c>
      <c r="BO4" s="850"/>
      <c r="BP4" s="849"/>
      <c r="BQ4" s="849"/>
      <c r="BR4" s="849"/>
      <c r="BS4" s="849"/>
      <c r="BT4" s="849"/>
      <c r="BU4" s="849"/>
      <c r="BV4" s="849"/>
      <c r="BW4" s="849"/>
      <c r="BX4" s="849"/>
      <c r="BY4" s="849"/>
      <c r="BZ4" s="835"/>
      <c r="CA4" s="515" t="s">
        <v>512</v>
      </c>
      <c r="CB4" s="852"/>
      <c r="CC4" s="445" t="s">
        <v>516</v>
      </c>
      <c r="CD4" s="683" t="s">
        <v>537</v>
      </c>
      <c r="CE4" s="855"/>
      <c r="CF4" s="516"/>
      <c r="CG4" s="516"/>
      <c r="CH4" s="516"/>
      <c r="CI4" s="516"/>
      <c r="CJ4" s="516"/>
      <c r="CK4" s="516"/>
      <c r="CL4" s="517"/>
      <c r="CM4" s="518"/>
      <c r="CN4" s="515" t="s">
        <v>512</v>
      </c>
      <c r="CO4" s="831"/>
      <c r="CP4" s="833"/>
      <c r="CQ4" s="833"/>
      <c r="CR4" s="833"/>
      <c r="CS4" s="849"/>
      <c r="CT4" s="849"/>
      <c r="CU4" s="849"/>
      <c r="CV4" s="862"/>
      <c r="CW4" s="849"/>
      <c r="CX4" s="849"/>
      <c r="CY4" s="849"/>
      <c r="CZ4" s="864"/>
      <c r="DA4" s="515" t="s">
        <v>512</v>
      </c>
      <c r="DB4" s="857"/>
      <c r="DC4" s="849"/>
      <c r="DD4" s="849"/>
      <c r="DE4" s="859"/>
      <c r="DF4" s="861"/>
      <c r="DG4" s="843"/>
      <c r="DH4" s="843"/>
      <c r="DI4" s="843"/>
      <c r="DJ4" s="843"/>
      <c r="DK4" s="843"/>
      <c r="DL4" s="843"/>
      <c r="DM4" s="843"/>
      <c r="DN4" s="515" t="s">
        <v>512</v>
      </c>
      <c r="DO4" s="850"/>
      <c r="DP4" s="849"/>
      <c r="DQ4" s="849"/>
      <c r="DR4" s="849"/>
      <c r="DS4" s="849"/>
      <c r="DT4" s="849"/>
      <c r="DU4" s="849"/>
      <c r="DV4" s="849"/>
      <c r="DW4" s="259" t="s">
        <v>538</v>
      </c>
      <c r="DX4" s="445" t="s">
        <v>539</v>
      </c>
      <c r="DY4" s="445" t="s">
        <v>540</v>
      </c>
      <c r="DZ4" s="452" t="s">
        <v>541</v>
      </c>
      <c r="EA4" s="515" t="s">
        <v>512</v>
      </c>
      <c r="EB4" s="876"/>
      <c r="EC4" s="878"/>
      <c r="ED4" s="878"/>
      <c r="EE4" s="868"/>
      <c r="EF4" s="868"/>
      <c r="EG4" s="870"/>
      <c r="EH4" s="872"/>
      <c r="EI4" s="872"/>
      <c r="EJ4" s="873"/>
      <c r="EK4" s="513"/>
      <c r="EL4" s="519"/>
      <c r="EM4" s="519"/>
      <c r="EN4" s="467"/>
      <c r="EO4" s="467"/>
      <c r="EP4" s="467"/>
      <c r="EQ4" s="468"/>
      <c r="ER4" s="865"/>
      <c r="ES4" s="865"/>
      <c r="ET4" s="865"/>
      <c r="EU4" s="464"/>
      <c r="EV4" s="464"/>
      <c r="EW4" s="464"/>
      <c r="EX4" s="464"/>
      <c r="EY4" s="464"/>
      <c r="EZ4" s="464"/>
      <c r="FA4" s="464"/>
      <c r="FB4" s="465"/>
      <c r="FC4" s="466"/>
      <c r="FD4" s="462"/>
      <c r="FE4" s="462"/>
    </row>
    <row r="5" spans="1:161" ht="16.5" customHeight="1">
      <c r="A5" s="520" t="s">
        <v>542</v>
      </c>
      <c r="B5" s="260">
        <v>40</v>
      </c>
      <c r="C5" s="260">
        <v>49</v>
      </c>
      <c r="D5" s="260">
        <v>30</v>
      </c>
      <c r="E5" s="260">
        <v>31</v>
      </c>
      <c r="F5" s="260">
        <v>56</v>
      </c>
      <c r="G5" s="260">
        <v>5</v>
      </c>
      <c r="H5" s="260">
        <v>57</v>
      </c>
      <c r="I5" s="260">
        <v>15</v>
      </c>
      <c r="J5" s="260">
        <v>122</v>
      </c>
      <c r="K5" s="260">
        <v>15</v>
      </c>
      <c r="L5" s="260">
        <v>5</v>
      </c>
      <c r="M5" s="260">
        <v>35</v>
      </c>
      <c r="N5" s="520" t="s">
        <v>542</v>
      </c>
      <c r="O5" s="260">
        <v>3</v>
      </c>
      <c r="P5" s="260">
        <v>624</v>
      </c>
      <c r="Q5" s="261">
        <v>10</v>
      </c>
      <c r="R5" s="261">
        <v>80</v>
      </c>
      <c r="S5" s="262">
        <v>0</v>
      </c>
      <c r="T5" s="261">
        <v>24</v>
      </c>
      <c r="U5" s="261">
        <v>22</v>
      </c>
      <c r="V5" s="263">
        <v>9</v>
      </c>
      <c r="W5" s="263">
        <v>25</v>
      </c>
      <c r="X5" s="263">
        <v>11</v>
      </c>
      <c r="Y5" s="263">
        <v>63</v>
      </c>
      <c r="Z5" s="263">
        <v>15</v>
      </c>
      <c r="AA5" s="520" t="s">
        <v>542</v>
      </c>
      <c r="AB5" s="262">
        <v>0</v>
      </c>
      <c r="AC5" s="263">
        <v>47</v>
      </c>
      <c r="AD5" s="263">
        <v>14</v>
      </c>
      <c r="AE5" s="263">
        <v>53</v>
      </c>
      <c r="AF5" s="263">
        <v>17</v>
      </c>
      <c r="AG5" s="263">
        <v>6</v>
      </c>
      <c r="AH5" s="263">
        <v>17</v>
      </c>
      <c r="AI5" s="263">
        <v>16</v>
      </c>
      <c r="AJ5" s="263">
        <v>15</v>
      </c>
      <c r="AK5" s="684">
        <v>0</v>
      </c>
      <c r="AL5" s="264">
        <f>SUM(B5:M5,B29:M29,O5:Z5,O29:Z29,AB5:AK5)</f>
        <v>4436</v>
      </c>
      <c r="AM5" s="501"/>
      <c r="AN5" s="520" t="s">
        <v>543</v>
      </c>
      <c r="AO5" s="265">
        <v>5</v>
      </c>
      <c r="AP5" s="265">
        <v>12</v>
      </c>
      <c r="AQ5" s="265">
        <v>6</v>
      </c>
      <c r="AR5" s="262" t="s">
        <v>845</v>
      </c>
      <c r="AS5" s="265">
        <v>49</v>
      </c>
      <c r="AT5" s="265">
        <v>57</v>
      </c>
      <c r="AU5" s="265">
        <v>22</v>
      </c>
      <c r="AV5" s="265">
        <v>4</v>
      </c>
      <c r="AW5" s="265">
        <v>20</v>
      </c>
      <c r="AX5" s="265">
        <v>26</v>
      </c>
      <c r="AY5" s="265">
        <v>46</v>
      </c>
      <c r="AZ5" s="266">
        <v>15</v>
      </c>
      <c r="BA5" s="520" t="s">
        <v>543</v>
      </c>
      <c r="BB5" s="263">
        <v>5</v>
      </c>
      <c r="BC5" s="263">
        <v>5</v>
      </c>
      <c r="BD5" s="684" t="s">
        <v>845</v>
      </c>
      <c r="BE5" s="267">
        <f>SUM(AB29:AM29,AO5:AZ5,AO29:AZ29,BB5:BD5)</f>
        <v>1380</v>
      </c>
      <c r="BF5" s="267"/>
      <c r="BG5" s="261"/>
      <c r="BH5" s="261"/>
      <c r="BI5" s="261"/>
      <c r="BJ5" s="261"/>
      <c r="BK5" s="261"/>
      <c r="BL5" s="267"/>
      <c r="BM5" s="501"/>
      <c r="BN5" s="520" t="s">
        <v>543</v>
      </c>
      <c r="BO5" s="260">
        <v>17</v>
      </c>
      <c r="BP5" s="260">
        <v>10</v>
      </c>
      <c r="BQ5" s="260">
        <v>135</v>
      </c>
      <c r="BR5" s="260">
        <v>92</v>
      </c>
      <c r="BS5" s="260">
        <v>37</v>
      </c>
      <c r="BT5" s="260">
        <v>8</v>
      </c>
      <c r="BU5" s="260">
        <v>6</v>
      </c>
      <c r="BV5" s="260">
        <v>28</v>
      </c>
      <c r="BW5" s="260">
        <v>40</v>
      </c>
      <c r="BX5" s="260">
        <v>45</v>
      </c>
      <c r="BY5" s="260">
        <v>91</v>
      </c>
      <c r="BZ5" s="268">
        <v>216</v>
      </c>
      <c r="CA5" s="520" t="s">
        <v>543</v>
      </c>
      <c r="CB5" s="262" t="s">
        <v>290</v>
      </c>
      <c r="CC5" s="262" t="s">
        <v>290</v>
      </c>
      <c r="CD5" s="684" t="s">
        <v>290</v>
      </c>
      <c r="CE5" s="269">
        <f t="shared" ref="CE5:CE24" si="0">SUM(BO5:BZ5,BO29:BZ29,CB5:CD5)</f>
        <v>986</v>
      </c>
      <c r="CF5" s="268"/>
      <c r="CG5" s="268"/>
      <c r="CH5" s="268"/>
      <c r="CI5" s="268"/>
      <c r="CJ5" s="268"/>
      <c r="CK5" s="268"/>
      <c r="CL5" s="268"/>
      <c r="CM5" s="268"/>
      <c r="CN5" s="520" t="s">
        <v>543</v>
      </c>
      <c r="CO5" s="265">
        <v>8</v>
      </c>
      <c r="CP5" s="265">
        <v>5</v>
      </c>
      <c r="CQ5" s="265">
        <v>4</v>
      </c>
      <c r="CR5" s="265">
        <v>14</v>
      </c>
      <c r="CS5" s="265">
        <v>21</v>
      </c>
      <c r="CT5" s="265">
        <v>12</v>
      </c>
      <c r="CU5" s="265">
        <v>34</v>
      </c>
      <c r="CV5" s="266">
        <v>48</v>
      </c>
      <c r="CW5" s="265">
        <v>49</v>
      </c>
      <c r="CX5" s="265">
        <v>30</v>
      </c>
      <c r="CY5" s="265">
        <v>22</v>
      </c>
      <c r="CZ5" s="265">
        <v>45</v>
      </c>
      <c r="DA5" s="520" t="s">
        <v>543</v>
      </c>
      <c r="DB5" s="266">
        <v>13</v>
      </c>
      <c r="DC5" s="265">
        <v>7</v>
      </c>
      <c r="DD5" s="265">
        <v>17</v>
      </c>
      <c r="DE5" s="692">
        <v>10</v>
      </c>
      <c r="DF5" s="495">
        <f>SUM(DB5:DE5)</f>
        <v>47</v>
      </c>
      <c r="DG5" s="266"/>
      <c r="DH5" s="266"/>
      <c r="DI5" s="266"/>
      <c r="DJ5" s="266"/>
      <c r="DK5" s="266"/>
      <c r="DL5" s="266"/>
      <c r="DM5" s="266"/>
      <c r="DN5" s="520" t="s">
        <v>543</v>
      </c>
      <c r="DO5" s="260">
        <v>2</v>
      </c>
      <c r="DP5" s="265">
        <v>2</v>
      </c>
      <c r="DQ5" s="260" t="s">
        <v>290</v>
      </c>
      <c r="DR5" s="265">
        <v>4</v>
      </c>
      <c r="DS5" s="265">
        <v>1</v>
      </c>
      <c r="DT5" s="265">
        <v>4</v>
      </c>
      <c r="DU5" s="265">
        <v>15</v>
      </c>
      <c r="DV5" s="265">
        <v>20</v>
      </c>
      <c r="DW5" s="266">
        <v>5</v>
      </c>
      <c r="DX5" s="266">
        <v>6</v>
      </c>
      <c r="DY5" s="266">
        <v>11</v>
      </c>
      <c r="DZ5" s="266">
        <v>25</v>
      </c>
      <c r="EA5" s="520" t="s">
        <v>543</v>
      </c>
      <c r="EB5" s="265">
        <v>11</v>
      </c>
      <c r="EC5" s="265">
        <v>71</v>
      </c>
      <c r="ED5" s="265">
        <v>25</v>
      </c>
      <c r="EE5" s="265">
        <v>1</v>
      </c>
      <c r="EF5" s="265">
        <v>54</v>
      </c>
      <c r="EG5" s="495">
        <f>SUM(EB5:EF5)</f>
        <v>162</v>
      </c>
      <c r="EH5" s="266"/>
      <c r="EI5" s="266"/>
      <c r="EJ5" s="495"/>
      <c r="EK5" s="501"/>
      <c r="EL5" s="501"/>
      <c r="EM5" s="519"/>
      <c r="EN5" s="469"/>
      <c r="EQ5" s="464"/>
      <c r="ER5" s="470"/>
      <c r="ES5" s="470"/>
      <c r="ET5" s="470"/>
      <c r="EU5" s="470"/>
      <c r="EV5" s="470"/>
      <c r="EW5" s="470"/>
      <c r="EX5" s="470"/>
      <c r="EY5" s="470"/>
      <c r="EZ5" s="470"/>
      <c r="FA5" s="470"/>
      <c r="FB5" s="470"/>
      <c r="FC5" s="470"/>
      <c r="FD5" s="462"/>
      <c r="FE5" s="462"/>
    </row>
    <row r="6" spans="1:161" ht="16.5" customHeight="1">
      <c r="A6" s="520" t="s">
        <v>544</v>
      </c>
      <c r="B6" s="260">
        <v>58</v>
      </c>
      <c r="C6" s="260">
        <v>78</v>
      </c>
      <c r="D6" s="260">
        <v>31</v>
      </c>
      <c r="E6" s="260">
        <v>57</v>
      </c>
      <c r="F6" s="260">
        <v>95</v>
      </c>
      <c r="G6" s="260">
        <v>17</v>
      </c>
      <c r="H6" s="260">
        <v>99</v>
      </c>
      <c r="I6" s="260">
        <v>24</v>
      </c>
      <c r="J6" s="260">
        <v>113</v>
      </c>
      <c r="K6" s="260">
        <v>30</v>
      </c>
      <c r="L6" s="260">
        <v>4</v>
      </c>
      <c r="M6" s="260">
        <v>33</v>
      </c>
      <c r="N6" s="520" t="s">
        <v>544</v>
      </c>
      <c r="O6" s="260">
        <v>8</v>
      </c>
      <c r="P6" s="260">
        <v>465</v>
      </c>
      <c r="Q6" s="261">
        <v>6</v>
      </c>
      <c r="R6" s="261">
        <v>103</v>
      </c>
      <c r="S6" s="262">
        <v>0</v>
      </c>
      <c r="T6" s="261">
        <v>24</v>
      </c>
      <c r="U6" s="261">
        <v>46</v>
      </c>
      <c r="V6" s="263">
        <v>11</v>
      </c>
      <c r="W6" s="263">
        <v>42</v>
      </c>
      <c r="X6" s="263">
        <v>15</v>
      </c>
      <c r="Y6" s="263">
        <v>68</v>
      </c>
      <c r="Z6" s="263">
        <v>15</v>
      </c>
      <c r="AA6" s="520" t="s">
        <v>544</v>
      </c>
      <c r="AB6" s="262">
        <v>0</v>
      </c>
      <c r="AC6" s="263">
        <v>55</v>
      </c>
      <c r="AD6" s="263">
        <v>21</v>
      </c>
      <c r="AE6" s="263">
        <v>43</v>
      </c>
      <c r="AF6" s="263">
        <v>19</v>
      </c>
      <c r="AG6" s="263">
        <v>7</v>
      </c>
      <c r="AH6" s="263">
        <v>6</v>
      </c>
      <c r="AI6" s="262">
        <v>10</v>
      </c>
      <c r="AJ6" s="263">
        <v>14</v>
      </c>
      <c r="AK6" s="684">
        <v>0</v>
      </c>
      <c r="AL6" s="264">
        <f>SUM(B6:M6,B30:M30,O6:Z6,O30:Z30,AB6:AK6)</f>
        <v>4759</v>
      </c>
      <c r="AM6" s="501"/>
      <c r="AN6" s="520" t="s">
        <v>545</v>
      </c>
      <c r="AO6" s="265">
        <v>19</v>
      </c>
      <c r="AP6" s="265">
        <v>22</v>
      </c>
      <c r="AQ6" s="265">
        <v>15</v>
      </c>
      <c r="AR6" s="262" t="s">
        <v>845</v>
      </c>
      <c r="AS6" s="265">
        <v>64</v>
      </c>
      <c r="AT6" s="265">
        <v>60</v>
      </c>
      <c r="AU6" s="265">
        <v>28</v>
      </c>
      <c r="AV6" s="265">
        <v>4</v>
      </c>
      <c r="AW6" s="265">
        <v>11</v>
      </c>
      <c r="AX6" s="265">
        <v>29</v>
      </c>
      <c r="AY6" s="265">
        <v>28</v>
      </c>
      <c r="AZ6" s="265">
        <v>13</v>
      </c>
      <c r="BA6" s="520" t="s">
        <v>545</v>
      </c>
      <c r="BB6" s="263">
        <v>11</v>
      </c>
      <c r="BC6" s="263">
        <v>13</v>
      </c>
      <c r="BD6" s="684" t="s">
        <v>845</v>
      </c>
      <c r="BE6" s="267">
        <f>SUM(AB30:AM30,AO6:AZ6,AO30:AZ30,BB6:BD6)</f>
        <v>1521</v>
      </c>
      <c r="BF6" s="267"/>
      <c r="BG6" s="261"/>
      <c r="BH6" s="261"/>
      <c r="BI6" s="261"/>
      <c r="BJ6" s="261"/>
      <c r="BK6" s="270"/>
      <c r="BL6" s="267"/>
      <c r="BM6" s="501"/>
      <c r="BN6" s="520" t="s">
        <v>545</v>
      </c>
      <c r="BO6" s="260">
        <v>55</v>
      </c>
      <c r="BP6" s="260">
        <v>28</v>
      </c>
      <c r="BQ6" s="260">
        <v>180</v>
      </c>
      <c r="BR6" s="260">
        <v>174</v>
      </c>
      <c r="BS6" s="260">
        <v>46</v>
      </c>
      <c r="BT6" s="260">
        <v>4</v>
      </c>
      <c r="BU6" s="260">
        <v>3</v>
      </c>
      <c r="BV6" s="260">
        <v>56</v>
      </c>
      <c r="BW6" s="260">
        <v>58</v>
      </c>
      <c r="BX6" s="260">
        <v>61</v>
      </c>
      <c r="BY6" s="260">
        <v>67</v>
      </c>
      <c r="BZ6" s="260">
        <v>244</v>
      </c>
      <c r="CA6" s="520" t="s">
        <v>545</v>
      </c>
      <c r="CB6" s="262" t="s">
        <v>290</v>
      </c>
      <c r="CC6" s="262" t="s">
        <v>290</v>
      </c>
      <c r="CD6" s="684" t="s">
        <v>290</v>
      </c>
      <c r="CE6" s="446">
        <f t="shared" si="0"/>
        <v>1427</v>
      </c>
      <c r="CF6" s="268"/>
      <c r="CG6" s="268"/>
      <c r="CH6" s="268"/>
      <c r="CI6" s="268"/>
      <c r="CJ6" s="268"/>
      <c r="CK6" s="268"/>
      <c r="CL6" s="268"/>
      <c r="CM6" s="268"/>
      <c r="CN6" s="520" t="s">
        <v>545</v>
      </c>
      <c r="CO6" s="265">
        <v>5</v>
      </c>
      <c r="CP6" s="265">
        <v>6</v>
      </c>
      <c r="CQ6" s="265">
        <v>9</v>
      </c>
      <c r="CR6" s="265">
        <v>26</v>
      </c>
      <c r="CS6" s="265">
        <v>23</v>
      </c>
      <c r="CT6" s="265">
        <v>12</v>
      </c>
      <c r="CU6" s="265">
        <v>24</v>
      </c>
      <c r="CV6" s="266">
        <v>75</v>
      </c>
      <c r="CW6" s="265">
        <v>59</v>
      </c>
      <c r="CX6" s="265">
        <v>50</v>
      </c>
      <c r="CY6" s="265">
        <v>46</v>
      </c>
      <c r="CZ6" s="265">
        <v>52</v>
      </c>
      <c r="DA6" s="520" t="s">
        <v>545</v>
      </c>
      <c r="DB6" s="266">
        <v>12</v>
      </c>
      <c r="DC6" s="265">
        <v>10</v>
      </c>
      <c r="DD6" s="265">
        <v>28</v>
      </c>
      <c r="DE6" s="692">
        <v>23</v>
      </c>
      <c r="DF6" s="495">
        <f t="shared" ref="DF6:DF24" si="1">SUM(DB6:DE6)</f>
        <v>73</v>
      </c>
      <c r="DG6" s="266"/>
      <c r="DH6" s="266"/>
      <c r="DI6" s="266"/>
      <c r="DJ6" s="266"/>
      <c r="DK6" s="266"/>
      <c r="DL6" s="266"/>
      <c r="DM6" s="266"/>
      <c r="DN6" s="520" t="s">
        <v>545</v>
      </c>
      <c r="DO6" s="265">
        <v>2</v>
      </c>
      <c r="DP6" s="265">
        <v>11</v>
      </c>
      <c r="DQ6" s="262">
        <v>2</v>
      </c>
      <c r="DR6" s="262">
        <v>4</v>
      </c>
      <c r="DS6" s="265">
        <v>2</v>
      </c>
      <c r="DT6" s="265">
        <v>1</v>
      </c>
      <c r="DU6" s="265">
        <v>35</v>
      </c>
      <c r="DV6" s="265">
        <v>30</v>
      </c>
      <c r="DW6" s="266">
        <v>7</v>
      </c>
      <c r="DX6" s="266">
        <v>20</v>
      </c>
      <c r="DY6" s="266">
        <v>24</v>
      </c>
      <c r="DZ6" s="266">
        <v>53</v>
      </c>
      <c r="EA6" s="520" t="s">
        <v>545</v>
      </c>
      <c r="EB6" s="265">
        <v>8</v>
      </c>
      <c r="EC6" s="265">
        <v>99</v>
      </c>
      <c r="ED6" s="265">
        <v>50</v>
      </c>
      <c r="EE6" s="265">
        <v>6</v>
      </c>
      <c r="EF6" s="265">
        <v>68</v>
      </c>
      <c r="EG6" s="495">
        <f t="shared" ref="EG6:EG24" si="2">SUM(EB6:EF6)</f>
        <v>231</v>
      </c>
      <c r="EH6" s="266"/>
      <c r="EI6" s="266"/>
      <c r="EJ6" s="495"/>
      <c r="EK6" s="501"/>
      <c r="EL6" s="501"/>
      <c r="EM6" s="501"/>
      <c r="EN6" s="469"/>
      <c r="EQ6" s="464"/>
      <c r="ER6" s="470"/>
      <c r="ES6" s="470"/>
      <c r="ET6" s="470"/>
      <c r="EU6" s="470"/>
      <c r="EV6" s="470"/>
      <c r="EW6" s="470"/>
      <c r="EX6" s="470"/>
      <c r="EY6" s="470"/>
      <c r="EZ6" s="470"/>
      <c r="FA6" s="470"/>
      <c r="FB6" s="470"/>
      <c r="FC6" s="470"/>
      <c r="FD6" s="462"/>
      <c r="FE6" s="462"/>
    </row>
    <row r="7" spans="1:161" ht="16.5" customHeight="1">
      <c r="A7" s="520" t="s">
        <v>401</v>
      </c>
      <c r="B7" s="260">
        <v>66</v>
      </c>
      <c r="C7" s="260">
        <v>103</v>
      </c>
      <c r="D7" s="260">
        <v>25</v>
      </c>
      <c r="E7" s="260">
        <v>51</v>
      </c>
      <c r="F7" s="260">
        <v>120</v>
      </c>
      <c r="G7" s="260">
        <v>24</v>
      </c>
      <c r="H7" s="260">
        <v>109</v>
      </c>
      <c r="I7" s="260">
        <v>23</v>
      </c>
      <c r="J7" s="260">
        <v>86</v>
      </c>
      <c r="K7" s="260">
        <v>18</v>
      </c>
      <c r="L7" s="260">
        <v>24</v>
      </c>
      <c r="M7" s="260">
        <v>19</v>
      </c>
      <c r="N7" s="520" t="s">
        <v>401</v>
      </c>
      <c r="O7" s="260">
        <v>13</v>
      </c>
      <c r="P7" s="260">
        <v>417</v>
      </c>
      <c r="Q7" s="261">
        <v>7</v>
      </c>
      <c r="R7" s="261">
        <v>70</v>
      </c>
      <c r="S7" s="262">
        <v>0</v>
      </c>
      <c r="T7" s="261">
        <v>23</v>
      </c>
      <c r="U7" s="261">
        <v>32</v>
      </c>
      <c r="V7" s="263">
        <v>4</v>
      </c>
      <c r="W7" s="263">
        <v>56</v>
      </c>
      <c r="X7" s="263">
        <v>15</v>
      </c>
      <c r="Y7" s="263">
        <v>75</v>
      </c>
      <c r="Z7" s="263">
        <v>22</v>
      </c>
      <c r="AA7" s="520" t="s">
        <v>401</v>
      </c>
      <c r="AB7" s="262">
        <v>0</v>
      </c>
      <c r="AC7" s="263">
        <v>48</v>
      </c>
      <c r="AD7" s="263">
        <v>12</v>
      </c>
      <c r="AE7" s="263">
        <v>44</v>
      </c>
      <c r="AF7" s="262">
        <v>12</v>
      </c>
      <c r="AG7" s="263">
        <v>12</v>
      </c>
      <c r="AH7" s="263">
        <v>4</v>
      </c>
      <c r="AI7" s="263">
        <v>4</v>
      </c>
      <c r="AJ7" s="262">
        <v>4</v>
      </c>
      <c r="AK7" s="684">
        <v>0</v>
      </c>
      <c r="AL7" s="264">
        <f>SUM(B7:M7,B31:M31,O7:Z7,O31:Z31,AB7:AK7)</f>
        <v>4523</v>
      </c>
      <c r="AM7" s="501"/>
      <c r="AN7" s="520" t="s">
        <v>401</v>
      </c>
      <c r="AO7" s="265">
        <v>22</v>
      </c>
      <c r="AP7" s="265">
        <v>43</v>
      </c>
      <c r="AQ7" s="265">
        <v>36</v>
      </c>
      <c r="AR7" s="262" t="s">
        <v>845</v>
      </c>
      <c r="AS7" s="265">
        <v>80</v>
      </c>
      <c r="AT7" s="265">
        <v>54</v>
      </c>
      <c r="AU7" s="265">
        <v>33</v>
      </c>
      <c r="AV7" s="265">
        <v>8</v>
      </c>
      <c r="AW7" s="265">
        <v>10</v>
      </c>
      <c r="AX7" s="265">
        <v>48</v>
      </c>
      <c r="AY7" s="265">
        <v>43</v>
      </c>
      <c r="AZ7" s="265">
        <v>9</v>
      </c>
      <c r="BA7" s="520" t="s">
        <v>401</v>
      </c>
      <c r="BB7" s="263">
        <v>24</v>
      </c>
      <c r="BC7" s="263">
        <v>3</v>
      </c>
      <c r="BD7" s="684" t="s">
        <v>845</v>
      </c>
      <c r="BE7" s="267">
        <f t="shared" ref="BE7:BE24" si="3">SUM(AB31:AM31,AO7:AZ7,AO31:AZ31,BB7:BD7)</f>
        <v>1535</v>
      </c>
      <c r="BF7" s="267"/>
      <c r="BG7" s="261"/>
      <c r="BH7" s="261"/>
      <c r="BI7" s="261"/>
      <c r="BJ7" s="261"/>
      <c r="BK7" s="270"/>
      <c r="BL7" s="267"/>
      <c r="BM7" s="501"/>
      <c r="BN7" s="520" t="s">
        <v>401</v>
      </c>
      <c r="BO7" s="260">
        <v>60</v>
      </c>
      <c r="BP7" s="260">
        <v>61</v>
      </c>
      <c r="BQ7" s="260">
        <v>175</v>
      </c>
      <c r="BR7" s="260">
        <v>230</v>
      </c>
      <c r="BS7" s="260">
        <v>52</v>
      </c>
      <c r="BT7" s="260">
        <v>5</v>
      </c>
      <c r="BU7" s="260">
        <v>7</v>
      </c>
      <c r="BV7" s="260">
        <v>102</v>
      </c>
      <c r="BW7" s="260">
        <v>87</v>
      </c>
      <c r="BX7" s="260">
        <v>85</v>
      </c>
      <c r="BY7" s="260">
        <v>54</v>
      </c>
      <c r="BZ7" s="260">
        <v>185</v>
      </c>
      <c r="CA7" s="520" t="s">
        <v>401</v>
      </c>
      <c r="CB7" s="262" t="s">
        <v>290</v>
      </c>
      <c r="CC7" s="262" t="s">
        <v>290</v>
      </c>
      <c r="CD7" s="684" t="s">
        <v>290</v>
      </c>
      <c r="CE7" s="446">
        <f t="shared" si="0"/>
        <v>1596</v>
      </c>
      <c r="CF7" s="268"/>
      <c r="CG7" s="268"/>
      <c r="CH7" s="268"/>
      <c r="CI7" s="268"/>
      <c r="CJ7" s="268"/>
      <c r="CK7" s="268"/>
      <c r="CL7" s="268"/>
      <c r="CM7" s="268"/>
      <c r="CN7" s="520" t="s">
        <v>401</v>
      </c>
      <c r="CO7" s="265">
        <v>5</v>
      </c>
      <c r="CP7" s="265">
        <v>3</v>
      </c>
      <c r="CQ7" s="265">
        <v>9</v>
      </c>
      <c r="CR7" s="265">
        <v>18</v>
      </c>
      <c r="CS7" s="265">
        <v>22</v>
      </c>
      <c r="CT7" s="265">
        <v>15</v>
      </c>
      <c r="CU7" s="265">
        <v>26</v>
      </c>
      <c r="CV7" s="265">
        <v>50</v>
      </c>
      <c r="CW7" s="265">
        <v>54</v>
      </c>
      <c r="CX7" s="265">
        <v>68</v>
      </c>
      <c r="CY7" s="265">
        <v>68</v>
      </c>
      <c r="CZ7" s="265">
        <v>51</v>
      </c>
      <c r="DA7" s="520" t="s">
        <v>401</v>
      </c>
      <c r="DB7" s="266">
        <v>15</v>
      </c>
      <c r="DC7" s="265">
        <v>6</v>
      </c>
      <c r="DD7" s="265">
        <v>35</v>
      </c>
      <c r="DE7" s="692">
        <v>15</v>
      </c>
      <c r="DF7" s="495">
        <f t="shared" si="1"/>
        <v>71</v>
      </c>
      <c r="DG7" s="266"/>
      <c r="DH7" s="266"/>
      <c r="DI7" s="266"/>
      <c r="DJ7" s="266"/>
      <c r="DK7" s="266"/>
      <c r="DL7" s="266"/>
      <c r="DM7" s="266"/>
      <c r="DN7" s="520" t="s">
        <v>401</v>
      </c>
      <c r="DO7" s="265">
        <v>1</v>
      </c>
      <c r="DP7" s="265">
        <v>14</v>
      </c>
      <c r="DQ7" s="260" t="s">
        <v>290</v>
      </c>
      <c r="DR7" s="265">
        <v>1</v>
      </c>
      <c r="DS7" s="265">
        <v>5</v>
      </c>
      <c r="DT7" s="265">
        <v>4</v>
      </c>
      <c r="DU7" s="265">
        <v>36</v>
      </c>
      <c r="DV7" s="265">
        <v>25</v>
      </c>
      <c r="DW7" s="265">
        <v>7</v>
      </c>
      <c r="DX7" s="265">
        <v>22</v>
      </c>
      <c r="DY7" s="265">
        <v>45</v>
      </c>
      <c r="DZ7" s="265">
        <v>16</v>
      </c>
      <c r="EA7" s="520" t="s">
        <v>401</v>
      </c>
      <c r="EB7" s="265">
        <v>4</v>
      </c>
      <c r="EC7" s="265">
        <v>143</v>
      </c>
      <c r="ED7" s="265">
        <v>49</v>
      </c>
      <c r="EE7" s="265">
        <v>7</v>
      </c>
      <c r="EF7" s="265">
        <v>106</v>
      </c>
      <c r="EG7" s="495">
        <f t="shared" si="2"/>
        <v>309</v>
      </c>
      <c r="EH7" s="266"/>
      <c r="EI7" s="266"/>
      <c r="EJ7" s="495"/>
      <c r="EK7" s="501"/>
      <c r="EL7" s="501"/>
      <c r="EM7" s="501"/>
      <c r="EN7" s="469"/>
      <c r="EQ7" s="464"/>
      <c r="ER7" s="470"/>
      <c r="ES7" s="470"/>
      <c r="ET7" s="470"/>
      <c r="EU7" s="470"/>
      <c r="EV7" s="470"/>
      <c r="EW7" s="470"/>
      <c r="EX7" s="470"/>
      <c r="EY7" s="470"/>
      <c r="EZ7" s="470"/>
      <c r="FA7" s="470"/>
      <c r="FB7" s="470"/>
      <c r="FC7" s="470"/>
      <c r="FD7" s="462"/>
      <c r="FE7" s="462"/>
    </row>
    <row r="8" spans="1:161" ht="16.5" customHeight="1">
      <c r="A8" s="520" t="s">
        <v>404</v>
      </c>
      <c r="B8" s="260">
        <v>88</v>
      </c>
      <c r="C8" s="260">
        <v>74</v>
      </c>
      <c r="D8" s="260">
        <v>26</v>
      </c>
      <c r="E8" s="260">
        <v>62</v>
      </c>
      <c r="F8" s="260">
        <v>107</v>
      </c>
      <c r="G8" s="260">
        <v>22</v>
      </c>
      <c r="H8" s="260">
        <v>103</v>
      </c>
      <c r="I8" s="260">
        <v>23</v>
      </c>
      <c r="J8" s="260">
        <v>93</v>
      </c>
      <c r="K8" s="260">
        <v>26</v>
      </c>
      <c r="L8" s="260">
        <v>21</v>
      </c>
      <c r="M8" s="260">
        <v>14</v>
      </c>
      <c r="N8" s="520" t="s">
        <v>404</v>
      </c>
      <c r="O8" s="260">
        <v>10</v>
      </c>
      <c r="P8" s="260">
        <v>332</v>
      </c>
      <c r="Q8" s="261">
        <v>14</v>
      </c>
      <c r="R8" s="261">
        <v>70</v>
      </c>
      <c r="S8" s="262">
        <v>0</v>
      </c>
      <c r="T8" s="261">
        <v>187</v>
      </c>
      <c r="U8" s="261">
        <v>11</v>
      </c>
      <c r="V8" s="263">
        <v>5</v>
      </c>
      <c r="W8" s="263">
        <v>67</v>
      </c>
      <c r="X8" s="263">
        <v>26</v>
      </c>
      <c r="Y8" s="263">
        <v>116</v>
      </c>
      <c r="Z8" s="263">
        <v>31</v>
      </c>
      <c r="AA8" s="520" t="s">
        <v>404</v>
      </c>
      <c r="AB8" s="262">
        <v>0</v>
      </c>
      <c r="AC8" s="263">
        <v>38</v>
      </c>
      <c r="AD8" s="263">
        <v>32</v>
      </c>
      <c r="AE8" s="263">
        <v>34</v>
      </c>
      <c r="AF8" s="262">
        <v>7</v>
      </c>
      <c r="AG8" s="263">
        <v>13</v>
      </c>
      <c r="AH8" s="263">
        <v>17</v>
      </c>
      <c r="AI8" s="263">
        <v>5</v>
      </c>
      <c r="AJ8" s="262">
        <v>0</v>
      </c>
      <c r="AK8" s="684">
        <v>0</v>
      </c>
      <c r="AL8" s="264">
        <f>SUM(B8:M8,B32:M32,O8:Z8,O32:Z32,AB8:AK8)</f>
        <v>5595</v>
      </c>
      <c r="AM8" s="501"/>
      <c r="AN8" s="520" t="s">
        <v>404</v>
      </c>
      <c r="AO8" s="265">
        <v>19</v>
      </c>
      <c r="AP8" s="265">
        <v>40</v>
      </c>
      <c r="AQ8" s="265">
        <v>67</v>
      </c>
      <c r="AR8" s="262" t="s">
        <v>845</v>
      </c>
      <c r="AS8" s="265">
        <v>55</v>
      </c>
      <c r="AT8" s="265">
        <v>52</v>
      </c>
      <c r="AU8" s="265">
        <v>43</v>
      </c>
      <c r="AV8" s="265">
        <v>24</v>
      </c>
      <c r="AW8" s="265">
        <v>13</v>
      </c>
      <c r="AX8" s="265">
        <v>25</v>
      </c>
      <c r="AY8" s="265">
        <v>25</v>
      </c>
      <c r="AZ8" s="265">
        <v>15</v>
      </c>
      <c r="BA8" s="520" t="s">
        <v>404</v>
      </c>
      <c r="BB8" s="263">
        <v>19</v>
      </c>
      <c r="BC8" s="263">
        <v>11</v>
      </c>
      <c r="BD8" s="684" t="s">
        <v>845</v>
      </c>
      <c r="BE8" s="267">
        <f t="shared" si="3"/>
        <v>1393</v>
      </c>
      <c r="BF8" s="267"/>
      <c r="BG8" s="261"/>
      <c r="BH8" s="261"/>
      <c r="BI8" s="261"/>
      <c r="BJ8" s="261"/>
      <c r="BK8" s="261"/>
      <c r="BL8" s="267"/>
      <c r="BM8" s="501"/>
      <c r="BN8" s="520" t="s">
        <v>404</v>
      </c>
      <c r="BO8" s="260">
        <v>92</v>
      </c>
      <c r="BP8" s="260">
        <v>131</v>
      </c>
      <c r="BQ8" s="260">
        <v>205</v>
      </c>
      <c r="BR8" s="260">
        <v>185</v>
      </c>
      <c r="BS8" s="260">
        <v>77</v>
      </c>
      <c r="BT8" s="260">
        <v>4</v>
      </c>
      <c r="BU8" s="260">
        <v>1</v>
      </c>
      <c r="BV8" s="260">
        <v>142</v>
      </c>
      <c r="BW8" s="260">
        <v>62</v>
      </c>
      <c r="BX8" s="260">
        <v>55</v>
      </c>
      <c r="BY8" s="260">
        <v>56</v>
      </c>
      <c r="BZ8" s="260">
        <v>213</v>
      </c>
      <c r="CA8" s="520" t="s">
        <v>404</v>
      </c>
      <c r="CB8" s="262" t="s">
        <v>290</v>
      </c>
      <c r="CC8" s="262" t="s">
        <v>290</v>
      </c>
      <c r="CD8" s="684" t="s">
        <v>290</v>
      </c>
      <c r="CE8" s="446">
        <f t="shared" si="0"/>
        <v>1768</v>
      </c>
      <c r="CF8" s="268"/>
      <c r="CG8" s="268"/>
      <c r="CH8" s="268"/>
      <c r="CI8" s="268"/>
      <c r="CJ8" s="268"/>
      <c r="CK8" s="268"/>
      <c r="CL8" s="268"/>
      <c r="CM8" s="268"/>
      <c r="CN8" s="520" t="s">
        <v>404</v>
      </c>
      <c r="CO8" s="265">
        <v>6</v>
      </c>
      <c r="CP8" s="265">
        <v>15</v>
      </c>
      <c r="CQ8" s="265">
        <v>76</v>
      </c>
      <c r="CR8" s="265">
        <v>19</v>
      </c>
      <c r="CS8" s="265">
        <v>32</v>
      </c>
      <c r="CT8" s="265">
        <v>24</v>
      </c>
      <c r="CU8" s="265">
        <v>40</v>
      </c>
      <c r="CV8" s="265">
        <v>137</v>
      </c>
      <c r="CW8" s="265">
        <v>349</v>
      </c>
      <c r="CX8" s="265">
        <v>66</v>
      </c>
      <c r="CY8" s="265">
        <v>42</v>
      </c>
      <c r="CZ8" s="265">
        <v>58</v>
      </c>
      <c r="DA8" s="520" t="s">
        <v>404</v>
      </c>
      <c r="DB8" s="266">
        <v>11</v>
      </c>
      <c r="DC8" s="265">
        <v>9</v>
      </c>
      <c r="DD8" s="265">
        <v>39</v>
      </c>
      <c r="DE8" s="692">
        <v>16</v>
      </c>
      <c r="DF8" s="495">
        <f t="shared" si="1"/>
        <v>75</v>
      </c>
      <c r="DG8" s="266"/>
      <c r="DH8" s="266"/>
      <c r="DI8" s="266"/>
      <c r="DJ8" s="266"/>
      <c r="DK8" s="266"/>
      <c r="DL8" s="266"/>
      <c r="DM8" s="266"/>
      <c r="DN8" s="520" t="s">
        <v>404</v>
      </c>
      <c r="DO8" s="265">
        <v>4</v>
      </c>
      <c r="DP8" s="265">
        <v>15</v>
      </c>
      <c r="DQ8" s="260" t="s">
        <v>290</v>
      </c>
      <c r="DR8" s="265">
        <v>5</v>
      </c>
      <c r="DS8" s="265">
        <v>8</v>
      </c>
      <c r="DT8" s="265">
        <v>7</v>
      </c>
      <c r="DU8" s="265">
        <v>32</v>
      </c>
      <c r="DV8" s="265">
        <v>33</v>
      </c>
      <c r="DW8" s="265">
        <v>4</v>
      </c>
      <c r="DX8" s="265">
        <v>19</v>
      </c>
      <c r="DY8" s="265">
        <v>24</v>
      </c>
      <c r="DZ8" s="265">
        <v>9</v>
      </c>
      <c r="EA8" s="520" t="s">
        <v>404</v>
      </c>
      <c r="EB8" s="265">
        <v>8</v>
      </c>
      <c r="EC8" s="265">
        <v>147</v>
      </c>
      <c r="ED8" s="265">
        <v>45</v>
      </c>
      <c r="EE8" s="265">
        <v>13</v>
      </c>
      <c r="EF8" s="265">
        <v>84</v>
      </c>
      <c r="EG8" s="495">
        <f t="shared" si="2"/>
        <v>297</v>
      </c>
      <c r="EH8" s="266"/>
      <c r="EI8" s="266"/>
      <c r="EJ8" s="495"/>
      <c r="EK8" s="501"/>
      <c r="EL8" s="501"/>
      <c r="EM8" s="501"/>
      <c r="EN8" s="469"/>
      <c r="EQ8" s="464"/>
      <c r="ER8" s="470"/>
      <c r="ES8" s="470"/>
      <c r="ET8" s="470"/>
      <c r="EU8" s="470"/>
      <c r="EV8" s="470"/>
      <c r="EW8" s="470"/>
      <c r="EX8" s="470"/>
      <c r="EY8" s="470"/>
      <c r="EZ8" s="470"/>
      <c r="FA8" s="470"/>
      <c r="FB8" s="470"/>
      <c r="FC8" s="470"/>
      <c r="FD8" s="462"/>
      <c r="FE8" s="462"/>
    </row>
    <row r="9" spans="1:161" ht="16.5" customHeight="1">
      <c r="A9" s="520" t="s">
        <v>407</v>
      </c>
      <c r="B9" s="260">
        <v>95</v>
      </c>
      <c r="C9" s="260">
        <v>63</v>
      </c>
      <c r="D9" s="260">
        <v>35</v>
      </c>
      <c r="E9" s="260">
        <v>56</v>
      </c>
      <c r="F9" s="260">
        <v>86</v>
      </c>
      <c r="G9" s="260">
        <v>36</v>
      </c>
      <c r="H9" s="260">
        <v>54</v>
      </c>
      <c r="I9" s="260">
        <v>35</v>
      </c>
      <c r="J9" s="260">
        <v>112</v>
      </c>
      <c r="K9" s="260">
        <v>35</v>
      </c>
      <c r="L9" s="260">
        <v>8</v>
      </c>
      <c r="M9" s="260">
        <v>23</v>
      </c>
      <c r="N9" s="520" t="s">
        <v>407</v>
      </c>
      <c r="O9" s="260">
        <v>12</v>
      </c>
      <c r="P9" s="260">
        <v>368</v>
      </c>
      <c r="Q9" s="261">
        <v>13</v>
      </c>
      <c r="R9" s="261">
        <v>63</v>
      </c>
      <c r="S9" s="262">
        <v>0</v>
      </c>
      <c r="T9" s="261">
        <v>129</v>
      </c>
      <c r="U9" s="261">
        <v>46</v>
      </c>
      <c r="V9" s="262">
        <v>1</v>
      </c>
      <c r="W9" s="263">
        <v>134</v>
      </c>
      <c r="X9" s="263">
        <v>49</v>
      </c>
      <c r="Y9" s="263">
        <v>191</v>
      </c>
      <c r="Z9" s="263">
        <v>75</v>
      </c>
      <c r="AA9" s="520" t="s">
        <v>407</v>
      </c>
      <c r="AB9" s="262">
        <v>0</v>
      </c>
      <c r="AC9" s="263">
        <v>68</v>
      </c>
      <c r="AD9" s="263">
        <v>71</v>
      </c>
      <c r="AE9" s="263">
        <v>53</v>
      </c>
      <c r="AF9" s="263">
        <v>5</v>
      </c>
      <c r="AG9" s="263">
        <v>4</v>
      </c>
      <c r="AH9" s="263">
        <v>17</v>
      </c>
      <c r="AI9" s="263">
        <v>10</v>
      </c>
      <c r="AJ9" s="262">
        <v>0</v>
      </c>
      <c r="AK9" s="684">
        <v>0</v>
      </c>
      <c r="AL9" s="264">
        <f t="shared" ref="AL9:AL24" si="4">SUM(B9:M9,B33:M33,O9:Z9,O33:Z33,AB9:AK9)</f>
        <v>8830</v>
      </c>
      <c r="AM9" s="501"/>
      <c r="AN9" s="520" t="s">
        <v>407</v>
      </c>
      <c r="AO9" s="265">
        <v>12</v>
      </c>
      <c r="AP9" s="265">
        <v>13</v>
      </c>
      <c r="AQ9" s="265">
        <v>74</v>
      </c>
      <c r="AR9" s="262" t="s">
        <v>845</v>
      </c>
      <c r="AS9" s="265">
        <v>34</v>
      </c>
      <c r="AT9" s="265">
        <v>65</v>
      </c>
      <c r="AU9" s="265">
        <v>45</v>
      </c>
      <c r="AV9" s="265">
        <v>12</v>
      </c>
      <c r="AW9" s="265">
        <v>20</v>
      </c>
      <c r="AX9" s="265">
        <v>11</v>
      </c>
      <c r="AY9" s="265">
        <v>48</v>
      </c>
      <c r="AZ9" s="265">
        <v>37</v>
      </c>
      <c r="BA9" s="520" t="s">
        <v>407</v>
      </c>
      <c r="BB9" s="263">
        <v>18</v>
      </c>
      <c r="BC9" s="263">
        <v>24</v>
      </c>
      <c r="BD9" s="684" t="s">
        <v>845</v>
      </c>
      <c r="BE9" s="267">
        <f t="shared" si="3"/>
        <v>1602</v>
      </c>
      <c r="BF9" s="267"/>
      <c r="BG9" s="261"/>
      <c r="BH9" s="261"/>
      <c r="BI9" s="261"/>
      <c r="BJ9" s="261"/>
      <c r="BK9" s="261"/>
      <c r="BL9" s="267"/>
      <c r="BM9" s="501"/>
      <c r="BN9" s="520" t="s">
        <v>407</v>
      </c>
      <c r="BO9" s="260">
        <v>135</v>
      </c>
      <c r="BP9" s="260">
        <v>108</v>
      </c>
      <c r="BQ9" s="260">
        <v>235</v>
      </c>
      <c r="BR9" s="260">
        <v>129</v>
      </c>
      <c r="BS9" s="260">
        <v>97</v>
      </c>
      <c r="BT9" s="260">
        <v>2</v>
      </c>
      <c r="BU9" s="260">
        <v>4</v>
      </c>
      <c r="BV9" s="260">
        <v>108</v>
      </c>
      <c r="BW9" s="260">
        <v>54</v>
      </c>
      <c r="BX9" s="260">
        <v>65</v>
      </c>
      <c r="BY9" s="260">
        <v>97</v>
      </c>
      <c r="BZ9" s="260">
        <v>158</v>
      </c>
      <c r="CA9" s="520" t="s">
        <v>407</v>
      </c>
      <c r="CB9" s="262" t="s">
        <v>290</v>
      </c>
      <c r="CC9" s="262" t="s">
        <v>290</v>
      </c>
      <c r="CD9" s="684" t="s">
        <v>290</v>
      </c>
      <c r="CE9" s="446">
        <f t="shared" si="0"/>
        <v>1788</v>
      </c>
      <c r="CF9" s="268"/>
      <c r="CG9" s="268"/>
      <c r="CH9" s="268"/>
      <c r="CI9" s="268"/>
      <c r="CJ9" s="268"/>
      <c r="CK9" s="268"/>
      <c r="CL9" s="268"/>
      <c r="CM9" s="268"/>
      <c r="CN9" s="520" t="s">
        <v>407</v>
      </c>
      <c r="CO9" s="265">
        <v>9</v>
      </c>
      <c r="CP9" s="265">
        <v>31</v>
      </c>
      <c r="CQ9" s="265">
        <v>88</v>
      </c>
      <c r="CR9" s="265">
        <v>35</v>
      </c>
      <c r="CS9" s="265">
        <v>31</v>
      </c>
      <c r="CT9" s="265">
        <v>15</v>
      </c>
      <c r="CU9" s="265">
        <v>29</v>
      </c>
      <c r="CV9" s="265">
        <v>212</v>
      </c>
      <c r="CW9" s="265">
        <v>504</v>
      </c>
      <c r="CX9" s="265">
        <v>44</v>
      </c>
      <c r="CY9" s="265">
        <v>88</v>
      </c>
      <c r="CZ9" s="265">
        <v>61</v>
      </c>
      <c r="DA9" s="520" t="s">
        <v>407</v>
      </c>
      <c r="DB9" s="266">
        <v>15</v>
      </c>
      <c r="DC9" s="265">
        <v>8</v>
      </c>
      <c r="DD9" s="265">
        <v>34</v>
      </c>
      <c r="DE9" s="692">
        <v>8</v>
      </c>
      <c r="DF9" s="495">
        <f t="shared" si="1"/>
        <v>65</v>
      </c>
      <c r="DG9" s="266"/>
      <c r="DH9" s="266"/>
      <c r="DI9" s="266"/>
      <c r="DJ9" s="266"/>
      <c r="DK9" s="266"/>
      <c r="DL9" s="266"/>
      <c r="DM9" s="266"/>
      <c r="DN9" s="520" t="s">
        <v>407</v>
      </c>
      <c r="DO9" s="265">
        <v>5</v>
      </c>
      <c r="DP9" s="265">
        <v>8</v>
      </c>
      <c r="DQ9" s="265">
        <v>3</v>
      </c>
      <c r="DR9" s="265">
        <v>5</v>
      </c>
      <c r="DS9" s="265">
        <v>4</v>
      </c>
      <c r="DT9" s="265">
        <v>6</v>
      </c>
      <c r="DU9" s="265">
        <v>31</v>
      </c>
      <c r="DV9" s="265">
        <v>53</v>
      </c>
      <c r="DW9" s="265">
        <v>5</v>
      </c>
      <c r="DX9" s="265">
        <v>18</v>
      </c>
      <c r="DY9" s="265">
        <v>10</v>
      </c>
      <c r="DZ9" s="265">
        <v>7</v>
      </c>
      <c r="EA9" s="520" t="s">
        <v>407</v>
      </c>
      <c r="EB9" s="265">
        <v>6</v>
      </c>
      <c r="EC9" s="265">
        <v>112</v>
      </c>
      <c r="ED9" s="265">
        <v>42</v>
      </c>
      <c r="EE9" s="265">
        <v>14</v>
      </c>
      <c r="EF9" s="265">
        <v>78</v>
      </c>
      <c r="EG9" s="495">
        <f t="shared" si="2"/>
        <v>252</v>
      </c>
      <c r="EH9" s="266"/>
      <c r="EI9" s="266"/>
      <c r="EJ9" s="495"/>
      <c r="EK9" s="501"/>
      <c r="EL9" s="501"/>
      <c r="EM9" s="501"/>
      <c r="EN9" s="469"/>
      <c r="EQ9" s="464"/>
      <c r="ER9" s="470"/>
      <c r="ES9" s="470"/>
      <c r="ET9" s="470"/>
      <c r="EU9" s="470"/>
      <c r="EV9" s="470"/>
      <c r="EW9" s="470"/>
      <c r="EX9" s="470"/>
      <c r="EY9" s="470"/>
      <c r="EZ9" s="470"/>
      <c r="FA9" s="470"/>
      <c r="FB9" s="470"/>
      <c r="FC9" s="470"/>
      <c r="FD9" s="462"/>
      <c r="FE9" s="462"/>
    </row>
    <row r="10" spans="1:161" ht="16.5" customHeight="1">
      <c r="A10" s="520" t="s">
        <v>412</v>
      </c>
      <c r="B10" s="260">
        <v>74</v>
      </c>
      <c r="C10" s="260">
        <v>67</v>
      </c>
      <c r="D10" s="260">
        <v>34</v>
      </c>
      <c r="E10" s="260">
        <v>43</v>
      </c>
      <c r="F10" s="260">
        <v>50</v>
      </c>
      <c r="G10" s="260">
        <v>45</v>
      </c>
      <c r="H10" s="260">
        <v>60</v>
      </c>
      <c r="I10" s="260">
        <v>35</v>
      </c>
      <c r="J10" s="260">
        <v>136</v>
      </c>
      <c r="K10" s="260">
        <v>26</v>
      </c>
      <c r="L10" s="260">
        <v>12</v>
      </c>
      <c r="M10" s="260">
        <v>34</v>
      </c>
      <c r="N10" s="520" t="s">
        <v>412</v>
      </c>
      <c r="O10" s="260">
        <v>6</v>
      </c>
      <c r="P10" s="260">
        <v>644</v>
      </c>
      <c r="Q10" s="261">
        <v>8</v>
      </c>
      <c r="R10" s="261">
        <v>82</v>
      </c>
      <c r="S10" s="262">
        <v>0</v>
      </c>
      <c r="T10" s="261">
        <v>15</v>
      </c>
      <c r="U10" s="261">
        <v>32</v>
      </c>
      <c r="V10" s="262">
        <v>6</v>
      </c>
      <c r="W10" s="263">
        <v>88</v>
      </c>
      <c r="X10" s="263">
        <v>46</v>
      </c>
      <c r="Y10" s="263">
        <v>99</v>
      </c>
      <c r="Z10" s="263">
        <v>46</v>
      </c>
      <c r="AA10" s="520" t="s">
        <v>412</v>
      </c>
      <c r="AB10" s="262">
        <v>0</v>
      </c>
      <c r="AC10" s="263">
        <v>87</v>
      </c>
      <c r="AD10" s="263">
        <v>29</v>
      </c>
      <c r="AE10" s="263">
        <v>65</v>
      </c>
      <c r="AF10" s="263">
        <v>10</v>
      </c>
      <c r="AG10" s="263">
        <v>4</v>
      </c>
      <c r="AH10" s="263">
        <v>16</v>
      </c>
      <c r="AI10" s="263">
        <v>15</v>
      </c>
      <c r="AJ10" s="263">
        <v>16</v>
      </c>
      <c r="AK10" s="684">
        <v>0</v>
      </c>
      <c r="AL10" s="264">
        <f t="shared" si="4"/>
        <v>5718</v>
      </c>
      <c r="AM10" s="501"/>
      <c r="AN10" s="520" t="s">
        <v>412</v>
      </c>
      <c r="AO10" s="265">
        <v>9</v>
      </c>
      <c r="AP10" s="265">
        <v>15</v>
      </c>
      <c r="AQ10" s="265">
        <v>34</v>
      </c>
      <c r="AR10" s="262" t="s">
        <v>845</v>
      </c>
      <c r="AS10" s="265">
        <v>49</v>
      </c>
      <c r="AT10" s="265">
        <v>127</v>
      </c>
      <c r="AU10" s="265">
        <v>25</v>
      </c>
      <c r="AV10" s="265">
        <v>2</v>
      </c>
      <c r="AW10" s="265">
        <v>32</v>
      </c>
      <c r="AX10" s="265">
        <v>24</v>
      </c>
      <c r="AY10" s="265">
        <v>74</v>
      </c>
      <c r="AZ10" s="265">
        <v>66</v>
      </c>
      <c r="BA10" s="520" t="s">
        <v>412</v>
      </c>
      <c r="BB10" s="263">
        <v>13</v>
      </c>
      <c r="BC10" s="263">
        <v>23</v>
      </c>
      <c r="BD10" s="684" t="s">
        <v>845</v>
      </c>
      <c r="BE10" s="267">
        <f t="shared" si="3"/>
        <v>1734</v>
      </c>
      <c r="BF10" s="267"/>
      <c r="BG10" s="261"/>
      <c r="BH10" s="261"/>
      <c r="BI10" s="261"/>
      <c r="BJ10" s="261"/>
      <c r="BK10" s="261"/>
      <c r="BL10" s="267"/>
      <c r="BM10" s="501"/>
      <c r="BN10" s="520" t="s">
        <v>412</v>
      </c>
      <c r="BO10" s="260">
        <v>44</v>
      </c>
      <c r="BP10" s="260">
        <v>35</v>
      </c>
      <c r="BQ10" s="260">
        <v>88</v>
      </c>
      <c r="BR10" s="260">
        <v>143</v>
      </c>
      <c r="BS10" s="260">
        <v>43</v>
      </c>
      <c r="BT10" s="260">
        <v>3</v>
      </c>
      <c r="BU10" s="260">
        <v>3</v>
      </c>
      <c r="BV10" s="260">
        <v>58</v>
      </c>
      <c r="BW10" s="260">
        <v>79</v>
      </c>
      <c r="BX10" s="260">
        <v>68</v>
      </c>
      <c r="BY10" s="260">
        <v>74</v>
      </c>
      <c r="BZ10" s="260">
        <v>124</v>
      </c>
      <c r="CA10" s="520" t="s">
        <v>412</v>
      </c>
      <c r="CB10" s="262" t="s">
        <v>290</v>
      </c>
      <c r="CC10" s="262" t="s">
        <v>290</v>
      </c>
      <c r="CD10" s="684">
        <v>1</v>
      </c>
      <c r="CE10" s="446">
        <f t="shared" si="0"/>
        <v>1145</v>
      </c>
      <c r="CF10" s="268"/>
      <c r="CG10" s="268"/>
      <c r="CH10" s="268"/>
      <c r="CI10" s="268"/>
      <c r="CJ10" s="268"/>
      <c r="CK10" s="268"/>
      <c r="CL10" s="268"/>
      <c r="CM10" s="268"/>
      <c r="CN10" s="520" t="s">
        <v>412</v>
      </c>
      <c r="CO10" s="265">
        <v>2</v>
      </c>
      <c r="CP10" s="265">
        <v>2</v>
      </c>
      <c r="CQ10" s="265">
        <v>30</v>
      </c>
      <c r="CR10" s="265">
        <v>11</v>
      </c>
      <c r="CS10" s="265">
        <v>21</v>
      </c>
      <c r="CT10" s="265">
        <v>14</v>
      </c>
      <c r="CU10" s="265">
        <v>33</v>
      </c>
      <c r="CV10" s="265">
        <v>80</v>
      </c>
      <c r="CW10" s="265">
        <v>92</v>
      </c>
      <c r="CX10" s="265">
        <v>35</v>
      </c>
      <c r="CY10" s="265">
        <v>82</v>
      </c>
      <c r="CZ10" s="265">
        <v>86</v>
      </c>
      <c r="DA10" s="520" t="s">
        <v>412</v>
      </c>
      <c r="DB10" s="266">
        <v>6</v>
      </c>
      <c r="DC10" s="265">
        <v>6</v>
      </c>
      <c r="DD10" s="265">
        <v>25</v>
      </c>
      <c r="DE10" s="692">
        <v>5</v>
      </c>
      <c r="DF10" s="495">
        <f t="shared" si="1"/>
        <v>42</v>
      </c>
      <c r="DG10" s="266"/>
      <c r="DH10" s="266"/>
      <c r="DI10" s="266"/>
      <c r="DJ10" s="266"/>
      <c r="DK10" s="266"/>
      <c r="DL10" s="266"/>
      <c r="DM10" s="266"/>
      <c r="DN10" s="520" t="s">
        <v>412</v>
      </c>
      <c r="DO10" s="265">
        <v>1</v>
      </c>
      <c r="DP10" s="265">
        <v>10</v>
      </c>
      <c r="DQ10" s="265">
        <v>6</v>
      </c>
      <c r="DR10" s="265">
        <v>5</v>
      </c>
      <c r="DS10" s="265">
        <v>2</v>
      </c>
      <c r="DT10" s="265">
        <v>15</v>
      </c>
      <c r="DU10" s="265">
        <v>28</v>
      </c>
      <c r="DV10" s="265">
        <v>38</v>
      </c>
      <c r="DW10" s="265">
        <v>3</v>
      </c>
      <c r="DX10" s="265">
        <v>15</v>
      </c>
      <c r="DY10" s="265">
        <v>3</v>
      </c>
      <c r="DZ10" s="265">
        <v>11</v>
      </c>
      <c r="EA10" s="520" t="s">
        <v>412</v>
      </c>
      <c r="EB10" s="265">
        <v>5</v>
      </c>
      <c r="EC10" s="265">
        <v>120</v>
      </c>
      <c r="ED10" s="265">
        <v>28</v>
      </c>
      <c r="EE10" s="265">
        <v>5</v>
      </c>
      <c r="EF10" s="265">
        <v>93</v>
      </c>
      <c r="EG10" s="495">
        <f t="shared" si="2"/>
        <v>251</v>
      </c>
      <c r="EH10" s="266"/>
      <c r="EI10" s="266"/>
      <c r="EJ10" s="495"/>
      <c r="EK10" s="501"/>
      <c r="EL10" s="501"/>
      <c r="EM10" s="501"/>
      <c r="EN10" s="469"/>
      <c r="EQ10" s="464"/>
      <c r="ER10" s="470"/>
      <c r="ES10" s="470"/>
      <c r="ET10" s="470"/>
      <c r="EU10" s="470"/>
      <c r="EV10" s="470"/>
      <c r="EW10" s="470"/>
      <c r="EX10" s="470"/>
      <c r="EY10" s="470"/>
      <c r="EZ10" s="470"/>
      <c r="FA10" s="470"/>
      <c r="FB10" s="470"/>
      <c r="FC10" s="470"/>
      <c r="FD10" s="462"/>
      <c r="FE10" s="462"/>
    </row>
    <row r="11" spans="1:161" ht="16.5" customHeight="1">
      <c r="A11" s="520" t="s">
        <v>418</v>
      </c>
      <c r="B11" s="260">
        <v>75</v>
      </c>
      <c r="C11" s="260">
        <v>69</v>
      </c>
      <c r="D11" s="260">
        <v>39</v>
      </c>
      <c r="E11" s="260">
        <v>42</v>
      </c>
      <c r="F11" s="260">
        <v>80</v>
      </c>
      <c r="G11" s="260">
        <v>15</v>
      </c>
      <c r="H11" s="260">
        <v>59</v>
      </c>
      <c r="I11" s="260">
        <v>15</v>
      </c>
      <c r="J11" s="260">
        <v>166</v>
      </c>
      <c r="K11" s="260">
        <v>29</v>
      </c>
      <c r="L11" s="260">
        <v>10</v>
      </c>
      <c r="M11" s="260">
        <v>34</v>
      </c>
      <c r="N11" s="520" t="s">
        <v>418</v>
      </c>
      <c r="O11" s="260">
        <v>10</v>
      </c>
      <c r="P11" s="260">
        <v>796</v>
      </c>
      <c r="Q11" s="261">
        <v>9</v>
      </c>
      <c r="R11" s="261">
        <v>95</v>
      </c>
      <c r="S11" s="262">
        <v>0</v>
      </c>
      <c r="T11" s="261">
        <v>39</v>
      </c>
      <c r="U11" s="261">
        <v>23</v>
      </c>
      <c r="V11" s="263">
        <v>11</v>
      </c>
      <c r="W11" s="263">
        <v>63</v>
      </c>
      <c r="X11" s="263">
        <v>24</v>
      </c>
      <c r="Y11" s="263">
        <v>110</v>
      </c>
      <c r="Z11" s="263">
        <v>32</v>
      </c>
      <c r="AA11" s="520" t="s">
        <v>418</v>
      </c>
      <c r="AB11" s="262">
        <v>0</v>
      </c>
      <c r="AC11" s="263">
        <v>95</v>
      </c>
      <c r="AD11" s="263">
        <v>33</v>
      </c>
      <c r="AE11" s="263">
        <v>78</v>
      </c>
      <c r="AF11" s="263">
        <v>10</v>
      </c>
      <c r="AG11" s="263">
        <v>9</v>
      </c>
      <c r="AH11" s="263">
        <v>15</v>
      </c>
      <c r="AI11" s="263">
        <v>17</v>
      </c>
      <c r="AJ11" s="263">
        <v>12</v>
      </c>
      <c r="AK11" s="684">
        <v>0</v>
      </c>
      <c r="AL11" s="264">
        <f t="shared" si="4"/>
        <v>5861</v>
      </c>
      <c r="AM11" s="501"/>
      <c r="AN11" s="520" t="s">
        <v>418</v>
      </c>
      <c r="AO11" s="265">
        <v>12</v>
      </c>
      <c r="AP11" s="265">
        <v>7</v>
      </c>
      <c r="AQ11" s="265">
        <v>11</v>
      </c>
      <c r="AR11" s="262" t="s">
        <v>845</v>
      </c>
      <c r="AS11" s="265">
        <v>49</v>
      </c>
      <c r="AT11" s="265">
        <v>99</v>
      </c>
      <c r="AU11" s="265">
        <v>19</v>
      </c>
      <c r="AV11" s="265">
        <v>4</v>
      </c>
      <c r="AW11" s="265">
        <v>26</v>
      </c>
      <c r="AX11" s="265">
        <v>30</v>
      </c>
      <c r="AY11" s="265">
        <v>68</v>
      </c>
      <c r="AZ11" s="265">
        <v>31</v>
      </c>
      <c r="BA11" s="520" t="s">
        <v>418</v>
      </c>
      <c r="BB11" s="263">
        <v>18</v>
      </c>
      <c r="BC11" s="263">
        <v>12</v>
      </c>
      <c r="BD11" s="684" t="s">
        <v>845</v>
      </c>
      <c r="BE11" s="267">
        <f t="shared" si="3"/>
        <v>1766</v>
      </c>
      <c r="BF11" s="267"/>
      <c r="BG11" s="261"/>
      <c r="BH11" s="261"/>
      <c r="BI11" s="261"/>
      <c r="BJ11" s="261"/>
      <c r="BK11" s="261"/>
      <c r="BL11" s="267"/>
      <c r="BM11" s="501"/>
      <c r="BN11" s="520" t="s">
        <v>418</v>
      </c>
      <c r="BO11" s="260">
        <v>44</v>
      </c>
      <c r="BP11" s="260">
        <v>41</v>
      </c>
      <c r="BQ11" s="260">
        <v>154</v>
      </c>
      <c r="BR11" s="260">
        <v>170</v>
      </c>
      <c r="BS11" s="260">
        <v>49</v>
      </c>
      <c r="BT11" s="260">
        <v>7</v>
      </c>
      <c r="BU11" s="260">
        <v>6</v>
      </c>
      <c r="BV11" s="260">
        <v>51</v>
      </c>
      <c r="BW11" s="260">
        <v>76</v>
      </c>
      <c r="BX11" s="260">
        <v>87</v>
      </c>
      <c r="BY11" s="260">
        <v>92</v>
      </c>
      <c r="BZ11" s="260">
        <v>176</v>
      </c>
      <c r="CA11" s="520" t="s">
        <v>418</v>
      </c>
      <c r="CB11" s="262" t="s">
        <v>290</v>
      </c>
      <c r="CC11" s="262" t="s">
        <v>290</v>
      </c>
      <c r="CD11" s="684">
        <v>1</v>
      </c>
      <c r="CE11" s="446">
        <f t="shared" si="0"/>
        <v>1365</v>
      </c>
      <c r="CF11" s="268"/>
      <c r="CG11" s="268"/>
      <c r="CH11" s="268"/>
      <c r="CI11" s="268"/>
      <c r="CJ11" s="268"/>
      <c r="CK11" s="268"/>
      <c r="CL11" s="268"/>
      <c r="CM11" s="268"/>
      <c r="CN11" s="520" t="s">
        <v>418</v>
      </c>
      <c r="CO11" s="265">
        <v>5</v>
      </c>
      <c r="CP11" s="265">
        <v>11</v>
      </c>
      <c r="CQ11" s="265">
        <v>33</v>
      </c>
      <c r="CR11" s="265">
        <v>19</v>
      </c>
      <c r="CS11" s="265">
        <v>34</v>
      </c>
      <c r="CT11" s="265">
        <v>13</v>
      </c>
      <c r="CU11" s="265">
        <v>35</v>
      </c>
      <c r="CV11" s="265">
        <v>63</v>
      </c>
      <c r="CW11" s="265">
        <v>87</v>
      </c>
      <c r="CX11" s="265">
        <v>34</v>
      </c>
      <c r="CY11" s="265">
        <v>52</v>
      </c>
      <c r="CZ11" s="265">
        <v>61</v>
      </c>
      <c r="DA11" s="520" t="s">
        <v>418</v>
      </c>
      <c r="DB11" s="266">
        <v>19</v>
      </c>
      <c r="DC11" s="265">
        <v>8</v>
      </c>
      <c r="DD11" s="265">
        <v>26</v>
      </c>
      <c r="DE11" s="692">
        <v>9</v>
      </c>
      <c r="DF11" s="495">
        <f t="shared" si="1"/>
        <v>62</v>
      </c>
      <c r="DG11" s="266"/>
      <c r="DH11" s="266"/>
      <c r="DI11" s="266"/>
      <c r="DJ11" s="266"/>
      <c r="DK11" s="266"/>
      <c r="DL11" s="266"/>
      <c r="DM11" s="266"/>
      <c r="DN11" s="520" t="s">
        <v>418</v>
      </c>
      <c r="DO11" s="265">
        <v>7</v>
      </c>
      <c r="DP11" s="265">
        <v>8</v>
      </c>
      <c r="DQ11" s="265">
        <v>4</v>
      </c>
      <c r="DR11" s="265">
        <v>7</v>
      </c>
      <c r="DS11" s="265">
        <v>7</v>
      </c>
      <c r="DT11" s="265">
        <v>5</v>
      </c>
      <c r="DU11" s="265">
        <v>26</v>
      </c>
      <c r="DV11" s="265">
        <v>46</v>
      </c>
      <c r="DW11" s="265">
        <v>3</v>
      </c>
      <c r="DX11" s="265">
        <v>15</v>
      </c>
      <c r="DY11" s="265">
        <v>4</v>
      </c>
      <c r="DZ11" s="265">
        <v>26</v>
      </c>
      <c r="EA11" s="520" t="s">
        <v>418</v>
      </c>
      <c r="EB11" s="265">
        <v>7</v>
      </c>
      <c r="EC11" s="265">
        <v>145</v>
      </c>
      <c r="ED11" s="265">
        <v>36</v>
      </c>
      <c r="EE11" s="265">
        <v>9</v>
      </c>
      <c r="EF11" s="265">
        <v>79</v>
      </c>
      <c r="EG11" s="495">
        <f t="shared" si="2"/>
        <v>276</v>
      </c>
      <c r="EH11" s="266"/>
      <c r="EI11" s="266"/>
      <c r="EJ11" s="495"/>
      <c r="EK11" s="501"/>
      <c r="EL11" s="501"/>
      <c r="EM11" s="501"/>
      <c r="EN11" s="469"/>
      <c r="EQ11" s="464"/>
      <c r="ER11" s="470"/>
      <c r="ES11" s="470"/>
      <c r="ET11" s="470"/>
      <c r="EU11" s="470"/>
      <c r="EV11" s="470"/>
      <c r="EW11" s="470"/>
      <c r="EX11" s="470"/>
      <c r="EY11" s="470"/>
      <c r="EZ11" s="470"/>
      <c r="FA11" s="470"/>
      <c r="FB11" s="470"/>
      <c r="FC11" s="470"/>
      <c r="FD11" s="462"/>
      <c r="FE11" s="462"/>
    </row>
    <row r="12" spans="1:161" ht="16.5" customHeight="1">
      <c r="A12" s="520" t="s">
        <v>396</v>
      </c>
      <c r="B12" s="260">
        <v>67</v>
      </c>
      <c r="C12" s="260">
        <v>79</v>
      </c>
      <c r="D12" s="260">
        <v>49</v>
      </c>
      <c r="E12" s="260">
        <v>59</v>
      </c>
      <c r="F12" s="260">
        <v>99</v>
      </c>
      <c r="G12" s="260">
        <v>19</v>
      </c>
      <c r="H12" s="260">
        <v>101</v>
      </c>
      <c r="I12" s="260">
        <v>31</v>
      </c>
      <c r="J12" s="260">
        <v>182</v>
      </c>
      <c r="K12" s="260">
        <v>51</v>
      </c>
      <c r="L12" s="260">
        <v>15</v>
      </c>
      <c r="M12" s="260">
        <v>37</v>
      </c>
      <c r="N12" s="520" t="s">
        <v>396</v>
      </c>
      <c r="O12" s="260">
        <v>4</v>
      </c>
      <c r="P12" s="260">
        <v>665</v>
      </c>
      <c r="Q12" s="261">
        <v>6</v>
      </c>
      <c r="R12" s="261">
        <v>118</v>
      </c>
      <c r="S12" s="262">
        <v>0</v>
      </c>
      <c r="T12" s="261">
        <v>32</v>
      </c>
      <c r="U12" s="261">
        <v>40</v>
      </c>
      <c r="V12" s="263">
        <v>10</v>
      </c>
      <c r="W12" s="263">
        <v>64</v>
      </c>
      <c r="X12" s="263">
        <v>27</v>
      </c>
      <c r="Y12" s="263">
        <v>104</v>
      </c>
      <c r="Z12" s="263">
        <v>30</v>
      </c>
      <c r="AA12" s="520" t="s">
        <v>396</v>
      </c>
      <c r="AB12" s="262">
        <v>0</v>
      </c>
      <c r="AC12" s="263">
        <v>75</v>
      </c>
      <c r="AD12" s="263">
        <v>22</v>
      </c>
      <c r="AE12" s="263">
        <v>59</v>
      </c>
      <c r="AF12" s="263">
        <v>28</v>
      </c>
      <c r="AG12" s="263">
        <v>13</v>
      </c>
      <c r="AH12" s="263">
        <v>13</v>
      </c>
      <c r="AI12" s="263">
        <v>26</v>
      </c>
      <c r="AJ12" s="263">
        <v>10</v>
      </c>
      <c r="AK12" s="684">
        <v>0</v>
      </c>
      <c r="AL12" s="264">
        <f t="shared" si="4"/>
        <v>6146</v>
      </c>
      <c r="AM12" s="501"/>
      <c r="AN12" s="520" t="s">
        <v>396</v>
      </c>
      <c r="AO12" s="265">
        <v>12</v>
      </c>
      <c r="AP12" s="265">
        <v>24</v>
      </c>
      <c r="AQ12" s="265">
        <v>7</v>
      </c>
      <c r="AR12" s="262" t="s">
        <v>845</v>
      </c>
      <c r="AS12" s="265">
        <v>71</v>
      </c>
      <c r="AT12" s="265">
        <v>95</v>
      </c>
      <c r="AU12" s="265">
        <v>31</v>
      </c>
      <c r="AV12" s="265">
        <v>6</v>
      </c>
      <c r="AW12" s="265">
        <v>25</v>
      </c>
      <c r="AX12" s="265">
        <v>31</v>
      </c>
      <c r="AY12" s="265">
        <v>64</v>
      </c>
      <c r="AZ12" s="265">
        <v>26</v>
      </c>
      <c r="BA12" s="520" t="s">
        <v>396</v>
      </c>
      <c r="BB12" s="263">
        <v>16</v>
      </c>
      <c r="BC12" s="263">
        <v>12</v>
      </c>
      <c r="BD12" s="684" t="s">
        <v>845</v>
      </c>
      <c r="BE12" s="267">
        <f t="shared" si="3"/>
        <v>1887</v>
      </c>
      <c r="BF12" s="267"/>
      <c r="BG12" s="261"/>
      <c r="BH12" s="261"/>
      <c r="BI12" s="261"/>
      <c r="BJ12" s="261"/>
      <c r="BK12" s="261"/>
      <c r="BL12" s="267"/>
      <c r="BM12" s="501"/>
      <c r="BN12" s="520" t="s">
        <v>396</v>
      </c>
      <c r="BO12" s="260">
        <v>76</v>
      </c>
      <c r="BP12" s="260">
        <v>27</v>
      </c>
      <c r="BQ12" s="260">
        <v>152</v>
      </c>
      <c r="BR12" s="260">
        <v>197</v>
      </c>
      <c r="BS12" s="260">
        <v>59</v>
      </c>
      <c r="BT12" s="260">
        <v>8</v>
      </c>
      <c r="BU12" s="260">
        <v>2</v>
      </c>
      <c r="BV12" s="260">
        <v>56</v>
      </c>
      <c r="BW12" s="260">
        <v>85</v>
      </c>
      <c r="BX12" s="260">
        <v>92</v>
      </c>
      <c r="BY12" s="260">
        <v>78</v>
      </c>
      <c r="BZ12" s="260">
        <v>249</v>
      </c>
      <c r="CA12" s="520" t="s">
        <v>396</v>
      </c>
      <c r="CB12" s="262" t="s">
        <v>290</v>
      </c>
      <c r="CC12" s="262" t="s">
        <v>290</v>
      </c>
      <c r="CD12" s="684">
        <v>1</v>
      </c>
      <c r="CE12" s="446">
        <f t="shared" si="0"/>
        <v>1543</v>
      </c>
      <c r="CF12" s="268"/>
      <c r="CG12" s="268"/>
      <c r="CH12" s="268"/>
      <c r="CI12" s="268"/>
      <c r="CJ12" s="268"/>
      <c r="CK12" s="268"/>
      <c r="CL12" s="268"/>
      <c r="CM12" s="268"/>
      <c r="CN12" s="520" t="s">
        <v>396</v>
      </c>
      <c r="CO12" s="265">
        <v>7</v>
      </c>
      <c r="CP12" s="265">
        <v>5</v>
      </c>
      <c r="CQ12" s="265">
        <v>20</v>
      </c>
      <c r="CR12" s="265">
        <v>28</v>
      </c>
      <c r="CS12" s="265">
        <v>30</v>
      </c>
      <c r="CT12" s="265">
        <v>23</v>
      </c>
      <c r="CU12" s="265">
        <v>38</v>
      </c>
      <c r="CV12" s="265">
        <v>67</v>
      </c>
      <c r="CW12" s="265">
        <v>69</v>
      </c>
      <c r="CX12" s="265">
        <v>44</v>
      </c>
      <c r="CY12" s="265">
        <v>55</v>
      </c>
      <c r="CZ12" s="265">
        <v>55</v>
      </c>
      <c r="DA12" s="520" t="s">
        <v>396</v>
      </c>
      <c r="DB12" s="266">
        <v>22</v>
      </c>
      <c r="DC12" s="265">
        <v>10</v>
      </c>
      <c r="DD12" s="265">
        <v>30</v>
      </c>
      <c r="DE12" s="692">
        <v>16</v>
      </c>
      <c r="DF12" s="495">
        <f t="shared" si="1"/>
        <v>78</v>
      </c>
      <c r="DG12" s="266"/>
      <c r="DH12" s="266"/>
      <c r="DI12" s="266"/>
      <c r="DJ12" s="266"/>
      <c r="DK12" s="266"/>
      <c r="DL12" s="266"/>
      <c r="DM12" s="266"/>
      <c r="DN12" s="520" t="s">
        <v>396</v>
      </c>
      <c r="DO12" s="265">
        <v>5</v>
      </c>
      <c r="DP12" s="265">
        <v>17</v>
      </c>
      <c r="DQ12" s="265">
        <v>2</v>
      </c>
      <c r="DR12" s="265">
        <v>8</v>
      </c>
      <c r="DS12" s="265">
        <v>2</v>
      </c>
      <c r="DT12" s="265">
        <v>9</v>
      </c>
      <c r="DU12" s="265">
        <v>32</v>
      </c>
      <c r="DV12" s="265">
        <v>40</v>
      </c>
      <c r="DW12" s="265">
        <v>6</v>
      </c>
      <c r="DX12" s="265">
        <v>11</v>
      </c>
      <c r="DY12" s="265">
        <v>13</v>
      </c>
      <c r="DZ12" s="265">
        <v>32</v>
      </c>
      <c r="EA12" s="520" t="s">
        <v>396</v>
      </c>
      <c r="EB12" s="265">
        <v>9</v>
      </c>
      <c r="EC12" s="265">
        <v>173</v>
      </c>
      <c r="ED12" s="265">
        <v>73</v>
      </c>
      <c r="EE12" s="265">
        <v>8</v>
      </c>
      <c r="EF12" s="265">
        <v>102</v>
      </c>
      <c r="EG12" s="495">
        <f t="shared" si="2"/>
        <v>365</v>
      </c>
      <c r="EH12" s="266"/>
      <c r="EI12" s="266"/>
      <c r="EJ12" s="495"/>
      <c r="EK12" s="501"/>
      <c r="EL12" s="501"/>
      <c r="EM12" s="501"/>
      <c r="EN12" s="469"/>
      <c r="EQ12" s="464"/>
      <c r="ER12" s="470"/>
      <c r="ES12" s="470"/>
      <c r="ET12" s="470"/>
      <c r="EU12" s="470"/>
      <c r="EV12" s="470"/>
      <c r="EW12" s="470"/>
      <c r="EX12" s="470"/>
      <c r="EY12" s="470"/>
      <c r="EZ12" s="470"/>
      <c r="FA12" s="470"/>
      <c r="FB12" s="470"/>
      <c r="FC12" s="470"/>
      <c r="FD12" s="462"/>
      <c r="FE12" s="462"/>
    </row>
    <row r="13" spans="1:161" ht="16.5" customHeight="1">
      <c r="A13" s="520" t="s">
        <v>399</v>
      </c>
      <c r="B13" s="260">
        <v>93</v>
      </c>
      <c r="C13" s="260">
        <v>133</v>
      </c>
      <c r="D13" s="260">
        <v>48</v>
      </c>
      <c r="E13" s="260">
        <v>75</v>
      </c>
      <c r="F13" s="260">
        <v>143</v>
      </c>
      <c r="G13" s="260">
        <v>29</v>
      </c>
      <c r="H13" s="260">
        <v>126</v>
      </c>
      <c r="I13" s="260">
        <v>25</v>
      </c>
      <c r="J13" s="260">
        <v>158</v>
      </c>
      <c r="K13" s="260">
        <v>42</v>
      </c>
      <c r="L13" s="260">
        <v>24</v>
      </c>
      <c r="M13" s="260">
        <v>28</v>
      </c>
      <c r="N13" s="520" t="s">
        <v>399</v>
      </c>
      <c r="O13" s="260">
        <v>16</v>
      </c>
      <c r="P13" s="260">
        <v>604</v>
      </c>
      <c r="Q13" s="261">
        <v>24</v>
      </c>
      <c r="R13" s="261">
        <v>114</v>
      </c>
      <c r="S13" s="262">
        <v>0</v>
      </c>
      <c r="T13" s="261">
        <v>27</v>
      </c>
      <c r="U13" s="261">
        <v>54</v>
      </c>
      <c r="V13" s="263">
        <v>13</v>
      </c>
      <c r="W13" s="263">
        <v>74</v>
      </c>
      <c r="X13" s="263">
        <v>34</v>
      </c>
      <c r="Y13" s="263">
        <v>129</v>
      </c>
      <c r="Z13" s="263">
        <v>42</v>
      </c>
      <c r="AA13" s="520" t="s">
        <v>399</v>
      </c>
      <c r="AB13" s="262">
        <v>0</v>
      </c>
      <c r="AC13" s="263">
        <v>63</v>
      </c>
      <c r="AD13" s="263">
        <v>33</v>
      </c>
      <c r="AE13" s="263">
        <v>62</v>
      </c>
      <c r="AF13" s="263">
        <v>17</v>
      </c>
      <c r="AG13" s="263">
        <v>12</v>
      </c>
      <c r="AH13" s="263">
        <v>18</v>
      </c>
      <c r="AI13" s="263">
        <v>9</v>
      </c>
      <c r="AJ13" s="263">
        <v>11</v>
      </c>
      <c r="AK13" s="684">
        <v>0</v>
      </c>
      <c r="AL13" s="264">
        <f t="shared" si="4"/>
        <v>6609</v>
      </c>
      <c r="AM13" s="501"/>
      <c r="AN13" s="520" t="s">
        <v>399</v>
      </c>
      <c r="AO13" s="265">
        <v>16</v>
      </c>
      <c r="AP13" s="265">
        <v>39</v>
      </c>
      <c r="AQ13" s="265">
        <v>31</v>
      </c>
      <c r="AR13" s="262" t="s">
        <v>845</v>
      </c>
      <c r="AS13" s="265">
        <v>92</v>
      </c>
      <c r="AT13" s="265">
        <v>107</v>
      </c>
      <c r="AU13" s="265">
        <v>24</v>
      </c>
      <c r="AV13" s="265">
        <v>11</v>
      </c>
      <c r="AW13" s="265">
        <v>20</v>
      </c>
      <c r="AX13" s="266">
        <v>57</v>
      </c>
      <c r="AY13" s="265">
        <v>56</v>
      </c>
      <c r="AZ13" s="265">
        <v>31</v>
      </c>
      <c r="BA13" s="520" t="s">
        <v>399</v>
      </c>
      <c r="BB13" s="263">
        <v>33</v>
      </c>
      <c r="BC13" s="263">
        <v>11</v>
      </c>
      <c r="BD13" s="684" t="s">
        <v>845</v>
      </c>
      <c r="BE13" s="267">
        <f t="shared" si="3"/>
        <v>1885</v>
      </c>
      <c r="BF13" s="267"/>
      <c r="BG13" s="261"/>
      <c r="BH13" s="261"/>
      <c r="BI13" s="261"/>
      <c r="BJ13" s="261"/>
      <c r="BK13" s="261"/>
      <c r="BL13" s="267"/>
      <c r="BM13" s="501"/>
      <c r="BN13" s="520" t="s">
        <v>399</v>
      </c>
      <c r="BO13" s="260">
        <v>89</v>
      </c>
      <c r="BP13" s="260">
        <v>54</v>
      </c>
      <c r="BQ13" s="260">
        <v>188</v>
      </c>
      <c r="BR13" s="260">
        <v>251</v>
      </c>
      <c r="BS13" s="260">
        <v>72</v>
      </c>
      <c r="BT13" s="260">
        <v>10</v>
      </c>
      <c r="BU13" s="260">
        <v>6</v>
      </c>
      <c r="BV13" s="260">
        <v>93</v>
      </c>
      <c r="BW13" s="260">
        <v>102</v>
      </c>
      <c r="BX13" s="260">
        <v>116</v>
      </c>
      <c r="BY13" s="260">
        <v>78</v>
      </c>
      <c r="BZ13" s="260">
        <v>192</v>
      </c>
      <c r="CA13" s="520" t="s">
        <v>399</v>
      </c>
      <c r="CB13" s="262" t="s">
        <v>290</v>
      </c>
      <c r="CC13" s="262" t="s">
        <v>290</v>
      </c>
      <c r="CD13" s="684">
        <v>1</v>
      </c>
      <c r="CE13" s="446">
        <f t="shared" si="0"/>
        <v>1730</v>
      </c>
      <c r="CF13" s="268"/>
      <c r="CG13" s="268"/>
      <c r="CH13" s="268"/>
      <c r="CI13" s="268"/>
      <c r="CJ13" s="268"/>
      <c r="CK13" s="268"/>
      <c r="CL13" s="268"/>
      <c r="CM13" s="268"/>
      <c r="CN13" s="520" t="s">
        <v>399</v>
      </c>
      <c r="CO13" s="265">
        <v>13</v>
      </c>
      <c r="CP13" s="265">
        <v>6</v>
      </c>
      <c r="CQ13" s="265">
        <v>29</v>
      </c>
      <c r="CR13" s="265">
        <v>22</v>
      </c>
      <c r="CS13" s="265">
        <v>56</v>
      </c>
      <c r="CT13" s="265">
        <v>16</v>
      </c>
      <c r="CU13" s="265">
        <v>46</v>
      </c>
      <c r="CV13" s="265">
        <v>87</v>
      </c>
      <c r="CW13" s="265">
        <v>86</v>
      </c>
      <c r="CX13" s="265">
        <v>75</v>
      </c>
      <c r="CY13" s="265">
        <v>63</v>
      </c>
      <c r="CZ13" s="265">
        <v>77</v>
      </c>
      <c r="DA13" s="520" t="s">
        <v>399</v>
      </c>
      <c r="DB13" s="266">
        <v>20</v>
      </c>
      <c r="DC13" s="265">
        <v>16</v>
      </c>
      <c r="DD13" s="265">
        <v>50</v>
      </c>
      <c r="DE13" s="692">
        <v>21</v>
      </c>
      <c r="DF13" s="495">
        <f t="shared" si="1"/>
        <v>107</v>
      </c>
      <c r="DG13" s="266"/>
      <c r="DH13" s="266"/>
      <c r="DI13" s="266"/>
      <c r="DJ13" s="266"/>
      <c r="DK13" s="266"/>
      <c r="DL13" s="266"/>
      <c r="DM13" s="266"/>
      <c r="DN13" s="520" t="s">
        <v>399</v>
      </c>
      <c r="DO13" s="265">
        <v>7</v>
      </c>
      <c r="DP13" s="265">
        <v>21</v>
      </c>
      <c r="DQ13" s="265">
        <v>5</v>
      </c>
      <c r="DR13" s="265">
        <v>9</v>
      </c>
      <c r="DS13" s="265">
        <v>8</v>
      </c>
      <c r="DT13" s="265">
        <v>8</v>
      </c>
      <c r="DU13" s="265">
        <v>57</v>
      </c>
      <c r="DV13" s="265">
        <v>52</v>
      </c>
      <c r="DW13" s="265">
        <v>4</v>
      </c>
      <c r="DX13" s="265">
        <v>30</v>
      </c>
      <c r="DY13" s="265">
        <v>47</v>
      </c>
      <c r="DZ13" s="265">
        <v>28</v>
      </c>
      <c r="EA13" s="520" t="s">
        <v>399</v>
      </c>
      <c r="EB13" s="265">
        <v>15</v>
      </c>
      <c r="EC13" s="265">
        <v>191</v>
      </c>
      <c r="ED13" s="265">
        <v>85</v>
      </c>
      <c r="EE13" s="265">
        <v>13</v>
      </c>
      <c r="EF13" s="265">
        <v>137</v>
      </c>
      <c r="EG13" s="495">
        <f t="shared" si="2"/>
        <v>441</v>
      </c>
      <c r="EH13" s="266"/>
      <c r="EI13" s="266"/>
      <c r="EJ13" s="495"/>
      <c r="EK13" s="501"/>
      <c r="EL13" s="501"/>
      <c r="EM13" s="501"/>
      <c r="EN13" s="469"/>
      <c r="EQ13" s="464"/>
      <c r="ER13" s="470"/>
      <c r="ES13" s="470"/>
      <c r="ET13" s="470"/>
      <c r="EU13" s="470"/>
      <c r="EV13" s="470"/>
      <c r="EW13" s="470"/>
      <c r="EX13" s="470"/>
      <c r="EY13" s="470"/>
      <c r="EZ13" s="470"/>
      <c r="FA13" s="470"/>
      <c r="FB13" s="470"/>
      <c r="FC13" s="470"/>
      <c r="FD13" s="462"/>
      <c r="FE13" s="462"/>
    </row>
    <row r="14" spans="1:161" ht="16.5" customHeight="1">
      <c r="A14" s="520" t="s">
        <v>402</v>
      </c>
      <c r="B14" s="268">
        <v>133</v>
      </c>
      <c r="C14" s="268">
        <v>142</v>
      </c>
      <c r="D14" s="268">
        <v>41</v>
      </c>
      <c r="E14" s="268">
        <v>114</v>
      </c>
      <c r="F14" s="268">
        <v>225</v>
      </c>
      <c r="G14" s="268">
        <v>48</v>
      </c>
      <c r="H14" s="268">
        <v>169</v>
      </c>
      <c r="I14" s="268">
        <v>39</v>
      </c>
      <c r="J14" s="268">
        <v>200</v>
      </c>
      <c r="K14" s="268">
        <v>42</v>
      </c>
      <c r="L14" s="268">
        <v>35</v>
      </c>
      <c r="M14" s="268">
        <v>27</v>
      </c>
      <c r="N14" s="520" t="s">
        <v>402</v>
      </c>
      <c r="O14" s="268">
        <v>18</v>
      </c>
      <c r="P14" s="268">
        <v>629</v>
      </c>
      <c r="Q14" s="261">
        <v>25</v>
      </c>
      <c r="R14" s="261">
        <v>144</v>
      </c>
      <c r="S14" s="262">
        <v>0</v>
      </c>
      <c r="T14" s="261">
        <v>40</v>
      </c>
      <c r="U14" s="261">
        <v>15</v>
      </c>
      <c r="V14" s="261">
        <v>2</v>
      </c>
      <c r="W14" s="261">
        <v>86</v>
      </c>
      <c r="X14" s="261">
        <v>28</v>
      </c>
      <c r="Y14" s="261">
        <v>156</v>
      </c>
      <c r="Z14" s="261">
        <v>46</v>
      </c>
      <c r="AA14" s="520" t="s">
        <v>402</v>
      </c>
      <c r="AB14" s="262">
        <v>0</v>
      </c>
      <c r="AC14" s="261">
        <v>79</v>
      </c>
      <c r="AD14" s="261">
        <v>27</v>
      </c>
      <c r="AE14" s="261">
        <v>67</v>
      </c>
      <c r="AF14" s="261">
        <v>10</v>
      </c>
      <c r="AG14" s="261">
        <v>11</v>
      </c>
      <c r="AH14" s="261">
        <v>15</v>
      </c>
      <c r="AI14" s="261">
        <v>16</v>
      </c>
      <c r="AJ14" s="261">
        <v>5</v>
      </c>
      <c r="AK14" s="684">
        <v>0</v>
      </c>
      <c r="AL14" s="264">
        <f t="shared" si="4"/>
        <v>7032</v>
      </c>
      <c r="AM14" s="501"/>
      <c r="AN14" s="520" t="s">
        <v>402</v>
      </c>
      <c r="AO14" s="266">
        <v>31</v>
      </c>
      <c r="AP14" s="266">
        <v>49</v>
      </c>
      <c r="AQ14" s="266">
        <v>89</v>
      </c>
      <c r="AR14" s="262" t="s">
        <v>845</v>
      </c>
      <c r="AS14" s="266">
        <v>98</v>
      </c>
      <c r="AT14" s="266">
        <v>121</v>
      </c>
      <c r="AU14" s="266">
        <v>68</v>
      </c>
      <c r="AV14" s="266">
        <v>18</v>
      </c>
      <c r="AW14" s="266">
        <v>39</v>
      </c>
      <c r="AX14" s="266">
        <v>45</v>
      </c>
      <c r="AY14" s="266">
        <v>78</v>
      </c>
      <c r="AZ14" s="266">
        <v>37</v>
      </c>
      <c r="BA14" s="520" t="s">
        <v>402</v>
      </c>
      <c r="BB14" s="261">
        <v>36</v>
      </c>
      <c r="BC14" s="261">
        <v>15</v>
      </c>
      <c r="BD14" s="684" t="s">
        <v>845</v>
      </c>
      <c r="BE14" s="267">
        <f t="shared" si="3"/>
        <v>2337</v>
      </c>
      <c r="BF14" s="267"/>
      <c r="BG14" s="261"/>
      <c r="BH14" s="261"/>
      <c r="BI14" s="261"/>
      <c r="BJ14" s="261"/>
      <c r="BK14" s="261"/>
      <c r="BL14" s="267"/>
      <c r="BM14" s="501"/>
      <c r="BN14" s="520" t="s">
        <v>402</v>
      </c>
      <c r="BO14" s="268">
        <v>108</v>
      </c>
      <c r="BP14" s="268">
        <v>139</v>
      </c>
      <c r="BQ14" s="268">
        <v>174</v>
      </c>
      <c r="BR14" s="268">
        <v>264</v>
      </c>
      <c r="BS14" s="268">
        <v>87</v>
      </c>
      <c r="BT14" s="268">
        <v>8</v>
      </c>
      <c r="BU14" s="268">
        <v>6</v>
      </c>
      <c r="BV14" s="268">
        <v>181</v>
      </c>
      <c r="BW14" s="268">
        <v>126</v>
      </c>
      <c r="BX14" s="268">
        <v>94</v>
      </c>
      <c r="BY14" s="268">
        <v>77</v>
      </c>
      <c r="BZ14" s="268">
        <v>199</v>
      </c>
      <c r="CA14" s="520" t="s">
        <v>402</v>
      </c>
      <c r="CB14" s="262" t="s">
        <v>290</v>
      </c>
      <c r="CC14" s="262" t="s">
        <v>290</v>
      </c>
      <c r="CD14" s="684" t="s">
        <v>290</v>
      </c>
      <c r="CE14" s="446">
        <f t="shared" si="0"/>
        <v>2038</v>
      </c>
      <c r="CF14" s="268"/>
      <c r="CG14" s="268"/>
      <c r="CH14" s="268"/>
      <c r="CI14" s="268"/>
      <c r="CJ14" s="268"/>
      <c r="CK14" s="268"/>
      <c r="CL14" s="268"/>
      <c r="CM14" s="268"/>
      <c r="CN14" s="520" t="s">
        <v>402</v>
      </c>
      <c r="CO14" s="266">
        <v>17</v>
      </c>
      <c r="CP14" s="266">
        <v>11</v>
      </c>
      <c r="CQ14" s="266">
        <v>43</v>
      </c>
      <c r="CR14" s="266">
        <v>13</v>
      </c>
      <c r="CS14" s="266">
        <v>58</v>
      </c>
      <c r="CT14" s="266">
        <v>18</v>
      </c>
      <c r="CU14" s="266">
        <v>68</v>
      </c>
      <c r="CV14" s="266">
        <v>97</v>
      </c>
      <c r="CW14" s="266">
        <v>130</v>
      </c>
      <c r="CX14" s="266">
        <v>91</v>
      </c>
      <c r="CY14" s="266">
        <v>100</v>
      </c>
      <c r="CZ14" s="266">
        <v>105</v>
      </c>
      <c r="DA14" s="520" t="s">
        <v>402</v>
      </c>
      <c r="DB14" s="266">
        <v>19</v>
      </c>
      <c r="DC14" s="266">
        <v>20</v>
      </c>
      <c r="DD14" s="266">
        <v>62</v>
      </c>
      <c r="DE14" s="692">
        <v>43</v>
      </c>
      <c r="DF14" s="495">
        <f t="shared" si="1"/>
        <v>144</v>
      </c>
      <c r="DG14" s="266"/>
      <c r="DH14" s="266"/>
      <c r="DI14" s="266"/>
      <c r="DJ14" s="266"/>
      <c r="DK14" s="266"/>
      <c r="DL14" s="266"/>
      <c r="DM14" s="266"/>
      <c r="DN14" s="520" t="s">
        <v>402</v>
      </c>
      <c r="DO14" s="266">
        <v>7</v>
      </c>
      <c r="DP14" s="266">
        <v>22</v>
      </c>
      <c r="DQ14" s="266">
        <v>7</v>
      </c>
      <c r="DR14" s="266">
        <v>20</v>
      </c>
      <c r="DS14" s="266">
        <v>14</v>
      </c>
      <c r="DT14" s="266">
        <v>11</v>
      </c>
      <c r="DU14" s="266">
        <v>64</v>
      </c>
      <c r="DV14" s="266">
        <v>74</v>
      </c>
      <c r="DW14" s="266">
        <v>4</v>
      </c>
      <c r="DX14" s="266">
        <v>35</v>
      </c>
      <c r="DY14" s="266">
        <v>37</v>
      </c>
      <c r="DZ14" s="266">
        <v>14</v>
      </c>
      <c r="EA14" s="520" t="s">
        <v>402</v>
      </c>
      <c r="EB14" s="266">
        <v>9</v>
      </c>
      <c r="EC14" s="266">
        <v>280</v>
      </c>
      <c r="ED14" s="266">
        <v>61</v>
      </c>
      <c r="EE14" s="266">
        <v>34</v>
      </c>
      <c r="EF14" s="266">
        <v>178</v>
      </c>
      <c r="EG14" s="495">
        <f t="shared" si="2"/>
        <v>562</v>
      </c>
      <c r="EH14" s="266"/>
      <c r="EI14" s="266"/>
      <c r="EJ14" s="495"/>
      <c r="EK14" s="501"/>
      <c r="EL14" s="501"/>
      <c r="EM14" s="501"/>
      <c r="EN14" s="469"/>
      <c r="EQ14" s="464"/>
      <c r="ER14" s="470"/>
      <c r="ES14" s="470"/>
      <c r="ET14" s="470"/>
      <c r="EU14" s="470"/>
      <c r="EV14" s="470"/>
      <c r="EW14" s="470"/>
      <c r="EX14" s="470"/>
      <c r="EY14" s="470"/>
      <c r="EZ14" s="470"/>
      <c r="FA14" s="470"/>
      <c r="FB14" s="470"/>
      <c r="FC14" s="470"/>
      <c r="FD14" s="462"/>
      <c r="FE14" s="462"/>
    </row>
    <row r="15" spans="1:161" ht="16.5" customHeight="1">
      <c r="A15" s="520" t="s">
        <v>405</v>
      </c>
      <c r="B15" s="260">
        <v>157</v>
      </c>
      <c r="C15" s="260">
        <v>100</v>
      </c>
      <c r="D15" s="260">
        <v>28</v>
      </c>
      <c r="E15" s="260">
        <v>77</v>
      </c>
      <c r="F15" s="260">
        <v>142</v>
      </c>
      <c r="G15" s="260">
        <v>23</v>
      </c>
      <c r="H15" s="260">
        <v>141</v>
      </c>
      <c r="I15" s="260">
        <v>44</v>
      </c>
      <c r="J15" s="260">
        <v>184</v>
      </c>
      <c r="K15" s="260">
        <v>43</v>
      </c>
      <c r="L15" s="260">
        <v>25</v>
      </c>
      <c r="M15" s="260">
        <v>32</v>
      </c>
      <c r="N15" s="520" t="s">
        <v>405</v>
      </c>
      <c r="O15" s="260">
        <v>18</v>
      </c>
      <c r="P15" s="260">
        <v>487</v>
      </c>
      <c r="Q15" s="261">
        <v>13</v>
      </c>
      <c r="R15" s="261">
        <v>89</v>
      </c>
      <c r="S15" s="262">
        <v>0</v>
      </c>
      <c r="T15" s="261">
        <v>26</v>
      </c>
      <c r="U15" s="261">
        <v>7</v>
      </c>
      <c r="V15" s="263">
        <v>10</v>
      </c>
      <c r="W15" s="263">
        <v>59</v>
      </c>
      <c r="X15" s="263">
        <v>42</v>
      </c>
      <c r="Y15" s="263">
        <v>141</v>
      </c>
      <c r="Z15" s="263">
        <v>22</v>
      </c>
      <c r="AA15" s="520" t="s">
        <v>405</v>
      </c>
      <c r="AB15" s="262">
        <v>0</v>
      </c>
      <c r="AC15" s="263">
        <v>76</v>
      </c>
      <c r="AD15" s="263">
        <v>32</v>
      </c>
      <c r="AE15" s="263">
        <v>67</v>
      </c>
      <c r="AF15" s="263">
        <v>10</v>
      </c>
      <c r="AG15" s="263">
        <v>8</v>
      </c>
      <c r="AH15" s="263">
        <v>17</v>
      </c>
      <c r="AI15" s="263">
        <v>8</v>
      </c>
      <c r="AJ15" s="263">
        <v>2</v>
      </c>
      <c r="AK15" s="684">
        <v>0</v>
      </c>
      <c r="AL15" s="264">
        <f t="shared" si="4"/>
        <v>5264</v>
      </c>
      <c r="AM15" s="501"/>
      <c r="AN15" s="520" t="s">
        <v>405</v>
      </c>
      <c r="AO15" s="265">
        <v>27</v>
      </c>
      <c r="AP15" s="265">
        <v>41</v>
      </c>
      <c r="AQ15" s="265">
        <v>137</v>
      </c>
      <c r="AR15" s="262" t="s">
        <v>845</v>
      </c>
      <c r="AS15" s="265">
        <v>48</v>
      </c>
      <c r="AT15" s="265">
        <v>107</v>
      </c>
      <c r="AU15" s="265">
        <v>76</v>
      </c>
      <c r="AV15" s="265">
        <v>18</v>
      </c>
      <c r="AW15" s="265">
        <v>18</v>
      </c>
      <c r="AX15" s="265">
        <v>19</v>
      </c>
      <c r="AY15" s="265">
        <v>39</v>
      </c>
      <c r="AZ15" s="265">
        <v>27</v>
      </c>
      <c r="BA15" s="520" t="s">
        <v>405</v>
      </c>
      <c r="BB15" s="486">
        <v>18</v>
      </c>
      <c r="BC15" s="486">
        <v>14</v>
      </c>
      <c r="BD15" s="684" t="s">
        <v>845</v>
      </c>
      <c r="BE15" s="267">
        <f t="shared" si="3"/>
        <v>1839</v>
      </c>
      <c r="BF15" s="267"/>
      <c r="BG15" s="489"/>
      <c r="BH15" s="489"/>
      <c r="BI15" s="489"/>
      <c r="BJ15" s="489"/>
      <c r="BK15" s="489"/>
      <c r="BL15" s="267"/>
      <c r="BM15" s="501"/>
      <c r="BN15" s="520" t="s">
        <v>405</v>
      </c>
      <c r="BO15" s="260">
        <v>110</v>
      </c>
      <c r="BP15" s="260">
        <v>185</v>
      </c>
      <c r="BQ15" s="260">
        <v>97</v>
      </c>
      <c r="BR15" s="260">
        <v>268</v>
      </c>
      <c r="BS15" s="260">
        <v>71</v>
      </c>
      <c r="BT15" s="260">
        <v>7</v>
      </c>
      <c r="BU15" s="260">
        <v>16</v>
      </c>
      <c r="BV15" s="260">
        <v>220</v>
      </c>
      <c r="BW15" s="260">
        <v>108</v>
      </c>
      <c r="BX15" s="260">
        <v>112</v>
      </c>
      <c r="BY15" s="260">
        <v>68</v>
      </c>
      <c r="BZ15" s="260">
        <v>130</v>
      </c>
      <c r="CA15" s="520" t="s">
        <v>405</v>
      </c>
      <c r="CB15" s="262" t="s">
        <v>290</v>
      </c>
      <c r="CC15" s="262" t="s">
        <v>290</v>
      </c>
      <c r="CD15" s="684" t="s">
        <v>290</v>
      </c>
      <c r="CE15" s="446">
        <f t="shared" si="0"/>
        <v>1967</v>
      </c>
      <c r="CF15" s="268"/>
      <c r="CG15" s="268"/>
      <c r="CH15" s="268"/>
      <c r="CI15" s="268"/>
      <c r="CJ15" s="268"/>
      <c r="CK15" s="268"/>
      <c r="CL15" s="268"/>
      <c r="CM15" s="268"/>
      <c r="CN15" s="520" t="s">
        <v>405</v>
      </c>
      <c r="CO15" s="265">
        <v>8</v>
      </c>
      <c r="CP15" s="265">
        <v>16</v>
      </c>
      <c r="CQ15" s="265">
        <v>24</v>
      </c>
      <c r="CR15" s="265">
        <v>21</v>
      </c>
      <c r="CS15" s="265">
        <v>55</v>
      </c>
      <c r="CT15" s="265">
        <v>19</v>
      </c>
      <c r="CU15" s="265">
        <v>58</v>
      </c>
      <c r="CV15" s="265">
        <v>83</v>
      </c>
      <c r="CW15" s="265">
        <v>145</v>
      </c>
      <c r="CX15" s="265">
        <v>87</v>
      </c>
      <c r="CY15" s="265">
        <v>93</v>
      </c>
      <c r="CZ15" s="265">
        <v>85</v>
      </c>
      <c r="DA15" s="520" t="s">
        <v>405</v>
      </c>
      <c r="DB15" s="265">
        <v>24</v>
      </c>
      <c r="DC15" s="265">
        <v>11</v>
      </c>
      <c r="DD15" s="265">
        <v>70</v>
      </c>
      <c r="DE15" s="692">
        <v>33</v>
      </c>
      <c r="DF15" s="495">
        <f t="shared" si="1"/>
        <v>138</v>
      </c>
      <c r="DG15" s="266"/>
      <c r="DH15" s="266"/>
      <c r="DI15" s="266"/>
      <c r="DJ15" s="266"/>
      <c r="DK15" s="266"/>
      <c r="DL15" s="266"/>
      <c r="DM15" s="266"/>
      <c r="DN15" s="520" t="s">
        <v>405</v>
      </c>
      <c r="DO15" s="265">
        <v>9</v>
      </c>
      <c r="DP15" s="265">
        <v>24</v>
      </c>
      <c r="DQ15" s="265">
        <v>9</v>
      </c>
      <c r="DR15" s="265">
        <v>13</v>
      </c>
      <c r="DS15" s="265">
        <v>12</v>
      </c>
      <c r="DT15" s="265">
        <v>20</v>
      </c>
      <c r="DU15" s="265">
        <v>64</v>
      </c>
      <c r="DV15" s="265">
        <v>85</v>
      </c>
      <c r="DW15" s="262">
        <v>1</v>
      </c>
      <c r="DX15" s="265">
        <v>35</v>
      </c>
      <c r="DY15" s="265">
        <v>15</v>
      </c>
      <c r="DZ15" s="265">
        <v>7</v>
      </c>
      <c r="EA15" s="520" t="s">
        <v>405</v>
      </c>
      <c r="EB15" s="265">
        <v>16</v>
      </c>
      <c r="EC15" s="265">
        <v>246</v>
      </c>
      <c r="ED15" s="265">
        <v>90</v>
      </c>
      <c r="EE15" s="265">
        <v>22</v>
      </c>
      <c r="EF15" s="265">
        <v>170</v>
      </c>
      <c r="EG15" s="495">
        <f t="shared" si="2"/>
        <v>544</v>
      </c>
      <c r="EH15" s="266"/>
      <c r="EI15" s="266"/>
      <c r="EJ15" s="495"/>
      <c r="EK15" s="501"/>
      <c r="EL15" s="501"/>
      <c r="EM15" s="501"/>
      <c r="EN15" s="469"/>
      <c r="EQ15" s="464"/>
      <c r="ER15" s="470"/>
      <c r="ES15" s="470"/>
      <c r="ET15" s="470"/>
      <c r="EU15" s="470"/>
      <c r="EV15" s="470"/>
      <c r="EW15" s="470"/>
      <c r="EX15" s="470"/>
      <c r="EY15" s="470"/>
      <c r="EZ15" s="470"/>
      <c r="FA15" s="470"/>
      <c r="FB15" s="470"/>
      <c r="FC15" s="470"/>
      <c r="FD15" s="462"/>
      <c r="FE15" s="462"/>
    </row>
    <row r="16" spans="1:161" ht="16.5" customHeight="1">
      <c r="A16" s="520" t="s">
        <v>408</v>
      </c>
      <c r="B16" s="260">
        <v>166</v>
      </c>
      <c r="C16" s="260">
        <v>80</v>
      </c>
      <c r="D16" s="260">
        <v>31</v>
      </c>
      <c r="E16" s="260">
        <v>53</v>
      </c>
      <c r="F16" s="260">
        <v>128</v>
      </c>
      <c r="G16" s="260">
        <v>22</v>
      </c>
      <c r="H16" s="260">
        <v>77</v>
      </c>
      <c r="I16" s="260">
        <v>29</v>
      </c>
      <c r="J16" s="260">
        <v>153</v>
      </c>
      <c r="K16" s="260">
        <v>20</v>
      </c>
      <c r="L16" s="260">
        <v>25</v>
      </c>
      <c r="M16" s="260">
        <v>30</v>
      </c>
      <c r="N16" s="520" t="s">
        <v>408</v>
      </c>
      <c r="O16" s="260">
        <v>20</v>
      </c>
      <c r="P16" s="260">
        <v>370</v>
      </c>
      <c r="Q16" s="261">
        <v>12</v>
      </c>
      <c r="R16" s="261">
        <v>84</v>
      </c>
      <c r="S16" s="262">
        <v>0</v>
      </c>
      <c r="T16" s="261">
        <v>20</v>
      </c>
      <c r="U16" s="261">
        <v>5</v>
      </c>
      <c r="V16" s="263">
        <v>15</v>
      </c>
      <c r="W16" s="263">
        <v>57</v>
      </c>
      <c r="X16" s="263">
        <v>11</v>
      </c>
      <c r="Y16" s="263">
        <v>77</v>
      </c>
      <c r="Z16" s="263">
        <v>18</v>
      </c>
      <c r="AA16" s="520" t="s">
        <v>408</v>
      </c>
      <c r="AB16" s="262">
        <v>0</v>
      </c>
      <c r="AC16" s="263">
        <v>64</v>
      </c>
      <c r="AD16" s="263">
        <v>19</v>
      </c>
      <c r="AE16" s="263">
        <v>32</v>
      </c>
      <c r="AF16" s="263">
        <v>8</v>
      </c>
      <c r="AG16" s="263">
        <v>6</v>
      </c>
      <c r="AH16" s="263">
        <v>17</v>
      </c>
      <c r="AI16" s="263">
        <v>3</v>
      </c>
      <c r="AJ16" s="263">
        <v>2</v>
      </c>
      <c r="AK16" s="684">
        <v>0</v>
      </c>
      <c r="AL16" s="264">
        <f t="shared" si="4"/>
        <v>3858</v>
      </c>
      <c r="AM16" s="501"/>
      <c r="AN16" s="520" t="s">
        <v>408</v>
      </c>
      <c r="AO16" s="265">
        <v>17</v>
      </c>
      <c r="AP16" s="265">
        <v>24</v>
      </c>
      <c r="AQ16" s="265">
        <v>89</v>
      </c>
      <c r="AR16" s="262" t="s">
        <v>845</v>
      </c>
      <c r="AS16" s="265">
        <v>38</v>
      </c>
      <c r="AT16" s="265">
        <v>63</v>
      </c>
      <c r="AU16" s="265">
        <v>43</v>
      </c>
      <c r="AV16" s="265">
        <v>8</v>
      </c>
      <c r="AW16" s="265">
        <v>24</v>
      </c>
      <c r="AX16" s="265">
        <v>10</v>
      </c>
      <c r="AY16" s="265">
        <v>44</v>
      </c>
      <c r="AZ16" s="265">
        <v>29</v>
      </c>
      <c r="BA16" s="520" t="s">
        <v>408</v>
      </c>
      <c r="BB16" s="486">
        <v>24</v>
      </c>
      <c r="BC16" s="486">
        <v>16</v>
      </c>
      <c r="BD16" s="684" t="s">
        <v>845</v>
      </c>
      <c r="BE16" s="267">
        <f t="shared" si="3"/>
        <v>1494</v>
      </c>
      <c r="BF16" s="267"/>
      <c r="BG16" s="489"/>
      <c r="BH16" s="489"/>
      <c r="BI16" s="489"/>
      <c r="BJ16" s="489"/>
      <c r="BK16" s="489"/>
      <c r="BL16" s="267"/>
      <c r="BM16" s="501"/>
      <c r="BN16" s="520" t="s">
        <v>408</v>
      </c>
      <c r="BO16" s="260">
        <v>125</v>
      </c>
      <c r="BP16" s="260">
        <v>127</v>
      </c>
      <c r="BQ16" s="260">
        <v>59</v>
      </c>
      <c r="BR16" s="260">
        <v>449</v>
      </c>
      <c r="BS16" s="260">
        <v>69</v>
      </c>
      <c r="BT16" s="260">
        <v>12</v>
      </c>
      <c r="BU16" s="260">
        <v>10</v>
      </c>
      <c r="BV16" s="260">
        <v>128</v>
      </c>
      <c r="BW16" s="260">
        <v>171</v>
      </c>
      <c r="BX16" s="260">
        <v>193</v>
      </c>
      <c r="BY16" s="260">
        <v>74</v>
      </c>
      <c r="BZ16" s="260">
        <v>100</v>
      </c>
      <c r="CA16" s="520" t="s">
        <v>408</v>
      </c>
      <c r="CB16" s="262" t="s">
        <v>290</v>
      </c>
      <c r="CC16" s="262" t="s">
        <v>290</v>
      </c>
      <c r="CD16" s="684" t="s">
        <v>290</v>
      </c>
      <c r="CE16" s="446">
        <f t="shared" si="0"/>
        <v>2379</v>
      </c>
      <c r="CF16" s="268"/>
      <c r="CG16" s="268"/>
      <c r="CH16" s="268"/>
      <c r="CI16" s="268"/>
      <c r="CJ16" s="268"/>
      <c r="CK16" s="268"/>
      <c r="CL16" s="268"/>
      <c r="CM16" s="268"/>
      <c r="CN16" s="520" t="s">
        <v>408</v>
      </c>
      <c r="CO16" s="265">
        <v>6</v>
      </c>
      <c r="CP16" s="265">
        <v>7</v>
      </c>
      <c r="CQ16" s="265">
        <v>29</v>
      </c>
      <c r="CR16" s="265">
        <v>15</v>
      </c>
      <c r="CS16" s="265">
        <v>54</v>
      </c>
      <c r="CT16" s="265">
        <v>16</v>
      </c>
      <c r="CU16" s="265">
        <v>90</v>
      </c>
      <c r="CV16" s="265">
        <v>51</v>
      </c>
      <c r="CW16" s="265">
        <v>143</v>
      </c>
      <c r="CX16" s="265">
        <v>71</v>
      </c>
      <c r="CY16" s="265">
        <v>100</v>
      </c>
      <c r="CZ16" s="265">
        <v>87</v>
      </c>
      <c r="DA16" s="520" t="s">
        <v>408</v>
      </c>
      <c r="DB16" s="265">
        <v>31</v>
      </c>
      <c r="DC16" s="265">
        <v>15</v>
      </c>
      <c r="DD16" s="265">
        <v>65</v>
      </c>
      <c r="DE16" s="692">
        <v>34</v>
      </c>
      <c r="DF16" s="495">
        <f t="shared" si="1"/>
        <v>145</v>
      </c>
      <c r="DG16" s="266"/>
      <c r="DH16" s="266"/>
      <c r="DI16" s="266"/>
      <c r="DJ16" s="266"/>
      <c r="DK16" s="266"/>
      <c r="DL16" s="266"/>
      <c r="DM16" s="266"/>
      <c r="DN16" s="520" t="s">
        <v>408</v>
      </c>
      <c r="DO16" s="265">
        <v>8</v>
      </c>
      <c r="DP16" s="265">
        <v>28</v>
      </c>
      <c r="DQ16" s="265">
        <v>10</v>
      </c>
      <c r="DR16" s="265">
        <v>31</v>
      </c>
      <c r="DS16" s="265">
        <v>13</v>
      </c>
      <c r="DT16" s="265">
        <v>23</v>
      </c>
      <c r="DU16" s="265">
        <v>81</v>
      </c>
      <c r="DV16" s="265">
        <v>98</v>
      </c>
      <c r="DW16" s="262">
        <v>1</v>
      </c>
      <c r="DX16" s="265">
        <v>35</v>
      </c>
      <c r="DY16" s="265">
        <v>16</v>
      </c>
      <c r="DZ16" s="265">
        <v>4</v>
      </c>
      <c r="EA16" s="520" t="s">
        <v>408</v>
      </c>
      <c r="EB16" s="265">
        <v>15</v>
      </c>
      <c r="EC16" s="265">
        <v>253</v>
      </c>
      <c r="ED16" s="265">
        <v>81</v>
      </c>
      <c r="EE16" s="265">
        <v>26</v>
      </c>
      <c r="EF16" s="265">
        <v>200</v>
      </c>
      <c r="EG16" s="495">
        <f t="shared" si="2"/>
        <v>575</v>
      </c>
      <c r="EH16" s="266"/>
      <c r="EI16" s="266"/>
      <c r="EJ16" s="495"/>
      <c r="EK16" s="501"/>
      <c r="EL16" s="501"/>
      <c r="EM16" s="501"/>
      <c r="EN16" s="469"/>
      <c r="EQ16" s="464"/>
      <c r="ER16" s="470"/>
      <c r="ES16" s="470"/>
      <c r="ET16" s="470"/>
      <c r="EU16" s="470"/>
      <c r="EV16" s="470"/>
      <c r="EW16" s="470"/>
      <c r="EX16" s="470"/>
      <c r="EY16" s="470"/>
      <c r="EZ16" s="470"/>
      <c r="FA16" s="470"/>
      <c r="FB16" s="470"/>
      <c r="FC16" s="470"/>
      <c r="FD16" s="462"/>
      <c r="FE16" s="462"/>
    </row>
    <row r="17" spans="1:161" ht="16.5" customHeight="1">
      <c r="A17" s="520" t="s">
        <v>413</v>
      </c>
      <c r="B17" s="260">
        <v>102</v>
      </c>
      <c r="C17" s="260">
        <v>48</v>
      </c>
      <c r="D17" s="260">
        <v>24</v>
      </c>
      <c r="E17" s="260">
        <v>44</v>
      </c>
      <c r="F17" s="260">
        <v>85</v>
      </c>
      <c r="G17" s="260">
        <v>11</v>
      </c>
      <c r="H17" s="260">
        <v>55</v>
      </c>
      <c r="I17" s="260">
        <v>24</v>
      </c>
      <c r="J17" s="260">
        <v>109</v>
      </c>
      <c r="K17" s="260">
        <v>14</v>
      </c>
      <c r="L17" s="260">
        <v>22</v>
      </c>
      <c r="M17" s="260">
        <v>30</v>
      </c>
      <c r="N17" s="520" t="s">
        <v>413</v>
      </c>
      <c r="O17" s="260">
        <v>21</v>
      </c>
      <c r="P17" s="260">
        <v>312</v>
      </c>
      <c r="Q17" s="261">
        <v>21</v>
      </c>
      <c r="R17" s="261">
        <v>75</v>
      </c>
      <c r="S17" s="262">
        <v>0</v>
      </c>
      <c r="T17" s="261">
        <v>12</v>
      </c>
      <c r="U17" s="261">
        <v>5</v>
      </c>
      <c r="V17" s="262">
        <v>13</v>
      </c>
      <c r="W17" s="263">
        <v>22</v>
      </c>
      <c r="X17" s="263">
        <v>15</v>
      </c>
      <c r="Y17" s="263">
        <v>54</v>
      </c>
      <c r="Z17" s="263">
        <v>12</v>
      </c>
      <c r="AA17" s="520" t="s">
        <v>413</v>
      </c>
      <c r="AB17" s="262">
        <v>0</v>
      </c>
      <c r="AC17" s="263">
        <v>57</v>
      </c>
      <c r="AD17" s="263">
        <v>12</v>
      </c>
      <c r="AE17" s="263">
        <v>24</v>
      </c>
      <c r="AF17" s="263">
        <v>3</v>
      </c>
      <c r="AG17" s="263">
        <v>6</v>
      </c>
      <c r="AH17" s="263">
        <v>18</v>
      </c>
      <c r="AI17" s="263">
        <v>9</v>
      </c>
      <c r="AJ17" s="263">
        <v>2</v>
      </c>
      <c r="AK17" s="684">
        <v>0</v>
      </c>
      <c r="AL17" s="264">
        <f t="shared" si="4"/>
        <v>3032</v>
      </c>
      <c r="AM17" s="501"/>
      <c r="AN17" s="520" t="s">
        <v>413</v>
      </c>
      <c r="AO17" s="265">
        <v>21</v>
      </c>
      <c r="AP17" s="265">
        <v>34</v>
      </c>
      <c r="AQ17" s="265">
        <v>36</v>
      </c>
      <c r="AR17" s="262" t="s">
        <v>845</v>
      </c>
      <c r="AS17" s="265">
        <v>32</v>
      </c>
      <c r="AT17" s="265">
        <v>71</v>
      </c>
      <c r="AU17" s="265">
        <v>12</v>
      </c>
      <c r="AV17" s="265">
        <v>5</v>
      </c>
      <c r="AW17" s="265">
        <v>28</v>
      </c>
      <c r="AX17" s="265">
        <v>12</v>
      </c>
      <c r="AY17" s="265">
        <v>32</v>
      </c>
      <c r="AZ17" s="265">
        <v>11</v>
      </c>
      <c r="BA17" s="520" t="s">
        <v>413</v>
      </c>
      <c r="BB17" s="486">
        <v>28</v>
      </c>
      <c r="BC17" s="486">
        <v>13</v>
      </c>
      <c r="BD17" s="684" t="s">
        <v>845</v>
      </c>
      <c r="BE17" s="267">
        <f t="shared" si="3"/>
        <v>1377</v>
      </c>
      <c r="BF17" s="267"/>
      <c r="BG17" s="489"/>
      <c r="BH17" s="489"/>
      <c r="BI17" s="489"/>
      <c r="BJ17" s="489"/>
      <c r="BK17" s="489"/>
      <c r="BL17" s="267"/>
      <c r="BM17" s="501"/>
      <c r="BN17" s="520" t="s">
        <v>413</v>
      </c>
      <c r="BO17" s="260">
        <v>141</v>
      </c>
      <c r="BP17" s="260">
        <v>74</v>
      </c>
      <c r="BQ17" s="260">
        <v>92</v>
      </c>
      <c r="BR17" s="260">
        <v>312</v>
      </c>
      <c r="BS17" s="260">
        <v>61</v>
      </c>
      <c r="BT17" s="260">
        <v>18</v>
      </c>
      <c r="BU17" s="260">
        <v>11</v>
      </c>
      <c r="BV17" s="260">
        <v>94</v>
      </c>
      <c r="BW17" s="260">
        <v>143</v>
      </c>
      <c r="BX17" s="260">
        <v>205</v>
      </c>
      <c r="BY17" s="260">
        <v>96</v>
      </c>
      <c r="BZ17" s="260">
        <v>121</v>
      </c>
      <c r="CA17" s="520" t="s">
        <v>413</v>
      </c>
      <c r="CB17" s="262" t="s">
        <v>290</v>
      </c>
      <c r="CC17" s="262" t="s">
        <v>290</v>
      </c>
      <c r="CD17" s="684" t="s">
        <v>290</v>
      </c>
      <c r="CE17" s="446">
        <f t="shared" si="0"/>
        <v>2233</v>
      </c>
      <c r="CF17" s="268"/>
      <c r="CG17" s="268"/>
      <c r="CH17" s="268"/>
      <c r="CI17" s="268"/>
      <c r="CJ17" s="268"/>
      <c r="CK17" s="268"/>
      <c r="CL17" s="268"/>
      <c r="CM17" s="268"/>
      <c r="CN17" s="520" t="s">
        <v>413</v>
      </c>
      <c r="CO17" s="265">
        <v>6</v>
      </c>
      <c r="CP17" s="265">
        <v>7</v>
      </c>
      <c r="CQ17" s="265">
        <v>14</v>
      </c>
      <c r="CR17" s="265">
        <v>17</v>
      </c>
      <c r="CS17" s="265">
        <v>58</v>
      </c>
      <c r="CT17" s="265">
        <v>25</v>
      </c>
      <c r="CU17" s="265">
        <v>67</v>
      </c>
      <c r="CV17" s="265">
        <v>62</v>
      </c>
      <c r="CW17" s="265">
        <v>125</v>
      </c>
      <c r="CX17" s="265">
        <v>80</v>
      </c>
      <c r="CY17" s="265">
        <v>93</v>
      </c>
      <c r="CZ17" s="265">
        <v>89</v>
      </c>
      <c r="DA17" s="520" t="s">
        <v>413</v>
      </c>
      <c r="DB17" s="265">
        <v>53</v>
      </c>
      <c r="DC17" s="265">
        <v>25</v>
      </c>
      <c r="DD17" s="265">
        <v>70</v>
      </c>
      <c r="DE17" s="692">
        <v>36</v>
      </c>
      <c r="DF17" s="495">
        <f t="shared" si="1"/>
        <v>184</v>
      </c>
      <c r="DG17" s="266"/>
      <c r="DH17" s="266"/>
      <c r="DI17" s="266"/>
      <c r="DJ17" s="266"/>
      <c r="DK17" s="266"/>
      <c r="DL17" s="266"/>
      <c r="DM17" s="266"/>
      <c r="DN17" s="520" t="s">
        <v>413</v>
      </c>
      <c r="DO17" s="265">
        <v>15</v>
      </c>
      <c r="DP17" s="265">
        <v>33</v>
      </c>
      <c r="DQ17" s="265">
        <v>15</v>
      </c>
      <c r="DR17" s="265">
        <v>22</v>
      </c>
      <c r="DS17" s="265">
        <v>12</v>
      </c>
      <c r="DT17" s="265">
        <v>21</v>
      </c>
      <c r="DU17" s="265">
        <v>105</v>
      </c>
      <c r="DV17" s="265">
        <v>114</v>
      </c>
      <c r="DW17" s="262">
        <v>0</v>
      </c>
      <c r="DX17" s="265">
        <v>27</v>
      </c>
      <c r="DY17" s="265">
        <v>11</v>
      </c>
      <c r="DZ17" s="265">
        <v>3</v>
      </c>
      <c r="EA17" s="520" t="s">
        <v>413</v>
      </c>
      <c r="EB17" s="265">
        <v>20</v>
      </c>
      <c r="EC17" s="265">
        <v>251</v>
      </c>
      <c r="ED17" s="265">
        <v>114</v>
      </c>
      <c r="EE17" s="265">
        <v>32</v>
      </c>
      <c r="EF17" s="265">
        <v>216</v>
      </c>
      <c r="EG17" s="495">
        <f t="shared" si="2"/>
        <v>633</v>
      </c>
      <c r="EH17" s="266"/>
      <c r="EI17" s="266"/>
      <c r="EJ17" s="495"/>
      <c r="EK17" s="501"/>
      <c r="EL17" s="501"/>
      <c r="EM17" s="501"/>
      <c r="EN17" s="469"/>
      <c r="EQ17" s="464"/>
      <c r="ER17" s="470"/>
      <c r="ES17" s="470"/>
      <c r="ET17" s="470"/>
      <c r="EU17" s="470"/>
      <c r="EV17" s="470"/>
      <c r="EW17" s="470"/>
      <c r="EX17" s="470"/>
      <c r="EY17" s="470"/>
      <c r="EZ17" s="470"/>
      <c r="FA17" s="470"/>
      <c r="FB17" s="470"/>
      <c r="FC17" s="470"/>
      <c r="FD17" s="462"/>
      <c r="FE17" s="462"/>
    </row>
    <row r="18" spans="1:161" ht="16.5" customHeight="1">
      <c r="A18" s="520" t="s">
        <v>419</v>
      </c>
      <c r="B18" s="260">
        <v>76</v>
      </c>
      <c r="C18" s="260">
        <v>37</v>
      </c>
      <c r="D18" s="260">
        <v>28</v>
      </c>
      <c r="E18" s="260">
        <v>22</v>
      </c>
      <c r="F18" s="260">
        <v>60</v>
      </c>
      <c r="G18" s="260">
        <v>14</v>
      </c>
      <c r="H18" s="260">
        <v>61</v>
      </c>
      <c r="I18" s="260">
        <v>19</v>
      </c>
      <c r="J18" s="260">
        <v>95</v>
      </c>
      <c r="K18" s="260">
        <v>24</v>
      </c>
      <c r="L18" s="260">
        <v>33</v>
      </c>
      <c r="M18" s="260">
        <v>22</v>
      </c>
      <c r="N18" s="520" t="s">
        <v>419</v>
      </c>
      <c r="O18" s="260">
        <v>32</v>
      </c>
      <c r="P18" s="260">
        <v>312</v>
      </c>
      <c r="Q18" s="261">
        <v>32</v>
      </c>
      <c r="R18" s="261">
        <v>81</v>
      </c>
      <c r="S18" s="262">
        <v>0</v>
      </c>
      <c r="T18" s="262">
        <v>4</v>
      </c>
      <c r="U18" s="261">
        <v>5</v>
      </c>
      <c r="V18" s="262">
        <v>1</v>
      </c>
      <c r="W18" s="263">
        <v>16</v>
      </c>
      <c r="X18" s="263">
        <v>11</v>
      </c>
      <c r="Y18" s="263">
        <v>34</v>
      </c>
      <c r="Z18" s="263">
        <v>10</v>
      </c>
      <c r="AA18" s="520" t="s">
        <v>419</v>
      </c>
      <c r="AB18" s="262">
        <v>0</v>
      </c>
      <c r="AC18" s="263">
        <v>47</v>
      </c>
      <c r="AD18" s="263">
        <v>16</v>
      </c>
      <c r="AE18" s="263">
        <v>14</v>
      </c>
      <c r="AF18" s="263">
        <v>3</v>
      </c>
      <c r="AG18" s="263">
        <v>1</v>
      </c>
      <c r="AH18" s="263">
        <v>14</v>
      </c>
      <c r="AI18" s="263">
        <v>14</v>
      </c>
      <c r="AJ18" s="262">
        <v>1</v>
      </c>
      <c r="AK18" s="684">
        <v>0</v>
      </c>
      <c r="AL18" s="264">
        <f t="shared" si="4"/>
        <v>2854</v>
      </c>
      <c r="AM18" s="501"/>
      <c r="AN18" s="520" t="s">
        <v>419</v>
      </c>
      <c r="AO18" s="265">
        <v>25</v>
      </c>
      <c r="AP18" s="265">
        <v>51</v>
      </c>
      <c r="AQ18" s="265">
        <v>16</v>
      </c>
      <c r="AR18" s="262" t="s">
        <v>852</v>
      </c>
      <c r="AS18" s="265">
        <v>39</v>
      </c>
      <c r="AT18" s="265">
        <v>79</v>
      </c>
      <c r="AU18" s="265">
        <v>10</v>
      </c>
      <c r="AV18" s="265">
        <v>9</v>
      </c>
      <c r="AW18" s="265">
        <v>14</v>
      </c>
      <c r="AX18" s="265">
        <v>9</v>
      </c>
      <c r="AY18" s="265">
        <v>20</v>
      </c>
      <c r="AZ18" s="265">
        <v>23</v>
      </c>
      <c r="BA18" s="520" t="s">
        <v>419</v>
      </c>
      <c r="BB18" s="486">
        <v>35</v>
      </c>
      <c r="BC18" s="486">
        <v>10</v>
      </c>
      <c r="BD18" s="684" t="s">
        <v>845</v>
      </c>
      <c r="BE18" s="267">
        <f t="shared" si="3"/>
        <v>1563</v>
      </c>
      <c r="BF18" s="267"/>
      <c r="BG18" s="489"/>
      <c r="BH18" s="489"/>
      <c r="BI18" s="489"/>
      <c r="BJ18" s="489"/>
      <c r="BK18" s="261"/>
      <c r="BL18" s="267"/>
      <c r="BM18" s="501"/>
      <c r="BN18" s="520" t="s">
        <v>419</v>
      </c>
      <c r="BO18" s="260">
        <v>134</v>
      </c>
      <c r="BP18" s="260">
        <v>28</v>
      </c>
      <c r="BQ18" s="260">
        <v>104</v>
      </c>
      <c r="BR18" s="260">
        <v>329</v>
      </c>
      <c r="BS18" s="260">
        <v>109</v>
      </c>
      <c r="BT18" s="260">
        <v>14</v>
      </c>
      <c r="BU18" s="260">
        <v>15</v>
      </c>
      <c r="BV18" s="260">
        <v>105</v>
      </c>
      <c r="BW18" s="260">
        <v>225</v>
      </c>
      <c r="BX18" s="260">
        <v>164</v>
      </c>
      <c r="BY18" s="260">
        <v>135</v>
      </c>
      <c r="BZ18" s="260">
        <v>143</v>
      </c>
      <c r="CA18" s="520" t="s">
        <v>419</v>
      </c>
      <c r="CB18" s="262" t="s">
        <v>290</v>
      </c>
      <c r="CC18" s="262" t="s">
        <v>290</v>
      </c>
      <c r="CD18" s="684" t="s">
        <v>290</v>
      </c>
      <c r="CE18" s="446">
        <f t="shared" si="0"/>
        <v>2176</v>
      </c>
      <c r="CF18" s="268"/>
      <c r="CG18" s="268"/>
      <c r="CH18" s="268"/>
      <c r="CI18" s="268"/>
      <c r="CJ18" s="268"/>
      <c r="CK18" s="268"/>
      <c r="CL18" s="268"/>
      <c r="CM18" s="268"/>
      <c r="CN18" s="520" t="s">
        <v>419</v>
      </c>
      <c r="CO18" s="265">
        <v>22</v>
      </c>
      <c r="CP18" s="265">
        <v>10</v>
      </c>
      <c r="CQ18" s="265">
        <v>35</v>
      </c>
      <c r="CR18" s="265">
        <v>28</v>
      </c>
      <c r="CS18" s="265">
        <v>73</v>
      </c>
      <c r="CT18" s="265">
        <v>33</v>
      </c>
      <c r="CU18" s="265">
        <v>105</v>
      </c>
      <c r="CV18" s="265">
        <v>57</v>
      </c>
      <c r="CW18" s="265">
        <v>122</v>
      </c>
      <c r="CX18" s="265">
        <v>94</v>
      </c>
      <c r="CY18" s="265">
        <v>85</v>
      </c>
      <c r="CZ18" s="265">
        <v>103</v>
      </c>
      <c r="DA18" s="520" t="s">
        <v>419</v>
      </c>
      <c r="DB18" s="265">
        <v>43</v>
      </c>
      <c r="DC18" s="265">
        <v>27</v>
      </c>
      <c r="DD18" s="265">
        <v>71</v>
      </c>
      <c r="DE18" s="692">
        <v>42</v>
      </c>
      <c r="DF18" s="495">
        <f t="shared" si="1"/>
        <v>183</v>
      </c>
      <c r="DG18" s="266"/>
      <c r="DH18" s="266"/>
      <c r="DI18" s="266"/>
      <c r="DJ18" s="266"/>
      <c r="DK18" s="266"/>
      <c r="DL18" s="266"/>
      <c r="DM18" s="266"/>
      <c r="DN18" s="520" t="s">
        <v>419</v>
      </c>
      <c r="DO18" s="265">
        <v>23</v>
      </c>
      <c r="DP18" s="265">
        <v>51</v>
      </c>
      <c r="DQ18" s="265">
        <v>19</v>
      </c>
      <c r="DR18" s="265">
        <v>36</v>
      </c>
      <c r="DS18" s="265">
        <v>14</v>
      </c>
      <c r="DT18" s="265">
        <v>41</v>
      </c>
      <c r="DU18" s="265">
        <v>110</v>
      </c>
      <c r="DV18" s="265">
        <v>149</v>
      </c>
      <c r="DW18" s="262">
        <v>0</v>
      </c>
      <c r="DX18" s="265">
        <v>17</v>
      </c>
      <c r="DY18" s="265">
        <v>7</v>
      </c>
      <c r="DZ18" s="265">
        <v>3</v>
      </c>
      <c r="EA18" s="520" t="s">
        <v>419</v>
      </c>
      <c r="EB18" s="265">
        <v>21</v>
      </c>
      <c r="EC18" s="265">
        <v>296</v>
      </c>
      <c r="ED18" s="265">
        <v>143</v>
      </c>
      <c r="EE18" s="265">
        <v>44</v>
      </c>
      <c r="EF18" s="265">
        <v>277</v>
      </c>
      <c r="EG18" s="495">
        <f t="shared" si="2"/>
        <v>781</v>
      </c>
      <c r="EH18" s="266"/>
      <c r="EI18" s="266"/>
      <c r="EJ18" s="495"/>
      <c r="EK18" s="501"/>
      <c r="EL18" s="501"/>
      <c r="EM18" s="501"/>
      <c r="EN18" s="469"/>
      <c r="EQ18" s="464"/>
      <c r="ER18" s="470"/>
      <c r="ES18" s="470"/>
      <c r="ET18" s="470"/>
      <c r="EU18" s="470"/>
      <c r="EV18" s="470"/>
      <c r="EW18" s="470"/>
      <c r="EX18" s="470"/>
      <c r="EY18" s="470"/>
      <c r="EZ18" s="470"/>
      <c r="FA18" s="470"/>
      <c r="FB18" s="470"/>
      <c r="FC18" s="470"/>
      <c r="FD18" s="462"/>
      <c r="FE18" s="462"/>
    </row>
    <row r="19" spans="1:161" ht="16.5" customHeight="1">
      <c r="A19" s="520" t="s">
        <v>397</v>
      </c>
      <c r="B19" s="260">
        <v>65</v>
      </c>
      <c r="C19" s="260">
        <v>43</v>
      </c>
      <c r="D19" s="260">
        <v>25</v>
      </c>
      <c r="E19" s="260">
        <v>33</v>
      </c>
      <c r="F19" s="260">
        <v>39</v>
      </c>
      <c r="G19" s="260">
        <v>17</v>
      </c>
      <c r="H19" s="260">
        <v>45</v>
      </c>
      <c r="I19" s="260">
        <v>17</v>
      </c>
      <c r="J19" s="260">
        <v>91</v>
      </c>
      <c r="K19" s="260">
        <v>27</v>
      </c>
      <c r="L19" s="260">
        <v>53</v>
      </c>
      <c r="M19" s="260">
        <v>47</v>
      </c>
      <c r="N19" s="520" t="s">
        <v>397</v>
      </c>
      <c r="O19" s="260">
        <v>30</v>
      </c>
      <c r="P19" s="260">
        <v>362</v>
      </c>
      <c r="Q19" s="261">
        <v>33</v>
      </c>
      <c r="R19" s="261">
        <v>161</v>
      </c>
      <c r="S19" s="262">
        <v>0</v>
      </c>
      <c r="T19" s="262">
        <v>2</v>
      </c>
      <c r="U19" s="261">
        <v>2</v>
      </c>
      <c r="V19" s="262">
        <v>0</v>
      </c>
      <c r="W19" s="263">
        <v>18</v>
      </c>
      <c r="X19" s="263">
        <v>10</v>
      </c>
      <c r="Y19" s="263">
        <v>42</v>
      </c>
      <c r="Z19" s="263">
        <v>12</v>
      </c>
      <c r="AA19" s="520" t="s">
        <v>397</v>
      </c>
      <c r="AB19" s="262">
        <v>0</v>
      </c>
      <c r="AC19" s="263">
        <v>64</v>
      </c>
      <c r="AD19" s="263">
        <v>15</v>
      </c>
      <c r="AE19" s="263">
        <v>22</v>
      </c>
      <c r="AF19" s="263">
        <v>8</v>
      </c>
      <c r="AG19" s="263">
        <v>6</v>
      </c>
      <c r="AH19" s="263">
        <v>24</v>
      </c>
      <c r="AI19" s="263">
        <v>11</v>
      </c>
      <c r="AJ19" s="262">
        <v>1</v>
      </c>
      <c r="AK19" s="684">
        <v>0</v>
      </c>
      <c r="AL19" s="264">
        <f t="shared" si="4"/>
        <v>3202</v>
      </c>
      <c r="AM19" s="501"/>
      <c r="AN19" s="520" t="s">
        <v>397</v>
      </c>
      <c r="AO19" s="265">
        <v>55</v>
      </c>
      <c r="AP19" s="265">
        <v>64</v>
      </c>
      <c r="AQ19" s="265">
        <v>12</v>
      </c>
      <c r="AR19" s="262" t="s">
        <v>845</v>
      </c>
      <c r="AS19" s="265">
        <v>51</v>
      </c>
      <c r="AT19" s="265">
        <v>96</v>
      </c>
      <c r="AU19" s="265">
        <v>18</v>
      </c>
      <c r="AV19" s="265">
        <v>4</v>
      </c>
      <c r="AW19" s="265">
        <v>13</v>
      </c>
      <c r="AX19" s="265">
        <v>13</v>
      </c>
      <c r="AY19" s="265">
        <v>28</v>
      </c>
      <c r="AZ19" s="265">
        <v>23</v>
      </c>
      <c r="BA19" s="520" t="s">
        <v>397</v>
      </c>
      <c r="BB19" s="486">
        <v>38</v>
      </c>
      <c r="BC19" s="486">
        <v>9</v>
      </c>
      <c r="BD19" s="684" t="s">
        <v>845</v>
      </c>
      <c r="BE19" s="267">
        <f t="shared" si="3"/>
        <v>2144</v>
      </c>
      <c r="BF19" s="267"/>
      <c r="BG19" s="489"/>
      <c r="BH19" s="489"/>
      <c r="BI19" s="489"/>
      <c r="BJ19" s="489"/>
      <c r="BK19" s="270"/>
      <c r="BL19" s="267"/>
      <c r="BM19" s="501"/>
      <c r="BN19" s="520" t="s">
        <v>397</v>
      </c>
      <c r="BO19" s="260">
        <v>156</v>
      </c>
      <c r="BP19" s="260">
        <v>30</v>
      </c>
      <c r="BQ19" s="260">
        <v>109</v>
      </c>
      <c r="BR19" s="260">
        <v>267</v>
      </c>
      <c r="BS19" s="260">
        <v>190</v>
      </c>
      <c r="BT19" s="260">
        <v>24</v>
      </c>
      <c r="BU19" s="260">
        <v>18</v>
      </c>
      <c r="BV19" s="260">
        <v>139</v>
      </c>
      <c r="BW19" s="260">
        <v>276</v>
      </c>
      <c r="BX19" s="260">
        <v>155</v>
      </c>
      <c r="BY19" s="260">
        <v>157</v>
      </c>
      <c r="BZ19" s="260">
        <v>233</v>
      </c>
      <c r="CA19" s="520" t="s">
        <v>397</v>
      </c>
      <c r="CB19" s="262" t="s">
        <v>290</v>
      </c>
      <c r="CC19" s="262" t="s">
        <v>290</v>
      </c>
      <c r="CD19" s="684" t="s">
        <v>290</v>
      </c>
      <c r="CE19" s="446">
        <f t="shared" si="0"/>
        <v>2232</v>
      </c>
      <c r="CF19" s="268"/>
      <c r="CG19" s="268"/>
      <c r="CH19" s="268"/>
      <c r="CI19" s="268"/>
      <c r="CJ19" s="268"/>
      <c r="CK19" s="268"/>
      <c r="CL19" s="268"/>
      <c r="CM19" s="268"/>
      <c r="CN19" s="520" t="s">
        <v>397</v>
      </c>
      <c r="CO19" s="265">
        <v>23</v>
      </c>
      <c r="CP19" s="265">
        <v>12</v>
      </c>
      <c r="CQ19" s="265">
        <v>27</v>
      </c>
      <c r="CR19" s="265">
        <v>20</v>
      </c>
      <c r="CS19" s="265">
        <v>114</v>
      </c>
      <c r="CT19" s="265">
        <v>33</v>
      </c>
      <c r="CU19" s="265">
        <v>89</v>
      </c>
      <c r="CV19" s="265">
        <v>85</v>
      </c>
      <c r="CW19" s="265">
        <v>177</v>
      </c>
      <c r="CX19" s="265">
        <v>110</v>
      </c>
      <c r="CY19" s="265">
        <v>107</v>
      </c>
      <c r="CZ19" s="265">
        <v>128</v>
      </c>
      <c r="DA19" s="520" t="s">
        <v>397</v>
      </c>
      <c r="DB19" s="265">
        <v>36</v>
      </c>
      <c r="DC19" s="265">
        <v>46</v>
      </c>
      <c r="DD19" s="265">
        <v>93</v>
      </c>
      <c r="DE19" s="692">
        <v>53</v>
      </c>
      <c r="DF19" s="495">
        <f t="shared" si="1"/>
        <v>228</v>
      </c>
      <c r="DG19" s="266"/>
      <c r="DH19" s="266"/>
      <c r="DI19" s="266"/>
      <c r="DJ19" s="266"/>
      <c r="DK19" s="266"/>
      <c r="DL19" s="266"/>
      <c r="DM19" s="266"/>
      <c r="DN19" s="520" t="s">
        <v>397</v>
      </c>
      <c r="DO19" s="265">
        <v>18</v>
      </c>
      <c r="DP19" s="265">
        <v>61</v>
      </c>
      <c r="DQ19" s="265">
        <v>14</v>
      </c>
      <c r="DR19" s="265">
        <v>44</v>
      </c>
      <c r="DS19" s="265">
        <v>42</v>
      </c>
      <c r="DT19" s="265">
        <v>34</v>
      </c>
      <c r="DU19" s="265">
        <v>147</v>
      </c>
      <c r="DV19" s="265">
        <v>208</v>
      </c>
      <c r="DW19" s="262">
        <v>1</v>
      </c>
      <c r="DX19" s="265">
        <v>24</v>
      </c>
      <c r="DY19" s="265">
        <v>7</v>
      </c>
      <c r="DZ19" s="265">
        <v>5</v>
      </c>
      <c r="EA19" s="520" t="s">
        <v>397</v>
      </c>
      <c r="EB19" s="265">
        <v>25</v>
      </c>
      <c r="EC19" s="265">
        <v>377</v>
      </c>
      <c r="ED19" s="265">
        <v>155</v>
      </c>
      <c r="EE19" s="265">
        <v>60</v>
      </c>
      <c r="EF19" s="265">
        <v>333</v>
      </c>
      <c r="EG19" s="495">
        <f t="shared" si="2"/>
        <v>950</v>
      </c>
      <c r="EH19" s="266"/>
      <c r="EI19" s="266"/>
      <c r="EJ19" s="495"/>
      <c r="EK19" s="501"/>
      <c r="EL19" s="501"/>
      <c r="EM19" s="501"/>
      <c r="EN19" s="469"/>
      <c r="EQ19" s="464"/>
      <c r="ER19" s="470"/>
      <c r="ES19" s="470"/>
      <c r="ET19" s="470"/>
      <c r="EU19" s="470"/>
      <c r="EV19" s="470"/>
      <c r="EW19" s="470"/>
      <c r="EX19" s="470"/>
      <c r="EY19" s="470"/>
      <c r="EZ19" s="470"/>
      <c r="FA19" s="470"/>
      <c r="FB19" s="470"/>
      <c r="FC19" s="470"/>
      <c r="FD19" s="462"/>
      <c r="FE19" s="462"/>
    </row>
    <row r="20" spans="1:161" ht="16.5" customHeight="1">
      <c r="A20" s="520" t="s">
        <v>400</v>
      </c>
      <c r="B20" s="260">
        <v>55</v>
      </c>
      <c r="C20" s="260">
        <v>21</v>
      </c>
      <c r="D20" s="260">
        <v>38</v>
      </c>
      <c r="E20" s="260">
        <v>33</v>
      </c>
      <c r="F20" s="260">
        <v>24</v>
      </c>
      <c r="G20" s="260">
        <v>15</v>
      </c>
      <c r="H20" s="260">
        <v>41</v>
      </c>
      <c r="I20" s="260">
        <v>10</v>
      </c>
      <c r="J20" s="260">
        <v>60</v>
      </c>
      <c r="K20" s="260">
        <v>32</v>
      </c>
      <c r="L20" s="260">
        <v>52</v>
      </c>
      <c r="M20" s="260">
        <v>35</v>
      </c>
      <c r="N20" s="520" t="s">
        <v>400</v>
      </c>
      <c r="O20" s="260">
        <v>20</v>
      </c>
      <c r="P20" s="260">
        <v>345</v>
      </c>
      <c r="Q20" s="261">
        <v>28</v>
      </c>
      <c r="R20" s="261">
        <v>118</v>
      </c>
      <c r="S20" s="262">
        <v>0</v>
      </c>
      <c r="T20" s="262" t="s">
        <v>290</v>
      </c>
      <c r="U20" s="261">
        <v>4</v>
      </c>
      <c r="V20" s="262">
        <v>0</v>
      </c>
      <c r="W20" s="263">
        <v>24</v>
      </c>
      <c r="X20" s="263">
        <v>12</v>
      </c>
      <c r="Y20" s="263">
        <v>27</v>
      </c>
      <c r="Z20" s="263">
        <v>6</v>
      </c>
      <c r="AA20" s="520" t="s">
        <v>400</v>
      </c>
      <c r="AB20" s="262">
        <v>0</v>
      </c>
      <c r="AC20" s="263">
        <v>48</v>
      </c>
      <c r="AD20" s="263">
        <v>9</v>
      </c>
      <c r="AE20" s="263">
        <v>20</v>
      </c>
      <c r="AF20" s="263">
        <v>2</v>
      </c>
      <c r="AG20" s="263">
        <v>6</v>
      </c>
      <c r="AH20" s="263">
        <v>8</v>
      </c>
      <c r="AI20" s="263">
        <v>14</v>
      </c>
      <c r="AJ20" s="262">
        <v>0</v>
      </c>
      <c r="AK20" s="684">
        <v>0</v>
      </c>
      <c r="AL20" s="264">
        <f t="shared" si="4"/>
        <v>2532</v>
      </c>
      <c r="AM20" s="501"/>
      <c r="AN20" s="520" t="s">
        <v>400</v>
      </c>
      <c r="AO20" s="265">
        <v>31</v>
      </c>
      <c r="AP20" s="265">
        <v>34</v>
      </c>
      <c r="AQ20" s="265">
        <v>12</v>
      </c>
      <c r="AR20" s="262" t="s">
        <v>845</v>
      </c>
      <c r="AS20" s="265">
        <v>33</v>
      </c>
      <c r="AT20" s="265">
        <v>61</v>
      </c>
      <c r="AU20" s="265">
        <v>6</v>
      </c>
      <c r="AV20" s="265">
        <v>3</v>
      </c>
      <c r="AW20" s="265">
        <v>6</v>
      </c>
      <c r="AX20" s="265">
        <v>7</v>
      </c>
      <c r="AY20" s="265">
        <v>18</v>
      </c>
      <c r="AZ20" s="266">
        <v>15</v>
      </c>
      <c r="BA20" s="520" t="s">
        <v>400</v>
      </c>
      <c r="BB20" s="486">
        <v>23</v>
      </c>
      <c r="BC20" s="486">
        <v>13</v>
      </c>
      <c r="BD20" s="684" t="s">
        <v>845</v>
      </c>
      <c r="BE20" s="267">
        <f t="shared" si="3"/>
        <v>1487</v>
      </c>
      <c r="BF20" s="267"/>
      <c r="BG20" s="489"/>
      <c r="BH20" s="489"/>
      <c r="BI20" s="489"/>
      <c r="BJ20" s="489"/>
      <c r="BK20" s="270"/>
      <c r="BL20" s="267"/>
      <c r="BM20" s="501"/>
      <c r="BN20" s="520" t="s">
        <v>400</v>
      </c>
      <c r="BO20" s="260">
        <v>91</v>
      </c>
      <c r="BP20" s="260">
        <v>26</v>
      </c>
      <c r="BQ20" s="260">
        <v>98</v>
      </c>
      <c r="BR20" s="260">
        <v>194</v>
      </c>
      <c r="BS20" s="260">
        <v>117</v>
      </c>
      <c r="BT20" s="260">
        <v>13</v>
      </c>
      <c r="BU20" s="260">
        <v>23</v>
      </c>
      <c r="BV20" s="260">
        <v>68</v>
      </c>
      <c r="BW20" s="260">
        <v>205</v>
      </c>
      <c r="BX20" s="260">
        <v>115</v>
      </c>
      <c r="BY20" s="260">
        <v>65</v>
      </c>
      <c r="BZ20" s="260">
        <v>184</v>
      </c>
      <c r="CA20" s="520" t="s">
        <v>400</v>
      </c>
      <c r="CB20" s="262" t="s">
        <v>290</v>
      </c>
      <c r="CC20" s="262" t="s">
        <v>290</v>
      </c>
      <c r="CD20" s="684" t="s">
        <v>290</v>
      </c>
      <c r="CE20" s="446">
        <f t="shared" si="0"/>
        <v>1492</v>
      </c>
      <c r="CF20" s="268"/>
      <c r="CG20" s="268"/>
      <c r="CH20" s="268"/>
      <c r="CI20" s="268"/>
      <c r="CJ20" s="268"/>
      <c r="CK20" s="268"/>
      <c r="CL20" s="268"/>
      <c r="CM20" s="268"/>
      <c r="CN20" s="520" t="s">
        <v>400</v>
      </c>
      <c r="CO20" s="265">
        <v>30</v>
      </c>
      <c r="CP20" s="265">
        <v>16</v>
      </c>
      <c r="CQ20" s="265">
        <v>18</v>
      </c>
      <c r="CR20" s="265">
        <v>16</v>
      </c>
      <c r="CS20" s="265">
        <v>71</v>
      </c>
      <c r="CT20" s="265">
        <v>24</v>
      </c>
      <c r="CU20" s="265">
        <v>83</v>
      </c>
      <c r="CV20" s="265">
        <v>67</v>
      </c>
      <c r="CW20" s="265">
        <v>156</v>
      </c>
      <c r="CX20" s="265">
        <v>92</v>
      </c>
      <c r="CY20" s="265">
        <v>67</v>
      </c>
      <c r="CZ20" s="265">
        <v>122</v>
      </c>
      <c r="DA20" s="520" t="s">
        <v>400</v>
      </c>
      <c r="DB20" s="265">
        <v>18</v>
      </c>
      <c r="DC20" s="265">
        <v>23</v>
      </c>
      <c r="DD20" s="265">
        <v>86</v>
      </c>
      <c r="DE20" s="692">
        <v>39</v>
      </c>
      <c r="DF20" s="495">
        <f t="shared" si="1"/>
        <v>166</v>
      </c>
      <c r="DG20" s="266"/>
      <c r="DH20" s="266"/>
      <c r="DI20" s="266"/>
      <c r="DJ20" s="266"/>
      <c r="DK20" s="266"/>
      <c r="DL20" s="266"/>
      <c r="DM20" s="266"/>
      <c r="DN20" s="520" t="s">
        <v>400</v>
      </c>
      <c r="DO20" s="265">
        <v>7</v>
      </c>
      <c r="DP20" s="265">
        <v>39</v>
      </c>
      <c r="DQ20" s="265">
        <v>10</v>
      </c>
      <c r="DR20" s="265">
        <v>33</v>
      </c>
      <c r="DS20" s="265">
        <v>28</v>
      </c>
      <c r="DT20" s="265">
        <v>18</v>
      </c>
      <c r="DU20" s="265">
        <v>95</v>
      </c>
      <c r="DV20" s="265">
        <v>167</v>
      </c>
      <c r="DW20" s="262">
        <v>0</v>
      </c>
      <c r="DX20" s="265">
        <v>4</v>
      </c>
      <c r="DY20" s="265">
        <v>7</v>
      </c>
      <c r="DZ20" s="265">
        <v>2</v>
      </c>
      <c r="EA20" s="520" t="s">
        <v>400</v>
      </c>
      <c r="EB20" s="265">
        <v>14</v>
      </c>
      <c r="EC20" s="265">
        <v>283</v>
      </c>
      <c r="ED20" s="265">
        <v>125</v>
      </c>
      <c r="EE20" s="265">
        <v>57</v>
      </c>
      <c r="EF20" s="265">
        <v>281</v>
      </c>
      <c r="EG20" s="495">
        <f t="shared" si="2"/>
        <v>760</v>
      </c>
      <c r="EH20" s="266"/>
      <c r="EI20" s="266"/>
      <c r="EJ20" s="495"/>
      <c r="EK20" s="501"/>
      <c r="EL20" s="501"/>
      <c r="EM20" s="501"/>
      <c r="EN20" s="469"/>
      <c r="EQ20" s="464"/>
      <c r="ER20" s="470"/>
      <c r="ES20" s="470"/>
      <c r="ET20" s="470"/>
      <c r="EU20" s="470"/>
      <c r="EV20" s="470"/>
      <c r="EW20" s="470"/>
      <c r="EX20" s="470"/>
      <c r="EY20" s="470"/>
      <c r="EZ20" s="470"/>
      <c r="FA20" s="470"/>
      <c r="FB20" s="470"/>
      <c r="FC20" s="470"/>
      <c r="FD20" s="462"/>
      <c r="FE20" s="462"/>
    </row>
    <row r="21" spans="1:161" ht="16.5" customHeight="1">
      <c r="A21" s="520" t="s">
        <v>403</v>
      </c>
      <c r="B21" s="260">
        <v>35</v>
      </c>
      <c r="C21" s="260">
        <v>25</v>
      </c>
      <c r="D21" s="260">
        <v>22</v>
      </c>
      <c r="E21" s="260">
        <v>25</v>
      </c>
      <c r="F21" s="260">
        <v>23</v>
      </c>
      <c r="G21" s="260">
        <v>4</v>
      </c>
      <c r="H21" s="260">
        <v>36</v>
      </c>
      <c r="I21" s="260">
        <v>9</v>
      </c>
      <c r="J21" s="260">
        <v>63</v>
      </c>
      <c r="K21" s="260">
        <v>11</v>
      </c>
      <c r="L21" s="260">
        <v>35</v>
      </c>
      <c r="M21" s="260">
        <v>21</v>
      </c>
      <c r="N21" s="520" t="s">
        <v>403</v>
      </c>
      <c r="O21" s="260">
        <v>7</v>
      </c>
      <c r="P21" s="260">
        <v>228</v>
      </c>
      <c r="Q21" s="261">
        <v>13</v>
      </c>
      <c r="R21" s="261">
        <v>66</v>
      </c>
      <c r="S21" s="262">
        <v>0</v>
      </c>
      <c r="T21" s="262" t="s">
        <v>290</v>
      </c>
      <c r="U21" s="261">
        <v>1</v>
      </c>
      <c r="V21" s="262">
        <v>0</v>
      </c>
      <c r="W21" s="263">
        <v>20</v>
      </c>
      <c r="X21" s="263">
        <v>13</v>
      </c>
      <c r="Y21" s="263">
        <v>28</v>
      </c>
      <c r="Z21" s="263">
        <v>1</v>
      </c>
      <c r="AA21" s="520" t="s">
        <v>403</v>
      </c>
      <c r="AB21" s="262">
        <v>0</v>
      </c>
      <c r="AC21" s="263">
        <v>33</v>
      </c>
      <c r="AD21" s="263">
        <v>4</v>
      </c>
      <c r="AE21" s="263">
        <v>13</v>
      </c>
      <c r="AF21" s="263">
        <v>8</v>
      </c>
      <c r="AG21" s="262">
        <v>3</v>
      </c>
      <c r="AH21" s="263">
        <v>11</v>
      </c>
      <c r="AI21" s="263">
        <v>14</v>
      </c>
      <c r="AJ21" s="262">
        <v>0</v>
      </c>
      <c r="AK21" s="684">
        <v>0</v>
      </c>
      <c r="AL21" s="264">
        <f t="shared" si="4"/>
        <v>1705</v>
      </c>
      <c r="AM21" s="501"/>
      <c r="AN21" s="520" t="s">
        <v>403</v>
      </c>
      <c r="AO21" s="265">
        <v>15</v>
      </c>
      <c r="AP21" s="265">
        <v>18</v>
      </c>
      <c r="AQ21" s="265">
        <v>1</v>
      </c>
      <c r="AR21" s="262" t="s">
        <v>845</v>
      </c>
      <c r="AS21" s="265">
        <v>11</v>
      </c>
      <c r="AT21" s="265">
        <v>47</v>
      </c>
      <c r="AU21" s="265">
        <v>12</v>
      </c>
      <c r="AV21" s="265">
        <v>6</v>
      </c>
      <c r="AW21" s="265">
        <v>7</v>
      </c>
      <c r="AX21" s="265">
        <v>2</v>
      </c>
      <c r="AY21" s="265">
        <v>8</v>
      </c>
      <c r="AZ21" s="265">
        <v>11</v>
      </c>
      <c r="BA21" s="520" t="s">
        <v>403</v>
      </c>
      <c r="BB21" s="486">
        <v>22</v>
      </c>
      <c r="BC21" s="486">
        <v>9</v>
      </c>
      <c r="BD21" s="684" t="s">
        <v>845</v>
      </c>
      <c r="BE21" s="267">
        <f t="shared" si="3"/>
        <v>836</v>
      </c>
      <c r="BF21" s="267"/>
      <c r="BG21" s="489"/>
      <c r="BH21" s="489"/>
      <c r="BI21" s="489"/>
      <c r="BJ21" s="489"/>
      <c r="BK21" s="270"/>
      <c r="BL21" s="267"/>
      <c r="BM21" s="501"/>
      <c r="BN21" s="520" t="s">
        <v>403</v>
      </c>
      <c r="BO21" s="260">
        <v>44</v>
      </c>
      <c r="BP21" s="260">
        <v>30</v>
      </c>
      <c r="BQ21" s="260">
        <v>47</v>
      </c>
      <c r="BR21" s="260">
        <v>112</v>
      </c>
      <c r="BS21" s="260">
        <v>45</v>
      </c>
      <c r="BT21" s="260">
        <v>9</v>
      </c>
      <c r="BU21" s="260">
        <v>10</v>
      </c>
      <c r="BV21" s="260">
        <v>36</v>
      </c>
      <c r="BW21" s="260">
        <v>134</v>
      </c>
      <c r="BX21" s="260">
        <v>68</v>
      </c>
      <c r="BY21" s="260">
        <v>43</v>
      </c>
      <c r="BZ21" s="260">
        <v>106</v>
      </c>
      <c r="CA21" s="520" t="s">
        <v>403</v>
      </c>
      <c r="CB21" s="262" t="s">
        <v>290</v>
      </c>
      <c r="CC21" s="262" t="s">
        <v>290</v>
      </c>
      <c r="CD21" s="684" t="s">
        <v>290</v>
      </c>
      <c r="CE21" s="446">
        <f t="shared" si="0"/>
        <v>870</v>
      </c>
      <c r="CF21" s="268"/>
      <c r="CG21" s="268"/>
      <c r="CH21" s="268"/>
      <c r="CI21" s="268"/>
      <c r="CJ21" s="268"/>
      <c r="CK21" s="268"/>
      <c r="CL21" s="268"/>
      <c r="CM21" s="268"/>
      <c r="CN21" s="520" t="s">
        <v>403</v>
      </c>
      <c r="CO21" s="265">
        <v>37</v>
      </c>
      <c r="CP21" s="265">
        <v>15</v>
      </c>
      <c r="CQ21" s="265">
        <v>7</v>
      </c>
      <c r="CR21" s="265">
        <v>7</v>
      </c>
      <c r="CS21" s="265">
        <v>48</v>
      </c>
      <c r="CT21" s="265">
        <v>15</v>
      </c>
      <c r="CU21" s="265">
        <v>64</v>
      </c>
      <c r="CV21" s="265">
        <v>48</v>
      </c>
      <c r="CW21" s="265">
        <v>96</v>
      </c>
      <c r="CX21" s="265">
        <v>57</v>
      </c>
      <c r="CY21" s="265">
        <v>38</v>
      </c>
      <c r="CZ21" s="265">
        <v>37</v>
      </c>
      <c r="DA21" s="520" t="s">
        <v>403</v>
      </c>
      <c r="DB21" s="265">
        <v>33</v>
      </c>
      <c r="DC21" s="265">
        <v>18</v>
      </c>
      <c r="DD21" s="265">
        <v>71</v>
      </c>
      <c r="DE21" s="692">
        <v>26</v>
      </c>
      <c r="DF21" s="495">
        <f t="shared" si="1"/>
        <v>148</v>
      </c>
      <c r="DG21" s="266"/>
      <c r="DH21" s="266"/>
      <c r="DI21" s="266"/>
      <c r="DJ21" s="266"/>
      <c r="DK21" s="266"/>
      <c r="DL21" s="266"/>
      <c r="DM21" s="266"/>
      <c r="DN21" s="520" t="s">
        <v>403</v>
      </c>
      <c r="DO21" s="265">
        <v>13</v>
      </c>
      <c r="DP21" s="265">
        <v>35</v>
      </c>
      <c r="DQ21" s="265">
        <v>8</v>
      </c>
      <c r="DR21" s="265">
        <v>22</v>
      </c>
      <c r="DS21" s="265">
        <v>25</v>
      </c>
      <c r="DT21" s="265">
        <v>21</v>
      </c>
      <c r="DU21" s="265">
        <v>104</v>
      </c>
      <c r="DV21" s="265">
        <v>152</v>
      </c>
      <c r="DW21" s="262">
        <v>0</v>
      </c>
      <c r="DX21" s="265">
        <v>4</v>
      </c>
      <c r="DY21" s="262">
        <v>0</v>
      </c>
      <c r="DZ21" s="265">
        <v>1</v>
      </c>
      <c r="EA21" s="520" t="s">
        <v>403</v>
      </c>
      <c r="EB21" s="265">
        <v>16</v>
      </c>
      <c r="EC21" s="265">
        <v>206</v>
      </c>
      <c r="ED21" s="265">
        <v>96</v>
      </c>
      <c r="EE21" s="265">
        <v>27</v>
      </c>
      <c r="EF21" s="265">
        <v>208</v>
      </c>
      <c r="EG21" s="495">
        <f t="shared" si="2"/>
        <v>553</v>
      </c>
      <c r="EH21" s="266"/>
      <c r="EI21" s="266"/>
      <c r="EJ21" s="495"/>
      <c r="EK21" s="501"/>
      <c r="EL21" s="501"/>
      <c r="EM21" s="501"/>
      <c r="EN21" s="469"/>
      <c r="EQ21" s="464"/>
      <c r="ER21" s="470"/>
      <c r="ES21" s="470"/>
      <c r="ET21" s="470"/>
      <c r="EU21" s="470"/>
      <c r="EV21" s="470"/>
      <c r="EW21" s="470"/>
      <c r="EX21" s="470"/>
      <c r="EY21" s="470"/>
      <c r="EZ21" s="470"/>
      <c r="FA21" s="470"/>
      <c r="FB21" s="470"/>
      <c r="FC21" s="470"/>
      <c r="FD21" s="462"/>
      <c r="FE21" s="462"/>
    </row>
    <row r="22" spans="1:161" ht="16.5" customHeight="1">
      <c r="A22" s="520" t="s">
        <v>406</v>
      </c>
      <c r="B22" s="260">
        <v>37</v>
      </c>
      <c r="C22" s="260">
        <v>9</v>
      </c>
      <c r="D22" s="260">
        <v>22</v>
      </c>
      <c r="E22" s="260">
        <v>15</v>
      </c>
      <c r="F22" s="260">
        <v>22</v>
      </c>
      <c r="G22" s="260">
        <v>5</v>
      </c>
      <c r="H22" s="260">
        <v>37</v>
      </c>
      <c r="I22" s="260">
        <v>6</v>
      </c>
      <c r="J22" s="260">
        <v>36</v>
      </c>
      <c r="K22" s="260">
        <v>15</v>
      </c>
      <c r="L22" s="260">
        <v>38</v>
      </c>
      <c r="M22" s="260">
        <v>13</v>
      </c>
      <c r="N22" s="520" t="s">
        <v>406</v>
      </c>
      <c r="O22" s="260">
        <v>17</v>
      </c>
      <c r="P22" s="260">
        <v>153</v>
      </c>
      <c r="Q22" s="261">
        <v>14</v>
      </c>
      <c r="R22" s="261">
        <v>47</v>
      </c>
      <c r="S22" s="262">
        <v>0</v>
      </c>
      <c r="T22" s="262" t="s">
        <v>290</v>
      </c>
      <c r="U22" s="262">
        <v>3</v>
      </c>
      <c r="V22" s="262">
        <v>0</v>
      </c>
      <c r="W22" s="263">
        <v>6</v>
      </c>
      <c r="X22" s="263">
        <v>4</v>
      </c>
      <c r="Y22" s="263">
        <v>19</v>
      </c>
      <c r="Z22" s="262">
        <v>2</v>
      </c>
      <c r="AA22" s="520" t="s">
        <v>406</v>
      </c>
      <c r="AB22" s="262">
        <v>0</v>
      </c>
      <c r="AC22" s="263">
        <v>22</v>
      </c>
      <c r="AD22" s="263">
        <v>3</v>
      </c>
      <c r="AE22" s="263">
        <v>8</v>
      </c>
      <c r="AF22" s="262">
        <v>1</v>
      </c>
      <c r="AG22" s="262">
        <v>3</v>
      </c>
      <c r="AH22" s="263">
        <v>7</v>
      </c>
      <c r="AI22" s="263">
        <v>11</v>
      </c>
      <c r="AJ22" s="262">
        <v>0</v>
      </c>
      <c r="AK22" s="684">
        <v>0</v>
      </c>
      <c r="AL22" s="264">
        <f t="shared" si="4"/>
        <v>1202</v>
      </c>
      <c r="AM22" s="501"/>
      <c r="AN22" s="520" t="s">
        <v>406</v>
      </c>
      <c r="AO22" s="265">
        <v>11</v>
      </c>
      <c r="AP22" s="265">
        <v>5</v>
      </c>
      <c r="AQ22" s="262">
        <v>4</v>
      </c>
      <c r="AR22" s="262" t="s">
        <v>845</v>
      </c>
      <c r="AS22" s="260">
        <v>10</v>
      </c>
      <c r="AT22" s="260">
        <v>45</v>
      </c>
      <c r="AU22" s="262">
        <v>0</v>
      </c>
      <c r="AV22" s="260">
        <v>5</v>
      </c>
      <c r="AW22" s="262">
        <v>3</v>
      </c>
      <c r="AX22" s="265">
        <v>5</v>
      </c>
      <c r="AY22" s="265">
        <v>1</v>
      </c>
      <c r="AZ22" s="265">
        <v>3</v>
      </c>
      <c r="BA22" s="520" t="s">
        <v>406</v>
      </c>
      <c r="BB22" s="486">
        <v>9</v>
      </c>
      <c r="BC22" s="486">
        <v>5</v>
      </c>
      <c r="BD22" s="684" t="s">
        <v>845</v>
      </c>
      <c r="BE22" s="267">
        <f t="shared" si="3"/>
        <v>582</v>
      </c>
      <c r="BF22" s="267"/>
      <c r="BG22" s="489"/>
      <c r="BH22" s="489"/>
      <c r="BI22" s="489"/>
      <c r="BJ22" s="489"/>
      <c r="BK22" s="270"/>
      <c r="BL22" s="267"/>
      <c r="BM22" s="501"/>
      <c r="BN22" s="520" t="s">
        <v>406</v>
      </c>
      <c r="BO22" s="260">
        <v>32</v>
      </c>
      <c r="BP22" s="260">
        <v>25</v>
      </c>
      <c r="BQ22" s="260">
        <v>62</v>
      </c>
      <c r="BR22" s="260">
        <v>67</v>
      </c>
      <c r="BS22" s="260">
        <v>19</v>
      </c>
      <c r="BT22" s="260">
        <v>13</v>
      </c>
      <c r="BU22" s="260">
        <v>8</v>
      </c>
      <c r="BV22" s="260">
        <v>31</v>
      </c>
      <c r="BW22" s="260">
        <v>123</v>
      </c>
      <c r="BX22" s="260">
        <v>33</v>
      </c>
      <c r="BY22" s="260">
        <v>47</v>
      </c>
      <c r="BZ22" s="260">
        <v>51</v>
      </c>
      <c r="CA22" s="520" t="s">
        <v>406</v>
      </c>
      <c r="CB22" s="262" t="s">
        <v>290</v>
      </c>
      <c r="CC22" s="262" t="s">
        <v>290</v>
      </c>
      <c r="CD22" s="684" t="s">
        <v>290</v>
      </c>
      <c r="CE22" s="446">
        <f t="shared" si="0"/>
        <v>612</v>
      </c>
      <c r="CF22" s="268"/>
      <c r="CG22" s="268"/>
      <c r="CH22" s="268"/>
      <c r="CI22" s="270"/>
      <c r="CJ22" s="268"/>
      <c r="CK22" s="268"/>
      <c r="CL22" s="268"/>
      <c r="CM22" s="268"/>
      <c r="CN22" s="520" t="s">
        <v>406</v>
      </c>
      <c r="CO22" s="265">
        <v>41</v>
      </c>
      <c r="CP22" s="265">
        <v>6</v>
      </c>
      <c r="CQ22" s="265">
        <v>5</v>
      </c>
      <c r="CR22" s="265">
        <v>6</v>
      </c>
      <c r="CS22" s="265">
        <v>19</v>
      </c>
      <c r="CT22" s="265">
        <v>9</v>
      </c>
      <c r="CU22" s="265">
        <v>50</v>
      </c>
      <c r="CV22" s="265">
        <v>35</v>
      </c>
      <c r="CW22" s="265">
        <v>98</v>
      </c>
      <c r="CX22" s="265">
        <v>27</v>
      </c>
      <c r="CY22" s="265">
        <v>24</v>
      </c>
      <c r="CZ22" s="265">
        <v>30</v>
      </c>
      <c r="DA22" s="520" t="s">
        <v>406</v>
      </c>
      <c r="DB22" s="265">
        <v>22</v>
      </c>
      <c r="DC22" s="265">
        <v>17</v>
      </c>
      <c r="DD22" s="265">
        <v>68</v>
      </c>
      <c r="DE22" s="692">
        <v>20</v>
      </c>
      <c r="DF22" s="495">
        <f t="shared" si="1"/>
        <v>127</v>
      </c>
      <c r="DG22" s="266"/>
      <c r="DH22" s="266"/>
      <c r="DI22" s="266"/>
      <c r="DJ22" s="266"/>
      <c r="DK22" s="266"/>
      <c r="DL22" s="266"/>
      <c r="DM22" s="266"/>
      <c r="DN22" s="520" t="s">
        <v>406</v>
      </c>
      <c r="DO22" s="265">
        <v>17</v>
      </c>
      <c r="DP22" s="265">
        <v>35</v>
      </c>
      <c r="DQ22" s="265">
        <v>11</v>
      </c>
      <c r="DR22" s="265">
        <v>35</v>
      </c>
      <c r="DS22" s="265">
        <v>16</v>
      </c>
      <c r="DT22" s="265">
        <v>12</v>
      </c>
      <c r="DU22" s="265">
        <v>71</v>
      </c>
      <c r="DV22" s="265">
        <v>154</v>
      </c>
      <c r="DW22" s="262">
        <v>1</v>
      </c>
      <c r="DX22" s="262">
        <v>2</v>
      </c>
      <c r="DY22" s="265">
        <v>1</v>
      </c>
      <c r="DZ22" s="262">
        <v>2</v>
      </c>
      <c r="EA22" s="520" t="s">
        <v>406</v>
      </c>
      <c r="EB22" s="265">
        <v>10</v>
      </c>
      <c r="EC22" s="265">
        <v>163</v>
      </c>
      <c r="ED22" s="265">
        <v>77</v>
      </c>
      <c r="EE22" s="265">
        <v>35</v>
      </c>
      <c r="EF22" s="265">
        <v>176</v>
      </c>
      <c r="EG22" s="495">
        <f t="shared" si="2"/>
        <v>461</v>
      </c>
      <c r="EH22" s="266"/>
      <c r="EI22" s="266"/>
      <c r="EJ22" s="495"/>
      <c r="EK22" s="501"/>
      <c r="EL22" s="501"/>
      <c r="EM22" s="501"/>
      <c r="EN22" s="469"/>
      <c r="EQ22" s="464"/>
      <c r="ER22" s="470"/>
      <c r="ES22" s="470"/>
      <c r="ET22" s="470"/>
      <c r="EU22" s="470"/>
      <c r="EV22" s="470"/>
      <c r="EW22" s="470"/>
      <c r="EX22" s="470"/>
      <c r="EY22" s="471"/>
      <c r="EZ22" s="470"/>
      <c r="FA22" s="470"/>
      <c r="FB22" s="470"/>
      <c r="FC22" s="470"/>
      <c r="FD22" s="462"/>
      <c r="FE22" s="462"/>
    </row>
    <row r="23" spans="1:161" ht="16.5" customHeight="1">
      <c r="A23" s="520" t="s">
        <v>546</v>
      </c>
      <c r="B23" s="260">
        <v>11</v>
      </c>
      <c r="C23" s="260">
        <v>4</v>
      </c>
      <c r="D23" s="260">
        <v>26</v>
      </c>
      <c r="E23" s="260">
        <v>3</v>
      </c>
      <c r="F23" s="260">
        <v>3</v>
      </c>
      <c r="G23" s="260">
        <v>4</v>
      </c>
      <c r="H23" s="260">
        <v>39</v>
      </c>
      <c r="I23" s="262">
        <v>4</v>
      </c>
      <c r="J23" s="260">
        <v>21</v>
      </c>
      <c r="K23" s="260">
        <v>34</v>
      </c>
      <c r="L23" s="260">
        <v>56</v>
      </c>
      <c r="M23" s="260">
        <v>9</v>
      </c>
      <c r="N23" s="520" t="s">
        <v>546</v>
      </c>
      <c r="O23" s="260">
        <v>11</v>
      </c>
      <c r="P23" s="260">
        <v>121</v>
      </c>
      <c r="Q23" s="261">
        <v>9</v>
      </c>
      <c r="R23" s="261">
        <v>32</v>
      </c>
      <c r="S23" s="262">
        <v>0</v>
      </c>
      <c r="T23" s="262">
        <v>0</v>
      </c>
      <c r="U23" s="262">
        <v>1</v>
      </c>
      <c r="V23" s="262">
        <v>0</v>
      </c>
      <c r="W23" s="263">
        <v>2</v>
      </c>
      <c r="X23" s="263">
        <v>6</v>
      </c>
      <c r="Y23" s="263">
        <v>5</v>
      </c>
      <c r="Z23" s="262">
        <v>1</v>
      </c>
      <c r="AA23" s="520" t="s">
        <v>546</v>
      </c>
      <c r="AB23" s="262">
        <v>0</v>
      </c>
      <c r="AC23" s="263">
        <v>6</v>
      </c>
      <c r="AD23" s="263">
        <v>3</v>
      </c>
      <c r="AE23" s="263">
        <v>7</v>
      </c>
      <c r="AF23" s="262">
        <v>0</v>
      </c>
      <c r="AG23" s="262">
        <v>0</v>
      </c>
      <c r="AH23" s="263">
        <v>4</v>
      </c>
      <c r="AI23" s="263">
        <v>12</v>
      </c>
      <c r="AJ23" s="262">
        <v>1</v>
      </c>
      <c r="AK23" s="684">
        <v>0</v>
      </c>
      <c r="AL23" s="264">
        <f t="shared" si="4"/>
        <v>946</v>
      </c>
      <c r="AM23" s="501"/>
      <c r="AN23" s="520" t="s">
        <v>546</v>
      </c>
      <c r="AO23" s="265">
        <v>4</v>
      </c>
      <c r="AP23" s="260">
        <v>5</v>
      </c>
      <c r="AQ23" s="265">
        <v>3</v>
      </c>
      <c r="AR23" s="262" t="s">
        <v>845</v>
      </c>
      <c r="AS23" s="265">
        <v>2</v>
      </c>
      <c r="AT23" s="265">
        <v>69</v>
      </c>
      <c r="AU23" s="265">
        <v>3</v>
      </c>
      <c r="AV23" s="262">
        <v>6</v>
      </c>
      <c r="AW23" s="262">
        <v>1</v>
      </c>
      <c r="AX23" s="265">
        <v>3</v>
      </c>
      <c r="AY23" s="262">
        <v>3</v>
      </c>
      <c r="AZ23" s="262">
        <v>3</v>
      </c>
      <c r="BA23" s="520" t="s">
        <v>546</v>
      </c>
      <c r="BB23" s="486">
        <v>5</v>
      </c>
      <c r="BC23" s="486">
        <v>2</v>
      </c>
      <c r="BD23" s="684" t="s">
        <v>845</v>
      </c>
      <c r="BE23" s="267">
        <f t="shared" si="3"/>
        <v>396</v>
      </c>
      <c r="BF23" s="267"/>
      <c r="BG23" s="489"/>
      <c r="BH23" s="489"/>
      <c r="BI23" s="489"/>
      <c r="BJ23" s="489"/>
      <c r="BK23" s="270"/>
      <c r="BL23" s="267"/>
      <c r="BM23" s="501"/>
      <c r="BN23" s="520" t="s">
        <v>546</v>
      </c>
      <c r="BO23" s="260">
        <v>24</v>
      </c>
      <c r="BP23" s="260">
        <v>36</v>
      </c>
      <c r="BQ23" s="260">
        <v>35</v>
      </c>
      <c r="BR23" s="260">
        <v>26</v>
      </c>
      <c r="BS23" s="260">
        <v>8</v>
      </c>
      <c r="BT23" s="260">
        <v>7</v>
      </c>
      <c r="BU23" s="260">
        <v>5</v>
      </c>
      <c r="BV23" s="260">
        <v>22</v>
      </c>
      <c r="BW23" s="260">
        <v>88</v>
      </c>
      <c r="BX23" s="260">
        <v>20</v>
      </c>
      <c r="BY23" s="260">
        <v>60</v>
      </c>
      <c r="BZ23" s="260">
        <v>28</v>
      </c>
      <c r="CA23" s="520" t="s">
        <v>546</v>
      </c>
      <c r="CB23" s="262">
        <v>0</v>
      </c>
      <c r="CC23" s="262">
        <v>0</v>
      </c>
      <c r="CD23" s="684">
        <v>0</v>
      </c>
      <c r="CE23" s="446">
        <f t="shared" si="0"/>
        <v>398</v>
      </c>
      <c r="CF23" s="270"/>
      <c r="CG23" s="268"/>
      <c r="CH23" s="268"/>
      <c r="CI23" s="270"/>
      <c r="CJ23" s="270"/>
      <c r="CK23" s="268"/>
      <c r="CL23" s="268"/>
      <c r="CM23" s="268"/>
      <c r="CN23" s="520" t="s">
        <v>546</v>
      </c>
      <c r="CO23" s="265">
        <v>62</v>
      </c>
      <c r="CP23" s="265">
        <v>2</v>
      </c>
      <c r="CQ23" s="260">
        <v>5</v>
      </c>
      <c r="CR23" s="265">
        <v>5</v>
      </c>
      <c r="CS23" s="265">
        <v>18</v>
      </c>
      <c r="CT23" s="265">
        <v>8</v>
      </c>
      <c r="CU23" s="265">
        <v>37</v>
      </c>
      <c r="CV23" s="265">
        <v>33</v>
      </c>
      <c r="CW23" s="265">
        <v>96</v>
      </c>
      <c r="CX23" s="265">
        <v>15</v>
      </c>
      <c r="CY23" s="265">
        <v>21</v>
      </c>
      <c r="CZ23" s="265">
        <v>15</v>
      </c>
      <c r="DA23" s="520" t="s">
        <v>546</v>
      </c>
      <c r="DB23" s="265">
        <v>12</v>
      </c>
      <c r="DC23" s="265">
        <v>7</v>
      </c>
      <c r="DD23" s="265">
        <v>52</v>
      </c>
      <c r="DE23" s="692">
        <v>14</v>
      </c>
      <c r="DF23" s="495">
        <f t="shared" si="1"/>
        <v>85</v>
      </c>
      <c r="DG23" s="266"/>
      <c r="DH23" s="268"/>
      <c r="DI23" s="266"/>
      <c r="DJ23" s="266"/>
      <c r="DK23" s="266"/>
      <c r="DL23" s="266"/>
      <c r="DM23" s="266"/>
      <c r="DN23" s="520" t="s">
        <v>546</v>
      </c>
      <c r="DO23" s="265">
        <v>10</v>
      </c>
      <c r="DP23" s="265">
        <v>21</v>
      </c>
      <c r="DQ23" s="265">
        <v>6</v>
      </c>
      <c r="DR23" s="265">
        <v>18</v>
      </c>
      <c r="DS23" s="265">
        <v>9</v>
      </c>
      <c r="DT23" s="265">
        <v>15</v>
      </c>
      <c r="DU23" s="265">
        <v>70</v>
      </c>
      <c r="DV23" s="265">
        <v>155</v>
      </c>
      <c r="DW23" s="262">
        <v>0</v>
      </c>
      <c r="DX23" s="265">
        <v>1</v>
      </c>
      <c r="DY23" s="262">
        <v>0</v>
      </c>
      <c r="DZ23" s="262">
        <v>0</v>
      </c>
      <c r="EA23" s="520" t="s">
        <v>546</v>
      </c>
      <c r="EB23" s="265">
        <v>6</v>
      </c>
      <c r="EC23" s="265">
        <v>140</v>
      </c>
      <c r="ED23" s="265">
        <v>60</v>
      </c>
      <c r="EE23" s="265">
        <v>21</v>
      </c>
      <c r="EF23" s="265">
        <v>109</v>
      </c>
      <c r="EG23" s="495">
        <f t="shared" si="2"/>
        <v>336</v>
      </c>
      <c r="EH23" s="266"/>
      <c r="EI23" s="266"/>
      <c r="EJ23" s="495"/>
      <c r="EK23" s="501"/>
      <c r="EL23" s="501"/>
      <c r="EM23" s="501"/>
      <c r="EN23" s="469"/>
      <c r="EQ23" s="464"/>
      <c r="ER23" s="470"/>
      <c r="ES23" s="470"/>
      <c r="ET23" s="470"/>
      <c r="EU23" s="470"/>
      <c r="EV23" s="471"/>
      <c r="EW23" s="470"/>
      <c r="EX23" s="470"/>
      <c r="EY23" s="471"/>
      <c r="EZ23" s="471"/>
      <c r="FA23" s="470"/>
      <c r="FB23" s="470"/>
      <c r="FC23" s="470"/>
      <c r="FD23" s="462"/>
      <c r="FE23" s="462"/>
    </row>
    <row r="24" spans="1:161" ht="16.5" customHeight="1">
      <c r="A24" s="520" t="s">
        <v>547</v>
      </c>
      <c r="B24" s="260">
        <v>33</v>
      </c>
      <c r="C24" s="260">
        <v>35</v>
      </c>
      <c r="D24" s="260">
        <v>25</v>
      </c>
      <c r="E24" s="260">
        <v>16</v>
      </c>
      <c r="F24" s="260">
        <v>11</v>
      </c>
      <c r="G24" s="260">
        <v>37</v>
      </c>
      <c r="H24" s="260">
        <v>18</v>
      </c>
      <c r="I24" s="262">
        <v>6</v>
      </c>
      <c r="J24" s="260">
        <v>66</v>
      </c>
      <c r="K24" s="260">
        <v>29</v>
      </c>
      <c r="L24" s="262" t="s">
        <v>290</v>
      </c>
      <c r="M24" s="260">
        <v>15</v>
      </c>
      <c r="N24" s="520" t="s">
        <v>547</v>
      </c>
      <c r="O24" s="262">
        <v>0</v>
      </c>
      <c r="P24" s="260">
        <v>262</v>
      </c>
      <c r="Q24" s="262">
        <v>0</v>
      </c>
      <c r="R24" s="261">
        <v>21</v>
      </c>
      <c r="S24" s="262">
        <v>0</v>
      </c>
      <c r="T24" s="262">
        <v>29</v>
      </c>
      <c r="U24" s="261">
        <v>5</v>
      </c>
      <c r="V24" s="262">
        <v>0</v>
      </c>
      <c r="W24" s="263">
        <v>68</v>
      </c>
      <c r="X24" s="263">
        <v>34</v>
      </c>
      <c r="Y24" s="263">
        <v>116</v>
      </c>
      <c r="Z24" s="262">
        <v>38</v>
      </c>
      <c r="AA24" s="520" t="s">
        <v>547</v>
      </c>
      <c r="AB24" s="262">
        <v>0</v>
      </c>
      <c r="AC24" s="263">
        <v>51</v>
      </c>
      <c r="AD24" s="263">
        <v>13</v>
      </c>
      <c r="AE24" s="263">
        <v>22</v>
      </c>
      <c r="AF24" s="262">
        <v>7</v>
      </c>
      <c r="AG24" s="263">
        <v>19</v>
      </c>
      <c r="AH24" s="263">
        <v>7</v>
      </c>
      <c r="AI24" s="262">
        <v>15</v>
      </c>
      <c r="AJ24" s="263">
        <v>1</v>
      </c>
      <c r="AK24" s="684">
        <v>0</v>
      </c>
      <c r="AL24" s="264">
        <f t="shared" si="4"/>
        <v>4413</v>
      </c>
      <c r="AM24" s="501"/>
      <c r="AN24" s="520" t="s">
        <v>547</v>
      </c>
      <c r="AO24" s="262">
        <v>4</v>
      </c>
      <c r="AP24" s="260">
        <v>1</v>
      </c>
      <c r="AQ24" s="265">
        <v>1</v>
      </c>
      <c r="AR24" s="262" t="s">
        <v>845</v>
      </c>
      <c r="AS24" s="265">
        <v>23</v>
      </c>
      <c r="AT24" s="265">
        <v>17</v>
      </c>
      <c r="AU24" s="265">
        <v>3</v>
      </c>
      <c r="AV24" s="262">
        <v>0</v>
      </c>
      <c r="AW24" s="262">
        <v>8</v>
      </c>
      <c r="AX24" s="262">
        <v>8</v>
      </c>
      <c r="AY24" s="260">
        <v>8</v>
      </c>
      <c r="AZ24" s="260">
        <v>35</v>
      </c>
      <c r="BA24" s="520" t="s">
        <v>547</v>
      </c>
      <c r="BB24" s="262">
        <v>2</v>
      </c>
      <c r="BC24" s="262">
        <v>5</v>
      </c>
      <c r="BD24" s="684" t="s">
        <v>845</v>
      </c>
      <c r="BE24" s="267">
        <f t="shared" si="3"/>
        <v>485</v>
      </c>
      <c r="BF24" s="267"/>
      <c r="BG24" s="270"/>
      <c r="BH24" s="489"/>
      <c r="BI24" s="270"/>
      <c r="BJ24" s="489"/>
      <c r="BK24" s="270"/>
      <c r="BL24" s="267"/>
      <c r="BM24" s="501"/>
      <c r="BN24" s="520" t="s">
        <v>547</v>
      </c>
      <c r="BO24" s="260">
        <v>29</v>
      </c>
      <c r="BP24" s="260">
        <v>6</v>
      </c>
      <c r="BQ24" s="260">
        <v>119</v>
      </c>
      <c r="BR24" s="260">
        <v>4</v>
      </c>
      <c r="BS24" s="260">
        <v>21</v>
      </c>
      <c r="BT24" s="262" t="s">
        <v>290</v>
      </c>
      <c r="BU24" s="262" t="s">
        <v>290</v>
      </c>
      <c r="BV24" s="262">
        <v>5</v>
      </c>
      <c r="BW24" s="262">
        <v>7</v>
      </c>
      <c r="BX24" s="262">
        <v>7</v>
      </c>
      <c r="BY24" s="260">
        <v>28</v>
      </c>
      <c r="BZ24" s="260">
        <v>61</v>
      </c>
      <c r="CA24" s="520" t="s">
        <v>547</v>
      </c>
      <c r="CB24" s="262" t="s">
        <v>290</v>
      </c>
      <c r="CC24" s="262" t="s">
        <v>290</v>
      </c>
      <c r="CD24" s="684" t="s">
        <v>290</v>
      </c>
      <c r="CE24" s="446">
        <f t="shared" si="0"/>
        <v>449</v>
      </c>
      <c r="CF24" s="270"/>
      <c r="CG24" s="270"/>
      <c r="CH24" s="270"/>
      <c r="CI24" s="268"/>
      <c r="CJ24" s="270"/>
      <c r="CK24" s="270"/>
      <c r="CL24" s="270"/>
      <c r="CM24" s="270"/>
      <c r="CN24" s="520" t="s">
        <v>547</v>
      </c>
      <c r="CO24" s="262">
        <v>2</v>
      </c>
      <c r="CP24" s="265">
        <v>15</v>
      </c>
      <c r="CQ24" s="260">
        <v>59</v>
      </c>
      <c r="CR24" s="262">
        <v>10</v>
      </c>
      <c r="CS24" s="260">
        <v>4</v>
      </c>
      <c r="CT24" s="262">
        <v>11</v>
      </c>
      <c r="CU24" s="262" t="s">
        <v>290</v>
      </c>
      <c r="CV24" s="265">
        <v>120</v>
      </c>
      <c r="CW24" s="265">
        <v>31</v>
      </c>
      <c r="CX24" s="260">
        <v>6</v>
      </c>
      <c r="CY24" s="260">
        <v>136</v>
      </c>
      <c r="CZ24" s="265">
        <v>5</v>
      </c>
      <c r="DA24" s="520" t="s">
        <v>547</v>
      </c>
      <c r="DB24" s="262">
        <v>2</v>
      </c>
      <c r="DC24" s="262" t="s">
        <v>290</v>
      </c>
      <c r="DD24" s="262">
        <v>1</v>
      </c>
      <c r="DE24" s="684" t="s">
        <v>290</v>
      </c>
      <c r="DF24" s="495">
        <f t="shared" si="1"/>
        <v>3</v>
      </c>
      <c r="DG24" s="266"/>
      <c r="DH24" s="268"/>
      <c r="DI24" s="268"/>
      <c r="DJ24" s="268"/>
      <c r="DK24" s="268"/>
      <c r="DL24" s="268"/>
      <c r="DM24" s="266"/>
      <c r="DN24" s="520" t="s">
        <v>547</v>
      </c>
      <c r="DO24" s="262" t="s">
        <v>290</v>
      </c>
      <c r="DP24" s="262" t="s">
        <v>290</v>
      </c>
      <c r="DQ24" s="262" t="s">
        <v>290</v>
      </c>
      <c r="DR24" s="262" t="s">
        <v>290</v>
      </c>
      <c r="DS24" s="262">
        <v>2</v>
      </c>
      <c r="DT24" s="262" t="s">
        <v>290</v>
      </c>
      <c r="DU24" s="260">
        <v>1</v>
      </c>
      <c r="DV24" s="260">
        <v>5</v>
      </c>
      <c r="DW24" s="262" t="s">
        <v>290</v>
      </c>
      <c r="DX24" s="262" t="s">
        <v>290</v>
      </c>
      <c r="DY24" s="262" t="s">
        <v>290</v>
      </c>
      <c r="DZ24" s="262" t="s">
        <v>290</v>
      </c>
      <c r="EA24" s="520" t="s">
        <v>547</v>
      </c>
      <c r="EB24" s="262" t="s">
        <v>290</v>
      </c>
      <c r="EC24" s="260">
        <v>25</v>
      </c>
      <c r="ED24" s="262">
        <v>3</v>
      </c>
      <c r="EE24" s="262" t="s">
        <v>290</v>
      </c>
      <c r="EF24" s="262">
        <v>6</v>
      </c>
      <c r="EG24" s="495">
        <f t="shared" si="2"/>
        <v>34</v>
      </c>
      <c r="EH24" s="268"/>
      <c r="EI24" s="268"/>
      <c r="EJ24" s="495"/>
      <c r="EK24" s="501"/>
      <c r="EL24" s="501"/>
      <c r="EM24" s="501"/>
      <c r="EN24" s="469"/>
      <c r="EQ24" s="464"/>
      <c r="ER24" s="470"/>
      <c r="ES24" s="471"/>
      <c r="ET24" s="470"/>
      <c r="EU24" s="471"/>
      <c r="EV24" s="470"/>
      <c r="EW24" s="471"/>
      <c r="EX24" s="471"/>
      <c r="EY24" s="470"/>
      <c r="EZ24" s="470"/>
      <c r="FA24" s="471"/>
      <c r="FB24" s="471"/>
      <c r="FC24" s="470"/>
      <c r="FD24" s="462"/>
      <c r="FE24" s="462"/>
    </row>
    <row r="25" spans="1:161" ht="16.5" customHeight="1" thickBot="1">
      <c r="A25" s="521" t="s">
        <v>415</v>
      </c>
      <c r="B25" s="481">
        <v>1526</v>
      </c>
      <c r="C25" s="481">
        <v>1259</v>
      </c>
      <c r="D25" s="481">
        <v>627</v>
      </c>
      <c r="E25" s="481">
        <v>911</v>
      </c>
      <c r="F25" s="481">
        <v>1598</v>
      </c>
      <c r="G25" s="481">
        <v>412</v>
      </c>
      <c r="H25" s="481">
        <v>1487</v>
      </c>
      <c r="I25" s="481">
        <v>433</v>
      </c>
      <c r="J25" s="481">
        <v>2246</v>
      </c>
      <c r="K25" s="481">
        <v>563</v>
      </c>
      <c r="L25" s="481">
        <v>497</v>
      </c>
      <c r="M25" s="481">
        <v>538</v>
      </c>
      <c r="N25" s="521" t="s">
        <v>415</v>
      </c>
      <c r="O25" s="481">
        <v>276</v>
      </c>
      <c r="P25" s="481">
        <v>8496</v>
      </c>
      <c r="Q25" s="482">
        <v>297</v>
      </c>
      <c r="R25" s="482">
        <v>1713</v>
      </c>
      <c r="S25" s="483">
        <v>0</v>
      </c>
      <c r="T25" s="482">
        <v>633</v>
      </c>
      <c r="U25" s="482">
        <v>359</v>
      </c>
      <c r="V25" s="482">
        <v>111</v>
      </c>
      <c r="W25" s="482">
        <v>991</v>
      </c>
      <c r="X25" s="482">
        <v>433</v>
      </c>
      <c r="Y25" s="482">
        <v>1654</v>
      </c>
      <c r="Z25" s="482">
        <v>476</v>
      </c>
      <c r="AA25" s="521" t="s">
        <v>415</v>
      </c>
      <c r="AB25" s="483">
        <v>0</v>
      </c>
      <c r="AC25" s="482">
        <v>1123</v>
      </c>
      <c r="AD25" s="482">
        <v>420</v>
      </c>
      <c r="AE25" s="482">
        <v>787</v>
      </c>
      <c r="AF25" s="482">
        <v>185</v>
      </c>
      <c r="AG25" s="482">
        <v>149</v>
      </c>
      <c r="AH25" s="482">
        <v>265</v>
      </c>
      <c r="AI25" s="482">
        <v>239</v>
      </c>
      <c r="AJ25" s="482">
        <v>97</v>
      </c>
      <c r="AK25" s="685">
        <v>0</v>
      </c>
      <c r="AL25" s="484">
        <f>SUM(AL5:AL24)</f>
        <v>88517</v>
      </c>
      <c r="AM25" s="501"/>
      <c r="AN25" s="521" t="s">
        <v>415</v>
      </c>
      <c r="AO25" s="485">
        <v>367</v>
      </c>
      <c r="AP25" s="485">
        <v>541</v>
      </c>
      <c r="AQ25" s="485">
        <v>681</v>
      </c>
      <c r="AR25" s="483" t="s">
        <v>845</v>
      </c>
      <c r="AS25" s="485">
        <v>928</v>
      </c>
      <c r="AT25" s="485">
        <v>1492</v>
      </c>
      <c r="AU25" s="485">
        <v>521</v>
      </c>
      <c r="AV25" s="485">
        <v>157</v>
      </c>
      <c r="AW25" s="485">
        <v>338</v>
      </c>
      <c r="AX25" s="485">
        <v>414</v>
      </c>
      <c r="AY25" s="485">
        <v>731</v>
      </c>
      <c r="AZ25" s="485">
        <v>460</v>
      </c>
      <c r="BA25" s="521" t="s">
        <v>415</v>
      </c>
      <c r="BB25" s="487">
        <v>397</v>
      </c>
      <c r="BC25" s="487">
        <v>225</v>
      </c>
      <c r="BD25" s="687" t="s">
        <v>845</v>
      </c>
      <c r="BE25" s="488">
        <f>SUM(BE5:BE24)</f>
        <v>29243</v>
      </c>
      <c r="BF25" s="522"/>
      <c r="BG25" s="523"/>
      <c r="BH25" s="523"/>
      <c r="BI25" s="523"/>
      <c r="BJ25" s="523"/>
      <c r="BK25" s="523"/>
      <c r="BL25" s="522"/>
      <c r="BM25" s="501"/>
      <c r="BN25" s="521" t="s">
        <v>415</v>
      </c>
      <c r="BO25" s="481">
        <v>1606</v>
      </c>
      <c r="BP25" s="481">
        <v>1201</v>
      </c>
      <c r="BQ25" s="481">
        <v>2508</v>
      </c>
      <c r="BR25" s="481">
        <v>3863</v>
      </c>
      <c r="BS25" s="481">
        <v>1329</v>
      </c>
      <c r="BT25" s="481">
        <v>176</v>
      </c>
      <c r="BU25" s="481">
        <v>160</v>
      </c>
      <c r="BV25" s="481">
        <v>1723</v>
      </c>
      <c r="BW25" s="481">
        <v>2249</v>
      </c>
      <c r="BX25" s="481">
        <v>1840</v>
      </c>
      <c r="BY25" s="481">
        <v>1537</v>
      </c>
      <c r="BZ25" s="481">
        <v>3113</v>
      </c>
      <c r="CA25" s="521" t="s">
        <v>415</v>
      </c>
      <c r="CB25" s="483" t="s">
        <v>290</v>
      </c>
      <c r="CC25" s="483" t="s">
        <v>290</v>
      </c>
      <c r="CD25" s="691">
        <v>4</v>
      </c>
      <c r="CE25" s="492">
        <f>SUM(CE5:CE24)</f>
        <v>30194</v>
      </c>
      <c r="CF25" s="268"/>
      <c r="CG25" s="268"/>
      <c r="CH25" s="268"/>
      <c r="CI25" s="268"/>
      <c r="CJ25" s="268"/>
      <c r="CK25" s="268"/>
      <c r="CL25" s="268"/>
      <c r="CM25" s="268"/>
      <c r="CN25" s="521" t="s">
        <v>415</v>
      </c>
      <c r="CO25" s="485">
        <v>314</v>
      </c>
      <c r="CP25" s="485">
        <v>201</v>
      </c>
      <c r="CQ25" s="485">
        <v>564</v>
      </c>
      <c r="CR25" s="485">
        <v>350</v>
      </c>
      <c r="CS25" s="485">
        <v>842</v>
      </c>
      <c r="CT25" s="485">
        <v>355</v>
      </c>
      <c r="CU25" s="485">
        <v>1016</v>
      </c>
      <c r="CV25" s="485">
        <v>1557</v>
      </c>
      <c r="CW25" s="485">
        <v>2668</v>
      </c>
      <c r="CX25" s="485">
        <v>1176</v>
      </c>
      <c r="CY25" s="485">
        <v>1382</v>
      </c>
      <c r="CZ25" s="485">
        <v>1352</v>
      </c>
      <c r="DA25" s="521" t="s">
        <v>415</v>
      </c>
      <c r="DB25" s="485">
        <v>426</v>
      </c>
      <c r="DC25" s="485">
        <v>289</v>
      </c>
      <c r="DD25" s="485">
        <v>993</v>
      </c>
      <c r="DE25" s="693">
        <v>463</v>
      </c>
      <c r="DF25" s="496">
        <f>SUM(DF5:DF24)</f>
        <v>2171</v>
      </c>
      <c r="DG25" s="266"/>
      <c r="DH25" s="266"/>
      <c r="DI25" s="266"/>
      <c r="DJ25" s="266"/>
      <c r="DK25" s="266"/>
      <c r="DL25" s="266"/>
      <c r="DM25" s="266"/>
      <c r="DN25" s="521" t="s">
        <v>415</v>
      </c>
      <c r="DO25" s="485">
        <v>161</v>
      </c>
      <c r="DP25" s="485">
        <v>455</v>
      </c>
      <c r="DQ25" s="485">
        <v>131</v>
      </c>
      <c r="DR25" s="485">
        <v>322</v>
      </c>
      <c r="DS25" s="485">
        <v>226</v>
      </c>
      <c r="DT25" s="485">
        <v>275</v>
      </c>
      <c r="DU25" s="485">
        <v>1204</v>
      </c>
      <c r="DV25" s="485">
        <v>1698</v>
      </c>
      <c r="DW25" s="485">
        <v>52</v>
      </c>
      <c r="DX25" s="485">
        <v>340</v>
      </c>
      <c r="DY25" s="485">
        <v>282</v>
      </c>
      <c r="DZ25" s="485">
        <v>248</v>
      </c>
      <c r="EA25" s="521" t="s">
        <v>415</v>
      </c>
      <c r="EB25" s="485">
        <v>225</v>
      </c>
      <c r="EC25" s="485">
        <v>3721</v>
      </c>
      <c r="ED25" s="485">
        <v>1438</v>
      </c>
      <c r="EE25" s="485">
        <v>434</v>
      </c>
      <c r="EF25" s="485">
        <v>2955</v>
      </c>
      <c r="EG25" s="496">
        <f>SUM(EG5:EG24)</f>
        <v>8773</v>
      </c>
      <c r="EH25" s="266"/>
      <c r="EI25" s="266"/>
      <c r="EJ25" s="495"/>
      <c r="EK25" s="501"/>
      <c r="EL25" s="501"/>
      <c r="EM25" s="501"/>
      <c r="EN25" s="469"/>
      <c r="EQ25" s="464"/>
      <c r="ER25" s="470"/>
      <c r="ES25" s="470"/>
      <c r="ET25" s="470"/>
      <c r="EU25" s="470"/>
      <c r="EV25" s="470"/>
      <c r="EW25" s="470"/>
      <c r="EX25" s="470"/>
      <c r="EY25" s="470"/>
      <c r="EZ25" s="470"/>
      <c r="FA25" s="470"/>
      <c r="FB25" s="470"/>
      <c r="FC25" s="470"/>
      <c r="FD25" s="462"/>
      <c r="FE25" s="462"/>
    </row>
    <row r="26" spans="1:161" ht="21.75" customHeight="1" thickBot="1">
      <c r="A26" s="524"/>
      <c r="B26" s="499"/>
      <c r="C26" s="499"/>
      <c r="D26" s="499"/>
      <c r="E26" s="499"/>
      <c r="F26" s="499"/>
      <c r="G26" s="499"/>
      <c r="H26" s="499"/>
      <c r="I26" s="499"/>
      <c r="J26" s="499"/>
      <c r="K26" s="499"/>
      <c r="L26" s="499"/>
      <c r="M26" s="499"/>
      <c r="N26" s="499"/>
      <c r="O26" s="525"/>
      <c r="P26" s="525"/>
      <c r="Q26" s="525"/>
      <c r="R26" s="525"/>
      <c r="S26" s="525"/>
      <c r="T26" s="525"/>
      <c r="U26" s="499"/>
      <c r="V26" s="499"/>
      <c r="W26" s="499"/>
      <c r="X26" s="499"/>
      <c r="Y26" s="499"/>
      <c r="Z26" s="499"/>
      <c r="AA26" s="526"/>
      <c r="AB26" s="525"/>
      <c r="AC26" s="525"/>
      <c r="AD26" s="525"/>
      <c r="AE26" s="525"/>
      <c r="AF26" s="525"/>
      <c r="AG26" s="525"/>
      <c r="AH26" s="525"/>
      <c r="AI26" s="525"/>
      <c r="AJ26" s="525"/>
      <c r="AK26" s="525"/>
      <c r="AL26" s="525"/>
      <c r="AM26" s="525"/>
      <c r="AN26" s="501"/>
      <c r="AO26" s="499"/>
      <c r="AP26" s="501"/>
      <c r="AQ26" s="501"/>
      <c r="AR26" s="501"/>
      <c r="AS26" s="501"/>
      <c r="AT26" s="501"/>
      <c r="AU26" s="501"/>
      <c r="AV26" s="501"/>
      <c r="AW26" s="501"/>
      <c r="AX26" s="527"/>
      <c r="AY26" s="501"/>
      <c r="AZ26" s="501"/>
      <c r="BA26" s="526"/>
      <c r="BB26" s="525"/>
      <c r="BC26" s="525"/>
      <c r="BD26" s="525"/>
      <c r="BE26" s="525"/>
      <c r="BF26" s="525"/>
      <c r="BG26" s="525"/>
      <c r="BH26" s="525"/>
      <c r="BI26" s="525"/>
      <c r="BJ26" s="525"/>
      <c r="BK26" s="525"/>
      <c r="BL26" s="501"/>
      <c r="BM26" s="501"/>
      <c r="BN26" s="526"/>
      <c r="BO26" s="525"/>
      <c r="BP26" s="525"/>
      <c r="BQ26" s="525"/>
      <c r="BR26" s="525"/>
      <c r="BS26" s="525"/>
      <c r="BT26" s="525"/>
      <c r="BU26" s="525"/>
      <c r="BV26" s="525"/>
      <c r="BW26" s="525"/>
      <c r="BX26" s="525"/>
      <c r="BY26" s="525"/>
      <c r="BZ26" s="525"/>
      <c r="CA26" s="499"/>
      <c r="CB26" s="499"/>
      <c r="CC26" s="499"/>
      <c r="CD26" s="499"/>
      <c r="CE26" s="499"/>
      <c r="CF26" s="525"/>
      <c r="CG26" s="525"/>
      <c r="CH26" s="525"/>
      <c r="CI26" s="525"/>
      <c r="CJ26" s="525"/>
      <c r="CK26" s="525"/>
      <c r="CL26" s="525"/>
      <c r="CM26" s="525"/>
      <c r="CN26" s="524"/>
      <c r="CO26" s="499"/>
      <c r="CP26" s="499"/>
      <c r="CQ26" s="499"/>
      <c r="CR26" s="499"/>
      <c r="CS26" s="499"/>
      <c r="CT26" s="499"/>
      <c r="CU26" s="499"/>
      <c r="CV26" s="499"/>
      <c r="CW26" s="499"/>
      <c r="CX26" s="527"/>
      <c r="CY26" s="527"/>
      <c r="CZ26" s="527"/>
      <c r="DA26" s="524"/>
      <c r="DB26" s="499"/>
      <c r="DC26" s="499"/>
      <c r="DD26" s="499"/>
      <c r="DE26" s="499"/>
      <c r="DF26" s="499"/>
      <c r="DG26" s="501"/>
      <c r="DH26" s="501"/>
      <c r="DI26" s="501"/>
      <c r="DJ26" s="501"/>
      <c r="DK26" s="501"/>
      <c r="DL26" s="501"/>
      <c r="DM26" s="501"/>
      <c r="DN26" s="499"/>
      <c r="DO26" s="499"/>
      <c r="DP26" s="499"/>
      <c r="DQ26" s="499"/>
      <c r="DR26" s="527"/>
      <c r="DS26" s="527"/>
      <c r="DT26" s="527"/>
      <c r="DU26" s="527"/>
      <c r="DV26" s="527"/>
      <c r="DW26" s="527"/>
      <c r="DX26" s="501"/>
      <c r="DY26" s="501"/>
      <c r="DZ26" s="501"/>
      <c r="EA26" s="528"/>
      <c r="EB26" s="529"/>
      <c r="EC26" s="529"/>
      <c r="ED26" s="529"/>
      <c r="EE26" s="529"/>
      <c r="EF26" s="529"/>
      <c r="EG26" s="529"/>
      <c r="EH26" s="525"/>
      <c r="EI26" s="525"/>
      <c r="EJ26" s="525"/>
      <c r="EK26" s="525"/>
      <c r="EL26" s="525"/>
      <c r="EM26" s="501"/>
      <c r="EN26" s="469"/>
      <c r="FA26" s="462"/>
      <c r="FB26" s="462"/>
    </row>
    <row r="27" spans="1:161" ht="15" customHeight="1">
      <c r="A27" s="509" t="s">
        <v>439</v>
      </c>
      <c r="B27" s="830" t="s">
        <v>548</v>
      </c>
      <c r="C27" s="832" t="s">
        <v>549</v>
      </c>
      <c r="D27" s="832" t="s">
        <v>550</v>
      </c>
      <c r="E27" s="832" t="s">
        <v>551</v>
      </c>
      <c r="F27" s="832" t="s">
        <v>552</v>
      </c>
      <c r="G27" s="832" t="s">
        <v>553</v>
      </c>
      <c r="H27" s="832" t="s">
        <v>847</v>
      </c>
      <c r="I27" s="832" t="s">
        <v>848</v>
      </c>
      <c r="J27" s="832" t="s">
        <v>554</v>
      </c>
      <c r="K27" s="832" t="s">
        <v>555</v>
      </c>
      <c r="L27" s="832" t="s">
        <v>556</v>
      </c>
      <c r="M27" s="834" t="s">
        <v>557</v>
      </c>
      <c r="N27" s="509" t="s">
        <v>439</v>
      </c>
      <c r="O27" s="879" t="s">
        <v>560</v>
      </c>
      <c r="P27" s="880"/>
      <c r="Q27" s="880"/>
      <c r="R27" s="881"/>
      <c r="S27" s="930" t="s">
        <v>561</v>
      </c>
      <c r="T27" s="881"/>
      <c r="U27" s="930" t="s">
        <v>562</v>
      </c>
      <c r="V27" s="880"/>
      <c r="W27" s="881"/>
      <c r="X27" s="930" t="s">
        <v>563</v>
      </c>
      <c r="Y27" s="880"/>
      <c r="Z27" s="880"/>
      <c r="AA27" s="509" t="s">
        <v>439</v>
      </c>
      <c r="AB27" s="886" t="s">
        <v>566</v>
      </c>
      <c r="AC27" s="888" t="s">
        <v>567</v>
      </c>
      <c r="AD27" s="888" t="s">
        <v>568</v>
      </c>
      <c r="AE27" s="888" t="s">
        <v>569</v>
      </c>
      <c r="AF27" s="888" t="s">
        <v>570</v>
      </c>
      <c r="AG27" s="888" t="s">
        <v>571</v>
      </c>
      <c r="AH27" s="888" t="s">
        <v>572</v>
      </c>
      <c r="AI27" s="845" t="s">
        <v>573</v>
      </c>
      <c r="AJ27" s="845"/>
      <c r="AK27" s="845"/>
      <c r="AL27" s="845"/>
      <c r="AM27" s="846"/>
      <c r="AN27" s="509" t="s">
        <v>439</v>
      </c>
      <c r="AO27" s="879" t="s">
        <v>462</v>
      </c>
      <c r="AP27" s="880"/>
      <c r="AQ27" s="880"/>
      <c r="AR27" s="880"/>
      <c r="AS27" s="880"/>
      <c r="AT27" s="880"/>
      <c r="AU27" s="881"/>
      <c r="AV27" s="882" t="s">
        <v>574</v>
      </c>
      <c r="AW27" s="884" t="s">
        <v>463</v>
      </c>
      <c r="AX27" s="885"/>
      <c r="AY27" s="885"/>
      <c r="AZ27" s="885"/>
      <c r="BA27" s="509" t="s">
        <v>439</v>
      </c>
      <c r="BB27" s="830" t="s">
        <v>575</v>
      </c>
      <c r="BC27" s="832" t="s">
        <v>576</v>
      </c>
      <c r="BD27" s="832" t="s">
        <v>577</v>
      </c>
      <c r="BE27" s="877" t="s">
        <v>578</v>
      </c>
      <c r="BF27" s="832" t="s">
        <v>579</v>
      </c>
      <c r="BG27" s="832" t="s">
        <v>580</v>
      </c>
      <c r="BH27" s="832" t="s">
        <v>581</v>
      </c>
      <c r="BI27" s="832" t="s">
        <v>582</v>
      </c>
      <c r="BJ27" s="890" t="s">
        <v>583</v>
      </c>
      <c r="BK27" s="839" t="s">
        <v>584</v>
      </c>
      <c r="BL27" s="842"/>
      <c r="BM27" s="842"/>
      <c r="BN27" s="511" t="s">
        <v>439</v>
      </c>
      <c r="BO27" s="891" t="s">
        <v>585</v>
      </c>
      <c r="BP27" s="899" t="s">
        <v>586</v>
      </c>
      <c r="BQ27" s="899" t="s">
        <v>587</v>
      </c>
      <c r="BR27" s="901" t="s">
        <v>588</v>
      </c>
      <c r="BS27" s="901"/>
      <c r="BT27" s="901"/>
      <c r="BU27" s="901"/>
      <c r="BV27" s="901"/>
      <c r="BW27" s="901"/>
      <c r="BX27" s="901"/>
      <c r="BY27" s="901"/>
      <c r="BZ27" s="902"/>
      <c r="CA27" s="511" t="s">
        <v>439</v>
      </c>
      <c r="CB27" s="830" t="s">
        <v>589</v>
      </c>
      <c r="CC27" s="846" t="s">
        <v>590</v>
      </c>
      <c r="CD27" s="848"/>
      <c r="CE27" s="846" t="s">
        <v>591</v>
      </c>
      <c r="CF27" s="847"/>
      <c r="CG27" s="848"/>
      <c r="CH27" s="271" t="s">
        <v>592</v>
      </c>
      <c r="CI27" s="894" t="s">
        <v>593</v>
      </c>
      <c r="CJ27" s="832" t="s">
        <v>594</v>
      </c>
      <c r="CK27" s="832" t="s">
        <v>595</v>
      </c>
      <c r="CL27" s="832" t="s">
        <v>596</v>
      </c>
      <c r="CM27" s="834" t="s">
        <v>597</v>
      </c>
      <c r="CN27" s="511" t="s">
        <v>439</v>
      </c>
      <c r="CO27" s="896" t="s">
        <v>598</v>
      </c>
      <c r="CP27" s="897"/>
      <c r="CQ27" s="898"/>
      <c r="CR27" s="903" t="s">
        <v>599</v>
      </c>
      <c r="CS27" s="898"/>
      <c r="CT27" s="903" t="s">
        <v>600</v>
      </c>
      <c r="CU27" s="897"/>
      <c r="CV27" s="904"/>
      <c r="CW27" s="860" t="s">
        <v>601</v>
      </c>
      <c r="CX27" s="530"/>
      <c r="CY27" s="530"/>
      <c r="CZ27" s="530"/>
      <c r="DA27" s="511" t="s">
        <v>439</v>
      </c>
      <c r="DB27" s="830" t="s">
        <v>602</v>
      </c>
      <c r="DC27" s="832" t="s">
        <v>603</v>
      </c>
      <c r="DD27" s="832" t="s">
        <v>604</v>
      </c>
      <c r="DE27" s="832" t="s">
        <v>605</v>
      </c>
      <c r="DF27" s="832" t="s">
        <v>606</v>
      </c>
      <c r="DG27" s="832" t="s">
        <v>607</v>
      </c>
      <c r="DH27" s="832" t="s">
        <v>608</v>
      </c>
      <c r="DI27" s="858" t="s">
        <v>609</v>
      </c>
      <c r="DJ27" s="860" t="s">
        <v>610</v>
      </c>
      <c r="DK27" s="513"/>
      <c r="DL27" s="531"/>
      <c r="DM27" s="531"/>
      <c r="DN27" s="511" t="s">
        <v>439</v>
      </c>
      <c r="DO27" s="532" t="s">
        <v>611</v>
      </c>
      <c r="DP27" s="913" t="s">
        <v>612</v>
      </c>
      <c r="DQ27" s="860" t="s">
        <v>613</v>
      </c>
      <c r="DR27" s="533"/>
      <c r="DS27" s="533"/>
      <c r="DT27" s="533"/>
      <c r="DU27" s="533"/>
      <c r="DV27" s="533"/>
      <c r="DW27" s="533"/>
      <c r="DX27" s="533"/>
      <c r="DY27" s="533"/>
      <c r="DZ27" s="533"/>
      <c r="EA27" s="511" t="s">
        <v>439</v>
      </c>
      <c r="EB27" s="915" t="s">
        <v>614</v>
      </c>
      <c r="EC27" s="905" t="s">
        <v>464</v>
      </c>
      <c r="ED27" s="905" t="s">
        <v>584</v>
      </c>
      <c r="EE27" s="905" t="s">
        <v>479</v>
      </c>
      <c r="EF27" s="905" t="s">
        <v>601</v>
      </c>
      <c r="EG27" s="905" t="s">
        <v>496</v>
      </c>
      <c r="EH27" s="905" t="s">
        <v>610</v>
      </c>
      <c r="EI27" s="905" t="s">
        <v>613</v>
      </c>
      <c r="EJ27" s="907" t="s">
        <v>511</v>
      </c>
      <c r="EK27" s="909" t="s">
        <v>54</v>
      </c>
      <c r="EL27" s="910"/>
      <c r="EM27" s="501"/>
      <c r="EN27" s="461"/>
      <c r="EO27" s="919"/>
      <c r="EP27" s="920"/>
      <c r="EQ27" s="920"/>
      <c r="ER27" s="921"/>
      <c r="ES27" s="919"/>
      <c r="ET27" s="920"/>
      <c r="EU27" s="920"/>
      <c r="EV27" s="920"/>
      <c r="EW27" s="920"/>
      <c r="EX27" s="920"/>
      <c r="EY27" s="472"/>
      <c r="EZ27" s="919"/>
      <c r="FA27" s="462"/>
      <c r="FB27" s="462"/>
    </row>
    <row r="28" spans="1:161" ht="15" customHeight="1">
      <c r="A28" s="515" t="s">
        <v>512</v>
      </c>
      <c r="B28" s="831"/>
      <c r="C28" s="833"/>
      <c r="D28" s="833"/>
      <c r="E28" s="833"/>
      <c r="F28" s="833"/>
      <c r="G28" s="833"/>
      <c r="H28" s="833"/>
      <c r="I28" s="833"/>
      <c r="J28" s="833"/>
      <c r="K28" s="833"/>
      <c r="L28" s="833"/>
      <c r="M28" s="835"/>
      <c r="N28" s="515" t="s">
        <v>512</v>
      </c>
      <c r="O28" s="445" t="s">
        <v>520</v>
      </c>
      <c r="P28" s="452" t="s">
        <v>521</v>
      </c>
      <c r="Q28" s="445" t="s">
        <v>615</v>
      </c>
      <c r="R28" s="445" t="s">
        <v>616</v>
      </c>
      <c r="S28" s="445" t="s">
        <v>617</v>
      </c>
      <c r="T28" s="445" t="s">
        <v>537</v>
      </c>
      <c r="U28" s="445" t="s">
        <v>520</v>
      </c>
      <c r="V28" s="445" t="s">
        <v>618</v>
      </c>
      <c r="W28" s="445" t="s">
        <v>615</v>
      </c>
      <c r="X28" s="445" t="s">
        <v>619</v>
      </c>
      <c r="Y28" s="445" t="s">
        <v>517</v>
      </c>
      <c r="Z28" s="544" t="s">
        <v>620</v>
      </c>
      <c r="AA28" s="515" t="s">
        <v>512</v>
      </c>
      <c r="AB28" s="887"/>
      <c r="AC28" s="889"/>
      <c r="AD28" s="889"/>
      <c r="AE28" s="889"/>
      <c r="AF28" s="889"/>
      <c r="AG28" s="889"/>
      <c r="AH28" s="889"/>
      <c r="AI28" s="445" t="s">
        <v>619</v>
      </c>
      <c r="AJ28" s="445" t="s">
        <v>517</v>
      </c>
      <c r="AK28" s="445" t="s">
        <v>620</v>
      </c>
      <c r="AL28" s="445" t="s">
        <v>621</v>
      </c>
      <c r="AM28" s="452" t="s">
        <v>520</v>
      </c>
      <c r="AN28" s="515" t="s">
        <v>512</v>
      </c>
      <c r="AO28" s="445" t="s">
        <v>622</v>
      </c>
      <c r="AP28" s="445" t="s">
        <v>623</v>
      </c>
      <c r="AQ28" s="445" t="s">
        <v>624</v>
      </c>
      <c r="AR28" s="445" t="s">
        <v>625</v>
      </c>
      <c r="AS28" s="445" t="s">
        <v>626</v>
      </c>
      <c r="AT28" s="445" t="s">
        <v>627</v>
      </c>
      <c r="AU28" s="445" t="s">
        <v>628</v>
      </c>
      <c r="AV28" s="883"/>
      <c r="AW28" s="272" t="s">
        <v>629</v>
      </c>
      <c r="AX28" s="259" t="s">
        <v>630</v>
      </c>
      <c r="AY28" s="259" t="s">
        <v>631</v>
      </c>
      <c r="AZ28" s="272" t="s">
        <v>632</v>
      </c>
      <c r="BA28" s="515" t="s">
        <v>512</v>
      </c>
      <c r="BB28" s="850"/>
      <c r="BC28" s="849"/>
      <c r="BD28" s="849"/>
      <c r="BE28" s="893"/>
      <c r="BF28" s="849"/>
      <c r="BG28" s="849"/>
      <c r="BH28" s="849"/>
      <c r="BI28" s="849"/>
      <c r="BJ28" s="859"/>
      <c r="BK28" s="840"/>
      <c r="BL28" s="843"/>
      <c r="BM28" s="842"/>
      <c r="BN28" s="515" t="s">
        <v>512</v>
      </c>
      <c r="BO28" s="892"/>
      <c r="BP28" s="900"/>
      <c r="BQ28" s="900"/>
      <c r="BR28" s="273" t="s">
        <v>619</v>
      </c>
      <c r="BS28" s="273" t="s">
        <v>517</v>
      </c>
      <c r="BT28" s="273" t="s">
        <v>620</v>
      </c>
      <c r="BU28" s="273" t="s">
        <v>621</v>
      </c>
      <c r="BV28" s="273" t="s">
        <v>520</v>
      </c>
      <c r="BW28" s="273" t="s">
        <v>618</v>
      </c>
      <c r="BX28" s="273" t="s">
        <v>615</v>
      </c>
      <c r="BY28" s="274" t="s">
        <v>627</v>
      </c>
      <c r="BZ28" s="275" t="s">
        <v>628</v>
      </c>
      <c r="CA28" s="515" t="s">
        <v>512</v>
      </c>
      <c r="CB28" s="831"/>
      <c r="CC28" s="259" t="s">
        <v>538</v>
      </c>
      <c r="CD28" s="445" t="s">
        <v>633</v>
      </c>
      <c r="CE28" s="259" t="s">
        <v>538</v>
      </c>
      <c r="CF28" s="445" t="s">
        <v>539</v>
      </c>
      <c r="CG28" s="445" t="s">
        <v>540</v>
      </c>
      <c r="CH28" s="259" t="s">
        <v>538</v>
      </c>
      <c r="CI28" s="895"/>
      <c r="CJ28" s="849"/>
      <c r="CK28" s="849"/>
      <c r="CL28" s="849"/>
      <c r="CM28" s="862"/>
      <c r="CN28" s="515" t="s">
        <v>512</v>
      </c>
      <c r="CO28" s="259" t="s">
        <v>538</v>
      </c>
      <c r="CP28" s="445" t="s">
        <v>539</v>
      </c>
      <c r="CQ28" s="445" t="s">
        <v>540</v>
      </c>
      <c r="CR28" s="259" t="s">
        <v>538</v>
      </c>
      <c r="CS28" s="445" t="s">
        <v>539</v>
      </c>
      <c r="CT28" s="259" t="s">
        <v>629</v>
      </c>
      <c r="CU28" s="445" t="s">
        <v>539</v>
      </c>
      <c r="CV28" s="683" t="s">
        <v>540</v>
      </c>
      <c r="CW28" s="861"/>
      <c r="CX28" s="534"/>
      <c r="CY28" s="535"/>
      <c r="CZ28" s="535"/>
      <c r="DA28" s="515" t="s">
        <v>512</v>
      </c>
      <c r="DB28" s="850"/>
      <c r="DC28" s="849"/>
      <c r="DD28" s="849"/>
      <c r="DE28" s="849"/>
      <c r="DF28" s="849"/>
      <c r="DG28" s="849"/>
      <c r="DH28" s="849"/>
      <c r="DI28" s="859"/>
      <c r="DJ28" s="861"/>
      <c r="DK28" s="513"/>
      <c r="DL28" s="531"/>
      <c r="DM28" s="531"/>
      <c r="DN28" s="515" t="s">
        <v>512</v>
      </c>
      <c r="DO28" s="536" t="s">
        <v>634</v>
      </c>
      <c r="DP28" s="914"/>
      <c r="DQ28" s="861"/>
      <c r="DR28" s="537"/>
      <c r="DS28" s="537"/>
      <c r="DT28" s="537"/>
      <c r="DU28" s="537"/>
      <c r="DV28" s="537"/>
      <c r="DW28" s="534"/>
      <c r="DX28" s="535"/>
      <c r="DY28" s="535"/>
      <c r="DZ28" s="535"/>
      <c r="EA28" s="515" t="s">
        <v>512</v>
      </c>
      <c r="EB28" s="916"/>
      <c r="EC28" s="906"/>
      <c r="ED28" s="906"/>
      <c r="EE28" s="906"/>
      <c r="EF28" s="906"/>
      <c r="EG28" s="906"/>
      <c r="EH28" s="906"/>
      <c r="EI28" s="906"/>
      <c r="EJ28" s="908"/>
      <c r="EK28" s="911"/>
      <c r="EL28" s="912"/>
      <c r="EM28" s="501"/>
      <c r="EN28" s="468"/>
      <c r="EO28" s="919"/>
      <c r="EP28" s="474"/>
      <c r="EQ28" s="474"/>
      <c r="ER28" s="922"/>
      <c r="ES28" s="919"/>
      <c r="ET28" s="473"/>
      <c r="EU28" s="474"/>
      <c r="EV28" s="473"/>
      <c r="EW28" s="474"/>
      <c r="EX28" s="474"/>
      <c r="EY28" s="473"/>
      <c r="EZ28" s="920"/>
      <c r="FA28" s="462"/>
      <c r="FB28" s="462"/>
    </row>
    <row r="29" spans="1:161" ht="16.5" customHeight="1">
      <c r="A29" s="520" t="s">
        <v>635</v>
      </c>
      <c r="B29" s="260">
        <v>21</v>
      </c>
      <c r="C29" s="260">
        <v>49</v>
      </c>
      <c r="D29" s="260">
        <v>57</v>
      </c>
      <c r="E29" s="260">
        <v>116</v>
      </c>
      <c r="F29" s="260">
        <v>62</v>
      </c>
      <c r="G29" s="260">
        <v>92</v>
      </c>
      <c r="H29" s="260">
        <v>1311</v>
      </c>
      <c r="I29" s="262">
        <v>0</v>
      </c>
      <c r="J29" s="260">
        <v>73</v>
      </c>
      <c r="K29" s="260">
        <v>173</v>
      </c>
      <c r="L29" s="260">
        <v>372</v>
      </c>
      <c r="M29" s="260">
        <v>49</v>
      </c>
      <c r="N29" s="520" t="s">
        <v>635</v>
      </c>
      <c r="O29" s="263">
        <v>46</v>
      </c>
      <c r="P29" s="263">
        <v>79</v>
      </c>
      <c r="Q29" s="263">
        <v>111</v>
      </c>
      <c r="R29" s="263">
        <v>63</v>
      </c>
      <c r="S29" s="263">
        <v>18</v>
      </c>
      <c r="T29" s="262">
        <v>0</v>
      </c>
      <c r="U29" s="263">
        <v>25</v>
      </c>
      <c r="V29" s="263">
        <v>8</v>
      </c>
      <c r="W29" s="262">
        <v>4</v>
      </c>
      <c r="X29" s="263">
        <v>37</v>
      </c>
      <c r="Y29" s="263">
        <v>79</v>
      </c>
      <c r="Z29" s="263">
        <v>60</v>
      </c>
      <c r="AA29" s="520" t="s">
        <v>543</v>
      </c>
      <c r="AB29" s="265">
        <v>223</v>
      </c>
      <c r="AC29" s="265">
        <v>9</v>
      </c>
      <c r="AD29" s="265">
        <v>78</v>
      </c>
      <c r="AE29" s="265">
        <v>124</v>
      </c>
      <c r="AF29" s="265">
        <v>21</v>
      </c>
      <c r="AG29" s="265">
        <v>21</v>
      </c>
      <c r="AH29" s="265">
        <v>154</v>
      </c>
      <c r="AI29" s="265">
        <v>19</v>
      </c>
      <c r="AJ29" s="262">
        <v>27</v>
      </c>
      <c r="AK29" s="265">
        <v>9</v>
      </c>
      <c r="AL29" s="265">
        <v>34</v>
      </c>
      <c r="AM29" s="265">
        <v>5</v>
      </c>
      <c r="AN29" s="520" t="s">
        <v>543</v>
      </c>
      <c r="AO29" s="265">
        <v>45</v>
      </c>
      <c r="AP29" s="265">
        <v>13</v>
      </c>
      <c r="AQ29" s="265">
        <v>45</v>
      </c>
      <c r="AR29" s="265">
        <v>31</v>
      </c>
      <c r="AS29" s="266">
        <v>121</v>
      </c>
      <c r="AT29" s="266">
        <v>55</v>
      </c>
      <c r="AU29" s="266">
        <v>14</v>
      </c>
      <c r="AV29" s="262">
        <v>0</v>
      </c>
      <c r="AW29" s="266">
        <v>29</v>
      </c>
      <c r="AX29" s="266">
        <v>16</v>
      </c>
      <c r="AY29" s="266">
        <v>6</v>
      </c>
      <c r="AZ29" s="266">
        <v>9</v>
      </c>
      <c r="BA29" s="520" t="s">
        <v>543</v>
      </c>
      <c r="BB29" s="261">
        <v>4</v>
      </c>
      <c r="BC29" s="263">
        <v>15</v>
      </c>
      <c r="BD29" s="263">
        <v>11</v>
      </c>
      <c r="BE29" s="263">
        <v>19</v>
      </c>
      <c r="BF29" s="263">
        <v>18</v>
      </c>
      <c r="BG29" s="263">
        <v>20</v>
      </c>
      <c r="BH29" s="263">
        <v>27</v>
      </c>
      <c r="BI29" s="263">
        <v>12</v>
      </c>
      <c r="BJ29" s="698">
        <v>0</v>
      </c>
      <c r="BK29" s="267">
        <f>SUM(BB29:BJ29)</f>
        <v>126</v>
      </c>
      <c r="BL29" s="268"/>
      <c r="BM29" s="268"/>
      <c r="BN29" s="520" t="s">
        <v>543</v>
      </c>
      <c r="BO29" s="260">
        <v>43</v>
      </c>
      <c r="BP29" s="260">
        <v>1</v>
      </c>
      <c r="BQ29" s="260">
        <v>56</v>
      </c>
      <c r="BR29" s="260">
        <v>8</v>
      </c>
      <c r="BS29" s="260">
        <v>10</v>
      </c>
      <c r="BT29" s="260">
        <v>16</v>
      </c>
      <c r="BU29" s="260">
        <v>17</v>
      </c>
      <c r="BV29" s="260">
        <v>69</v>
      </c>
      <c r="BW29" s="260">
        <v>5</v>
      </c>
      <c r="BX29" s="260">
        <v>10</v>
      </c>
      <c r="BY29" s="260">
        <v>13</v>
      </c>
      <c r="BZ29" s="268">
        <v>13</v>
      </c>
      <c r="CA29" s="520" t="s">
        <v>543</v>
      </c>
      <c r="CB29" s="493" t="s">
        <v>849</v>
      </c>
      <c r="CC29" s="265">
        <v>21</v>
      </c>
      <c r="CD29" s="265">
        <v>14</v>
      </c>
      <c r="CE29" s="265">
        <v>19</v>
      </c>
      <c r="CF29" s="265">
        <v>21</v>
      </c>
      <c r="CG29" s="265">
        <v>38</v>
      </c>
      <c r="CH29" s="265">
        <v>10</v>
      </c>
      <c r="CI29" s="266">
        <v>30</v>
      </c>
      <c r="CJ29" s="265">
        <v>8</v>
      </c>
      <c r="CK29" s="265">
        <v>34</v>
      </c>
      <c r="CL29" s="265">
        <v>12</v>
      </c>
      <c r="CM29" s="265">
        <v>7</v>
      </c>
      <c r="CN29" s="520" t="s">
        <v>543</v>
      </c>
      <c r="CO29" s="265">
        <v>6</v>
      </c>
      <c r="CP29" s="265">
        <v>29</v>
      </c>
      <c r="CQ29" s="265">
        <v>28</v>
      </c>
      <c r="CR29" s="265">
        <v>16</v>
      </c>
      <c r="CS29" s="265">
        <v>5</v>
      </c>
      <c r="CT29" s="265">
        <v>9</v>
      </c>
      <c r="CU29" s="265">
        <v>15</v>
      </c>
      <c r="CV29" s="692">
        <v>36</v>
      </c>
      <c r="CW29" s="495">
        <f>SUM(CB29:CM29,CO5:CZ5,CO29:CV29)</f>
        <v>650</v>
      </c>
      <c r="CX29" s="266"/>
      <c r="CY29" s="266"/>
      <c r="CZ29" s="266"/>
      <c r="DA29" s="520" t="s">
        <v>543</v>
      </c>
      <c r="DB29" s="263">
        <v>6</v>
      </c>
      <c r="DC29" s="260" t="s">
        <v>290</v>
      </c>
      <c r="DD29" s="263">
        <v>4</v>
      </c>
      <c r="DE29" s="263">
        <v>16</v>
      </c>
      <c r="DF29" s="263">
        <v>7</v>
      </c>
      <c r="DG29" s="263">
        <v>9</v>
      </c>
      <c r="DH29" s="263">
        <v>4</v>
      </c>
      <c r="DI29" s="688">
        <v>3</v>
      </c>
      <c r="DJ29" s="503">
        <f>SUM(DB29:DI29)</f>
        <v>49</v>
      </c>
      <c r="DK29" s="501"/>
      <c r="DL29" s="531"/>
      <c r="DM29" s="531"/>
      <c r="DN29" s="520" t="s">
        <v>543</v>
      </c>
      <c r="DO29" s="263">
        <v>6</v>
      </c>
      <c r="DP29" s="684">
        <v>0</v>
      </c>
      <c r="DQ29" s="495">
        <f t="shared" ref="DQ29:DQ48" si="5">SUM(DO5:DZ5,DO29:DP29)</f>
        <v>101</v>
      </c>
      <c r="DR29" s="266"/>
      <c r="DS29" s="266"/>
      <c r="DT29" s="266"/>
      <c r="DU29" s="266"/>
      <c r="DV29" s="266"/>
      <c r="DW29" s="266"/>
      <c r="DX29" s="266"/>
      <c r="DY29" s="266"/>
      <c r="DZ29" s="266"/>
      <c r="EA29" s="520" t="s">
        <v>543</v>
      </c>
      <c r="EB29" s="265">
        <f>AL5</f>
        <v>4436</v>
      </c>
      <c r="EC29" s="266">
        <f t="shared" ref="EC29:EC31" si="6">BE5</f>
        <v>1380</v>
      </c>
      <c r="ED29" s="266">
        <f>BK29</f>
        <v>126</v>
      </c>
      <c r="EE29" s="268">
        <f t="shared" ref="EE29:EE31" si="7">CE5</f>
        <v>986</v>
      </c>
      <c r="EF29" s="266">
        <f>CW29</f>
        <v>650</v>
      </c>
      <c r="EG29" s="266">
        <f t="shared" ref="EG29:EG31" si="8">DF5</f>
        <v>47</v>
      </c>
      <c r="EH29" s="266">
        <f>DJ29</f>
        <v>49</v>
      </c>
      <c r="EI29" s="266">
        <f>DQ29</f>
        <v>101</v>
      </c>
      <c r="EJ29" s="266">
        <f t="shared" ref="EJ29:EJ31" si="9">EG5</f>
        <v>162</v>
      </c>
      <c r="EK29" s="917">
        <f t="shared" ref="EK29:EK53" si="10">SUM(EB29:EJ29)</f>
        <v>7937</v>
      </c>
      <c r="EL29" s="918"/>
      <c r="EM29" s="538"/>
      <c r="EN29" s="464"/>
      <c r="EO29" s="470"/>
      <c r="EP29" s="470"/>
      <c r="EQ29" s="470"/>
      <c r="ER29" s="475"/>
      <c r="ES29" s="470"/>
      <c r="ET29" s="476"/>
      <c r="EU29" s="476"/>
      <c r="EV29" s="476"/>
      <c r="EW29" s="476"/>
      <c r="EX29" s="476"/>
      <c r="EY29" s="476"/>
      <c r="EZ29" s="476"/>
      <c r="FA29" s="462"/>
      <c r="FB29" s="462"/>
    </row>
    <row r="30" spans="1:161" ht="16.5" customHeight="1">
      <c r="A30" s="520" t="s">
        <v>544</v>
      </c>
      <c r="B30" s="260">
        <v>19</v>
      </c>
      <c r="C30" s="260">
        <v>65</v>
      </c>
      <c r="D30" s="260">
        <v>96</v>
      </c>
      <c r="E30" s="260">
        <v>113</v>
      </c>
      <c r="F30" s="260">
        <v>123</v>
      </c>
      <c r="G30" s="260">
        <v>107</v>
      </c>
      <c r="H30" s="260">
        <v>1337</v>
      </c>
      <c r="I30" s="262">
        <v>0</v>
      </c>
      <c r="J30" s="260">
        <v>37</v>
      </c>
      <c r="K30" s="260">
        <v>146</v>
      </c>
      <c r="L30" s="260">
        <v>504</v>
      </c>
      <c r="M30" s="260">
        <v>58</v>
      </c>
      <c r="N30" s="520" t="s">
        <v>544</v>
      </c>
      <c r="O30" s="263">
        <v>44</v>
      </c>
      <c r="P30" s="263">
        <v>76</v>
      </c>
      <c r="Q30" s="263">
        <v>106</v>
      </c>
      <c r="R30" s="263">
        <v>67</v>
      </c>
      <c r="S30" s="263">
        <v>48</v>
      </c>
      <c r="T30" s="262">
        <v>0</v>
      </c>
      <c r="U30" s="263">
        <v>24</v>
      </c>
      <c r="V30" s="263">
        <v>10</v>
      </c>
      <c r="W30" s="263">
        <v>1</v>
      </c>
      <c r="X30" s="263">
        <v>27</v>
      </c>
      <c r="Y30" s="263">
        <v>78</v>
      </c>
      <c r="Z30" s="263">
        <v>56</v>
      </c>
      <c r="AA30" s="520" t="s">
        <v>545</v>
      </c>
      <c r="AB30" s="265">
        <v>243</v>
      </c>
      <c r="AC30" s="265">
        <v>15</v>
      </c>
      <c r="AD30" s="265">
        <v>74</v>
      </c>
      <c r="AE30" s="265">
        <v>132</v>
      </c>
      <c r="AF30" s="265">
        <v>15</v>
      </c>
      <c r="AG30" s="265">
        <v>34</v>
      </c>
      <c r="AH30" s="265">
        <v>159</v>
      </c>
      <c r="AI30" s="265">
        <v>31</v>
      </c>
      <c r="AJ30" s="265">
        <v>30</v>
      </c>
      <c r="AK30" s="265">
        <v>22</v>
      </c>
      <c r="AL30" s="265">
        <v>40</v>
      </c>
      <c r="AM30" s="265">
        <v>7</v>
      </c>
      <c r="AN30" s="520" t="s">
        <v>545</v>
      </c>
      <c r="AO30" s="265">
        <v>47</v>
      </c>
      <c r="AP30" s="265">
        <v>22</v>
      </c>
      <c r="AQ30" s="265">
        <v>40</v>
      </c>
      <c r="AR30" s="265">
        <v>38</v>
      </c>
      <c r="AS30" s="266">
        <v>134</v>
      </c>
      <c r="AT30" s="266">
        <v>56</v>
      </c>
      <c r="AU30" s="266">
        <v>5</v>
      </c>
      <c r="AV30" s="262">
        <v>0</v>
      </c>
      <c r="AW30" s="266">
        <v>19</v>
      </c>
      <c r="AX30" s="266">
        <v>24</v>
      </c>
      <c r="AY30" s="266">
        <v>10</v>
      </c>
      <c r="AZ30" s="266">
        <v>7</v>
      </c>
      <c r="BA30" s="520" t="s">
        <v>545</v>
      </c>
      <c r="BB30" s="261">
        <v>7</v>
      </c>
      <c r="BC30" s="263">
        <v>21</v>
      </c>
      <c r="BD30" s="263">
        <v>14</v>
      </c>
      <c r="BE30" s="263">
        <v>28</v>
      </c>
      <c r="BF30" s="263">
        <v>21</v>
      </c>
      <c r="BG30" s="263">
        <v>41</v>
      </c>
      <c r="BH30" s="263">
        <v>30</v>
      </c>
      <c r="BI30" s="263">
        <v>18</v>
      </c>
      <c r="BJ30" s="684">
        <v>0</v>
      </c>
      <c r="BK30" s="267">
        <f t="shared" ref="BK30:BK48" si="11">SUM(BB30:BJ30)</f>
        <v>180</v>
      </c>
      <c r="BL30" s="268"/>
      <c r="BM30" s="268"/>
      <c r="BN30" s="520" t="s">
        <v>545</v>
      </c>
      <c r="BO30" s="260">
        <v>25</v>
      </c>
      <c r="BP30" s="262">
        <v>1</v>
      </c>
      <c r="BQ30" s="260">
        <v>171</v>
      </c>
      <c r="BR30" s="260">
        <v>16</v>
      </c>
      <c r="BS30" s="260">
        <v>18</v>
      </c>
      <c r="BT30" s="260">
        <v>9</v>
      </c>
      <c r="BU30" s="260">
        <v>86</v>
      </c>
      <c r="BV30" s="260">
        <v>52</v>
      </c>
      <c r="BW30" s="260">
        <v>10</v>
      </c>
      <c r="BX30" s="260">
        <v>17</v>
      </c>
      <c r="BY30" s="260">
        <v>25</v>
      </c>
      <c r="BZ30" s="260">
        <v>21</v>
      </c>
      <c r="CA30" s="520" t="s">
        <v>545</v>
      </c>
      <c r="CB30" s="493" t="s">
        <v>850</v>
      </c>
      <c r="CC30" s="265">
        <v>32</v>
      </c>
      <c r="CD30" s="265">
        <v>22</v>
      </c>
      <c r="CE30" s="265">
        <v>25</v>
      </c>
      <c r="CF30" s="265">
        <v>28</v>
      </c>
      <c r="CG30" s="265">
        <v>39</v>
      </c>
      <c r="CH30" s="265">
        <v>31</v>
      </c>
      <c r="CI30" s="266">
        <v>53</v>
      </c>
      <c r="CJ30" s="265">
        <v>23</v>
      </c>
      <c r="CK30" s="265">
        <v>44</v>
      </c>
      <c r="CL30" s="265">
        <v>15</v>
      </c>
      <c r="CM30" s="265">
        <v>19</v>
      </c>
      <c r="CN30" s="520" t="s">
        <v>545</v>
      </c>
      <c r="CO30" s="265">
        <v>8</v>
      </c>
      <c r="CP30" s="265">
        <v>33</v>
      </c>
      <c r="CQ30" s="265">
        <v>28</v>
      </c>
      <c r="CR30" s="265">
        <v>15</v>
      </c>
      <c r="CS30" s="265">
        <v>9</v>
      </c>
      <c r="CT30" s="265">
        <v>11</v>
      </c>
      <c r="CU30" s="265">
        <v>17</v>
      </c>
      <c r="CV30" s="692">
        <v>55</v>
      </c>
      <c r="CW30" s="495">
        <f t="shared" ref="CW30:CW48" si="12">SUM(CB30:CM30,CO6:CZ6,CO30:CV30)</f>
        <v>894</v>
      </c>
      <c r="CX30" s="266"/>
      <c r="CY30" s="266"/>
      <c r="CZ30" s="266"/>
      <c r="DA30" s="520" t="s">
        <v>545</v>
      </c>
      <c r="DB30" s="263">
        <v>4</v>
      </c>
      <c r="DC30" s="260">
        <v>2</v>
      </c>
      <c r="DD30" s="263">
        <v>4</v>
      </c>
      <c r="DE30" s="263">
        <v>15</v>
      </c>
      <c r="DF30" s="263">
        <v>9</v>
      </c>
      <c r="DG30" s="263">
        <v>7</v>
      </c>
      <c r="DH30" s="263">
        <v>2</v>
      </c>
      <c r="DI30" s="688">
        <v>12</v>
      </c>
      <c r="DJ30" s="503">
        <f t="shared" ref="DJ30:DJ48" si="13">SUM(DB30:DI30)</f>
        <v>55</v>
      </c>
      <c r="DK30" s="501"/>
      <c r="DL30" s="531"/>
      <c r="DM30" s="531"/>
      <c r="DN30" s="520" t="s">
        <v>545</v>
      </c>
      <c r="DO30" s="263">
        <v>14</v>
      </c>
      <c r="DP30" s="684">
        <v>0</v>
      </c>
      <c r="DQ30" s="495">
        <f t="shared" si="5"/>
        <v>205</v>
      </c>
      <c r="DR30" s="270"/>
      <c r="DS30" s="266"/>
      <c r="DT30" s="266"/>
      <c r="DU30" s="266"/>
      <c r="DV30" s="266"/>
      <c r="DW30" s="266"/>
      <c r="DX30" s="266"/>
      <c r="DY30" s="266"/>
      <c r="DZ30" s="266"/>
      <c r="EA30" s="520" t="s">
        <v>545</v>
      </c>
      <c r="EB30" s="265">
        <f t="shared" ref="EB30:EB31" si="14">AL6</f>
        <v>4759</v>
      </c>
      <c r="EC30" s="266">
        <f t="shared" si="6"/>
        <v>1521</v>
      </c>
      <c r="ED30" s="266">
        <f t="shared" ref="ED30:ED31" si="15">BK30</f>
        <v>180</v>
      </c>
      <c r="EE30" s="268">
        <f t="shared" si="7"/>
        <v>1427</v>
      </c>
      <c r="EF30" s="266">
        <f t="shared" ref="EF30:EF31" si="16">CW30</f>
        <v>894</v>
      </c>
      <c r="EG30" s="266">
        <f t="shared" si="8"/>
        <v>73</v>
      </c>
      <c r="EH30" s="266">
        <f t="shared" ref="EH30:EH31" si="17">DJ30</f>
        <v>55</v>
      </c>
      <c r="EI30" s="266">
        <f t="shared" ref="EI30:EI31" si="18">DQ30</f>
        <v>205</v>
      </c>
      <c r="EJ30" s="266">
        <f t="shared" si="9"/>
        <v>231</v>
      </c>
      <c r="EK30" s="917">
        <f t="shared" si="10"/>
        <v>9345</v>
      </c>
      <c r="EL30" s="918"/>
      <c r="EM30" s="538"/>
      <c r="EN30" s="464"/>
      <c r="EO30" s="470"/>
      <c r="EP30" s="470"/>
      <c r="EQ30" s="470"/>
      <c r="ER30" s="475"/>
      <c r="ES30" s="470"/>
      <c r="ET30" s="476"/>
      <c r="EU30" s="476"/>
      <c r="EV30" s="476"/>
      <c r="EW30" s="476"/>
      <c r="EX30" s="476"/>
      <c r="EY30" s="476"/>
      <c r="EZ30" s="476"/>
      <c r="FA30" s="462"/>
      <c r="FB30" s="462"/>
    </row>
    <row r="31" spans="1:161" ht="16.5" customHeight="1">
      <c r="A31" s="520" t="s">
        <v>401</v>
      </c>
      <c r="B31" s="260">
        <v>9</v>
      </c>
      <c r="C31" s="260">
        <v>86</v>
      </c>
      <c r="D31" s="260">
        <v>79</v>
      </c>
      <c r="E31" s="260">
        <v>126</v>
      </c>
      <c r="F31" s="260">
        <v>165</v>
      </c>
      <c r="G31" s="260">
        <v>110</v>
      </c>
      <c r="H31" s="260">
        <v>1189</v>
      </c>
      <c r="I31" s="262">
        <v>0</v>
      </c>
      <c r="J31" s="260">
        <v>14</v>
      </c>
      <c r="K31" s="260">
        <v>103</v>
      </c>
      <c r="L31" s="260">
        <v>424</v>
      </c>
      <c r="M31" s="260">
        <v>39</v>
      </c>
      <c r="N31" s="520" t="s">
        <v>401</v>
      </c>
      <c r="O31" s="263">
        <v>48</v>
      </c>
      <c r="P31" s="263">
        <v>104</v>
      </c>
      <c r="Q31" s="263">
        <v>131</v>
      </c>
      <c r="R31" s="263">
        <v>80</v>
      </c>
      <c r="S31" s="263">
        <v>102</v>
      </c>
      <c r="T31" s="262">
        <v>0</v>
      </c>
      <c r="U31" s="263">
        <v>10</v>
      </c>
      <c r="V31" s="263">
        <v>6</v>
      </c>
      <c r="W31" s="263">
        <v>1</v>
      </c>
      <c r="X31" s="263">
        <v>15</v>
      </c>
      <c r="Y31" s="263">
        <v>76</v>
      </c>
      <c r="Z31" s="263">
        <v>64</v>
      </c>
      <c r="AA31" s="520" t="s">
        <v>401</v>
      </c>
      <c r="AB31" s="265">
        <v>227</v>
      </c>
      <c r="AC31" s="265">
        <v>6</v>
      </c>
      <c r="AD31" s="265">
        <v>87</v>
      </c>
      <c r="AE31" s="265">
        <v>167</v>
      </c>
      <c r="AF31" s="265">
        <v>18</v>
      </c>
      <c r="AG31" s="265">
        <v>43</v>
      </c>
      <c r="AH31" s="265">
        <v>131</v>
      </c>
      <c r="AI31" s="265">
        <v>20</v>
      </c>
      <c r="AJ31" s="265">
        <v>31</v>
      </c>
      <c r="AK31" s="265">
        <v>15</v>
      </c>
      <c r="AL31" s="265">
        <v>61</v>
      </c>
      <c r="AM31" s="265">
        <v>16</v>
      </c>
      <c r="AN31" s="520" t="s">
        <v>401</v>
      </c>
      <c r="AO31" s="265">
        <v>28</v>
      </c>
      <c r="AP31" s="265">
        <v>25</v>
      </c>
      <c r="AQ31" s="265">
        <v>30</v>
      </c>
      <c r="AR31" s="265">
        <v>24</v>
      </c>
      <c r="AS31" s="266">
        <v>68</v>
      </c>
      <c r="AT31" s="266">
        <v>43</v>
      </c>
      <c r="AU31" s="266">
        <v>3</v>
      </c>
      <c r="AV31" s="262">
        <v>0</v>
      </c>
      <c r="AW31" s="266">
        <v>19</v>
      </c>
      <c r="AX31" s="266">
        <v>45</v>
      </c>
      <c r="AY31" s="266">
        <v>10</v>
      </c>
      <c r="AZ31" s="266">
        <v>5</v>
      </c>
      <c r="BA31" s="520" t="s">
        <v>401</v>
      </c>
      <c r="BB31" s="261">
        <v>12</v>
      </c>
      <c r="BC31" s="263">
        <v>20</v>
      </c>
      <c r="BD31" s="263">
        <v>28</v>
      </c>
      <c r="BE31" s="263">
        <v>34</v>
      </c>
      <c r="BF31" s="263">
        <v>24</v>
      </c>
      <c r="BG31" s="263">
        <v>51</v>
      </c>
      <c r="BH31" s="263">
        <v>28</v>
      </c>
      <c r="BI31" s="263">
        <v>27</v>
      </c>
      <c r="BJ31" s="684">
        <v>0</v>
      </c>
      <c r="BK31" s="267">
        <f t="shared" si="11"/>
        <v>224</v>
      </c>
      <c r="BL31" s="268"/>
      <c r="BM31" s="268"/>
      <c r="BN31" s="520" t="s">
        <v>401</v>
      </c>
      <c r="BO31" s="260">
        <v>10</v>
      </c>
      <c r="BP31" s="260">
        <v>2</v>
      </c>
      <c r="BQ31" s="260">
        <v>193</v>
      </c>
      <c r="BR31" s="260">
        <v>5</v>
      </c>
      <c r="BS31" s="260">
        <v>11</v>
      </c>
      <c r="BT31" s="260">
        <v>17</v>
      </c>
      <c r="BU31" s="260">
        <v>76</v>
      </c>
      <c r="BV31" s="260">
        <v>65</v>
      </c>
      <c r="BW31" s="260">
        <v>18</v>
      </c>
      <c r="BX31" s="260">
        <v>15</v>
      </c>
      <c r="BY31" s="260">
        <v>24</v>
      </c>
      <c r="BZ31" s="260">
        <v>57</v>
      </c>
      <c r="CA31" s="520" t="s">
        <v>401</v>
      </c>
      <c r="CB31" s="493" t="s">
        <v>849</v>
      </c>
      <c r="CC31" s="265">
        <v>32</v>
      </c>
      <c r="CD31" s="265">
        <v>14</v>
      </c>
      <c r="CE31" s="265">
        <v>36</v>
      </c>
      <c r="CF31" s="265">
        <v>30</v>
      </c>
      <c r="CG31" s="265">
        <v>31</v>
      </c>
      <c r="CH31" s="265">
        <v>75</v>
      </c>
      <c r="CI31" s="265">
        <v>51</v>
      </c>
      <c r="CJ31" s="265">
        <v>16</v>
      </c>
      <c r="CK31" s="265">
        <v>59</v>
      </c>
      <c r="CL31" s="265">
        <v>21</v>
      </c>
      <c r="CM31" s="265">
        <v>25</v>
      </c>
      <c r="CN31" s="520" t="s">
        <v>401</v>
      </c>
      <c r="CO31" s="265">
        <v>7</v>
      </c>
      <c r="CP31" s="265">
        <v>26</v>
      </c>
      <c r="CQ31" s="265">
        <v>19</v>
      </c>
      <c r="CR31" s="265">
        <v>18</v>
      </c>
      <c r="CS31" s="265">
        <v>12</v>
      </c>
      <c r="CT31" s="265">
        <v>7</v>
      </c>
      <c r="CU31" s="265">
        <v>18</v>
      </c>
      <c r="CV31" s="692">
        <v>48</v>
      </c>
      <c r="CW31" s="495">
        <f t="shared" si="12"/>
        <v>934</v>
      </c>
      <c r="CX31" s="266"/>
      <c r="CY31" s="266"/>
      <c r="CZ31" s="266"/>
      <c r="DA31" s="520" t="s">
        <v>401</v>
      </c>
      <c r="DB31" s="263">
        <v>7</v>
      </c>
      <c r="DC31" s="262">
        <v>3</v>
      </c>
      <c r="DD31" s="263">
        <v>3</v>
      </c>
      <c r="DE31" s="263">
        <v>19</v>
      </c>
      <c r="DF31" s="263">
        <v>7</v>
      </c>
      <c r="DG31" s="263">
        <v>13</v>
      </c>
      <c r="DH31" s="263">
        <v>11</v>
      </c>
      <c r="DI31" s="688">
        <v>13</v>
      </c>
      <c r="DJ31" s="503">
        <f t="shared" si="13"/>
        <v>76</v>
      </c>
      <c r="DK31" s="501"/>
      <c r="DL31" s="531"/>
      <c r="DM31" s="531"/>
      <c r="DN31" s="520" t="s">
        <v>401</v>
      </c>
      <c r="DO31" s="263">
        <v>8</v>
      </c>
      <c r="DP31" s="684">
        <v>0</v>
      </c>
      <c r="DQ31" s="495">
        <f t="shared" si="5"/>
        <v>184</v>
      </c>
      <c r="DR31" s="266"/>
      <c r="DS31" s="266"/>
      <c r="DT31" s="266"/>
      <c r="DU31" s="266"/>
      <c r="DV31" s="266"/>
      <c r="DW31" s="266"/>
      <c r="DX31" s="266"/>
      <c r="DY31" s="266"/>
      <c r="DZ31" s="266"/>
      <c r="EA31" s="520" t="s">
        <v>401</v>
      </c>
      <c r="EB31" s="265">
        <f t="shared" si="14"/>
        <v>4523</v>
      </c>
      <c r="EC31" s="266">
        <f t="shared" si="6"/>
        <v>1535</v>
      </c>
      <c r="ED31" s="266">
        <f t="shared" si="15"/>
        <v>224</v>
      </c>
      <c r="EE31" s="268">
        <f t="shared" si="7"/>
        <v>1596</v>
      </c>
      <c r="EF31" s="266">
        <f t="shared" si="16"/>
        <v>934</v>
      </c>
      <c r="EG31" s="266">
        <f t="shared" si="8"/>
        <v>71</v>
      </c>
      <c r="EH31" s="266">
        <f t="shared" si="17"/>
        <v>76</v>
      </c>
      <c r="EI31" s="266">
        <f t="shared" si="18"/>
        <v>184</v>
      </c>
      <c r="EJ31" s="266">
        <f t="shared" si="9"/>
        <v>309</v>
      </c>
      <c r="EK31" s="917">
        <f t="shared" si="10"/>
        <v>9452</v>
      </c>
      <c r="EL31" s="918"/>
      <c r="EM31" s="538"/>
      <c r="EN31" s="464"/>
      <c r="EO31" s="470"/>
      <c r="EP31" s="470"/>
      <c r="EQ31" s="470"/>
      <c r="ER31" s="475"/>
      <c r="ES31" s="470"/>
      <c r="ET31" s="476"/>
      <c r="EU31" s="476"/>
      <c r="EV31" s="476"/>
      <c r="EW31" s="476"/>
      <c r="EX31" s="476"/>
      <c r="EY31" s="476"/>
      <c r="EZ31" s="476"/>
      <c r="FA31" s="462"/>
      <c r="FB31" s="462"/>
    </row>
    <row r="32" spans="1:161" ht="16.5" customHeight="1">
      <c r="A32" s="520" t="s">
        <v>404</v>
      </c>
      <c r="B32" s="260">
        <v>11</v>
      </c>
      <c r="C32" s="260">
        <v>76</v>
      </c>
      <c r="D32" s="260">
        <v>74</v>
      </c>
      <c r="E32" s="260">
        <v>160</v>
      </c>
      <c r="F32" s="260">
        <v>362</v>
      </c>
      <c r="G32" s="260">
        <v>94</v>
      </c>
      <c r="H32" s="260">
        <v>1037</v>
      </c>
      <c r="I32" s="262">
        <v>0</v>
      </c>
      <c r="J32" s="260">
        <v>12</v>
      </c>
      <c r="K32" s="260">
        <v>113</v>
      </c>
      <c r="L32" s="260">
        <v>511</v>
      </c>
      <c r="M32" s="260">
        <v>49</v>
      </c>
      <c r="N32" s="520" t="s">
        <v>404</v>
      </c>
      <c r="O32" s="263">
        <v>67</v>
      </c>
      <c r="P32" s="263">
        <v>193</v>
      </c>
      <c r="Q32" s="263">
        <v>172</v>
      </c>
      <c r="R32" s="263">
        <v>86</v>
      </c>
      <c r="S32" s="263">
        <v>107</v>
      </c>
      <c r="T32" s="262">
        <v>0</v>
      </c>
      <c r="U32" s="263">
        <v>271</v>
      </c>
      <c r="V32" s="263">
        <v>317</v>
      </c>
      <c r="W32" s="263">
        <v>51</v>
      </c>
      <c r="X32" s="263">
        <v>11</v>
      </c>
      <c r="Y32" s="263">
        <v>89</v>
      </c>
      <c r="Z32" s="263">
        <v>58</v>
      </c>
      <c r="AA32" s="520" t="s">
        <v>404</v>
      </c>
      <c r="AB32" s="265">
        <v>149</v>
      </c>
      <c r="AC32" s="265">
        <v>13</v>
      </c>
      <c r="AD32" s="265">
        <v>75</v>
      </c>
      <c r="AE32" s="265">
        <v>214</v>
      </c>
      <c r="AF32" s="265">
        <v>24</v>
      </c>
      <c r="AG32" s="265">
        <v>41</v>
      </c>
      <c r="AH32" s="265">
        <v>91</v>
      </c>
      <c r="AI32" s="265">
        <v>26</v>
      </c>
      <c r="AJ32" s="265">
        <v>27</v>
      </c>
      <c r="AK32" s="265">
        <v>12</v>
      </c>
      <c r="AL32" s="265">
        <v>53</v>
      </c>
      <c r="AM32" s="265">
        <v>20</v>
      </c>
      <c r="AN32" s="520" t="s">
        <v>404</v>
      </c>
      <c r="AO32" s="265">
        <v>18</v>
      </c>
      <c r="AP32" s="265">
        <v>20</v>
      </c>
      <c r="AQ32" s="265">
        <v>36</v>
      </c>
      <c r="AR32" s="265">
        <v>16</v>
      </c>
      <c r="AS32" s="266">
        <v>38</v>
      </c>
      <c r="AT32" s="266">
        <v>19</v>
      </c>
      <c r="AU32" s="266">
        <v>8</v>
      </c>
      <c r="AV32" s="262">
        <v>0</v>
      </c>
      <c r="AW32" s="266">
        <v>13</v>
      </c>
      <c r="AX32" s="266">
        <v>39</v>
      </c>
      <c r="AY32" s="266">
        <v>21</v>
      </c>
      <c r="AZ32" s="266">
        <v>12</v>
      </c>
      <c r="BA32" s="520" t="s">
        <v>404</v>
      </c>
      <c r="BB32" s="261">
        <v>8</v>
      </c>
      <c r="BC32" s="263">
        <v>12</v>
      </c>
      <c r="BD32" s="263">
        <v>21</v>
      </c>
      <c r="BE32" s="263">
        <v>33</v>
      </c>
      <c r="BF32" s="263">
        <v>26</v>
      </c>
      <c r="BG32" s="263">
        <v>38</v>
      </c>
      <c r="BH32" s="263">
        <v>51</v>
      </c>
      <c r="BI32" s="263">
        <v>38</v>
      </c>
      <c r="BJ32" s="688">
        <v>2</v>
      </c>
      <c r="BK32" s="267">
        <f t="shared" si="11"/>
        <v>229</v>
      </c>
      <c r="BL32" s="268"/>
      <c r="BM32" s="268"/>
      <c r="BN32" s="520" t="s">
        <v>404</v>
      </c>
      <c r="BO32" s="260">
        <v>34</v>
      </c>
      <c r="BP32" s="260">
        <v>6</v>
      </c>
      <c r="BQ32" s="260">
        <v>159</v>
      </c>
      <c r="BR32" s="260">
        <v>9</v>
      </c>
      <c r="BS32" s="260">
        <v>12</v>
      </c>
      <c r="BT32" s="260">
        <v>13</v>
      </c>
      <c r="BU32" s="260">
        <v>65</v>
      </c>
      <c r="BV32" s="260">
        <v>77</v>
      </c>
      <c r="BW32" s="260">
        <v>18</v>
      </c>
      <c r="BX32" s="260">
        <v>13</v>
      </c>
      <c r="BY32" s="260">
        <v>52</v>
      </c>
      <c r="BZ32" s="260">
        <v>87</v>
      </c>
      <c r="CA32" s="520" t="s">
        <v>404</v>
      </c>
      <c r="CB32" s="493" t="s">
        <v>845</v>
      </c>
      <c r="CC32" s="265">
        <v>14</v>
      </c>
      <c r="CD32" s="265">
        <v>10</v>
      </c>
      <c r="CE32" s="265">
        <v>35</v>
      </c>
      <c r="CF32" s="265">
        <v>14</v>
      </c>
      <c r="CG32" s="265">
        <v>21</v>
      </c>
      <c r="CH32" s="265">
        <v>61</v>
      </c>
      <c r="CI32" s="265">
        <v>29</v>
      </c>
      <c r="CJ32" s="265">
        <v>20</v>
      </c>
      <c r="CK32" s="265">
        <v>155</v>
      </c>
      <c r="CL32" s="265">
        <v>17</v>
      </c>
      <c r="CM32" s="265">
        <v>17</v>
      </c>
      <c r="CN32" s="520" t="s">
        <v>404</v>
      </c>
      <c r="CO32" s="265">
        <v>10</v>
      </c>
      <c r="CP32" s="265">
        <v>34</v>
      </c>
      <c r="CQ32" s="265">
        <v>21</v>
      </c>
      <c r="CR32" s="265">
        <v>15</v>
      </c>
      <c r="CS32" s="265">
        <v>14</v>
      </c>
      <c r="CT32" s="265">
        <v>6</v>
      </c>
      <c r="CU32" s="265">
        <v>27</v>
      </c>
      <c r="CV32" s="692">
        <v>39</v>
      </c>
      <c r="CW32" s="495">
        <f t="shared" si="12"/>
        <v>1423</v>
      </c>
      <c r="CX32" s="266"/>
      <c r="CY32" s="266"/>
      <c r="CZ32" s="266"/>
      <c r="DA32" s="520" t="s">
        <v>404</v>
      </c>
      <c r="DB32" s="263">
        <v>6</v>
      </c>
      <c r="DC32" s="263">
        <v>2</v>
      </c>
      <c r="DD32" s="263">
        <v>7</v>
      </c>
      <c r="DE32" s="263">
        <v>24</v>
      </c>
      <c r="DF32" s="263">
        <v>3</v>
      </c>
      <c r="DG32" s="263">
        <v>12</v>
      </c>
      <c r="DH32" s="263">
        <v>5</v>
      </c>
      <c r="DI32" s="688">
        <v>11</v>
      </c>
      <c r="DJ32" s="503">
        <f t="shared" si="13"/>
        <v>70</v>
      </c>
      <c r="DK32" s="501"/>
      <c r="DL32" s="531"/>
      <c r="DM32" s="531"/>
      <c r="DN32" s="520" t="s">
        <v>404</v>
      </c>
      <c r="DO32" s="263">
        <v>9</v>
      </c>
      <c r="DP32" s="684">
        <v>0</v>
      </c>
      <c r="DQ32" s="495">
        <f t="shared" si="5"/>
        <v>169</v>
      </c>
      <c r="DR32" s="266"/>
      <c r="DS32" s="266"/>
      <c r="DT32" s="266"/>
      <c r="DU32" s="266"/>
      <c r="DV32" s="266"/>
      <c r="DW32" s="266"/>
      <c r="DX32" s="266"/>
      <c r="DY32" s="266"/>
      <c r="DZ32" s="266"/>
      <c r="EA32" s="720" t="s">
        <v>853</v>
      </c>
      <c r="EB32" s="721">
        <f>SUM(EB29:EB31)</f>
        <v>13718</v>
      </c>
      <c r="EC32" s="721">
        <f t="shared" ref="EC32:EJ32" si="19">SUM(EC29:EC31)</f>
        <v>4436</v>
      </c>
      <c r="ED32" s="721">
        <f t="shared" si="19"/>
        <v>530</v>
      </c>
      <c r="EE32" s="721">
        <f t="shared" si="19"/>
        <v>4009</v>
      </c>
      <c r="EF32" s="721">
        <f t="shared" si="19"/>
        <v>2478</v>
      </c>
      <c r="EG32" s="721">
        <f t="shared" si="19"/>
        <v>191</v>
      </c>
      <c r="EH32" s="721">
        <f t="shared" si="19"/>
        <v>180</v>
      </c>
      <c r="EI32" s="721">
        <f t="shared" si="19"/>
        <v>490</v>
      </c>
      <c r="EJ32" s="721">
        <f t="shared" si="19"/>
        <v>702</v>
      </c>
      <c r="EK32" s="1029">
        <f>SUM(EK29:EK31)</f>
        <v>26734</v>
      </c>
      <c r="EL32" s="923"/>
      <c r="EM32" s="538"/>
      <c r="EN32" s="464"/>
      <c r="EO32" s="470"/>
      <c r="EP32" s="470"/>
      <c r="EQ32" s="470"/>
      <c r="ER32" s="475"/>
      <c r="ES32" s="476"/>
      <c r="ET32" s="476"/>
      <c r="EU32" s="476"/>
      <c r="EV32" s="476"/>
      <c r="EW32" s="476"/>
      <c r="EX32" s="476"/>
      <c r="EY32" s="476"/>
      <c r="EZ32" s="476"/>
      <c r="FA32" s="462"/>
      <c r="FB32" s="462"/>
    </row>
    <row r="33" spans="1:158" ht="16.5" customHeight="1">
      <c r="A33" s="520" t="s">
        <v>407</v>
      </c>
      <c r="B33" s="260">
        <v>17</v>
      </c>
      <c r="C33" s="260">
        <v>91</v>
      </c>
      <c r="D33" s="260">
        <v>68</v>
      </c>
      <c r="E33" s="260">
        <v>190</v>
      </c>
      <c r="F33" s="260">
        <v>968</v>
      </c>
      <c r="G33" s="260">
        <v>91</v>
      </c>
      <c r="H33" s="260">
        <v>1403</v>
      </c>
      <c r="I33" s="262">
        <v>0</v>
      </c>
      <c r="J33" s="260">
        <v>30</v>
      </c>
      <c r="K33" s="260">
        <v>132</v>
      </c>
      <c r="L33" s="260">
        <v>648</v>
      </c>
      <c r="M33" s="260">
        <v>52</v>
      </c>
      <c r="N33" s="520" t="s">
        <v>407</v>
      </c>
      <c r="O33" s="263">
        <v>151</v>
      </c>
      <c r="P33" s="263">
        <v>468</v>
      </c>
      <c r="Q33" s="263">
        <v>364</v>
      </c>
      <c r="R33" s="263">
        <v>198</v>
      </c>
      <c r="S33" s="263">
        <v>61</v>
      </c>
      <c r="T33" s="262">
        <v>0</v>
      </c>
      <c r="U33" s="263">
        <v>755</v>
      </c>
      <c r="V33" s="263">
        <v>916</v>
      </c>
      <c r="W33" s="263">
        <v>189</v>
      </c>
      <c r="X33" s="263">
        <v>10</v>
      </c>
      <c r="Y33" s="263">
        <v>46</v>
      </c>
      <c r="Z33" s="263">
        <v>35</v>
      </c>
      <c r="AA33" s="520" t="s">
        <v>407</v>
      </c>
      <c r="AB33" s="265">
        <v>102</v>
      </c>
      <c r="AC33" s="265">
        <v>4</v>
      </c>
      <c r="AD33" s="265">
        <v>99</v>
      </c>
      <c r="AE33" s="265">
        <v>385</v>
      </c>
      <c r="AF33" s="265">
        <v>14</v>
      </c>
      <c r="AG33" s="265">
        <v>20</v>
      </c>
      <c r="AH33" s="265">
        <v>104</v>
      </c>
      <c r="AI33" s="265">
        <v>17</v>
      </c>
      <c r="AJ33" s="265">
        <v>32</v>
      </c>
      <c r="AK33" s="265">
        <v>11</v>
      </c>
      <c r="AL33" s="265">
        <v>46</v>
      </c>
      <c r="AM33" s="265">
        <v>39</v>
      </c>
      <c r="AN33" s="520" t="s">
        <v>407</v>
      </c>
      <c r="AO33" s="265">
        <v>18</v>
      </c>
      <c r="AP33" s="265">
        <v>20</v>
      </c>
      <c r="AQ33" s="265">
        <v>33</v>
      </c>
      <c r="AR33" s="265">
        <v>55</v>
      </c>
      <c r="AS33" s="266">
        <v>50</v>
      </c>
      <c r="AT33" s="266">
        <v>33</v>
      </c>
      <c r="AU33" s="266">
        <v>15</v>
      </c>
      <c r="AV33" s="262">
        <v>0</v>
      </c>
      <c r="AW33" s="266">
        <v>33</v>
      </c>
      <c r="AX33" s="266">
        <v>34</v>
      </c>
      <c r="AY33" s="266">
        <v>15</v>
      </c>
      <c r="AZ33" s="266">
        <v>10</v>
      </c>
      <c r="BA33" s="520" t="s">
        <v>407</v>
      </c>
      <c r="BB33" s="261">
        <v>4</v>
      </c>
      <c r="BC33" s="263">
        <v>14</v>
      </c>
      <c r="BD33" s="263">
        <v>19</v>
      </c>
      <c r="BE33" s="263">
        <v>32</v>
      </c>
      <c r="BF33" s="263">
        <v>29</v>
      </c>
      <c r="BG33" s="263">
        <v>29</v>
      </c>
      <c r="BH33" s="263">
        <v>44</v>
      </c>
      <c r="BI33" s="263">
        <v>35</v>
      </c>
      <c r="BJ33" s="688">
        <v>16</v>
      </c>
      <c r="BK33" s="267">
        <f t="shared" si="11"/>
        <v>222</v>
      </c>
      <c r="BL33" s="268"/>
      <c r="BM33" s="268"/>
      <c r="BN33" s="520" t="s">
        <v>407</v>
      </c>
      <c r="BO33" s="260">
        <v>50</v>
      </c>
      <c r="BP33" s="260">
        <v>5</v>
      </c>
      <c r="BQ33" s="260">
        <v>222</v>
      </c>
      <c r="BR33" s="260">
        <v>3</v>
      </c>
      <c r="BS33" s="260">
        <v>17</v>
      </c>
      <c r="BT33" s="260">
        <v>15</v>
      </c>
      <c r="BU33" s="260">
        <v>37</v>
      </c>
      <c r="BV33" s="260">
        <v>74</v>
      </c>
      <c r="BW33" s="260">
        <v>18</v>
      </c>
      <c r="BX33" s="260">
        <v>23</v>
      </c>
      <c r="BY33" s="260">
        <v>40</v>
      </c>
      <c r="BZ33" s="260">
        <v>92</v>
      </c>
      <c r="CA33" s="520" t="s">
        <v>407</v>
      </c>
      <c r="CB33" s="493" t="s">
        <v>845</v>
      </c>
      <c r="CC33" s="265">
        <v>18</v>
      </c>
      <c r="CD33" s="265">
        <v>11</v>
      </c>
      <c r="CE33" s="265">
        <v>19</v>
      </c>
      <c r="CF33" s="265">
        <v>28</v>
      </c>
      <c r="CG33" s="265">
        <v>31</v>
      </c>
      <c r="CH33" s="265">
        <v>28</v>
      </c>
      <c r="CI33" s="265">
        <v>29</v>
      </c>
      <c r="CJ33" s="265">
        <v>32</v>
      </c>
      <c r="CK33" s="265">
        <v>35</v>
      </c>
      <c r="CL33" s="265">
        <v>14</v>
      </c>
      <c r="CM33" s="265">
        <v>21</v>
      </c>
      <c r="CN33" s="520" t="s">
        <v>407</v>
      </c>
      <c r="CO33" s="265">
        <v>9</v>
      </c>
      <c r="CP33" s="265">
        <v>26</v>
      </c>
      <c r="CQ33" s="265">
        <v>18</v>
      </c>
      <c r="CR33" s="265">
        <v>15</v>
      </c>
      <c r="CS33" s="265">
        <v>15</v>
      </c>
      <c r="CT33" s="265">
        <v>12</v>
      </c>
      <c r="CU33" s="265">
        <v>20</v>
      </c>
      <c r="CV33" s="692">
        <v>29</v>
      </c>
      <c r="CW33" s="495">
        <f t="shared" si="12"/>
        <v>1557</v>
      </c>
      <c r="CX33" s="266"/>
      <c r="CY33" s="266"/>
      <c r="CZ33" s="266"/>
      <c r="DA33" s="520" t="s">
        <v>407</v>
      </c>
      <c r="DB33" s="263">
        <v>4</v>
      </c>
      <c r="DC33" s="260">
        <v>1</v>
      </c>
      <c r="DD33" s="263">
        <v>3</v>
      </c>
      <c r="DE33" s="263">
        <v>26</v>
      </c>
      <c r="DF33" s="263">
        <v>4</v>
      </c>
      <c r="DG33" s="263">
        <v>15</v>
      </c>
      <c r="DH33" s="263">
        <v>1</v>
      </c>
      <c r="DI33" s="688">
        <v>4</v>
      </c>
      <c r="DJ33" s="503">
        <f t="shared" si="13"/>
        <v>58</v>
      </c>
      <c r="DK33" s="501"/>
      <c r="DL33" s="531"/>
      <c r="DM33" s="531"/>
      <c r="DN33" s="520" t="s">
        <v>407</v>
      </c>
      <c r="DO33" s="263">
        <v>5</v>
      </c>
      <c r="DP33" s="684">
        <v>0</v>
      </c>
      <c r="DQ33" s="495">
        <f t="shared" si="5"/>
        <v>160</v>
      </c>
      <c r="DR33" s="266"/>
      <c r="DS33" s="266"/>
      <c r="DT33" s="266"/>
      <c r="DU33" s="266"/>
      <c r="DV33" s="266"/>
      <c r="DW33" s="266"/>
      <c r="DX33" s="266"/>
      <c r="DY33" s="266"/>
      <c r="DZ33" s="266"/>
      <c r="EA33" s="520" t="s">
        <v>404</v>
      </c>
      <c r="EB33" s="265">
        <f t="shared" ref="EB33:EB42" si="20">AL8</f>
        <v>5595</v>
      </c>
      <c r="EC33" s="266">
        <f t="shared" ref="EC33:EC42" si="21">BE8</f>
        <v>1393</v>
      </c>
      <c r="ED33" s="266">
        <f t="shared" ref="ED33:ED42" si="22">BK32</f>
        <v>229</v>
      </c>
      <c r="EE33" s="268">
        <f t="shared" ref="EE33:EE42" si="23">CE8</f>
        <v>1768</v>
      </c>
      <c r="EF33" s="266">
        <f t="shared" ref="EF33:EF42" si="24">CW32</f>
        <v>1423</v>
      </c>
      <c r="EG33" s="266">
        <f t="shared" ref="EG33:EG42" si="25">DF8</f>
        <v>75</v>
      </c>
      <c r="EH33" s="266">
        <f t="shared" ref="EH33:EH42" si="26">DJ32</f>
        <v>70</v>
      </c>
      <c r="EI33" s="266">
        <f t="shared" ref="EI33:EI42" si="27">DQ32</f>
        <v>169</v>
      </c>
      <c r="EJ33" s="266">
        <f t="shared" ref="EJ33:EJ42" si="28">EG8</f>
        <v>297</v>
      </c>
      <c r="EK33" s="917">
        <f t="shared" si="10"/>
        <v>11019</v>
      </c>
      <c r="EL33" s="918"/>
      <c r="EM33" s="538"/>
      <c r="EN33" s="464"/>
      <c r="EO33" s="470"/>
      <c r="EP33" s="470"/>
      <c r="EQ33" s="470"/>
      <c r="ER33" s="475"/>
      <c r="ES33" s="476"/>
      <c r="ET33" s="476"/>
      <c r="EU33" s="476"/>
      <c r="EV33" s="476"/>
      <c r="EW33" s="476"/>
      <c r="EX33" s="476"/>
      <c r="EY33" s="476"/>
      <c r="EZ33" s="476"/>
      <c r="FA33" s="462"/>
      <c r="FB33" s="462"/>
    </row>
    <row r="34" spans="1:158" ht="16.5" customHeight="1">
      <c r="A34" s="520" t="s">
        <v>412</v>
      </c>
      <c r="B34" s="260">
        <v>12</v>
      </c>
      <c r="C34" s="260">
        <v>76</v>
      </c>
      <c r="D34" s="260">
        <v>38</v>
      </c>
      <c r="E34" s="260">
        <v>176</v>
      </c>
      <c r="F34" s="260">
        <v>268</v>
      </c>
      <c r="G34" s="260">
        <v>88</v>
      </c>
      <c r="H34" s="260">
        <v>1378</v>
      </c>
      <c r="I34" s="262">
        <v>0</v>
      </c>
      <c r="J34" s="260">
        <v>76</v>
      </c>
      <c r="K34" s="260">
        <v>175</v>
      </c>
      <c r="L34" s="260">
        <v>436</v>
      </c>
      <c r="M34" s="260">
        <v>58</v>
      </c>
      <c r="N34" s="520" t="s">
        <v>412</v>
      </c>
      <c r="O34" s="263">
        <v>73</v>
      </c>
      <c r="P34" s="263">
        <v>241</v>
      </c>
      <c r="Q34" s="263">
        <v>208</v>
      </c>
      <c r="R34" s="263">
        <v>132</v>
      </c>
      <c r="S34" s="263">
        <v>24</v>
      </c>
      <c r="T34" s="262">
        <v>0</v>
      </c>
      <c r="U34" s="263">
        <v>56</v>
      </c>
      <c r="V34" s="263">
        <v>100</v>
      </c>
      <c r="W34" s="263">
        <v>11</v>
      </c>
      <c r="X34" s="263">
        <v>60</v>
      </c>
      <c r="Y34" s="263">
        <v>63</v>
      </c>
      <c r="Z34" s="263">
        <v>39</v>
      </c>
      <c r="AA34" s="520" t="s">
        <v>412</v>
      </c>
      <c r="AB34" s="265">
        <v>169</v>
      </c>
      <c r="AC34" s="265">
        <v>6</v>
      </c>
      <c r="AD34" s="265">
        <v>138</v>
      </c>
      <c r="AE34" s="265">
        <v>249</v>
      </c>
      <c r="AF34" s="265">
        <v>24</v>
      </c>
      <c r="AG34" s="265">
        <v>20</v>
      </c>
      <c r="AH34" s="265">
        <v>152</v>
      </c>
      <c r="AI34" s="265">
        <v>25</v>
      </c>
      <c r="AJ34" s="265">
        <v>25</v>
      </c>
      <c r="AK34" s="265">
        <v>21</v>
      </c>
      <c r="AL34" s="265">
        <v>30</v>
      </c>
      <c r="AM34" s="265">
        <v>28</v>
      </c>
      <c r="AN34" s="520" t="s">
        <v>412</v>
      </c>
      <c r="AO34" s="265">
        <v>28</v>
      </c>
      <c r="AP34" s="265">
        <v>12</v>
      </c>
      <c r="AQ34" s="265">
        <v>29</v>
      </c>
      <c r="AR34" s="265">
        <v>67</v>
      </c>
      <c r="AS34" s="266">
        <v>87</v>
      </c>
      <c r="AT34" s="266">
        <v>50</v>
      </c>
      <c r="AU34" s="266">
        <v>16</v>
      </c>
      <c r="AV34" s="262">
        <v>0</v>
      </c>
      <c r="AW34" s="266">
        <v>23</v>
      </c>
      <c r="AX34" s="266">
        <v>15</v>
      </c>
      <c r="AY34" s="266">
        <v>17</v>
      </c>
      <c r="AZ34" s="266">
        <v>10</v>
      </c>
      <c r="BA34" s="520" t="s">
        <v>412</v>
      </c>
      <c r="BB34" s="261">
        <v>2</v>
      </c>
      <c r="BC34" s="263">
        <v>11</v>
      </c>
      <c r="BD34" s="263">
        <v>22</v>
      </c>
      <c r="BE34" s="263">
        <v>28</v>
      </c>
      <c r="BF34" s="263">
        <v>30</v>
      </c>
      <c r="BG34" s="263">
        <v>31</v>
      </c>
      <c r="BH34" s="263">
        <v>29</v>
      </c>
      <c r="BI34" s="263">
        <v>32</v>
      </c>
      <c r="BJ34" s="688">
        <v>14</v>
      </c>
      <c r="BK34" s="267">
        <f t="shared" si="11"/>
        <v>199</v>
      </c>
      <c r="BL34" s="268"/>
      <c r="BM34" s="268"/>
      <c r="BN34" s="520" t="s">
        <v>412</v>
      </c>
      <c r="BO34" s="260">
        <v>67</v>
      </c>
      <c r="BP34" s="260">
        <v>4</v>
      </c>
      <c r="BQ34" s="260">
        <v>57</v>
      </c>
      <c r="BR34" s="260">
        <v>17</v>
      </c>
      <c r="BS34" s="260">
        <v>10</v>
      </c>
      <c r="BT34" s="260">
        <v>17</v>
      </c>
      <c r="BU34" s="260">
        <v>37</v>
      </c>
      <c r="BV34" s="260">
        <v>53</v>
      </c>
      <c r="BW34" s="260">
        <v>16</v>
      </c>
      <c r="BX34" s="260">
        <v>25</v>
      </c>
      <c r="BY34" s="260">
        <v>40</v>
      </c>
      <c r="BZ34" s="260">
        <v>39</v>
      </c>
      <c r="CA34" s="520" t="s">
        <v>412</v>
      </c>
      <c r="CB34" s="493" t="s">
        <v>845</v>
      </c>
      <c r="CC34" s="265">
        <v>14</v>
      </c>
      <c r="CD34" s="265">
        <v>14</v>
      </c>
      <c r="CE34" s="265">
        <v>32</v>
      </c>
      <c r="CF34" s="265">
        <v>35</v>
      </c>
      <c r="CG34" s="265">
        <v>25</v>
      </c>
      <c r="CH34" s="265">
        <v>6</v>
      </c>
      <c r="CI34" s="265">
        <v>30</v>
      </c>
      <c r="CJ34" s="265">
        <v>20</v>
      </c>
      <c r="CK34" s="265">
        <v>31</v>
      </c>
      <c r="CL34" s="265">
        <v>15</v>
      </c>
      <c r="CM34" s="265">
        <v>14</v>
      </c>
      <c r="CN34" s="520" t="s">
        <v>412</v>
      </c>
      <c r="CO34" s="265">
        <v>7</v>
      </c>
      <c r="CP34" s="265">
        <v>30</v>
      </c>
      <c r="CQ34" s="265">
        <v>19</v>
      </c>
      <c r="CR34" s="265">
        <v>27</v>
      </c>
      <c r="CS34" s="265">
        <v>13</v>
      </c>
      <c r="CT34" s="265">
        <v>8</v>
      </c>
      <c r="CU34" s="265">
        <v>32</v>
      </c>
      <c r="CV34" s="692">
        <v>42</v>
      </c>
      <c r="CW34" s="495">
        <f t="shared" si="12"/>
        <v>902</v>
      </c>
      <c r="CX34" s="266"/>
      <c r="CY34" s="266"/>
      <c r="CZ34" s="266"/>
      <c r="DA34" s="520" t="s">
        <v>412</v>
      </c>
      <c r="DB34" s="263">
        <v>6</v>
      </c>
      <c r="DC34" s="262">
        <v>1</v>
      </c>
      <c r="DD34" s="263">
        <v>3</v>
      </c>
      <c r="DE34" s="263">
        <v>19</v>
      </c>
      <c r="DF34" s="263">
        <v>4</v>
      </c>
      <c r="DG34" s="263">
        <v>17</v>
      </c>
      <c r="DH34" s="263">
        <v>6</v>
      </c>
      <c r="DI34" s="688">
        <v>1</v>
      </c>
      <c r="DJ34" s="503">
        <f t="shared" si="13"/>
        <v>57</v>
      </c>
      <c r="DK34" s="501"/>
      <c r="DL34" s="531"/>
      <c r="DM34" s="531"/>
      <c r="DN34" s="520" t="s">
        <v>412</v>
      </c>
      <c r="DO34" s="263">
        <v>3</v>
      </c>
      <c r="DP34" s="684">
        <v>0</v>
      </c>
      <c r="DQ34" s="495">
        <f t="shared" si="5"/>
        <v>140</v>
      </c>
      <c r="DR34" s="266"/>
      <c r="DS34" s="266"/>
      <c r="DT34" s="266"/>
      <c r="DU34" s="266"/>
      <c r="DV34" s="266"/>
      <c r="DW34" s="266"/>
      <c r="DX34" s="266"/>
      <c r="DY34" s="266"/>
      <c r="DZ34" s="266"/>
      <c r="EA34" s="520" t="s">
        <v>407</v>
      </c>
      <c r="EB34" s="265">
        <f t="shared" si="20"/>
        <v>8830</v>
      </c>
      <c r="EC34" s="266">
        <f t="shared" si="21"/>
        <v>1602</v>
      </c>
      <c r="ED34" s="266">
        <f t="shared" si="22"/>
        <v>222</v>
      </c>
      <c r="EE34" s="268">
        <f t="shared" si="23"/>
        <v>1788</v>
      </c>
      <c r="EF34" s="266">
        <f t="shared" si="24"/>
        <v>1557</v>
      </c>
      <c r="EG34" s="266">
        <f t="shared" si="25"/>
        <v>65</v>
      </c>
      <c r="EH34" s="266">
        <f t="shared" si="26"/>
        <v>58</v>
      </c>
      <c r="EI34" s="266">
        <f t="shared" si="27"/>
        <v>160</v>
      </c>
      <c r="EJ34" s="266">
        <f t="shared" si="28"/>
        <v>252</v>
      </c>
      <c r="EK34" s="917">
        <f t="shared" si="10"/>
        <v>14534</v>
      </c>
      <c r="EL34" s="918"/>
      <c r="EM34" s="538"/>
      <c r="EN34" s="464"/>
      <c r="EO34" s="470"/>
      <c r="EP34" s="470"/>
      <c r="EQ34" s="470"/>
      <c r="ER34" s="475"/>
      <c r="ES34" s="476"/>
      <c r="ET34" s="476"/>
      <c r="EU34" s="476"/>
      <c r="EV34" s="476"/>
      <c r="EW34" s="476"/>
      <c r="EX34" s="476"/>
      <c r="EY34" s="476"/>
      <c r="EZ34" s="476"/>
      <c r="FA34" s="462"/>
      <c r="FB34" s="462"/>
    </row>
    <row r="35" spans="1:158" ht="16.5" customHeight="1">
      <c r="A35" s="520" t="s">
        <v>418</v>
      </c>
      <c r="B35" s="260">
        <v>21</v>
      </c>
      <c r="C35" s="260">
        <v>68</v>
      </c>
      <c r="D35" s="260">
        <v>55</v>
      </c>
      <c r="E35" s="260">
        <v>134</v>
      </c>
      <c r="F35" s="260">
        <v>150</v>
      </c>
      <c r="G35" s="260">
        <v>109</v>
      </c>
      <c r="H35" s="260">
        <v>1514</v>
      </c>
      <c r="I35" s="262">
        <v>0</v>
      </c>
      <c r="J35" s="260">
        <v>89</v>
      </c>
      <c r="K35" s="260">
        <v>190</v>
      </c>
      <c r="L35" s="260">
        <v>531</v>
      </c>
      <c r="M35" s="260">
        <v>55</v>
      </c>
      <c r="N35" s="520" t="s">
        <v>418</v>
      </c>
      <c r="O35" s="263">
        <v>58</v>
      </c>
      <c r="P35" s="263">
        <v>165</v>
      </c>
      <c r="Q35" s="263">
        <v>162</v>
      </c>
      <c r="R35" s="263">
        <v>112</v>
      </c>
      <c r="S35" s="263">
        <v>26</v>
      </c>
      <c r="T35" s="262">
        <v>0</v>
      </c>
      <c r="U35" s="263">
        <v>45</v>
      </c>
      <c r="V35" s="263">
        <v>27</v>
      </c>
      <c r="W35" s="263">
        <v>10</v>
      </c>
      <c r="X35" s="263">
        <v>79</v>
      </c>
      <c r="Y35" s="263">
        <v>82</v>
      </c>
      <c r="Z35" s="263">
        <v>65</v>
      </c>
      <c r="AA35" s="520" t="s">
        <v>418</v>
      </c>
      <c r="AB35" s="265">
        <v>234</v>
      </c>
      <c r="AC35" s="265">
        <v>7</v>
      </c>
      <c r="AD35" s="265">
        <v>95</v>
      </c>
      <c r="AE35" s="265">
        <v>239</v>
      </c>
      <c r="AF35" s="265">
        <v>34</v>
      </c>
      <c r="AG35" s="265">
        <v>28</v>
      </c>
      <c r="AH35" s="265">
        <v>179</v>
      </c>
      <c r="AI35" s="265">
        <v>24</v>
      </c>
      <c r="AJ35" s="265">
        <v>26</v>
      </c>
      <c r="AK35" s="265">
        <v>14</v>
      </c>
      <c r="AL35" s="265">
        <v>42</v>
      </c>
      <c r="AM35" s="265">
        <v>19</v>
      </c>
      <c r="AN35" s="520" t="s">
        <v>418</v>
      </c>
      <c r="AO35" s="265">
        <v>42</v>
      </c>
      <c r="AP35" s="265">
        <v>19</v>
      </c>
      <c r="AQ35" s="265">
        <v>33</v>
      </c>
      <c r="AR35" s="265">
        <v>67</v>
      </c>
      <c r="AS35" s="266">
        <v>145</v>
      </c>
      <c r="AT35" s="266">
        <v>58</v>
      </c>
      <c r="AU35" s="266">
        <v>9</v>
      </c>
      <c r="AV35" s="262">
        <v>0</v>
      </c>
      <c r="AW35" s="266">
        <v>16</v>
      </c>
      <c r="AX35" s="266">
        <v>22</v>
      </c>
      <c r="AY35" s="266">
        <v>17</v>
      </c>
      <c r="AZ35" s="266">
        <v>11</v>
      </c>
      <c r="BA35" s="520" t="s">
        <v>418</v>
      </c>
      <c r="BB35" s="261">
        <v>14</v>
      </c>
      <c r="BC35" s="263">
        <v>13</v>
      </c>
      <c r="BD35" s="263">
        <v>21</v>
      </c>
      <c r="BE35" s="263">
        <v>33</v>
      </c>
      <c r="BF35" s="263">
        <v>25</v>
      </c>
      <c r="BG35" s="263">
        <v>33</v>
      </c>
      <c r="BH35" s="263">
        <v>56</v>
      </c>
      <c r="BI35" s="263">
        <v>29</v>
      </c>
      <c r="BJ35" s="688">
        <v>6</v>
      </c>
      <c r="BK35" s="267">
        <f t="shared" si="11"/>
        <v>230</v>
      </c>
      <c r="BL35" s="268"/>
      <c r="BM35" s="268"/>
      <c r="BN35" s="520" t="s">
        <v>418</v>
      </c>
      <c r="BO35" s="260">
        <v>60</v>
      </c>
      <c r="BP35" s="260">
        <v>7</v>
      </c>
      <c r="BQ35" s="260">
        <v>74</v>
      </c>
      <c r="BR35" s="260">
        <v>18</v>
      </c>
      <c r="BS35" s="260">
        <v>24</v>
      </c>
      <c r="BT35" s="260">
        <v>28</v>
      </c>
      <c r="BU35" s="260">
        <v>38</v>
      </c>
      <c r="BV35" s="260">
        <v>73</v>
      </c>
      <c r="BW35" s="260">
        <v>12</v>
      </c>
      <c r="BX35" s="260">
        <v>26</v>
      </c>
      <c r="BY35" s="260">
        <v>25</v>
      </c>
      <c r="BZ35" s="260">
        <v>26</v>
      </c>
      <c r="CA35" s="520" t="s">
        <v>418</v>
      </c>
      <c r="CB35" s="493" t="s">
        <v>845</v>
      </c>
      <c r="CC35" s="265">
        <v>28</v>
      </c>
      <c r="CD35" s="265">
        <v>19</v>
      </c>
      <c r="CE35" s="265">
        <v>31</v>
      </c>
      <c r="CF35" s="265">
        <v>24</v>
      </c>
      <c r="CG35" s="265">
        <v>36</v>
      </c>
      <c r="CH35" s="265">
        <v>3</v>
      </c>
      <c r="CI35" s="265">
        <v>62</v>
      </c>
      <c r="CJ35" s="265">
        <v>16</v>
      </c>
      <c r="CK35" s="265">
        <v>42</v>
      </c>
      <c r="CL35" s="265">
        <v>23</v>
      </c>
      <c r="CM35" s="265">
        <v>18</v>
      </c>
      <c r="CN35" s="520" t="s">
        <v>418</v>
      </c>
      <c r="CO35" s="265">
        <v>12</v>
      </c>
      <c r="CP35" s="265">
        <v>32</v>
      </c>
      <c r="CQ35" s="265">
        <v>31</v>
      </c>
      <c r="CR35" s="265">
        <v>28</v>
      </c>
      <c r="CS35" s="265">
        <v>10</v>
      </c>
      <c r="CT35" s="265">
        <v>10</v>
      </c>
      <c r="CU35" s="265">
        <v>25</v>
      </c>
      <c r="CV35" s="692">
        <v>56</v>
      </c>
      <c r="CW35" s="495">
        <f t="shared" si="12"/>
        <v>953</v>
      </c>
      <c r="CX35" s="266"/>
      <c r="CY35" s="266"/>
      <c r="CZ35" s="266"/>
      <c r="DA35" s="520" t="s">
        <v>418</v>
      </c>
      <c r="DB35" s="263">
        <v>9</v>
      </c>
      <c r="DC35" s="260" t="s">
        <v>290</v>
      </c>
      <c r="DD35" s="263">
        <v>1</v>
      </c>
      <c r="DE35" s="263">
        <v>25</v>
      </c>
      <c r="DF35" s="263">
        <v>6</v>
      </c>
      <c r="DG35" s="263">
        <v>18</v>
      </c>
      <c r="DH35" s="263">
        <v>5</v>
      </c>
      <c r="DI35" s="688">
        <v>10</v>
      </c>
      <c r="DJ35" s="503">
        <f t="shared" si="13"/>
        <v>74</v>
      </c>
      <c r="DK35" s="501"/>
      <c r="DL35" s="531"/>
      <c r="DM35" s="531"/>
      <c r="DN35" s="520" t="s">
        <v>418</v>
      </c>
      <c r="DO35" s="263">
        <v>8</v>
      </c>
      <c r="DP35" s="684">
        <v>0</v>
      </c>
      <c r="DQ35" s="495">
        <f t="shared" si="5"/>
        <v>166</v>
      </c>
      <c r="DR35" s="266"/>
      <c r="DS35" s="266"/>
      <c r="DT35" s="266"/>
      <c r="DU35" s="266"/>
      <c r="DV35" s="266"/>
      <c r="DW35" s="266"/>
      <c r="DX35" s="266"/>
      <c r="DY35" s="266"/>
      <c r="DZ35" s="266"/>
      <c r="EA35" s="520" t="s">
        <v>412</v>
      </c>
      <c r="EB35" s="265">
        <f t="shared" si="20"/>
        <v>5718</v>
      </c>
      <c r="EC35" s="266">
        <f t="shared" si="21"/>
        <v>1734</v>
      </c>
      <c r="ED35" s="266">
        <f t="shared" si="22"/>
        <v>199</v>
      </c>
      <c r="EE35" s="268">
        <f t="shared" si="23"/>
        <v>1145</v>
      </c>
      <c r="EF35" s="266">
        <f t="shared" si="24"/>
        <v>902</v>
      </c>
      <c r="EG35" s="266">
        <f t="shared" si="25"/>
        <v>42</v>
      </c>
      <c r="EH35" s="266">
        <f t="shared" si="26"/>
        <v>57</v>
      </c>
      <c r="EI35" s="266">
        <f t="shared" si="27"/>
        <v>140</v>
      </c>
      <c r="EJ35" s="266">
        <f t="shared" si="28"/>
        <v>251</v>
      </c>
      <c r="EK35" s="917">
        <f t="shared" si="10"/>
        <v>10188</v>
      </c>
      <c r="EL35" s="918"/>
      <c r="EM35" s="538"/>
      <c r="EN35" s="464"/>
      <c r="EO35" s="470"/>
      <c r="EP35" s="470"/>
      <c r="EQ35" s="470"/>
      <c r="ER35" s="475"/>
      <c r="ES35" s="470"/>
      <c r="ET35" s="476"/>
      <c r="EU35" s="476"/>
      <c r="EV35" s="476"/>
      <c r="EW35" s="476"/>
      <c r="EX35" s="476"/>
      <c r="EY35" s="476"/>
      <c r="EZ35" s="476"/>
      <c r="FA35" s="462"/>
      <c r="FB35" s="462"/>
    </row>
    <row r="36" spans="1:158" ht="16.5" customHeight="1">
      <c r="A36" s="520" t="s">
        <v>396</v>
      </c>
      <c r="B36" s="260">
        <v>25</v>
      </c>
      <c r="C36" s="260">
        <v>103</v>
      </c>
      <c r="D36" s="260">
        <v>84</v>
      </c>
      <c r="E36" s="260">
        <v>193</v>
      </c>
      <c r="F36" s="260">
        <v>134</v>
      </c>
      <c r="G36" s="260">
        <v>103</v>
      </c>
      <c r="H36" s="260">
        <v>1638</v>
      </c>
      <c r="I36" s="262">
        <v>0</v>
      </c>
      <c r="J36" s="260">
        <v>60</v>
      </c>
      <c r="K36" s="260">
        <v>191</v>
      </c>
      <c r="L36" s="260">
        <v>605</v>
      </c>
      <c r="M36" s="260">
        <v>78</v>
      </c>
      <c r="N36" s="520" t="s">
        <v>396</v>
      </c>
      <c r="O36" s="263">
        <v>49</v>
      </c>
      <c r="P36" s="263">
        <v>154</v>
      </c>
      <c r="Q36" s="263">
        <v>165</v>
      </c>
      <c r="R36" s="263">
        <v>90</v>
      </c>
      <c r="S36" s="263">
        <v>36</v>
      </c>
      <c r="T36" s="262">
        <v>0</v>
      </c>
      <c r="U36" s="263">
        <v>38</v>
      </c>
      <c r="V36" s="263">
        <v>26</v>
      </c>
      <c r="W36" s="263">
        <v>7</v>
      </c>
      <c r="X36" s="263">
        <v>49</v>
      </c>
      <c r="Y36" s="263">
        <v>116</v>
      </c>
      <c r="Z36" s="263">
        <v>67</v>
      </c>
      <c r="AA36" s="520" t="s">
        <v>396</v>
      </c>
      <c r="AB36" s="265">
        <v>300</v>
      </c>
      <c r="AC36" s="265">
        <v>14</v>
      </c>
      <c r="AD36" s="265">
        <v>130</v>
      </c>
      <c r="AE36" s="265">
        <v>202</v>
      </c>
      <c r="AF36" s="265">
        <v>23</v>
      </c>
      <c r="AG36" s="265">
        <v>36</v>
      </c>
      <c r="AH36" s="265">
        <v>171</v>
      </c>
      <c r="AI36" s="265">
        <v>26</v>
      </c>
      <c r="AJ36" s="265">
        <v>40</v>
      </c>
      <c r="AK36" s="265">
        <v>18</v>
      </c>
      <c r="AL36" s="265">
        <v>48</v>
      </c>
      <c r="AM36" s="265">
        <v>18</v>
      </c>
      <c r="AN36" s="520" t="s">
        <v>396</v>
      </c>
      <c r="AO36" s="265">
        <v>47</v>
      </c>
      <c r="AP36" s="265">
        <v>22</v>
      </c>
      <c r="AQ36" s="265">
        <v>38</v>
      </c>
      <c r="AR36" s="265">
        <v>39</v>
      </c>
      <c r="AS36" s="266">
        <v>120</v>
      </c>
      <c r="AT36" s="266">
        <v>69</v>
      </c>
      <c r="AU36" s="266">
        <v>11</v>
      </c>
      <c r="AV36" s="262">
        <v>0</v>
      </c>
      <c r="AW36" s="266">
        <v>18</v>
      </c>
      <c r="AX36" s="266">
        <v>49</v>
      </c>
      <c r="AY36" s="266">
        <v>12</v>
      </c>
      <c r="AZ36" s="266">
        <v>16</v>
      </c>
      <c r="BA36" s="520" t="s">
        <v>396</v>
      </c>
      <c r="BB36" s="261">
        <v>3</v>
      </c>
      <c r="BC36" s="263">
        <v>22</v>
      </c>
      <c r="BD36" s="263">
        <v>20</v>
      </c>
      <c r="BE36" s="263">
        <v>24</v>
      </c>
      <c r="BF36" s="263">
        <v>37</v>
      </c>
      <c r="BG36" s="263">
        <v>41</v>
      </c>
      <c r="BH36" s="263">
        <v>42</v>
      </c>
      <c r="BI36" s="263">
        <v>31</v>
      </c>
      <c r="BJ36" s="688">
        <v>1</v>
      </c>
      <c r="BK36" s="267">
        <f t="shared" si="11"/>
        <v>221</v>
      </c>
      <c r="BL36" s="268"/>
      <c r="BM36" s="268"/>
      <c r="BN36" s="520" t="s">
        <v>396</v>
      </c>
      <c r="BO36" s="260">
        <v>44</v>
      </c>
      <c r="BP36" s="260">
        <v>7</v>
      </c>
      <c r="BQ36" s="260">
        <v>139</v>
      </c>
      <c r="BR36" s="260">
        <v>14</v>
      </c>
      <c r="BS36" s="260">
        <v>13</v>
      </c>
      <c r="BT36" s="260">
        <v>24</v>
      </c>
      <c r="BU36" s="260">
        <v>80</v>
      </c>
      <c r="BV36" s="260">
        <v>68</v>
      </c>
      <c r="BW36" s="260">
        <v>13</v>
      </c>
      <c r="BX36" s="260">
        <v>27</v>
      </c>
      <c r="BY36" s="260">
        <v>11</v>
      </c>
      <c r="BZ36" s="260">
        <v>21</v>
      </c>
      <c r="CA36" s="520" t="s">
        <v>396</v>
      </c>
      <c r="CB36" s="493" t="s">
        <v>845</v>
      </c>
      <c r="CC36" s="265">
        <v>46</v>
      </c>
      <c r="CD36" s="265">
        <v>23</v>
      </c>
      <c r="CE36" s="265">
        <v>33</v>
      </c>
      <c r="CF36" s="265">
        <v>31</v>
      </c>
      <c r="CG36" s="265">
        <v>62</v>
      </c>
      <c r="CH36" s="265">
        <v>34</v>
      </c>
      <c r="CI36" s="265">
        <v>46</v>
      </c>
      <c r="CJ36" s="265">
        <v>19</v>
      </c>
      <c r="CK36" s="265">
        <v>49</v>
      </c>
      <c r="CL36" s="265">
        <v>22</v>
      </c>
      <c r="CM36" s="265">
        <v>31</v>
      </c>
      <c r="CN36" s="520" t="s">
        <v>396</v>
      </c>
      <c r="CO36" s="265">
        <v>12</v>
      </c>
      <c r="CP36" s="265">
        <v>43</v>
      </c>
      <c r="CQ36" s="265">
        <v>28</v>
      </c>
      <c r="CR36" s="265">
        <v>32</v>
      </c>
      <c r="CS36" s="265">
        <v>13</v>
      </c>
      <c r="CT36" s="265">
        <v>15</v>
      </c>
      <c r="CU36" s="265">
        <v>24</v>
      </c>
      <c r="CV36" s="692">
        <v>48</v>
      </c>
      <c r="CW36" s="495">
        <f t="shared" si="12"/>
        <v>1052</v>
      </c>
      <c r="CX36" s="266"/>
      <c r="CY36" s="266"/>
      <c r="CZ36" s="266"/>
      <c r="DA36" s="520" t="s">
        <v>396</v>
      </c>
      <c r="DB36" s="263">
        <v>6</v>
      </c>
      <c r="DC36" s="262">
        <v>2</v>
      </c>
      <c r="DD36" s="263">
        <v>9</v>
      </c>
      <c r="DE36" s="263">
        <v>22</v>
      </c>
      <c r="DF36" s="263">
        <v>13</v>
      </c>
      <c r="DG36" s="263">
        <v>22</v>
      </c>
      <c r="DH36" s="263">
        <v>11</v>
      </c>
      <c r="DI36" s="688">
        <v>13</v>
      </c>
      <c r="DJ36" s="503">
        <f t="shared" si="13"/>
        <v>98</v>
      </c>
      <c r="DK36" s="501"/>
      <c r="DL36" s="531"/>
      <c r="DM36" s="531"/>
      <c r="DN36" s="520" t="s">
        <v>396</v>
      </c>
      <c r="DO36" s="263">
        <v>9</v>
      </c>
      <c r="DP36" s="684">
        <v>0</v>
      </c>
      <c r="DQ36" s="495">
        <f t="shared" si="5"/>
        <v>186</v>
      </c>
      <c r="DR36" s="266"/>
      <c r="DS36" s="266"/>
      <c r="DT36" s="266"/>
      <c r="DU36" s="266"/>
      <c r="DV36" s="266"/>
      <c r="DW36" s="266"/>
      <c r="DX36" s="266"/>
      <c r="DY36" s="266"/>
      <c r="DZ36" s="266"/>
      <c r="EA36" s="520" t="s">
        <v>418</v>
      </c>
      <c r="EB36" s="265">
        <f t="shared" si="20"/>
        <v>5861</v>
      </c>
      <c r="EC36" s="266">
        <f t="shared" si="21"/>
        <v>1766</v>
      </c>
      <c r="ED36" s="266">
        <f t="shared" si="22"/>
        <v>230</v>
      </c>
      <c r="EE36" s="268">
        <f t="shared" si="23"/>
        <v>1365</v>
      </c>
      <c r="EF36" s="266">
        <f t="shared" si="24"/>
        <v>953</v>
      </c>
      <c r="EG36" s="266">
        <f t="shared" si="25"/>
        <v>62</v>
      </c>
      <c r="EH36" s="266">
        <f t="shared" si="26"/>
        <v>74</v>
      </c>
      <c r="EI36" s="266">
        <f t="shared" si="27"/>
        <v>166</v>
      </c>
      <c r="EJ36" s="266">
        <f t="shared" si="28"/>
        <v>276</v>
      </c>
      <c r="EK36" s="917">
        <f t="shared" si="10"/>
        <v>10753</v>
      </c>
      <c r="EL36" s="918"/>
      <c r="EM36" s="538"/>
      <c r="EN36" s="464"/>
      <c r="EO36" s="470"/>
      <c r="EP36" s="470"/>
      <c r="EQ36" s="470"/>
      <c r="ER36" s="475"/>
      <c r="ES36" s="470"/>
      <c r="ET36" s="476"/>
      <c r="EU36" s="476"/>
      <c r="EV36" s="476"/>
      <c r="EW36" s="476"/>
      <c r="EX36" s="476"/>
      <c r="EY36" s="476"/>
      <c r="EZ36" s="476"/>
      <c r="FA36" s="462"/>
      <c r="FB36" s="462"/>
    </row>
    <row r="37" spans="1:158" ht="16.5" customHeight="1">
      <c r="A37" s="520" t="s">
        <v>399</v>
      </c>
      <c r="B37" s="260">
        <v>21</v>
      </c>
      <c r="C37" s="260">
        <v>123</v>
      </c>
      <c r="D37" s="260">
        <v>113</v>
      </c>
      <c r="E37" s="260">
        <v>184</v>
      </c>
      <c r="F37" s="260">
        <v>203</v>
      </c>
      <c r="G37" s="260">
        <v>136</v>
      </c>
      <c r="H37" s="260">
        <v>1675</v>
      </c>
      <c r="I37" s="262">
        <v>0</v>
      </c>
      <c r="J37" s="260">
        <v>54</v>
      </c>
      <c r="K37" s="260">
        <v>182</v>
      </c>
      <c r="L37" s="260">
        <v>577</v>
      </c>
      <c r="M37" s="260">
        <v>97</v>
      </c>
      <c r="N37" s="520" t="s">
        <v>399</v>
      </c>
      <c r="O37" s="263">
        <v>78</v>
      </c>
      <c r="P37" s="263">
        <v>166</v>
      </c>
      <c r="Q37" s="263">
        <v>198</v>
      </c>
      <c r="R37" s="263">
        <v>104</v>
      </c>
      <c r="S37" s="263">
        <v>103</v>
      </c>
      <c r="T37" s="262">
        <v>0</v>
      </c>
      <c r="U37" s="263">
        <v>28</v>
      </c>
      <c r="V37" s="263">
        <v>26</v>
      </c>
      <c r="W37" s="263">
        <v>2</v>
      </c>
      <c r="X37" s="263">
        <v>50</v>
      </c>
      <c r="Y37" s="263">
        <v>127</v>
      </c>
      <c r="Z37" s="263">
        <v>82</v>
      </c>
      <c r="AA37" s="520" t="s">
        <v>399</v>
      </c>
      <c r="AB37" s="265">
        <v>223</v>
      </c>
      <c r="AC37" s="265">
        <v>15</v>
      </c>
      <c r="AD37" s="265">
        <v>115</v>
      </c>
      <c r="AE37" s="265">
        <v>218</v>
      </c>
      <c r="AF37" s="265">
        <v>27</v>
      </c>
      <c r="AG37" s="265">
        <v>49</v>
      </c>
      <c r="AH37" s="265">
        <v>175</v>
      </c>
      <c r="AI37" s="265">
        <v>28</v>
      </c>
      <c r="AJ37" s="265">
        <v>38</v>
      </c>
      <c r="AK37" s="265">
        <v>20</v>
      </c>
      <c r="AL37" s="265">
        <v>63</v>
      </c>
      <c r="AM37" s="265">
        <v>18</v>
      </c>
      <c r="AN37" s="520" t="s">
        <v>399</v>
      </c>
      <c r="AO37" s="265">
        <v>50</v>
      </c>
      <c r="AP37" s="265">
        <v>21</v>
      </c>
      <c r="AQ37" s="265">
        <v>36</v>
      </c>
      <c r="AR37" s="265">
        <v>46</v>
      </c>
      <c r="AS37" s="266">
        <v>77</v>
      </c>
      <c r="AT37" s="266">
        <v>51</v>
      </c>
      <c r="AU37" s="266">
        <v>10</v>
      </c>
      <c r="AV37" s="262">
        <v>0</v>
      </c>
      <c r="AW37" s="266">
        <v>29</v>
      </c>
      <c r="AX37" s="266">
        <v>28</v>
      </c>
      <c r="AY37" s="266">
        <v>13</v>
      </c>
      <c r="AZ37" s="266">
        <v>7</v>
      </c>
      <c r="BA37" s="520" t="s">
        <v>399</v>
      </c>
      <c r="BB37" s="261">
        <v>14</v>
      </c>
      <c r="BC37" s="263">
        <v>25</v>
      </c>
      <c r="BD37" s="263">
        <v>31</v>
      </c>
      <c r="BE37" s="263">
        <v>35</v>
      </c>
      <c r="BF37" s="263">
        <v>35</v>
      </c>
      <c r="BG37" s="263">
        <v>63</v>
      </c>
      <c r="BH37" s="263">
        <v>71</v>
      </c>
      <c r="BI37" s="263">
        <v>48</v>
      </c>
      <c r="BJ37" s="688">
        <v>2</v>
      </c>
      <c r="BK37" s="267">
        <f t="shared" si="11"/>
        <v>324</v>
      </c>
      <c r="BL37" s="268"/>
      <c r="BM37" s="268"/>
      <c r="BN37" s="520" t="s">
        <v>399</v>
      </c>
      <c r="BO37" s="260">
        <v>30</v>
      </c>
      <c r="BP37" s="260">
        <v>8</v>
      </c>
      <c r="BQ37" s="260">
        <v>168</v>
      </c>
      <c r="BR37" s="260">
        <v>14</v>
      </c>
      <c r="BS37" s="260">
        <v>15</v>
      </c>
      <c r="BT37" s="260">
        <v>14</v>
      </c>
      <c r="BU37" s="260">
        <v>83</v>
      </c>
      <c r="BV37" s="260">
        <v>71</v>
      </c>
      <c r="BW37" s="260">
        <v>16</v>
      </c>
      <c r="BX37" s="260">
        <v>11</v>
      </c>
      <c r="BY37" s="260">
        <v>17</v>
      </c>
      <c r="BZ37" s="260">
        <v>31</v>
      </c>
      <c r="CA37" s="520" t="s">
        <v>399</v>
      </c>
      <c r="CB37" s="493" t="s">
        <v>845</v>
      </c>
      <c r="CC37" s="265">
        <v>37</v>
      </c>
      <c r="CD37" s="265">
        <v>23</v>
      </c>
      <c r="CE37" s="265">
        <v>55</v>
      </c>
      <c r="CF37" s="265">
        <v>35</v>
      </c>
      <c r="CG37" s="265">
        <v>52</v>
      </c>
      <c r="CH37" s="265">
        <v>74</v>
      </c>
      <c r="CI37" s="265">
        <v>38</v>
      </c>
      <c r="CJ37" s="265">
        <v>18</v>
      </c>
      <c r="CK37" s="265">
        <v>62</v>
      </c>
      <c r="CL37" s="265">
        <v>23</v>
      </c>
      <c r="CM37" s="265">
        <v>31</v>
      </c>
      <c r="CN37" s="520" t="s">
        <v>399</v>
      </c>
      <c r="CO37" s="265">
        <v>12</v>
      </c>
      <c r="CP37" s="265">
        <v>36</v>
      </c>
      <c r="CQ37" s="265">
        <v>17</v>
      </c>
      <c r="CR37" s="265">
        <v>24</v>
      </c>
      <c r="CS37" s="265">
        <v>20</v>
      </c>
      <c r="CT37" s="265">
        <v>14</v>
      </c>
      <c r="CU37" s="265">
        <v>27</v>
      </c>
      <c r="CV37" s="692">
        <v>57</v>
      </c>
      <c r="CW37" s="495">
        <f t="shared" si="12"/>
        <v>1231</v>
      </c>
      <c r="CX37" s="266"/>
      <c r="CY37" s="266"/>
      <c r="CZ37" s="266"/>
      <c r="DA37" s="520" t="s">
        <v>399</v>
      </c>
      <c r="DB37" s="263">
        <v>21</v>
      </c>
      <c r="DC37" s="263" t="s">
        <v>290</v>
      </c>
      <c r="DD37" s="263">
        <v>6</v>
      </c>
      <c r="DE37" s="263">
        <v>27</v>
      </c>
      <c r="DF37" s="263">
        <v>5</v>
      </c>
      <c r="DG37" s="263">
        <v>21</v>
      </c>
      <c r="DH37" s="263">
        <v>12</v>
      </c>
      <c r="DI37" s="688">
        <v>27</v>
      </c>
      <c r="DJ37" s="503">
        <f t="shared" si="13"/>
        <v>119</v>
      </c>
      <c r="DK37" s="501"/>
      <c r="DL37" s="531"/>
      <c r="DM37" s="531"/>
      <c r="DN37" s="520" t="s">
        <v>399</v>
      </c>
      <c r="DO37" s="263">
        <v>7</v>
      </c>
      <c r="DP37" s="684">
        <v>0</v>
      </c>
      <c r="DQ37" s="495">
        <f t="shared" si="5"/>
        <v>283</v>
      </c>
      <c r="DR37" s="266"/>
      <c r="DS37" s="266"/>
      <c r="DT37" s="266"/>
      <c r="DU37" s="266"/>
      <c r="DV37" s="266"/>
      <c r="DW37" s="266"/>
      <c r="DX37" s="266"/>
      <c r="DY37" s="266"/>
      <c r="DZ37" s="266"/>
      <c r="EA37" s="520" t="s">
        <v>396</v>
      </c>
      <c r="EB37" s="265">
        <f t="shared" si="20"/>
        <v>6146</v>
      </c>
      <c r="EC37" s="266">
        <f t="shared" si="21"/>
        <v>1887</v>
      </c>
      <c r="ED37" s="266">
        <f t="shared" si="22"/>
        <v>221</v>
      </c>
      <c r="EE37" s="268">
        <f t="shared" si="23"/>
        <v>1543</v>
      </c>
      <c r="EF37" s="266">
        <f t="shared" si="24"/>
        <v>1052</v>
      </c>
      <c r="EG37" s="266">
        <f t="shared" si="25"/>
        <v>78</v>
      </c>
      <c r="EH37" s="266">
        <f t="shared" si="26"/>
        <v>98</v>
      </c>
      <c r="EI37" s="266">
        <f t="shared" si="27"/>
        <v>186</v>
      </c>
      <c r="EJ37" s="266">
        <f t="shared" si="28"/>
        <v>365</v>
      </c>
      <c r="EK37" s="917">
        <f t="shared" si="10"/>
        <v>11576</v>
      </c>
      <c r="EL37" s="918"/>
      <c r="EM37" s="538"/>
      <c r="EN37" s="464"/>
      <c r="EO37" s="470"/>
      <c r="EP37" s="470"/>
      <c r="EQ37" s="470"/>
      <c r="ER37" s="475"/>
      <c r="ES37" s="476"/>
      <c r="ET37" s="476"/>
      <c r="EU37" s="476"/>
      <c r="EV37" s="476"/>
      <c r="EW37" s="476"/>
      <c r="EX37" s="476"/>
      <c r="EY37" s="476"/>
      <c r="EZ37" s="476"/>
      <c r="FA37" s="462"/>
      <c r="FB37" s="462"/>
    </row>
    <row r="38" spans="1:158" ht="16.5" customHeight="1">
      <c r="A38" s="520" t="s">
        <v>402</v>
      </c>
      <c r="B38" s="268">
        <v>20</v>
      </c>
      <c r="C38" s="268">
        <v>145</v>
      </c>
      <c r="D38" s="268">
        <v>112</v>
      </c>
      <c r="E38" s="268">
        <v>195</v>
      </c>
      <c r="F38" s="268">
        <v>197</v>
      </c>
      <c r="G38" s="268">
        <v>149</v>
      </c>
      <c r="H38" s="268">
        <v>1573</v>
      </c>
      <c r="I38" s="262">
        <v>0</v>
      </c>
      <c r="J38" s="268">
        <v>38</v>
      </c>
      <c r="K38" s="268">
        <v>219</v>
      </c>
      <c r="L38" s="268">
        <v>542</v>
      </c>
      <c r="M38" s="268">
        <v>106</v>
      </c>
      <c r="N38" s="520" t="s">
        <v>402</v>
      </c>
      <c r="O38" s="261">
        <v>62</v>
      </c>
      <c r="P38" s="261">
        <v>219</v>
      </c>
      <c r="Q38" s="261">
        <v>189</v>
      </c>
      <c r="R38" s="261">
        <v>122</v>
      </c>
      <c r="S38" s="261">
        <v>153</v>
      </c>
      <c r="T38" s="262">
        <v>0</v>
      </c>
      <c r="U38" s="261">
        <v>23</v>
      </c>
      <c r="V38" s="261">
        <v>15</v>
      </c>
      <c r="W38" s="261">
        <v>3</v>
      </c>
      <c r="X38" s="261">
        <v>58</v>
      </c>
      <c r="Y38" s="261">
        <v>159</v>
      </c>
      <c r="Z38" s="261">
        <v>99</v>
      </c>
      <c r="AA38" s="520" t="s">
        <v>402</v>
      </c>
      <c r="AB38" s="266">
        <v>235</v>
      </c>
      <c r="AC38" s="266">
        <v>25</v>
      </c>
      <c r="AD38" s="266">
        <v>162</v>
      </c>
      <c r="AE38" s="266">
        <v>253</v>
      </c>
      <c r="AF38" s="266">
        <v>33</v>
      </c>
      <c r="AG38" s="266">
        <v>53</v>
      </c>
      <c r="AH38" s="266">
        <v>203</v>
      </c>
      <c r="AI38" s="266">
        <v>38</v>
      </c>
      <c r="AJ38" s="266">
        <v>41</v>
      </c>
      <c r="AK38" s="266">
        <v>29</v>
      </c>
      <c r="AL38" s="266">
        <v>83</v>
      </c>
      <c r="AM38" s="266">
        <v>37</v>
      </c>
      <c r="AN38" s="520" t="s">
        <v>402</v>
      </c>
      <c r="AO38" s="266">
        <v>27</v>
      </c>
      <c r="AP38" s="266">
        <v>33</v>
      </c>
      <c r="AQ38" s="266">
        <v>61</v>
      </c>
      <c r="AR38" s="266">
        <v>41</v>
      </c>
      <c r="AS38" s="266">
        <v>72</v>
      </c>
      <c r="AT38" s="266">
        <v>45</v>
      </c>
      <c r="AU38" s="266">
        <v>17</v>
      </c>
      <c r="AV38" s="262">
        <v>0</v>
      </c>
      <c r="AW38" s="266">
        <v>24</v>
      </c>
      <c r="AX38" s="266">
        <v>65</v>
      </c>
      <c r="AY38" s="266">
        <v>20</v>
      </c>
      <c r="AZ38" s="266">
        <v>16</v>
      </c>
      <c r="BA38" s="520" t="s">
        <v>402</v>
      </c>
      <c r="BB38" s="261">
        <v>16</v>
      </c>
      <c r="BC38" s="261">
        <v>29</v>
      </c>
      <c r="BD38" s="261">
        <v>40</v>
      </c>
      <c r="BE38" s="261">
        <v>58</v>
      </c>
      <c r="BF38" s="261">
        <v>52</v>
      </c>
      <c r="BG38" s="261">
        <v>67</v>
      </c>
      <c r="BH38" s="261">
        <v>67</v>
      </c>
      <c r="BI38" s="261">
        <v>42</v>
      </c>
      <c r="BJ38" s="684">
        <v>0</v>
      </c>
      <c r="BK38" s="267">
        <f t="shared" si="11"/>
        <v>371</v>
      </c>
      <c r="BL38" s="268"/>
      <c r="BM38" s="268"/>
      <c r="BN38" s="520" t="s">
        <v>402</v>
      </c>
      <c r="BO38" s="268">
        <v>42</v>
      </c>
      <c r="BP38" s="268">
        <v>15</v>
      </c>
      <c r="BQ38" s="268">
        <v>139</v>
      </c>
      <c r="BR38" s="268">
        <v>14</v>
      </c>
      <c r="BS38" s="268">
        <v>18</v>
      </c>
      <c r="BT38" s="268">
        <v>23</v>
      </c>
      <c r="BU38" s="268">
        <v>75</v>
      </c>
      <c r="BV38" s="268">
        <v>77</v>
      </c>
      <c r="BW38" s="268">
        <v>28</v>
      </c>
      <c r="BX38" s="268">
        <v>21</v>
      </c>
      <c r="BY38" s="268">
        <v>59</v>
      </c>
      <c r="BZ38" s="268">
        <v>64</v>
      </c>
      <c r="CA38" s="520" t="s">
        <v>402</v>
      </c>
      <c r="CB38" s="493" t="s">
        <v>845</v>
      </c>
      <c r="CC38" s="266">
        <v>27</v>
      </c>
      <c r="CD38" s="266">
        <v>15</v>
      </c>
      <c r="CE38" s="266">
        <v>63</v>
      </c>
      <c r="CF38" s="266">
        <v>33</v>
      </c>
      <c r="CG38" s="266">
        <v>54</v>
      </c>
      <c r="CH38" s="266">
        <v>82</v>
      </c>
      <c r="CI38" s="266">
        <v>40</v>
      </c>
      <c r="CJ38" s="266">
        <v>41</v>
      </c>
      <c r="CK38" s="266">
        <v>77</v>
      </c>
      <c r="CL38" s="266">
        <v>28</v>
      </c>
      <c r="CM38" s="266">
        <v>45</v>
      </c>
      <c r="CN38" s="520" t="s">
        <v>402</v>
      </c>
      <c r="CO38" s="266">
        <v>13</v>
      </c>
      <c r="CP38" s="266">
        <v>51</v>
      </c>
      <c r="CQ38" s="266">
        <v>36</v>
      </c>
      <c r="CR38" s="266">
        <v>32</v>
      </c>
      <c r="CS38" s="266">
        <v>23</v>
      </c>
      <c r="CT38" s="266">
        <v>17</v>
      </c>
      <c r="CU38" s="266">
        <v>52</v>
      </c>
      <c r="CV38" s="692">
        <v>58</v>
      </c>
      <c r="CW38" s="495">
        <f t="shared" si="12"/>
        <v>1538</v>
      </c>
      <c r="CX38" s="266"/>
      <c r="CY38" s="266"/>
      <c r="CZ38" s="266"/>
      <c r="DA38" s="520" t="s">
        <v>402</v>
      </c>
      <c r="DB38" s="261">
        <v>14</v>
      </c>
      <c r="DC38" s="261">
        <v>5</v>
      </c>
      <c r="DD38" s="261">
        <v>5</v>
      </c>
      <c r="DE38" s="261">
        <v>41</v>
      </c>
      <c r="DF38" s="261">
        <v>8</v>
      </c>
      <c r="DG38" s="261">
        <v>32</v>
      </c>
      <c r="DH38" s="261">
        <v>4</v>
      </c>
      <c r="DI38" s="688">
        <v>23</v>
      </c>
      <c r="DJ38" s="503">
        <f t="shared" si="13"/>
        <v>132</v>
      </c>
      <c r="DK38" s="501"/>
      <c r="DL38" s="531"/>
      <c r="DM38" s="531"/>
      <c r="DN38" s="520" t="s">
        <v>402</v>
      </c>
      <c r="DO38" s="261">
        <v>12</v>
      </c>
      <c r="DP38" s="684">
        <v>0</v>
      </c>
      <c r="DQ38" s="495">
        <f t="shared" si="5"/>
        <v>321</v>
      </c>
      <c r="DR38" s="266"/>
      <c r="DS38" s="266"/>
      <c r="DT38" s="266"/>
      <c r="DU38" s="266"/>
      <c r="DV38" s="266"/>
      <c r="DW38" s="266"/>
      <c r="DX38" s="266"/>
      <c r="DY38" s="266"/>
      <c r="DZ38" s="266"/>
      <c r="EA38" s="520" t="s">
        <v>399</v>
      </c>
      <c r="EB38" s="265">
        <f t="shared" si="20"/>
        <v>6609</v>
      </c>
      <c r="EC38" s="266">
        <f t="shared" si="21"/>
        <v>1885</v>
      </c>
      <c r="ED38" s="266">
        <f t="shared" si="22"/>
        <v>324</v>
      </c>
      <c r="EE38" s="268">
        <f t="shared" si="23"/>
        <v>1730</v>
      </c>
      <c r="EF38" s="266">
        <f t="shared" si="24"/>
        <v>1231</v>
      </c>
      <c r="EG38" s="266">
        <f t="shared" si="25"/>
        <v>107</v>
      </c>
      <c r="EH38" s="266">
        <f t="shared" si="26"/>
        <v>119</v>
      </c>
      <c r="EI38" s="266">
        <f t="shared" si="27"/>
        <v>283</v>
      </c>
      <c r="EJ38" s="266">
        <f t="shared" si="28"/>
        <v>441</v>
      </c>
      <c r="EK38" s="917">
        <f t="shared" si="10"/>
        <v>12729</v>
      </c>
      <c r="EL38" s="918"/>
      <c r="EM38" s="538"/>
      <c r="EN38" s="464"/>
      <c r="EO38" s="470"/>
      <c r="EP38" s="470"/>
      <c r="EQ38" s="470"/>
      <c r="ER38" s="475"/>
      <c r="ES38" s="476"/>
      <c r="ET38" s="476"/>
      <c r="EU38" s="476"/>
      <c r="EV38" s="476"/>
      <c r="EW38" s="476"/>
      <c r="EX38" s="476"/>
      <c r="EY38" s="476"/>
      <c r="EZ38" s="476"/>
      <c r="FA38" s="462"/>
      <c r="FB38" s="462"/>
    </row>
    <row r="39" spans="1:158" ht="16.5" customHeight="1">
      <c r="A39" s="520" t="s">
        <v>405</v>
      </c>
      <c r="B39" s="260">
        <v>31</v>
      </c>
      <c r="C39" s="260">
        <v>134</v>
      </c>
      <c r="D39" s="260">
        <v>91</v>
      </c>
      <c r="E39" s="260">
        <v>135</v>
      </c>
      <c r="F39" s="260">
        <v>131</v>
      </c>
      <c r="G39" s="260">
        <v>134</v>
      </c>
      <c r="H39" s="260">
        <v>1037</v>
      </c>
      <c r="I39" s="262">
        <v>0</v>
      </c>
      <c r="J39" s="260">
        <v>14</v>
      </c>
      <c r="K39" s="260">
        <v>185</v>
      </c>
      <c r="L39" s="260">
        <v>378</v>
      </c>
      <c r="M39" s="260">
        <v>72</v>
      </c>
      <c r="N39" s="520" t="s">
        <v>405</v>
      </c>
      <c r="O39" s="263">
        <v>49</v>
      </c>
      <c r="P39" s="263">
        <v>150</v>
      </c>
      <c r="Q39" s="263">
        <v>146</v>
      </c>
      <c r="R39" s="263">
        <v>104</v>
      </c>
      <c r="S39" s="263">
        <v>96</v>
      </c>
      <c r="T39" s="262">
        <v>0</v>
      </c>
      <c r="U39" s="263">
        <v>25</v>
      </c>
      <c r="V39" s="263">
        <v>19</v>
      </c>
      <c r="W39" s="263">
        <v>4</v>
      </c>
      <c r="X39" s="263">
        <v>39</v>
      </c>
      <c r="Y39" s="263">
        <v>98</v>
      </c>
      <c r="Z39" s="263">
        <v>62</v>
      </c>
      <c r="AA39" s="520" t="s">
        <v>405</v>
      </c>
      <c r="AB39" s="265">
        <v>144</v>
      </c>
      <c r="AC39" s="265">
        <v>18</v>
      </c>
      <c r="AD39" s="265">
        <v>114</v>
      </c>
      <c r="AE39" s="265">
        <v>245</v>
      </c>
      <c r="AF39" s="265">
        <v>29</v>
      </c>
      <c r="AG39" s="265">
        <v>58</v>
      </c>
      <c r="AH39" s="265">
        <v>110</v>
      </c>
      <c r="AI39" s="265">
        <v>32</v>
      </c>
      <c r="AJ39" s="265">
        <v>40</v>
      </c>
      <c r="AK39" s="265">
        <v>27</v>
      </c>
      <c r="AL39" s="265">
        <v>61</v>
      </c>
      <c r="AM39" s="265">
        <v>27</v>
      </c>
      <c r="AN39" s="520" t="s">
        <v>405</v>
      </c>
      <c r="AO39" s="265">
        <v>18</v>
      </c>
      <c r="AP39" s="265">
        <v>34</v>
      </c>
      <c r="AQ39" s="265">
        <v>46</v>
      </c>
      <c r="AR39" s="265">
        <v>34</v>
      </c>
      <c r="AS39" s="266">
        <v>36</v>
      </c>
      <c r="AT39" s="268">
        <v>32</v>
      </c>
      <c r="AU39" s="268">
        <v>11</v>
      </c>
      <c r="AV39" s="262">
        <v>0</v>
      </c>
      <c r="AW39" s="266">
        <v>15</v>
      </c>
      <c r="AX39" s="266">
        <v>76</v>
      </c>
      <c r="AY39" s="266">
        <v>32</v>
      </c>
      <c r="AZ39" s="266">
        <v>11</v>
      </c>
      <c r="BA39" s="520" t="s">
        <v>405</v>
      </c>
      <c r="BB39" s="489">
        <v>6</v>
      </c>
      <c r="BC39" s="486">
        <v>33</v>
      </c>
      <c r="BD39" s="486">
        <v>27</v>
      </c>
      <c r="BE39" s="486">
        <v>54</v>
      </c>
      <c r="BF39" s="486">
        <v>48</v>
      </c>
      <c r="BG39" s="486">
        <v>67</v>
      </c>
      <c r="BH39" s="486">
        <v>60</v>
      </c>
      <c r="BI39" s="486">
        <v>38</v>
      </c>
      <c r="BJ39" s="689">
        <v>4</v>
      </c>
      <c r="BK39" s="267">
        <f t="shared" si="11"/>
        <v>337</v>
      </c>
      <c r="BL39" s="268"/>
      <c r="BM39" s="268"/>
      <c r="BN39" s="520" t="s">
        <v>405</v>
      </c>
      <c r="BO39" s="260">
        <v>25</v>
      </c>
      <c r="BP39" s="260">
        <v>9</v>
      </c>
      <c r="BQ39" s="260">
        <v>77</v>
      </c>
      <c r="BR39" s="260">
        <v>14</v>
      </c>
      <c r="BS39" s="260">
        <v>13</v>
      </c>
      <c r="BT39" s="260">
        <v>37</v>
      </c>
      <c r="BU39" s="260">
        <v>56</v>
      </c>
      <c r="BV39" s="260">
        <v>55</v>
      </c>
      <c r="BW39" s="260">
        <v>46</v>
      </c>
      <c r="BX39" s="260">
        <v>35</v>
      </c>
      <c r="BY39" s="260">
        <v>113</v>
      </c>
      <c r="BZ39" s="260">
        <v>95</v>
      </c>
      <c r="CA39" s="520" t="s">
        <v>405</v>
      </c>
      <c r="CB39" s="493" t="s">
        <v>845</v>
      </c>
      <c r="CC39" s="265">
        <v>32</v>
      </c>
      <c r="CD39" s="265">
        <v>22</v>
      </c>
      <c r="CE39" s="265">
        <v>51</v>
      </c>
      <c r="CF39" s="265">
        <v>40</v>
      </c>
      <c r="CG39" s="265">
        <v>43</v>
      </c>
      <c r="CH39" s="265">
        <v>35</v>
      </c>
      <c r="CI39" s="265">
        <v>43</v>
      </c>
      <c r="CJ39" s="265">
        <v>46</v>
      </c>
      <c r="CK39" s="265">
        <v>88</v>
      </c>
      <c r="CL39" s="265">
        <v>26</v>
      </c>
      <c r="CM39" s="265">
        <v>27</v>
      </c>
      <c r="CN39" s="520" t="s">
        <v>405</v>
      </c>
      <c r="CO39" s="265">
        <v>16</v>
      </c>
      <c r="CP39" s="265">
        <v>71</v>
      </c>
      <c r="CQ39" s="265">
        <v>37</v>
      </c>
      <c r="CR39" s="265">
        <v>29</v>
      </c>
      <c r="CS39" s="265">
        <v>18</v>
      </c>
      <c r="CT39" s="265">
        <v>15</v>
      </c>
      <c r="CU39" s="265">
        <v>44</v>
      </c>
      <c r="CV39" s="692">
        <v>53</v>
      </c>
      <c r="CW39" s="495">
        <f t="shared" si="12"/>
        <v>1430</v>
      </c>
      <c r="CX39" s="266"/>
      <c r="CY39" s="266"/>
      <c r="CZ39" s="266"/>
      <c r="DA39" s="520" t="s">
        <v>405</v>
      </c>
      <c r="DB39" s="486">
        <v>32</v>
      </c>
      <c r="DC39" s="486">
        <v>1</v>
      </c>
      <c r="DD39" s="486">
        <v>10</v>
      </c>
      <c r="DE39" s="486">
        <v>47</v>
      </c>
      <c r="DF39" s="486">
        <v>10</v>
      </c>
      <c r="DG39" s="486">
        <v>41</v>
      </c>
      <c r="DH39" s="486">
        <v>6</v>
      </c>
      <c r="DI39" s="689">
        <v>19</v>
      </c>
      <c r="DJ39" s="503">
        <f t="shared" si="13"/>
        <v>166</v>
      </c>
      <c r="DK39" s="501"/>
      <c r="DL39" s="531"/>
      <c r="DM39" s="531"/>
      <c r="DN39" s="520" t="s">
        <v>405</v>
      </c>
      <c r="DO39" s="486">
        <v>9</v>
      </c>
      <c r="DP39" s="684">
        <v>0</v>
      </c>
      <c r="DQ39" s="495">
        <f t="shared" si="5"/>
        <v>303</v>
      </c>
      <c r="DR39" s="266"/>
      <c r="DS39" s="266"/>
      <c r="DT39" s="266"/>
      <c r="DU39" s="266"/>
      <c r="DV39" s="266"/>
      <c r="DW39" s="270"/>
      <c r="DX39" s="266"/>
      <c r="DY39" s="266"/>
      <c r="DZ39" s="266"/>
      <c r="EA39" s="520" t="s">
        <v>402</v>
      </c>
      <c r="EB39" s="265">
        <f t="shared" si="20"/>
        <v>7032</v>
      </c>
      <c r="EC39" s="266">
        <f t="shared" si="21"/>
        <v>2337</v>
      </c>
      <c r="ED39" s="266">
        <f t="shared" si="22"/>
        <v>371</v>
      </c>
      <c r="EE39" s="268">
        <f t="shared" si="23"/>
        <v>2038</v>
      </c>
      <c r="EF39" s="266">
        <f t="shared" si="24"/>
        <v>1538</v>
      </c>
      <c r="EG39" s="266">
        <f t="shared" si="25"/>
        <v>144</v>
      </c>
      <c r="EH39" s="266">
        <f t="shared" si="26"/>
        <v>132</v>
      </c>
      <c r="EI39" s="266">
        <f t="shared" si="27"/>
        <v>321</v>
      </c>
      <c r="EJ39" s="266">
        <f t="shared" si="28"/>
        <v>562</v>
      </c>
      <c r="EK39" s="917">
        <f t="shared" si="10"/>
        <v>14475</v>
      </c>
      <c r="EL39" s="918"/>
      <c r="EM39" s="538"/>
      <c r="EN39" s="464"/>
      <c r="EO39" s="470"/>
      <c r="EP39" s="470"/>
      <c r="EQ39" s="470"/>
      <c r="ER39" s="475"/>
      <c r="ES39" s="476"/>
      <c r="ET39" s="476"/>
      <c r="EU39" s="476"/>
      <c r="EV39" s="476"/>
      <c r="EW39" s="476"/>
      <c r="EX39" s="476"/>
      <c r="EY39" s="476"/>
      <c r="EZ39" s="476"/>
      <c r="FA39" s="462"/>
      <c r="FB39" s="462"/>
    </row>
    <row r="40" spans="1:158" ht="16.5" customHeight="1">
      <c r="A40" s="520" t="s">
        <v>408</v>
      </c>
      <c r="B40" s="260">
        <v>34</v>
      </c>
      <c r="C40" s="260">
        <v>133</v>
      </c>
      <c r="D40" s="260">
        <v>61</v>
      </c>
      <c r="E40" s="260">
        <v>104</v>
      </c>
      <c r="F40" s="260">
        <v>86</v>
      </c>
      <c r="G40" s="260">
        <v>117</v>
      </c>
      <c r="H40" s="260">
        <v>680</v>
      </c>
      <c r="I40" s="262">
        <v>0</v>
      </c>
      <c r="J40" s="260">
        <v>17</v>
      </c>
      <c r="K40" s="260">
        <v>120</v>
      </c>
      <c r="L40" s="260">
        <v>279</v>
      </c>
      <c r="M40" s="260">
        <v>54</v>
      </c>
      <c r="N40" s="520" t="s">
        <v>408</v>
      </c>
      <c r="O40" s="263">
        <v>33</v>
      </c>
      <c r="P40" s="263">
        <v>135</v>
      </c>
      <c r="Q40" s="263">
        <v>96</v>
      </c>
      <c r="R40" s="263">
        <v>73</v>
      </c>
      <c r="S40" s="263">
        <v>48</v>
      </c>
      <c r="T40" s="262">
        <v>0</v>
      </c>
      <c r="U40" s="263">
        <v>21</v>
      </c>
      <c r="V40" s="263">
        <v>18</v>
      </c>
      <c r="W40" s="263">
        <v>5</v>
      </c>
      <c r="X40" s="263">
        <v>13</v>
      </c>
      <c r="Y40" s="263">
        <v>47</v>
      </c>
      <c r="Z40" s="263">
        <v>30</v>
      </c>
      <c r="AA40" s="520" t="s">
        <v>408</v>
      </c>
      <c r="AB40" s="265">
        <v>141</v>
      </c>
      <c r="AC40" s="265">
        <v>12</v>
      </c>
      <c r="AD40" s="265">
        <v>141</v>
      </c>
      <c r="AE40" s="265">
        <v>194</v>
      </c>
      <c r="AF40" s="265">
        <v>23</v>
      </c>
      <c r="AG40" s="265">
        <v>43</v>
      </c>
      <c r="AH40" s="265">
        <v>92</v>
      </c>
      <c r="AI40" s="265">
        <v>31</v>
      </c>
      <c r="AJ40" s="265">
        <v>17</v>
      </c>
      <c r="AK40" s="265">
        <v>16</v>
      </c>
      <c r="AL40" s="265">
        <v>54</v>
      </c>
      <c r="AM40" s="265">
        <v>23</v>
      </c>
      <c r="AN40" s="520" t="s">
        <v>408</v>
      </c>
      <c r="AO40" s="265">
        <v>6</v>
      </c>
      <c r="AP40" s="265">
        <v>24</v>
      </c>
      <c r="AQ40" s="265">
        <v>31</v>
      </c>
      <c r="AR40" s="265">
        <v>26</v>
      </c>
      <c r="AS40" s="266">
        <v>31</v>
      </c>
      <c r="AT40" s="268">
        <v>26</v>
      </c>
      <c r="AU40" s="268">
        <v>10</v>
      </c>
      <c r="AV40" s="262">
        <v>0</v>
      </c>
      <c r="AW40" s="266">
        <v>16</v>
      </c>
      <c r="AX40" s="266">
        <v>51</v>
      </c>
      <c r="AY40" s="266">
        <v>33</v>
      </c>
      <c r="AZ40" s="266">
        <v>24</v>
      </c>
      <c r="BA40" s="520" t="s">
        <v>408</v>
      </c>
      <c r="BB40" s="489">
        <v>21</v>
      </c>
      <c r="BC40" s="486">
        <v>24</v>
      </c>
      <c r="BD40" s="486">
        <v>28</v>
      </c>
      <c r="BE40" s="486">
        <v>61</v>
      </c>
      <c r="BF40" s="486">
        <v>47</v>
      </c>
      <c r="BG40" s="486">
        <v>75</v>
      </c>
      <c r="BH40" s="486">
        <v>50</v>
      </c>
      <c r="BI40" s="486">
        <v>73</v>
      </c>
      <c r="BJ40" s="689">
        <v>3</v>
      </c>
      <c r="BK40" s="267">
        <f t="shared" si="11"/>
        <v>382</v>
      </c>
      <c r="BL40" s="268"/>
      <c r="BM40" s="268"/>
      <c r="BN40" s="520" t="s">
        <v>408</v>
      </c>
      <c r="BO40" s="260">
        <v>25</v>
      </c>
      <c r="BP40" s="260">
        <v>11</v>
      </c>
      <c r="BQ40" s="260">
        <v>53</v>
      </c>
      <c r="BR40" s="260">
        <v>40</v>
      </c>
      <c r="BS40" s="260">
        <v>37</v>
      </c>
      <c r="BT40" s="260">
        <v>84</v>
      </c>
      <c r="BU40" s="260">
        <v>118</v>
      </c>
      <c r="BV40" s="260">
        <v>69</v>
      </c>
      <c r="BW40" s="260">
        <v>70</v>
      </c>
      <c r="BX40" s="260">
        <v>105</v>
      </c>
      <c r="BY40" s="260">
        <v>128</v>
      </c>
      <c r="BZ40" s="260">
        <v>122</v>
      </c>
      <c r="CA40" s="520" t="s">
        <v>408</v>
      </c>
      <c r="CB40" s="493" t="s">
        <v>845</v>
      </c>
      <c r="CC40" s="265">
        <v>46</v>
      </c>
      <c r="CD40" s="265">
        <v>25</v>
      </c>
      <c r="CE40" s="265">
        <v>70</v>
      </c>
      <c r="CF40" s="265">
        <v>37</v>
      </c>
      <c r="CG40" s="265">
        <v>47</v>
      </c>
      <c r="CH40" s="265">
        <v>26</v>
      </c>
      <c r="CI40" s="265">
        <v>66</v>
      </c>
      <c r="CJ40" s="265">
        <v>50</v>
      </c>
      <c r="CK40" s="265">
        <v>83</v>
      </c>
      <c r="CL40" s="265">
        <v>33</v>
      </c>
      <c r="CM40" s="265">
        <v>38</v>
      </c>
      <c r="CN40" s="520" t="s">
        <v>408</v>
      </c>
      <c r="CO40" s="265">
        <v>11</v>
      </c>
      <c r="CP40" s="265">
        <v>72</v>
      </c>
      <c r="CQ40" s="265">
        <v>25</v>
      </c>
      <c r="CR40" s="265">
        <v>68</v>
      </c>
      <c r="CS40" s="265">
        <v>17</v>
      </c>
      <c r="CT40" s="265">
        <v>17</v>
      </c>
      <c r="CU40" s="265">
        <v>23</v>
      </c>
      <c r="CV40" s="692">
        <v>60</v>
      </c>
      <c r="CW40" s="495">
        <f t="shared" si="12"/>
        <v>1483</v>
      </c>
      <c r="CX40" s="266"/>
      <c r="CY40" s="266"/>
      <c r="CZ40" s="266"/>
      <c r="DA40" s="520" t="s">
        <v>408</v>
      </c>
      <c r="DB40" s="486">
        <v>24</v>
      </c>
      <c r="DC40" s="486">
        <v>5</v>
      </c>
      <c r="DD40" s="486">
        <v>13</v>
      </c>
      <c r="DE40" s="486">
        <v>53</v>
      </c>
      <c r="DF40" s="486">
        <v>21</v>
      </c>
      <c r="DG40" s="486">
        <v>38</v>
      </c>
      <c r="DH40" s="486">
        <v>14</v>
      </c>
      <c r="DI40" s="689">
        <v>22</v>
      </c>
      <c r="DJ40" s="503">
        <f t="shared" si="13"/>
        <v>190</v>
      </c>
      <c r="DK40" s="501"/>
      <c r="DL40" s="531"/>
      <c r="DM40" s="531"/>
      <c r="DN40" s="520" t="s">
        <v>408</v>
      </c>
      <c r="DO40" s="486">
        <v>3</v>
      </c>
      <c r="DP40" s="684">
        <v>0</v>
      </c>
      <c r="DQ40" s="495">
        <f t="shared" si="5"/>
        <v>351</v>
      </c>
      <c r="DR40" s="266"/>
      <c r="DS40" s="266"/>
      <c r="DT40" s="266"/>
      <c r="DU40" s="266"/>
      <c r="DV40" s="266"/>
      <c r="DW40" s="270"/>
      <c r="DX40" s="266"/>
      <c r="DY40" s="266"/>
      <c r="DZ40" s="266"/>
      <c r="EA40" s="520" t="s">
        <v>405</v>
      </c>
      <c r="EB40" s="265">
        <f t="shared" si="20"/>
        <v>5264</v>
      </c>
      <c r="EC40" s="266">
        <f t="shared" si="21"/>
        <v>1839</v>
      </c>
      <c r="ED40" s="266">
        <f t="shared" si="22"/>
        <v>337</v>
      </c>
      <c r="EE40" s="268">
        <f t="shared" si="23"/>
        <v>1967</v>
      </c>
      <c r="EF40" s="266">
        <f t="shared" si="24"/>
        <v>1430</v>
      </c>
      <c r="EG40" s="266">
        <f t="shared" si="25"/>
        <v>138</v>
      </c>
      <c r="EH40" s="266">
        <f t="shared" si="26"/>
        <v>166</v>
      </c>
      <c r="EI40" s="266">
        <f t="shared" si="27"/>
        <v>303</v>
      </c>
      <c r="EJ40" s="266">
        <f t="shared" si="28"/>
        <v>544</v>
      </c>
      <c r="EK40" s="917">
        <f t="shared" si="10"/>
        <v>11988</v>
      </c>
      <c r="EL40" s="918"/>
      <c r="EM40" s="538"/>
      <c r="EN40" s="464"/>
      <c r="EO40" s="470"/>
      <c r="EP40" s="470"/>
      <c r="EQ40" s="470"/>
      <c r="ER40" s="475"/>
      <c r="ES40" s="476"/>
      <c r="ET40" s="476"/>
      <c r="EU40" s="476"/>
      <c r="EV40" s="476"/>
      <c r="EW40" s="476"/>
      <c r="EX40" s="476"/>
      <c r="EY40" s="476"/>
      <c r="EZ40" s="476"/>
      <c r="FA40" s="462"/>
      <c r="FB40" s="462"/>
    </row>
    <row r="41" spans="1:158" ht="16.5" customHeight="1">
      <c r="A41" s="520" t="s">
        <v>413</v>
      </c>
      <c r="B41" s="260">
        <v>31</v>
      </c>
      <c r="C41" s="260">
        <v>110</v>
      </c>
      <c r="D41" s="260">
        <v>57</v>
      </c>
      <c r="E41" s="260">
        <v>59</v>
      </c>
      <c r="F41" s="260">
        <v>61</v>
      </c>
      <c r="G41" s="260">
        <v>150</v>
      </c>
      <c r="H41" s="260">
        <v>529</v>
      </c>
      <c r="I41" s="262">
        <v>0</v>
      </c>
      <c r="J41" s="260">
        <v>11</v>
      </c>
      <c r="K41" s="260">
        <v>129</v>
      </c>
      <c r="L41" s="260">
        <v>236</v>
      </c>
      <c r="M41" s="260">
        <v>54</v>
      </c>
      <c r="N41" s="520" t="s">
        <v>413</v>
      </c>
      <c r="O41" s="263">
        <v>22</v>
      </c>
      <c r="P41" s="263">
        <v>86</v>
      </c>
      <c r="Q41" s="263">
        <v>63</v>
      </c>
      <c r="R41" s="263">
        <v>46</v>
      </c>
      <c r="S41" s="263">
        <v>28</v>
      </c>
      <c r="T41" s="262">
        <v>0</v>
      </c>
      <c r="U41" s="263">
        <v>13</v>
      </c>
      <c r="V41" s="263">
        <v>17</v>
      </c>
      <c r="W41" s="263">
        <v>6</v>
      </c>
      <c r="X41" s="263">
        <v>14</v>
      </c>
      <c r="Y41" s="263">
        <v>28</v>
      </c>
      <c r="Z41" s="263">
        <v>21</v>
      </c>
      <c r="AA41" s="520" t="s">
        <v>413</v>
      </c>
      <c r="AB41" s="265">
        <v>122</v>
      </c>
      <c r="AC41" s="265">
        <v>27</v>
      </c>
      <c r="AD41" s="265">
        <v>138</v>
      </c>
      <c r="AE41" s="265">
        <v>206</v>
      </c>
      <c r="AF41" s="265">
        <v>33</v>
      </c>
      <c r="AG41" s="265">
        <v>65</v>
      </c>
      <c r="AH41" s="265">
        <v>105</v>
      </c>
      <c r="AI41" s="265">
        <v>11</v>
      </c>
      <c r="AJ41" s="265">
        <v>31</v>
      </c>
      <c r="AK41" s="265">
        <v>17</v>
      </c>
      <c r="AL41" s="265">
        <v>60</v>
      </c>
      <c r="AM41" s="265">
        <v>15</v>
      </c>
      <c r="AN41" s="520" t="s">
        <v>413</v>
      </c>
      <c r="AO41" s="265">
        <v>8</v>
      </c>
      <c r="AP41" s="265">
        <v>19</v>
      </c>
      <c r="AQ41" s="265">
        <v>24</v>
      </c>
      <c r="AR41" s="265">
        <v>24</v>
      </c>
      <c r="AS41" s="266">
        <v>26</v>
      </c>
      <c r="AT41" s="268">
        <v>16</v>
      </c>
      <c r="AU41" s="268">
        <v>6</v>
      </c>
      <c r="AV41" s="262">
        <v>0</v>
      </c>
      <c r="AW41" s="266">
        <v>9</v>
      </c>
      <c r="AX41" s="266">
        <v>45</v>
      </c>
      <c r="AY41" s="266">
        <v>25</v>
      </c>
      <c r="AZ41" s="266">
        <v>10</v>
      </c>
      <c r="BA41" s="520" t="s">
        <v>413</v>
      </c>
      <c r="BB41" s="489">
        <v>24</v>
      </c>
      <c r="BC41" s="486">
        <v>30</v>
      </c>
      <c r="BD41" s="486">
        <v>31</v>
      </c>
      <c r="BE41" s="486">
        <v>61</v>
      </c>
      <c r="BF41" s="486">
        <v>39</v>
      </c>
      <c r="BG41" s="486">
        <v>83</v>
      </c>
      <c r="BH41" s="486">
        <v>78</v>
      </c>
      <c r="BI41" s="486">
        <v>100</v>
      </c>
      <c r="BJ41" s="689">
        <v>4</v>
      </c>
      <c r="BK41" s="267">
        <f t="shared" si="11"/>
        <v>450</v>
      </c>
      <c r="BL41" s="268"/>
      <c r="BM41" s="268"/>
      <c r="BN41" s="520" t="s">
        <v>413</v>
      </c>
      <c r="BO41" s="260">
        <v>25</v>
      </c>
      <c r="BP41" s="260">
        <v>23</v>
      </c>
      <c r="BQ41" s="260">
        <v>38</v>
      </c>
      <c r="BR41" s="260">
        <v>77</v>
      </c>
      <c r="BS41" s="260">
        <v>51</v>
      </c>
      <c r="BT41" s="260">
        <v>125</v>
      </c>
      <c r="BU41" s="260">
        <v>154</v>
      </c>
      <c r="BV41" s="260">
        <v>36</v>
      </c>
      <c r="BW41" s="260">
        <v>57</v>
      </c>
      <c r="BX41" s="260">
        <v>99</v>
      </c>
      <c r="BY41" s="260">
        <v>83</v>
      </c>
      <c r="BZ41" s="260">
        <v>97</v>
      </c>
      <c r="CA41" s="520" t="s">
        <v>413</v>
      </c>
      <c r="CB41" s="493" t="s">
        <v>845</v>
      </c>
      <c r="CC41" s="265">
        <v>88</v>
      </c>
      <c r="CD41" s="265">
        <v>44</v>
      </c>
      <c r="CE41" s="265">
        <v>80</v>
      </c>
      <c r="CF41" s="265">
        <v>39</v>
      </c>
      <c r="CG41" s="265">
        <v>61</v>
      </c>
      <c r="CH41" s="265">
        <v>9</v>
      </c>
      <c r="CI41" s="265">
        <v>82</v>
      </c>
      <c r="CJ41" s="265">
        <v>54</v>
      </c>
      <c r="CK41" s="265">
        <v>71</v>
      </c>
      <c r="CL41" s="265">
        <v>42</v>
      </c>
      <c r="CM41" s="265">
        <v>35</v>
      </c>
      <c r="CN41" s="520" t="s">
        <v>413</v>
      </c>
      <c r="CO41" s="265">
        <v>13</v>
      </c>
      <c r="CP41" s="265">
        <v>101</v>
      </c>
      <c r="CQ41" s="265">
        <v>20</v>
      </c>
      <c r="CR41" s="265">
        <v>101</v>
      </c>
      <c r="CS41" s="265">
        <v>18</v>
      </c>
      <c r="CT41" s="265">
        <v>22</v>
      </c>
      <c r="CU41" s="265">
        <v>27</v>
      </c>
      <c r="CV41" s="692">
        <v>48</v>
      </c>
      <c r="CW41" s="495">
        <f t="shared" si="12"/>
        <v>1598</v>
      </c>
      <c r="CX41" s="266"/>
      <c r="CY41" s="266"/>
      <c r="CZ41" s="266"/>
      <c r="DA41" s="520" t="s">
        <v>413</v>
      </c>
      <c r="DB41" s="486">
        <v>39</v>
      </c>
      <c r="DC41" s="486">
        <v>2</v>
      </c>
      <c r="DD41" s="486">
        <v>11</v>
      </c>
      <c r="DE41" s="486">
        <v>73</v>
      </c>
      <c r="DF41" s="486">
        <v>18</v>
      </c>
      <c r="DG41" s="486">
        <v>55</v>
      </c>
      <c r="DH41" s="486">
        <v>18</v>
      </c>
      <c r="DI41" s="689">
        <v>29</v>
      </c>
      <c r="DJ41" s="503">
        <f t="shared" si="13"/>
        <v>245</v>
      </c>
      <c r="DK41" s="501"/>
      <c r="DL41" s="531"/>
      <c r="DM41" s="531"/>
      <c r="DN41" s="520" t="s">
        <v>413</v>
      </c>
      <c r="DO41" s="486">
        <v>2</v>
      </c>
      <c r="DP41" s="684">
        <v>0</v>
      </c>
      <c r="DQ41" s="495">
        <f t="shared" si="5"/>
        <v>380</v>
      </c>
      <c r="DR41" s="266"/>
      <c r="DS41" s="266"/>
      <c r="DT41" s="266"/>
      <c r="DU41" s="266"/>
      <c r="DV41" s="266"/>
      <c r="DW41" s="270"/>
      <c r="DX41" s="266"/>
      <c r="DY41" s="266"/>
      <c r="DZ41" s="266"/>
      <c r="EA41" s="520" t="s">
        <v>408</v>
      </c>
      <c r="EB41" s="265">
        <f t="shared" si="20"/>
        <v>3858</v>
      </c>
      <c r="EC41" s="266">
        <f t="shared" si="21"/>
        <v>1494</v>
      </c>
      <c r="ED41" s="266">
        <f t="shared" si="22"/>
        <v>382</v>
      </c>
      <c r="EE41" s="268">
        <f t="shared" si="23"/>
        <v>2379</v>
      </c>
      <c r="EF41" s="266">
        <f t="shared" si="24"/>
        <v>1483</v>
      </c>
      <c r="EG41" s="266">
        <f t="shared" si="25"/>
        <v>145</v>
      </c>
      <c r="EH41" s="266">
        <f t="shared" si="26"/>
        <v>190</v>
      </c>
      <c r="EI41" s="266">
        <f t="shared" si="27"/>
        <v>351</v>
      </c>
      <c r="EJ41" s="266">
        <f t="shared" si="28"/>
        <v>575</v>
      </c>
      <c r="EK41" s="917">
        <f t="shared" si="10"/>
        <v>10857</v>
      </c>
      <c r="EL41" s="918"/>
      <c r="EM41" s="538"/>
      <c r="EN41" s="464"/>
      <c r="EO41" s="470"/>
      <c r="EP41" s="470"/>
      <c r="EQ41" s="470"/>
      <c r="ER41" s="475"/>
      <c r="ES41" s="476"/>
      <c r="ET41" s="476"/>
      <c r="EU41" s="476"/>
      <c r="EV41" s="476"/>
      <c r="EW41" s="476"/>
      <c r="EX41" s="476"/>
      <c r="EY41" s="476"/>
      <c r="EZ41" s="476"/>
      <c r="FA41" s="462"/>
      <c r="FB41" s="462"/>
    </row>
    <row r="42" spans="1:158" ht="16.5" customHeight="1">
      <c r="A42" s="520" t="s">
        <v>419</v>
      </c>
      <c r="B42" s="260">
        <v>47</v>
      </c>
      <c r="C42" s="260">
        <v>131</v>
      </c>
      <c r="D42" s="260">
        <v>69</v>
      </c>
      <c r="E42" s="260">
        <v>68</v>
      </c>
      <c r="F42" s="260">
        <v>59</v>
      </c>
      <c r="G42" s="260">
        <v>135</v>
      </c>
      <c r="H42" s="260">
        <v>584</v>
      </c>
      <c r="I42" s="262">
        <v>0</v>
      </c>
      <c r="J42" s="260">
        <v>9</v>
      </c>
      <c r="K42" s="260">
        <v>102</v>
      </c>
      <c r="L42" s="260">
        <v>206</v>
      </c>
      <c r="M42" s="260">
        <v>68</v>
      </c>
      <c r="N42" s="520" t="s">
        <v>419</v>
      </c>
      <c r="O42" s="263">
        <v>17</v>
      </c>
      <c r="P42" s="263">
        <v>38</v>
      </c>
      <c r="Q42" s="263">
        <v>29</v>
      </c>
      <c r="R42" s="263">
        <v>25</v>
      </c>
      <c r="S42" s="263">
        <v>62</v>
      </c>
      <c r="T42" s="262">
        <v>0</v>
      </c>
      <c r="U42" s="263">
        <v>9</v>
      </c>
      <c r="V42" s="263">
        <v>8</v>
      </c>
      <c r="W42" s="263">
        <v>3</v>
      </c>
      <c r="X42" s="263">
        <v>10</v>
      </c>
      <c r="Y42" s="263">
        <v>23</v>
      </c>
      <c r="Z42" s="263">
        <v>13</v>
      </c>
      <c r="AA42" s="520" t="s">
        <v>419</v>
      </c>
      <c r="AB42" s="265">
        <v>115</v>
      </c>
      <c r="AC42" s="265">
        <v>31</v>
      </c>
      <c r="AD42" s="265">
        <v>214</v>
      </c>
      <c r="AE42" s="265">
        <v>253</v>
      </c>
      <c r="AF42" s="265">
        <v>41</v>
      </c>
      <c r="AG42" s="265">
        <v>81</v>
      </c>
      <c r="AH42" s="265">
        <v>81</v>
      </c>
      <c r="AI42" s="265">
        <v>28</v>
      </c>
      <c r="AJ42" s="265">
        <v>40</v>
      </c>
      <c r="AK42" s="265">
        <v>9</v>
      </c>
      <c r="AL42" s="265">
        <v>73</v>
      </c>
      <c r="AM42" s="265">
        <v>17</v>
      </c>
      <c r="AN42" s="520" t="s">
        <v>419</v>
      </c>
      <c r="AO42" s="265">
        <v>6</v>
      </c>
      <c r="AP42" s="265">
        <v>20</v>
      </c>
      <c r="AQ42" s="265">
        <v>33</v>
      </c>
      <c r="AR42" s="265">
        <v>33</v>
      </c>
      <c r="AS42" s="266">
        <v>27</v>
      </c>
      <c r="AT42" s="268">
        <v>24</v>
      </c>
      <c r="AU42" s="268">
        <v>8</v>
      </c>
      <c r="AV42" s="262">
        <v>0</v>
      </c>
      <c r="AW42" s="266">
        <v>21</v>
      </c>
      <c r="AX42" s="266">
        <v>31</v>
      </c>
      <c r="AY42" s="266">
        <v>21</v>
      </c>
      <c r="AZ42" s="266">
        <v>16</v>
      </c>
      <c r="BA42" s="520" t="s">
        <v>419</v>
      </c>
      <c r="BB42" s="489">
        <v>36</v>
      </c>
      <c r="BC42" s="486">
        <v>48</v>
      </c>
      <c r="BD42" s="486">
        <v>74</v>
      </c>
      <c r="BE42" s="486">
        <v>63</v>
      </c>
      <c r="BF42" s="486">
        <v>70</v>
      </c>
      <c r="BG42" s="486">
        <v>111</v>
      </c>
      <c r="BH42" s="486">
        <v>96</v>
      </c>
      <c r="BI42" s="486">
        <v>92</v>
      </c>
      <c r="BJ42" s="688">
        <v>2</v>
      </c>
      <c r="BK42" s="267">
        <f t="shared" si="11"/>
        <v>592</v>
      </c>
      <c r="BL42" s="268"/>
      <c r="BM42" s="268"/>
      <c r="BN42" s="520" t="s">
        <v>419</v>
      </c>
      <c r="BO42" s="260">
        <v>24</v>
      </c>
      <c r="BP42" s="260">
        <v>18</v>
      </c>
      <c r="BQ42" s="260">
        <v>84</v>
      </c>
      <c r="BR42" s="260">
        <v>87</v>
      </c>
      <c r="BS42" s="260">
        <v>46</v>
      </c>
      <c r="BT42" s="260">
        <v>85</v>
      </c>
      <c r="BU42" s="260">
        <v>132</v>
      </c>
      <c r="BV42" s="260">
        <v>17</v>
      </c>
      <c r="BW42" s="260">
        <v>36</v>
      </c>
      <c r="BX42" s="260">
        <v>66</v>
      </c>
      <c r="BY42" s="260">
        <v>30</v>
      </c>
      <c r="BZ42" s="260">
        <v>46</v>
      </c>
      <c r="CA42" s="520" t="s">
        <v>419</v>
      </c>
      <c r="CB42" s="493" t="s">
        <v>845</v>
      </c>
      <c r="CC42" s="265">
        <v>69</v>
      </c>
      <c r="CD42" s="265">
        <v>31</v>
      </c>
      <c r="CE42" s="265">
        <v>99</v>
      </c>
      <c r="CF42" s="265">
        <v>41</v>
      </c>
      <c r="CG42" s="265">
        <v>70</v>
      </c>
      <c r="CH42" s="265">
        <v>12</v>
      </c>
      <c r="CI42" s="265">
        <v>55</v>
      </c>
      <c r="CJ42" s="265">
        <v>50</v>
      </c>
      <c r="CK42" s="265">
        <v>83</v>
      </c>
      <c r="CL42" s="265">
        <v>47</v>
      </c>
      <c r="CM42" s="265">
        <v>33</v>
      </c>
      <c r="CN42" s="520" t="s">
        <v>419</v>
      </c>
      <c r="CO42" s="265">
        <v>16</v>
      </c>
      <c r="CP42" s="265">
        <v>94</v>
      </c>
      <c r="CQ42" s="265">
        <v>26</v>
      </c>
      <c r="CR42" s="265">
        <v>97</v>
      </c>
      <c r="CS42" s="265">
        <v>25</v>
      </c>
      <c r="CT42" s="265">
        <v>31</v>
      </c>
      <c r="CU42" s="265">
        <v>33</v>
      </c>
      <c r="CV42" s="692">
        <v>41</v>
      </c>
      <c r="CW42" s="495">
        <f t="shared" si="12"/>
        <v>1720</v>
      </c>
      <c r="CX42" s="266"/>
      <c r="CY42" s="266"/>
      <c r="CZ42" s="266"/>
      <c r="DA42" s="520" t="s">
        <v>419</v>
      </c>
      <c r="DB42" s="486">
        <v>60</v>
      </c>
      <c r="DC42" s="486">
        <v>4</v>
      </c>
      <c r="DD42" s="486">
        <v>15</v>
      </c>
      <c r="DE42" s="486">
        <v>68</v>
      </c>
      <c r="DF42" s="486">
        <v>35</v>
      </c>
      <c r="DG42" s="486">
        <v>59</v>
      </c>
      <c r="DH42" s="486">
        <v>24</v>
      </c>
      <c r="DI42" s="689">
        <v>41</v>
      </c>
      <c r="DJ42" s="503">
        <f t="shared" si="13"/>
        <v>306</v>
      </c>
      <c r="DK42" s="501"/>
      <c r="DL42" s="531"/>
      <c r="DM42" s="531"/>
      <c r="DN42" s="520" t="s">
        <v>419</v>
      </c>
      <c r="DO42" s="486">
        <v>3</v>
      </c>
      <c r="DP42" s="684">
        <v>0</v>
      </c>
      <c r="DQ42" s="495">
        <f t="shared" si="5"/>
        <v>473</v>
      </c>
      <c r="DR42" s="266"/>
      <c r="DS42" s="266"/>
      <c r="DT42" s="266"/>
      <c r="DU42" s="266"/>
      <c r="DV42" s="266"/>
      <c r="DW42" s="266"/>
      <c r="DX42" s="266"/>
      <c r="DY42" s="266"/>
      <c r="DZ42" s="266"/>
      <c r="EA42" s="520" t="s">
        <v>413</v>
      </c>
      <c r="EB42" s="265">
        <f t="shared" si="20"/>
        <v>3032</v>
      </c>
      <c r="EC42" s="266">
        <f t="shared" si="21"/>
        <v>1377</v>
      </c>
      <c r="ED42" s="266">
        <f t="shared" si="22"/>
        <v>450</v>
      </c>
      <c r="EE42" s="268">
        <f t="shared" si="23"/>
        <v>2233</v>
      </c>
      <c r="EF42" s="266">
        <f t="shared" si="24"/>
        <v>1598</v>
      </c>
      <c r="EG42" s="266">
        <f t="shared" si="25"/>
        <v>184</v>
      </c>
      <c r="EH42" s="266">
        <f t="shared" si="26"/>
        <v>245</v>
      </c>
      <c r="EI42" s="266">
        <f t="shared" si="27"/>
        <v>380</v>
      </c>
      <c r="EJ42" s="266">
        <f t="shared" si="28"/>
        <v>633</v>
      </c>
      <c r="EK42" s="917">
        <f t="shared" si="10"/>
        <v>10132</v>
      </c>
      <c r="EL42" s="918"/>
      <c r="EM42" s="538"/>
      <c r="EN42" s="464"/>
      <c r="EO42" s="470"/>
      <c r="EP42" s="470"/>
      <c r="EQ42" s="470"/>
      <c r="ER42" s="475"/>
      <c r="ES42" s="470"/>
      <c r="ET42" s="476"/>
      <c r="EU42" s="476"/>
      <c r="EV42" s="476"/>
      <c r="EW42" s="476"/>
      <c r="EX42" s="476"/>
      <c r="EY42" s="476"/>
      <c r="EZ42" s="476"/>
      <c r="FA42" s="462"/>
      <c r="FB42" s="462"/>
    </row>
    <row r="43" spans="1:158" ht="16.5" customHeight="1">
      <c r="A43" s="520" t="s">
        <v>397</v>
      </c>
      <c r="B43" s="260">
        <v>51</v>
      </c>
      <c r="C43" s="260">
        <v>149</v>
      </c>
      <c r="D43" s="260">
        <v>58</v>
      </c>
      <c r="E43" s="260">
        <v>74</v>
      </c>
      <c r="F43" s="260">
        <v>81</v>
      </c>
      <c r="G43" s="260">
        <v>157</v>
      </c>
      <c r="H43" s="260">
        <v>609</v>
      </c>
      <c r="I43" s="262">
        <v>0</v>
      </c>
      <c r="J43" s="260">
        <v>2</v>
      </c>
      <c r="K43" s="260">
        <v>139</v>
      </c>
      <c r="L43" s="260">
        <v>256</v>
      </c>
      <c r="M43" s="260">
        <v>104</v>
      </c>
      <c r="N43" s="520" t="s">
        <v>397</v>
      </c>
      <c r="O43" s="263">
        <v>11</v>
      </c>
      <c r="P43" s="263">
        <v>38</v>
      </c>
      <c r="Q43" s="263">
        <v>36</v>
      </c>
      <c r="R43" s="263">
        <v>20</v>
      </c>
      <c r="S43" s="263">
        <v>30</v>
      </c>
      <c r="T43" s="262">
        <v>0</v>
      </c>
      <c r="U43" s="263">
        <v>14</v>
      </c>
      <c r="V43" s="263">
        <v>8</v>
      </c>
      <c r="W43" s="263">
        <v>2</v>
      </c>
      <c r="X43" s="263">
        <v>3</v>
      </c>
      <c r="Y43" s="263">
        <v>26</v>
      </c>
      <c r="Z43" s="263">
        <v>9</v>
      </c>
      <c r="AA43" s="520" t="s">
        <v>397</v>
      </c>
      <c r="AB43" s="265">
        <v>173</v>
      </c>
      <c r="AC43" s="265">
        <v>40</v>
      </c>
      <c r="AD43" s="265">
        <v>236</v>
      </c>
      <c r="AE43" s="265">
        <v>347</v>
      </c>
      <c r="AF43" s="265">
        <v>44</v>
      </c>
      <c r="AG43" s="265">
        <v>99</v>
      </c>
      <c r="AH43" s="265">
        <v>140</v>
      </c>
      <c r="AI43" s="265">
        <v>37</v>
      </c>
      <c r="AJ43" s="265">
        <v>67</v>
      </c>
      <c r="AK43" s="265">
        <v>36</v>
      </c>
      <c r="AL43" s="265">
        <v>113</v>
      </c>
      <c r="AM43" s="265">
        <v>33</v>
      </c>
      <c r="AN43" s="520" t="s">
        <v>397</v>
      </c>
      <c r="AO43" s="265">
        <v>16</v>
      </c>
      <c r="AP43" s="265">
        <v>35</v>
      </c>
      <c r="AQ43" s="265">
        <v>42</v>
      </c>
      <c r="AR43" s="265">
        <v>39</v>
      </c>
      <c r="AS43" s="266">
        <v>35</v>
      </c>
      <c r="AT43" s="268">
        <v>49</v>
      </c>
      <c r="AU43" s="268">
        <v>17</v>
      </c>
      <c r="AV43" s="262">
        <v>0</v>
      </c>
      <c r="AW43" s="266">
        <v>23</v>
      </c>
      <c r="AX43" s="266">
        <v>54</v>
      </c>
      <c r="AY43" s="266">
        <v>24</v>
      </c>
      <c r="AZ43" s="266">
        <v>21</v>
      </c>
      <c r="BA43" s="520" t="s">
        <v>397</v>
      </c>
      <c r="BB43" s="489">
        <v>39</v>
      </c>
      <c r="BC43" s="486">
        <v>55</v>
      </c>
      <c r="BD43" s="486">
        <v>69</v>
      </c>
      <c r="BE43" s="486">
        <v>106</v>
      </c>
      <c r="BF43" s="486">
        <v>76</v>
      </c>
      <c r="BG43" s="486">
        <v>127</v>
      </c>
      <c r="BH43" s="486">
        <v>130</v>
      </c>
      <c r="BI43" s="486">
        <v>87</v>
      </c>
      <c r="BJ43" s="684">
        <v>0</v>
      </c>
      <c r="BK43" s="267">
        <f t="shared" si="11"/>
        <v>689</v>
      </c>
      <c r="BL43" s="268"/>
      <c r="BM43" s="268"/>
      <c r="BN43" s="520" t="s">
        <v>397</v>
      </c>
      <c r="BO43" s="260">
        <v>24</v>
      </c>
      <c r="BP43" s="260">
        <v>23</v>
      </c>
      <c r="BQ43" s="260">
        <v>85</v>
      </c>
      <c r="BR43" s="260">
        <v>40</v>
      </c>
      <c r="BS43" s="260">
        <v>25</v>
      </c>
      <c r="BT43" s="260">
        <v>61</v>
      </c>
      <c r="BU43" s="260">
        <v>93</v>
      </c>
      <c r="BV43" s="260">
        <v>8</v>
      </c>
      <c r="BW43" s="260">
        <v>22</v>
      </c>
      <c r="BX43" s="260">
        <v>40</v>
      </c>
      <c r="BY43" s="260">
        <v>17</v>
      </c>
      <c r="BZ43" s="260">
        <v>40</v>
      </c>
      <c r="CA43" s="520" t="s">
        <v>397</v>
      </c>
      <c r="CB43" s="493" t="s">
        <v>845</v>
      </c>
      <c r="CC43" s="265">
        <v>46</v>
      </c>
      <c r="CD43" s="265">
        <v>26</v>
      </c>
      <c r="CE43" s="265">
        <v>142</v>
      </c>
      <c r="CF43" s="265">
        <v>40</v>
      </c>
      <c r="CG43" s="265">
        <v>105</v>
      </c>
      <c r="CH43" s="265">
        <v>9</v>
      </c>
      <c r="CI43" s="265">
        <v>40</v>
      </c>
      <c r="CJ43" s="265">
        <v>65</v>
      </c>
      <c r="CK43" s="265">
        <v>111</v>
      </c>
      <c r="CL43" s="265">
        <v>50</v>
      </c>
      <c r="CM43" s="265">
        <v>84</v>
      </c>
      <c r="CN43" s="520" t="s">
        <v>397</v>
      </c>
      <c r="CO43" s="265">
        <v>18</v>
      </c>
      <c r="CP43" s="265">
        <v>75</v>
      </c>
      <c r="CQ43" s="265">
        <v>25</v>
      </c>
      <c r="CR43" s="265">
        <v>57</v>
      </c>
      <c r="CS43" s="265">
        <v>33</v>
      </c>
      <c r="CT43" s="265">
        <v>37</v>
      </c>
      <c r="CU43" s="265">
        <v>67</v>
      </c>
      <c r="CV43" s="692">
        <v>59</v>
      </c>
      <c r="CW43" s="495">
        <f t="shared" si="12"/>
        <v>2014</v>
      </c>
      <c r="CX43" s="266"/>
      <c r="CY43" s="266"/>
      <c r="CZ43" s="266"/>
      <c r="DA43" s="520" t="s">
        <v>397</v>
      </c>
      <c r="DB43" s="486">
        <v>55</v>
      </c>
      <c r="DC43" s="486">
        <v>6</v>
      </c>
      <c r="DD43" s="486">
        <v>27</v>
      </c>
      <c r="DE43" s="486">
        <v>79</v>
      </c>
      <c r="DF43" s="486">
        <v>24</v>
      </c>
      <c r="DG43" s="486">
        <v>67</v>
      </c>
      <c r="DH43" s="486">
        <v>20</v>
      </c>
      <c r="DI43" s="689">
        <v>45</v>
      </c>
      <c r="DJ43" s="503">
        <f t="shared" si="13"/>
        <v>323</v>
      </c>
      <c r="DK43" s="501"/>
      <c r="DL43" s="531"/>
      <c r="DM43" s="531"/>
      <c r="DN43" s="520" t="s">
        <v>397</v>
      </c>
      <c r="DO43" s="486">
        <v>1</v>
      </c>
      <c r="DP43" s="684">
        <v>0</v>
      </c>
      <c r="DQ43" s="495">
        <f t="shared" si="5"/>
        <v>606</v>
      </c>
      <c r="DR43" s="266"/>
      <c r="DS43" s="266"/>
      <c r="DT43" s="266"/>
      <c r="DU43" s="266"/>
      <c r="DV43" s="266"/>
      <c r="DW43" s="270"/>
      <c r="DX43" s="266"/>
      <c r="DY43" s="266"/>
      <c r="DZ43" s="266"/>
      <c r="EA43" s="720" t="s">
        <v>854</v>
      </c>
      <c r="EB43" s="721">
        <f>SUM(EB33:EB42)</f>
        <v>57945</v>
      </c>
      <c r="EC43" s="721">
        <f t="shared" ref="EC43:EJ43" si="29">SUM(EC33:EC42)</f>
        <v>17314</v>
      </c>
      <c r="ED43" s="721">
        <f t="shared" si="29"/>
        <v>2965</v>
      </c>
      <c r="EE43" s="721">
        <f t="shared" si="29"/>
        <v>17956</v>
      </c>
      <c r="EF43" s="721">
        <f t="shared" si="29"/>
        <v>13167</v>
      </c>
      <c r="EG43" s="721">
        <f t="shared" si="29"/>
        <v>1040</v>
      </c>
      <c r="EH43" s="721">
        <f t="shared" si="29"/>
        <v>1209</v>
      </c>
      <c r="EI43" s="721">
        <f t="shared" si="29"/>
        <v>2459</v>
      </c>
      <c r="EJ43" s="721">
        <f t="shared" si="29"/>
        <v>4196</v>
      </c>
      <c r="EK43" s="1029">
        <f>SUM(EK33:EK42)</f>
        <v>118251</v>
      </c>
      <c r="EL43" s="923"/>
      <c r="EM43" s="538"/>
      <c r="EN43" s="464"/>
      <c r="EO43" s="470"/>
      <c r="EP43" s="470"/>
      <c r="EQ43" s="470"/>
      <c r="ER43" s="475"/>
      <c r="ES43" s="476"/>
      <c r="ET43" s="476"/>
      <c r="EU43" s="476"/>
      <c r="EV43" s="476"/>
      <c r="EW43" s="476"/>
      <c r="EX43" s="476"/>
      <c r="EY43" s="476"/>
      <c r="EZ43" s="476"/>
      <c r="FA43" s="462"/>
      <c r="FB43" s="462"/>
    </row>
    <row r="44" spans="1:158" ht="16.5" customHeight="1">
      <c r="A44" s="520" t="s">
        <v>400</v>
      </c>
      <c r="B44" s="260">
        <v>35</v>
      </c>
      <c r="C44" s="260">
        <v>93</v>
      </c>
      <c r="D44" s="260">
        <v>96</v>
      </c>
      <c r="E44" s="260">
        <v>63</v>
      </c>
      <c r="F44" s="260">
        <v>72</v>
      </c>
      <c r="G44" s="260">
        <v>88</v>
      </c>
      <c r="H44" s="260">
        <v>492</v>
      </c>
      <c r="I44" s="262">
        <v>0</v>
      </c>
      <c r="J44" s="260">
        <v>3</v>
      </c>
      <c r="K44" s="260">
        <v>73</v>
      </c>
      <c r="L44" s="260">
        <v>190</v>
      </c>
      <c r="M44" s="260">
        <v>92</v>
      </c>
      <c r="N44" s="520" t="s">
        <v>400</v>
      </c>
      <c r="O44" s="263">
        <v>8</v>
      </c>
      <c r="P44" s="263">
        <v>19</v>
      </c>
      <c r="Q44" s="263">
        <v>11</v>
      </c>
      <c r="R44" s="263">
        <v>17</v>
      </c>
      <c r="S44" s="263">
        <v>29</v>
      </c>
      <c r="T44" s="262">
        <v>0</v>
      </c>
      <c r="U44" s="263">
        <v>5</v>
      </c>
      <c r="V44" s="263">
        <v>7</v>
      </c>
      <c r="W44" s="263">
        <v>2</v>
      </c>
      <c r="X44" s="262">
        <v>3</v>
      </c>
      <c r="Y44" s="263">
        <v>16</v>
      </c>
      <c r="Z44" s="263">
        <v>11</v>
      </c>
      <c r="AA44" s="520" t="s">
        <v>400</v>
      </c>
      <c r="AB44" s="265">
        <v>120</v>
      </c>
      <c r="AC44" s="265">
        <v>24</v>
      </c>
      <c r="AD44" s="265">
        <v>147</v>
      </c>
      <c r="AE44" s="265">
        <v>260</v>
      </c>
      <c r="AF44" s="265">
        <v>31</v>
      </c>
      <c r="AG44" s="265">
        <v>72</v>
      </c>
      <c r="AH44" s="265">
        <v>91</v>
      </c>
      <c r="AI44" s="265">
        <v>39</v>
      </c>
      <c r="AJ44" s="265">
        <v>44</v>
      </c>
      <c r="AK44" s="265">
        <v>31</v>
      </c>
      <c r="AL44" s="265">
        <v>50</v>
      </c>
      <c r="AM44" s="265">
        <v>17</v>
      </c>
      <c r="AN44" s="520" t="s">
        <v>400</v>
      </c>
      <c r="AO44" s="265">
        <v>8</v>
      </c>
      <c r="AP44" s="265">
        <v>41</v>
      </c>
      <c r="AQ44" s="265">
        <v>35</v>
      </c>
      <c r="AR44" s="265">
        <v>30</v>
      </c>
      <c r="AS44" s="266">
        <v>22</v>
      </c>
      <c r="AT44" s="268">
        <v>48</v>
      </c>
      <c r="AU44" s="268">
        <v>9</v>
      </c>
      <c r="AV44" s="262">
        <v>0</v>
      </c>
      <c r="AW44" s="266">
        <v>11</v>
      </c>
      <c r="AX44" s="266">
        <v>58</v>
      </c>
      <c r="AY44" s="266">
        <v>23</v>
      </c>
      <c r="AZ44" s="266">
        <v>14</v>
      </c>
      <c r="BA44" s="520" t="s">
        <v>400</v>
      </c>
      <c r="BB44" s="489">
        <v>25</v>
      </c>
      <c r="BC44" s="486">
        <v>48</v>
      </c>
      <c r="BD44" s="486">
        <v>43</v>
      </c>
      <c r="BE44" s="486">
        <v>77</v>
      </c>
      <c r="BF44" s="486">
        <v>69</v>
      </c>
      <c r="BG44" s="486">
        <v>95</v>
      </c>
      <c r="BH44" s="486">
        <v>102</v>
      </c>
      <c r="BI44" s="486">
        <v>62</v>
      </c>
      <c r="BJ44" s="684">
        <v>0</v>
      </c>
      <c r="BK44" s="267">
        <f t="shared" si="11"/>
        <v>521</v>
      </c>
      <c r="BL44" s="268"/>
      <c r="BM44" s="268"/>
      <c r="BN44" s="520" t="s">
        <v>400</v>
      </c>
      <c r="BO44" s="260">
        <v>32</v>
      </c>
      <c r="BP44" s="260">
        <v>15</v>
      </c>
      <c r="BQ44" s="260">
        <v>68</v>
      </c>
      <c r="BR44" s="260">
        <v>19</v>
      </c>
      <c r="BS44" s="260">
        <v>11</v>
      </c>
      <c r="BT44" s="260">
        <v>26</v>
      </c>
      <c r="BU44" s="260">
        <v>40</v>
      </c>
      <c r="BV44" s="260">
        <v>6</v>
      </c>
      <c r="BW44" s="260">
        <v>13</v>
      </c>
      <c r="BX44" s="260">
        <v>25</v>
      </c>
      <c r="BY44" s="260">
        <v>14</v>
      </c>
      <c r="BZ44" s="260">
        <v>24</v>
      </c>
      <c r="CA44" s="520" t="s">
        <v>400</v>
      </c>
      <c r="CB44" s="493" t="s">
        <v>845</v>
      </c>
      <c r="CC44" s="260">
        <v>29</v>
      </c>
      <c r="CD44" s="260">
        <v>19</v>
      </c>
      <c r="CE44" s="260">
        <v>112</v>
      </c>
      <c r="CF44" s="260">
        <v>36</v>
      </c>
      <c r="CG44" s="260">
        <v>72</v>
      </c>
      <c r="CH44" s="260">
        <v>4</v>
      </c>
      <c r="CI44" s="260">
        <v>19</v>
      </c>
      <c r="CJ44" s="265">
        <v>66</v>
      </c>
      <c r="CK44" s="265">
        <v>84</v>
      </c>
      <c r="CL44" s="265">
        <v>24</v>
      </c>
      <c r="CM44" s="265">
        <v>54</v>
      </c>
      <c r="CN44" s="520" t="s">
        <v>400</v>
      </c>
      <c r="CO44" s="265">
        <v>15</v>
      </c>
      <c r="CP44" s="265">
        <v>35</v>
      </c>
      <c r="CQ44" s="265">
        <v>22</v>
      </c>
      <c r="CR44" s="265">
        <v>13</v>
      </c>
      <c r="CS44" s="265">
        <v>18</v>
      </c>
      <c r="CT44" s="265">
        <v>23</v>
      </c>
      <c r="CU44" s="265">
        <v>49</v>
      </c>
      <c r="CV44" s="692">
        <v>52</v>
      </c>
      <c r="CW44" s="495">
        <f t="shared" si="12"/>
        <v>1508</v>
      </c>
      <c r="CX44" s="266"/>
      <c r="CY44" s="266"/>
      <c r="CZ44" s="266"/>
      <c r="DA44" s="520" t="s">
        <v>400</v>
      </c>
      <c r="DB44" s="486">
        <v>29</v>
      </c>
      <c r="DC44" s="486">
        <v>6</v>
      </c>
      <c r="DD44" s="486">
        <v>16</v>
      </c>
      <c r="DE44" s="486">
        <v>47</v>
      </c>
      <c r="DF44" s="486">
        <v>10</v>
      </c>
      <c r="DG44" s="486">
        <v>54</v>
      </c>
      <c r="DH44" s="486">
        <v>13</v>
      </c>
      <c r="DI44" s="689">
        <v>43</v>
      </c>
      <c r="DJ44" s="503">
        <f t="shared" si="13"/>
        <v>218</v>
      </c>
      <c r="DK44" s="501"/>
      <c r="DL44" s="531"/>
      <c r="DM44" s="531"/>
      <c r="DN44" s="520" t="s">
        <v>400</v>
      </c>
      <c r="DO44" s="262">
        <v>2</v>
      </c>
      <c r="DP44" s="684">
        <v>0</v>
      </c>
      <c r="DQ44" s="495">
        <f t="shared" si="5"/>
        <v>412</v>
      </c>
      <c r="DR44" s="266"/>
      <c r="DS44" s="266"/>
      <c r="DT44" s="266"/>
      <c r="DU44" s="266"/>
      <c r="DV44" s="266"/>
      <c r="DW44" s="270"/>
      <c r="DX44" s="266"/>
      <c r="DY44" s="266"/>
      <c r="DZ44" s="266"/>
      <c r="EA44" s="520" t="s">
        <v>419</v>
      </c>
      <c r="EB44" s="265">
        <f t="shared" ref="EB44:EB49" si="30">AL18</f>
        <v>2854</v>
      </c>
      <c r="EC44" s="266">
        <f t="shared" ref="EC44:EC49" si="31">BE18</f>
        <v>1563</v>
      </c>
      <c r="ED44" s="266">
        <f t="shared" ref="ED44:ED49" si="32">BK42</f>
        <v>592</v>
      </c>
      <c r="EE44" s="268">
        <f t="shared" ref="EE44:EE49" si="33">CE18</f>
        <v>2176</v>
      </c>
      <c r="EF44" s="266">
        <f t="shared" ref="EF44:EF49" si="34">CW42</f>
        <v>1720</v>
      </c>
      <c r="EG44" s="266">
        <f t="shared" ref="EG44:EG49" si="35">DF18</f>
        <v>183</v>
      </c>
      <c r="EH44" s="266">
        <f t="shared" ref="EH44:EH49" si="36">DJ42</f>
        <v>306</v>
      </c>
      <c r="EI44" s="266">
        <f t="shared" ref="EI44:EI49" si="37">DQ42</f>
        <v>473</v>
      </c>
      <c r="EJ44" s="266">
        <f t="shared" ref="EJ44:EJ49" si="38">EG18</f>
        <v>781</v>
      </c>
      <c r="EK44" s="917">
        <f t="shared" si="10"/>
        <v>10648</v>
      </c>
      <c r="EL44" s="918"/>
      <c r="EM44" s="538"/>
      <c r="EN44" s="464"/>
      <c r="EO44" s="470"/>
      <c r="EP44" s="470"/>
      <c r="EQ44" s="470"/>
      <c r="ER44" s="475"/>
      <c r="ES44" s="470"/>
      <c r="ET44" s="470"/>
      <c r="EU44" s="470"/>
      <c r="EV44" s="470"/>
      <c r="EW44" s="470"/>
      <c r="EX44" s="470"/>
      <c r="EY44" s="470"/>
      <c r="EZ44" s="470"/>
      <c r="FA44" s="462"/>
      <c r="FB44" s="462"/>
    </row>
    <row r="45" spans="1:158" ht="16.5" customHeight="1">
      <c r="A45" s="520" t="s">
        <v>403</v>
      </c>
      <c r="B45" s="260">
        <v>39</v>
      </c>
      <c r="C45" s="260">
        <v>59</v>
      </c>
      <c r="D45" s="260">
        <v>51</v>
      </c>
      <c r="E45" s="260">
        <v>36</v>
      </c>
      <c r="F45" s="260">
        <v>65</v>
      </c>
      <c r="G45" s="260">
        <v>74</v>
      </c>
      <c r="H45" s="260">
        <v>303</v>
      </c>
      <c r="I45" s="262">
        <v>0</v>
      </c>
      <c r="J45" s="260">
        <v>1</v>
      </c>
      <c r="K45" s="260">
        <v>60</v>
      </c>
      <c r="L45" s="260">
        <v>119</v>
      </c>
      <c r="M45" s="260">
        <v>42</v>
      </c>
      <c r="N45" s="520" t="s">
        <v>403</v>
      </c>
      <c r="O45" s="263">
        <v>9</v>
      </c>
      <c r="P45" s="263">
        <v>14</v>
      </c>
      <c r="Q45" s="263">
        <v>12</v>
      </c>
      <c r="R45" s="263">
        <v>11</v>
      </c>
      <c r="S45" s="263">
        <v>13</v>
      </c>
      <c r="T45" s="262">
        <v>0</v>
      </c>
      <c r="U45" s="263">
        <v>6</v>
      </c>
      <c r="V45" s="263">
        <v>3</v>
      </c>
      <c r="W45" s="262">
        <v>0</v>
      </c>
      <c r="X45" s="262">
        <v>0</v>
      </c>
      <c r="Y45" s="263">
        <v>9</v>
      </c>
      <c r="Z45" s="263">
        <v>7</v>
      </c>
      <c r="AA45" s="520" t="s">
        <v>403</v>
      </c>
      <c r="AB45" s="265">
        <v>67</v>
      </c>
      <c r="AC45" s="265">
        <v>26</v>
      </c>
      <c r="AD45" s="265">
        <v>82</v>
      </c>
      <c r="AE45" s="265">
        <v>151</v>
      </c>
      <c r="AF45" s="265">
        <v>12</v>
      </c>
      <c r="AG45" s="265">
        <v>33</v>
      </c>
      <c r="AH45" s="265">
        <v>37</v>
      </c>
      <c r="AI45" s="265">
        <v>10</v>
      </c>
      <c r="AJ45" s="265">
        <v>30</v>
      </c>
      <c r="AK45" s="265">
        <v>13</v>
      </c>
      <c r="AL45" s="265">
        <v>30</v>
      </c>
      <c r="AM45" s="265">
        <v>12</v>
      </c>
      <c r="AN45" s="520" t="s">
        <v>403</v>
      </c>
      <c r="AO45" s="265">
        <v>5</v>
      </c>
      <c r="AP45" s="265">
        <v>18</v>
      </c>
      <c r="AQ45" s="265">
        <v>17</v>
      </c>
      <c r="AR45" s="265">
        <v>12</v>
      </c>
      <c r="AS45" s="266">
        <v>23</v>
      </c>
      <c r="AT45" s="268">
        <v>19</v>
      </c>
      <c r="AU45" s="268">
        <v>12</v>
      </c>
      <c r="AV45" s="262">
        <v>0</v>
      </c>
      <c r="AW45" s="266">
        <v>6</v>
      </c>
      <c r="AX45" s="266">
        <v>34</v>
      </c>
      <c r="AY45" s="266">
        <v>12</v>
      </c>
      <c r="AZ45" s="266">
        <v>6</v>
      </c>
      <c r="BA45" s="520" t="s">
        <v>403</v>
      </c>
      <c r="BB45" s="489">
        <v>17</v>
      </c>
      <c r="BC45" s="486">
        <v>27</v>
      </c>
      <c r="BD45" s="486">
        <v>33</v>
      </c>
      <c r="BE45" s="486">
        <v>40</v>
      </c>
      <c r="BF45" s="486">
        <v>44</v>
      </c>
      <c r="BG45" s="486">
        <v>88</v>
      </c>
      <c r="BH45" s="486">
        <v>78</v>
      </c>
      <c r="BI45" s="486">
        <v>52</v>
      </c>
      <c r="BJ45" s="684">
        <v>0</v>
      </c>
      <c r="BK45" s="267">
        <f t="shared" si="11"/>
        <v>379</v>
      </c>
      <c r="BL45" s="268"/>
      <c r="BM45" s="268"/>
      <c r="BN45" s="520" t="s">
        <v>403</v>
      </c>
      <c r="BO45" s="260">
        <v>18</v>
      </c>
      <c r="BP45" s="260">
        <v>14</v>
      </c>
      <c r="BQ45" s="260">
        <v>40</v>
      </c>
      <c r="BR45" s="260">
        <v>11</v>
      </c>
      <c r="BS45" s="260">
        <v>9</v>
      </c>
      <c r="BT45" s="260">
        <v>13</v>
      </c>
      <c r="BU45" s="260">
        <v>25</v>
      </c>
      <c r="BV45" s="260">
        <v>8</v>
      </c>
      <c r="BW45" s="260">
        <v>8</v>
      </c>
      <c r="BX45" s="260">
        <v>10</v>
      </c>
      <c r="BY45" s="260">
        <v>18</v>
      </c>
      <c r="BZ45" s="260">
        <v>12</v>
      </c>
      <c r="CA45" s="520" t="s">
        <v>403</v>
      </c>
      <c r="CB45" s="493" t="s">
        <v>845</v>
      </c>
      <c r="CC45" s="260">
        <v>19</v>
      </c>
      <c r="CD45" s="260">
        <v>8</v>
      </c>
      <c r="CE45" s="260">
        <v>39</v>
      </c>
      <c r="CF45" s="260">
        <v>21</v>
      </c>
      <c r="CG45" s="260">
        <v>33</v>
      </c>
      <c r="CH45" s="260">
        <v>1</v>
      </c>
      <c r="CI45" s="260">
        <v>18</v>
      </c>
      <c r="CJ45" s="265">
        <v>38</v>
      </c>
      <c r="CK45" s="265">
        <v>45</v>
      </c>
      <c r="CL45" s="265">
        <v>10</v>
      </c>
      <c r="CM45" s="265">
        <v>30</v>
      </c>
      <c r="CN45" s="520" t="s">
        <v>403</v>
      </c>
      <c r="CO45" s="265">
        <v>7</v>
      </c>
      <c r="CP45" s="265">
        <v>23</v>
      </c>
      <c r="CQ45" s="265">
        <v>13</v>
      </c>
      <c r="CR45" s="265">
        <v>14</v>
      </c>
      <c r="CS45" s="265">
        <v>19</v>
      </c>
      <c r="CT45" s="265">
        <v>12</v>
      </c>
      <c r="CU45" s="265">
        <v>33</v>
      </c>
      <c r="CV45" s="692">
        <v>25</v>
      </c>
      <c r="CW45" s="495">
        <f t="shared" si="12"/>
        <v>877</v>
      </c>
      <c r="CX45" s="266"/>
      <c r="CY45" s="266"/>
      <c r="CZ45" s="266"/>
      <c r="DA45" s="520" t="s">
        <v>403</v>
      </c>
      <c r="DB45" s="486">
        <v>29</v>
      </c>
      <c r="DC45" s="486">
        <v>5</v>
      </c>
      <c r="DD45" s="486">
        <v>11</v>
      </c>
      <c r="DE45" s="486">
        <v>53</v>
      </c>
      <c r="DF45" s="486">
        <v>30</v>
      </c>
      <c r="DG45" s="486">
        <v>52</v>
      </c>
      <c r="DH45" s="486">
        <v>10</v>
      </c>
      <c r="DI45" s="689">
        <v>33</v>
      </c>
      <c r="DJ45" s="503">
        <f t="shared" si="13"/>
        <v>223</v>
      </c>
      <c r="DK45" s="501"/>
      <c r="DL45" s="531"/>
      <c r="DM45" s="531"/>
      <c r="DN45" s="520" t="s">
        <v>403</v>
      </c>
      <c r="DO45" s="262" t="s">
        <v>290</v>
      </c>
      <c r="DP45" s="684">
        <v>0</v>
      </c>
      <c r="DQ45" s="495">
        <f t="shared" si="5"/>
        <v>385</v>
      </c>
      <c r="DR45" s="266"/>
      <c r="DS45" s="266"/>
      <c r="DT45" s="266"/>
      <c r="DU45" s="266"/>
      <c r="DV45" s="266"/>
      <c r="DW45" s="266"/>
      <c r="DX45" s="266"/>
      <c r="DY45" s="266"/>
      <c r="DZ45" s="266"/>
      <c r="EA45" s="520" t="s">
        <v>397</v>
      </c>
      <c r="EB45" s="265">
        <f t="shared" si="30"/>
        <v>3202</v>
      </c>
      <c r="EC45" s="266">
        <f t="shared" si="31"/>
        <v>2144</v>
      </c>
      <c r="ED45" s="266">
        <f t="shared" si="32"/>
        <v>689</v>
      </c>
      <c r="EE45" s="268">
        <f t="shared" si="33"/>
        <v>2232</v>
      </c>
      <c r="EF45" s="266">
        <f t="shared" si="34"/>
        <v>2014</v>
      </c>
      <c r="EG45" s="266">
        <f t="shared" si="35"/>
        <v>228</v>
      </c>
      <c r="EH45" s="266">
        <f t="shared" si="36"/>
        <v>323</v>
      </c>
      <c r="EI45" s="266">
        <f t="shared" si="37"/>
        <v>606</v>
      </c>
      <c r="EJ45" s="266">
        <f t="shared" si="38"/>
        <v>950</v>
      </c>
      <c r="EK45" s="917">
        <f t="shared" si="10"/>
        <v>12388</v>
      </c>
      <c r="EL45" s="918"/>
      <c r="EM45" s="538"/>
      <c r="EN45" s="464"/>
      <c r="EO45" s="470"/>
      <c r="EP45" s="470"/>
      <c r="EQ45" s="470"/>
      <c r="ER45" s="475"/>
      <c r="ES45" s="470"/>
      <c r="ET45" s="470"/>
      <c r="EU45" s="470"/>
      <c r="EV45" s="470"/>
      <c r="EW45" s="470"/>
      <c r="EX45" s="470"/>
      <c r="EY45" s="470"/>
      <c r="EZ45" s="470"/>
      <c r="FA45" s="462"/>
      <c r="FB45" s="462"/>
    </row>
    <row r="46" spans="1:158" ht="16.5" customHeight="1">
      <c r="A46" s="520" t="s">
        <v>406</v>
      </c>
      <c r="B46" s="260">
        <v>17</v>
      </c>
      <c r="C46" s="260">
        <v>36</v>
      </c>
      <c r="D46" s="260">
        <v>30</v>
      </c>
      <c r="E46" s="260">
        <v>37</v>
      </c>
      <c r="F46" s="260">
        <v>25</v>
      </c>
      <c r="G46" s="260">
        <v>45</v>
      </c>
      <c r="H46" s="260">
        <v>242</v>
      </c>
      <c r="I46" s="262">
        <v>0</v>
      </c>
      <c r="J46" s="260">
        <v>3</v>
      </c>
      <c r="K46" s="260">
        <v>32</v>
      </c>
      <c r="L46" s="260">
        <v>86</v>
      </c>
      <c r="M46" s="260">
        <v>21</v>
      </c>
      <c r="N46" s="520" t="s">
        <v>406</v>
      </c>
      <c r="O46" s="263">
        <v>6</v>
      </c>
      <c r="P46" s="263">
        <v>6</v>
      </c>
      <c r="Q46" s="263">
        <v>13</v>
      </c>
      <c r="R46" s="263">
        <v>4</v>
      </c>
      <c r="S46" s="262">
        <v>6</v>
      </c>
      <c r="T46" s="262">
        <v>0</v>
      </c>
      <c r="U46" s="263">
        <v>2</v>
      </c>
      <c r="V46" s="263">
        <v>4</v>
      </c>
      <c r="W46" s="263">
        <v>3</v>
      </c>
      <c r="X46" s="262">
        <v>0</v>
      </c>
      <c r="Y46" s="262">
        <v>4</v>
      </c>
      <c r="Z46" s="263">
        <v>5</v>
      </c>
      <c r="AA46" s="520" t="s">
        <v>406</v>
      </c>
      <c r="AB46" s="265">
        <v>42</v>
      </c>
      <c r="AC46" s="265">
        <v>13</v>
      </c>
      <c r="AD46" s="265">
        <v>41</v>
      </c>
      <c r="AE46" s="265">
        <v>163</v>
      </c>
      <c r="AF46" s="265">
        <v>11</v>
      </c>
      <c r="AG46" s="265">
        <v>43</v>
      </c>
      <c r="AH46" s="265">
        <v>19</v>
      </c>
      <c r="AI46" s="265">
        <v>7</v>
      </c>
      <c r="AJ46" s="265">
        <v>10</v>
      </c>
      <c r="AK46" s="265">
        <v>5</v>
      </c>
      <c r="AL46" s="265">
        <v>16</v>
      </c>
      <c r="AM46" s="265">
        <v>8</v>
      </c>
      <c r="AN46" s="520" t="s">
        <v>406</v>
      </c>
      <c r="AO46" s="265">
        <v>2</v>
      </c>
      <c r="AP46" s="265">
        <v>9</v>
      </c>
      <c r="AQ46" s="265">
        <v>9</v>
      </c>
      <c r="AR46" s="265">
        <v>14</v>
      </c>
      <c r="AS46" s="266">
        <v>19</v>
      </c>
      <c r="AT46" s="268">
        <v>9</v>
      </c>
      <c r="AU46" s="268">
        <v>4</v>
      </c>
      <c r="AV46" s="262">
        <v>0</v>
      </c>
      <c r="AW46" s="266">
        <v>3</v>
      </c>
      <c r="AX46" s="266">
        <v>19</v>
      </c>
      <c r="AY46" s="266">
        <v>5</v>
      </c>
      <c r="AZ46" s="266">
        <v>5</v>
      </c>
      <c r="BA46" s="520" t="s">
        <v>406</v>
      </c>
      <c r="BB46" s="489">
        <v>15</v>
      </c>
      <c r="BC46" s="486">
        <v>19</v>
      </c>
      <c r="BD46" s="486">
        <v>23</v>
      </c>
      <c r="BE46" s="486">
        <v>22</v>
      </c>
      <c r="BF46" s="486">
        <v>26</v>
      </c>
      <c r="BG46" s="486">
        <v>93</v>
      </c>
      <c r="BH46" s="486">
        <v>49</v>
      </c>
      <c r="BI46" s="486">
        <v>29</v>
      </c>
      <c r="BJ46" s="684">
        <v>0</v>
      </c>
      <c r="BK46" s="267">
        <f t="shared" si="11"/>
        <v>276</v>
      </c>
      <c r="BL46" s="268"/>
      <c r="BM46" s="268"/>
      <c r="BN46" s="520" t="s">
        <v>406</v>
      </c>
      <c r="BO46" s="260">
        <v>12</v>
      </c>
      <c r="BP46" s="260">
        <v>12</v>
      </c>
      <c r="BQ46" s="260">
        <v>15</v>
      </c>
      <c r="BR46" s="260">
        <v>8</v>
      </c>
      <c r="BS46" s="260">
        <v>2</v>
      </c>
      <c r="BT46" s="260">
        <v>12</v>
      </c>
      <c r="BU46" s="260">
        <v>9</v>
      </c>
      <c r="BV46" s="262">
        <v>5</v>
      </c>
      <c r="BW46" s="260">
        <v>7</v>
      </c>
      <c r="BX46" s="260">
        <v>8</v>
      </c>
      <c r="BY46" s="260">
        <v>5</v>
      </c>
      <c r="BZ46" s="260">
        <v>6</v>
      </c>
      <c r="CA46" s="520" t="s">
        <v>406</v>
      </c>
      <c r="CB46" s="493" t="s">
        <v>845</v>
      </c>
      <c r="CC46" s="260">
        <v>10</v>
      </c>
      <c r="CD46" s="260">
        <v>6</v>
      </c>
      <c r="CE46" s="260">
        <v>23</v>
      </c>
      <c r="CF46" s="260">
        <v>8</v>
      </c>
      <c r="CG46" s="260">
        <v>15</v>
      </c>
      <c r="CH46" s="260">
        <v>2</v>
      </c>
      <c r="CI46" s="260">
        <v>9</v>
      </c>
      <c r="CJ46" s="265">
        <v>36</v>
      </c>
      <c r="CK46" s="265">
        <v>26</v>
      </c>
      <c r="CL46" s="265">
        <v>12</v>
      </c>
      <c r="CM46" s="265">
        <v>26</v>
      </c>
      <c r="CN46" s="520" t="s">
        <v>406</v>
      </c>
      <c r="CO46" s="262">
        <v>2</v>
      </c>
      <c r="CP46" s="265">
        <v>17</v>
      </c>
      <c r="CQ46" s="265">
        <v>9</v>
      </c>
      <c r="CR46" s="265">
        <v>6</v>
      </c>
      <c r="CS46" s="260" t="s">
        <v>290</v>
      </c>
      <c r="CT46" s="265">
        <v>4</v>
      </c>
      <c r="CU46" s="265">
        <v>7</v>
      </c>
      <c r="CV46" s="692">
        <v>11</v>
      </c>
      <c r="CW46" s="495">
        <f t="shared" si="12"/>
        <v>579</v>
      </c>
      <c r="CX46" s="266"/>
      <c r="CY46" s="266"/>
      <c r="CZ46" s="266"/>
      <c r="DA46" s="520" t="s">
        <v>406</v>
      </c>
      <c r="DB46" s="486">
        <v>35</v>
      </c>
      <c r="DC46" s="486">
        <v>1</v>
      </c>
      <c r="DD46" s="486">
        <v>8</v>
      </c>
      <c r="DE46" s="486">
        <v>47</v>
      </c>
      <c r="DF46" s="486">
        <v>34</v>
      </c>
      <c r="DG46" s="486">
        <v>47</v>
      </c>
      <c r="DH46" s="486">
        <v>10</v>
      </c>
      <c r="DI46" s="689">
        <v>22</v>
      </c>
      <c r="DJ46" s="503">
        <f t="shared" si="13"/>
        <v>204</v>
      </c>
      <c r="DK46" s="501"/>
      <c r="DL46" s="531"/>
      <c r="DM46" s="531"/>
      <c r="DN46" s="520" t="s">
        <v>406</v>
      </c>
      <c r="DO46" s="262" t="s">
        <v>290</v>
      </c>
      <c r="DP46" s="684">
        <v>0</v>
      </c>
      <c r="DQ46" s="495">
        <f t="shared" si="5"/>
        <v>357</v>
      </c>
      <c r="DR46" s="266"/>
      <c r="DS46" s="266"/>
      <c r="DT46" s="266"/>
      <c r="DU46" s="266"/>
      <c r="DV46" s="266"/>
      <c r="DW46" s="270"/>
      <c r="DX46" s="270"/>
      <c r="DY46" s="266"/>
      <c r="DZ46" s="270"/>
      <c r="EA46" s="520" t="s">
        <v>400</v>
      </c>
      <c r="EB46" s="265">
        <f t="shared" si="30"/>
        <v>2532</v>
      </c>
      <c r="EC46" s="266">
        <f t="shared" si="31"/>
        <v>1487</v>
      </c>
      <c r="ED46" s="266">
        <f t="shared" si="32"/>
        <v>521</v>
      </c>
      <c r="EE46" s="268">
        <f t="shared" si="33"/>
        <v>1492</v>
      </c>
      <c r="EF46" s="266">
        <f t="shared" si="34"/>
        <v>1508</v>
      </c>
      <c r="EG46" s="266">
        <f t="shared" si="35"/>
        <v>166</v>
      </c>
      <c r="EH46" s="266">
        <f t="shared" si="36"/>
        <v>218</v>
      </c>
      <c r="EI46" s="266">
        <f t="shared" si="37"/>
        <v>412</v>
      </c>
      <c r="EJ46" s="266">
        <f t="shared" si="38"/>
        <v>760</v>
      </c>
      <c r="EK46" s="917">
        <f t="shared" si="10"/>
        <v>9096</v>
      </c>
      <c r="EL46" s="918"/>
      <c r="EM46" s="538"/>
      <c r="EN46" s="464"/>
      <c r="EO46" s="470"/>
      <c r="EP46" s="470"/>
      <c r="EQ46" s="470"/>
      <c r="ER46" s="475"/>
      <c r="ES46" s="470"/>
      <c r="ET46" s="470"/>
      <c r="EU46" s="470"/>
      <c r="EV46" s="470"/>
      <c r="EW46" s="470"/>
      <c r="EX46" s="470"/>
      <c r="EY46" s="470"/>
      <c r="EZ46" s="470"/>
      <c r="FA46" s="462"/>
      <c r="FB46" s="462"/>
    </row>
    <row r="47" spans="1:158" ht="16.5" customHeight="1">
      <c r="A47" s="520" t="s">
        <v>546</v>
      </c>
      <c r="B47" s="260">
        <v>13</v>
      </c>
      <c r="C47" s="260">
        <v>28</v>
      </c>
      <c r="D47" s="260">
        <v>15</v>
      </c>
      <c r="E47" s="260">
        <v>10</v>
      </c>
      <c r="F47" s="260">
        <v>22</v>
      </c>
      <c r="G47" s="260">
        <v>38</v>
      </c>
      <c r="H47" s="260">
        <v>289</v>
      </c>
      <c r="I47" s="262">
        <v>0</v>
      </c>
      <c r="J47" s="262">
        <v>0</v>
      </c>
      <c r="K47" s="260">
        <v>15</v>
      </c>
      <c r="L47" s="260">
        <v>48</v>
      </c>
      <c r="M47" s="260">
        <v>10</v>
      </c>
      <c r="N47" s="520" t="s">
        <v>546</v>
      </c>
      <c r="O47" s="263">
        <v>1</v>
      </c>
      <c r="P47" s="263">
        <v>6</v>
      </c>
      <c r="Q47" s="262">
        <v>2</v>
      </c>
      <c r="R47" s="263">
        <v>2</v>
      </c>
      <c r="S47" s="262">
        <v>2</v>
      </c>
      <c r="T47" s="262">
        <v>0</v>
      </c>
      <c r="U47" s="263">
        <v>3</v>
      </c>
      <c r="V47" s="262">
        <v>3</v>
      </c>
      <c r="W47" s="263">
        <v>1</v>
      </c>
      <c r="X47" s="262">
        <v>1</v>
      </c>
      <c r="Y47" s="262">
        <v>1</v>
      </c>
      <c r="Z47" s="263">
        <v>1</v>
      </c>
      <c r="AA47" s="520" t="s">
        <v>546</v>
      </c>
      <c r="AB47" s="265">
        <v>24</v>
      </c>
      <c r="AC47" s="265">
        <v>6</v>
      </c>
      <c r="AD47" s="265">
        <v>18</v>
      </c>
      <c r="AE47" s="265">
        <v>141</v>
      </c>
      <c r="AF47" s="265">
        <v>4</v>
      </c>
      <c r="AG47" s="265">
        <v>25</v>
      </c>
      <c r="AH47" s="265">
        <v>7</v>
      </c>
      <c r="AI47" s="265">
        <v>2</v>
      </c>
      <c r="AJ47" s="262">
        <v>5</v>
      </c>
      <c r="AK47" s="262">
        <v>0</v>
      </c>
      <c r="AL47" s="265">
        <v>2</v>
      </c>
      <c r="AM47" s="260">
        <v>3</v>
      </c>
      <c r="AN47" s="520" t="s">
        <v>546</v>
      </c>
      <c r="AO47" s="265">
        <v>1</v>
      </c>
      <c r="AP47" s="265">
        <v>5</v>
      </c>
      <c r="AQ47" s="262">
        <v>0</v>
      </c>
      <c r="AR47" s="265">
        <v>2</v>
      </c>
      <c r="AS47" s="268">
        <v>7</v>
      </c>
      <c r="AT47" s="268">
        <v>15</v>
      </c>
      <c r="AU47" s="268">
        <v>4</v>
      </c>
      <c r="AV47" s="262">
        <v>0</v>
      </c>
      <c r="AW47" s="262">
        <v>0</v>
      </c>
      <c r="AX47" s="266">
        <v>8</v>
      </c>
      <c r="AY47" s="266">
        <v>6</v>
      </c>
      <c r="AZ47" s="262">
        <v>2</v>
      </c>
      <c r="BA47" s="520" t="s">
        <v>546</v>
      </c>
      <c r="BB47" s="489">
        <v>8</v>
      </c>
      <c r="BC47" s="486">
        <v>14</v>
      </c>
      <c r="BD47" s="486">
        <v>18</v>
      </c>
      <c r="BE47" s="486">
        <v>20</v>
      </c>
      <c r="BF47" s="486">
        <v>27</v>
      </c>
      <c r="BG47" s="486">
        <v>67</v>
      </c>
      <c r="BH47" s="486">
        <v>25</v>
      </c>
      <c r="BI47" s="486">
        <v>15</v>
      </c>
      <c r="BJ47" s="684">
        <v>0</v>
      </c>
      <c r="BK47" s="267">
        <f t="shared" si="11"/>
        <v>194</v>
      </c>
      <c r="BL47" s="268"/>
      <c r="BM47" s="268"/>
      <c r="BN47" s="520" t="s">
        <v>546</v>
      </c>
      <c r="BO47" s="260">
        <v>7</v>
      </c>
      <c r="BP47" s="260">
        <v>1</v>
      </c>
      <c r="BQ47" s="260">
        <v>12</v>
      </c>
      <c r="BR47" s="260">
        <v>2</v>
      </c>
      <c r="BS47" s="262">
        <v>0</v>
      </c>
      <c r="BT47" s="260">
        <v>2</v>
      </c>
      <c r="BU47" s="260">
        <v>6</v>
      </c>
      <c r="BV47" s="262">
        <v>0</v>
      </c>
      <c r="BW47" s="262">
        <v>4</v>
      </c>
      <c r="BX47" s="260">
        <v>1</v>
      </c>
      <c r="BY47" s="270">
        <v>2</v>
      </c>
      <c r="BZ47" s="260">
        <v>2</v>
      </c>
      <c r="CA47" s="520" t="s">
        <v>546</v>
      </c>
      <c r="CB47" s="493" t="s">
        <v>845</v>
      </c>
      <c r="CC47" s="260">
        <v>6</v>
      </c>
      <c r="CD47" s="260">
        <v>3</v>
      </c>
      <c r="CE47" s="260">
        <v>8</v>
      </c>
      <c r="CF47" s="260">
        <v>3</v>
      </c>
      <c r="CG47" s="260">
        <v>11</v>
      </c>
      <c r="CH47" s="262">
        <v>1</v>
      </c>
      <c r="CI47" s="260">
        <v>6</v>
      </c>
      <c r="CJ47" s="265">
        <v>11</v>
      </c>
      <c r="CK47" s="265">
        <v>15</v>
      </c>
      <c r="CL47" s="265">
        <v>10</v>
      </c>
      <c r="CM47" s="265">
        <v>7</v>
      </c>
      <c r="CN47" s="520" t="s">
        <v>546</v>
      </c>
      <c r="CO47" s="260" t="s">
        <v>290</v>
      </c>
      <c r="CP47" s="265">
        <v>9</v>
      </c>
      <c r="CQ47" s="265">
        <v>4</v>
      </c>
      <c r="CR47" s="265">
        <v>4</v>
      </c>
      <c r="CS47" s="265">
        <v>1</v>
      </c>
      <c r="CT47" s="265">
        <v>2</v>
      </c>
      <c r="CU47" s="265">
        <v>4</v>
      </c>
      <c r="CV47" s="692">
        <v>2</v>
      </c>
      <c r="CW47" s="495">
        <f t="shared" si="12"/>
        <v>424</v>
      </c>
      <c r="CX47" s="266"/>
      <c r="CY47" s="266"/>
      <c r="CZ47" s="266"/>
      <c r="DA47" s="520" t="s">
        <v>546</v>
      </c>
      <c r="DB47" s="486">
        <v>21</v>
      </c>
      <c r="DC47" s="260">
        <v>1</v>
      </c>
      <c r="DD47" s="486">
        <v>5</v>
      </c>
      <c r="DE47" s="486">
        <v>25</v>
      </c>
      <c r="DF47" s="486">
        <v>51</v>
      </c>
      <c r="DG47" s="486">
        <v>13</v>
      </c>
      <c r="DH47" s="486">
        <v>12</v>
      </c>
      <c r="DI47" s="689">
        <v>16</v>
      </c>
      <c r="DJ47" s="503">
        <f t="shared" si="13"/>
        <v>144</v>
      </c>
      <c r="DK47" s="501"/>
      <c r="DL47" s="531"/>
      <c r="DM47" s="531"/>
      <c r="DN47" s="520" t="s">
        <v>546</v>
      </c>
      <c r="DO47" s="262">
        <v>0</v>
      </c>
      <c r="DP47" s="684">
        <v>0</v>
      </c>
      <c r="DQ47" s="495">
        <f t="shared" si="5"/>
        <v>305</v>
      </c>
      <c r="DR47" s="266"/>
      <c r="DS47" s="266"/>
      <c r="DT47" s="266"/>
      <c r="DU47" s="266"/>
      <c r="DV47" s="266"/>
      <c r="DW47" s="270"/>
      <c r="DX47" s="266"/>
      <c r="DY47" s="270"/>
      <c r="DZ47" s="270"/>
      <c r="EA47" s="520" t="s">
        <v>403</v>
      </c>
      <c r="EB47" s="265">
        <f t="shared" si="30"/>
        <v>1705</v>
      </c>
      <c r="EC47" s="266">
        <f t="shared" si="31"/>
        <v>836</v>
      </c>
      <c r="ED47" s="266">
        <f t="shared" si="32"/>
        <v>379</v>
      </c>
      <c r="EE47" s="268">
        <f t="shared" si="33"/>
        <v>870</v>
      </c>
      <c r="EF47" s="266">
        <f t="shared" si="34"/>
        <v>877</v>
      </c>
      <c r="EG47" s="266">
        <f t="shared" si="35"/>
        <v>148</v>
      </c>
      <c r="EH47" s="266">
        <f t="shared" si="36"/>
        <v>223</v>
      </c>
      <c r="EI47" s="266">
        <f t="shared" si="37"/>
        <v>385</v>
      </c>
      <c r="EJ47" s="266">
        <f t="shared" si="38"/>
        <v>553</v>
      </c>
      <c r="EK47" s="917">
        <f t="shared" si="10"/>
        <v>5976</v>
      </c>
      <c r="EL47" s="918"/>
      <c r="EM47" s="538"/>
      <c r="EN47" s="464"/>
      <c r="EO47" s="470"/>
      <c r="EP47" s="470"/>
      <c r="EQ47" s="470"/>
      <c r="ER47" s="475"/>
      <c r="ES47" s="470"/>
      <c r="ET47" s="470"/>
      <c r="EU47" s="470"/>
      <c r="EV47" s="470"/>
      <c r="EW47" s="470"/>
      <c r="EX47" s="470"/>
      <c r="EY47" s="470"/>
      <c r="EZ47" s="470"/>
      <c r="FA47" s="462"/>
      <c r="FB47" s="462"/>
    </row>
    <row r="48" spans="1:158" ht="16.5" customHeight="1">
      <c r="A48" s="520" t="s">
        <v>547</v>
      </c>
      <c r="B48" s="262" t="s">
        <v>290</v>
      </c>
      <c r="C48" s="260">
        <v>101</v>
      </c>
      <c r="D48" s="260">
        <v>13</v>
      </c>
      <c r="E48" s="260">
        <v>101</v>
      </c>
      <c r="F48" s="260">
        <v>398</v>
      </c>
      <c r="G48" s="260">
        <v>24</v>
      </c>
      <c r="H48" s="260">
        <v>694</v>
      </c>
      <c r="I48" s="262">
        <v>0</v>
      </c>
      <c r="J48" s="260">
        <v>28</v>
      </c>
      <c r="K48" s="260">
        <v>130</v>
      </c>
      <c r="L48" s="260">
        <v>571</v>
      </c>
      <c r="M48" s="260">
        <v>47</v>
      </c>
      <c r="N48" s="520" t="s">
        <v>547</v>
      </c>
      <c r="O48" s="263">
        <v>63</v>
      </c>
      <c r="P48" s="263">
        <v>198</v>
      </c>
      <c r="Q48" s="263">
        <v>178</v>
      </c>
      <c r="R48" s="263">
        <v>82</v>
      </c>
      <c r="S48" s="262">
        <v>2</v>
      </c>
      <c r="T48" s="262">
        <v>0</v>
      </c>
      <c r="U48" s="263">
        <v>216</v>
      </c>
      <c r="V48" s="263">
        <v>351</v>
      </c>
      <c r="W48" s="263">
        <v>71</v>
      </c>
      <c r="X48" s="263">
        <v>66</v>
      </c>
      <c r="Y48" s="263">
        <v>52</v>
      </c>
      <c r="Z48" s="263">
        <v>28</v>
      </c>
      <c r="AA48" s="520" t="s">
        <v>547</v>
      </c>
      <c r="AB48" s="265">
        <v>35</v>
      </c>
      <c r="AC48" s="262">
        <v>1</v>
      </c>
      <c r="AD48" s="265">
        <v>11</v>
      </c>
      <c r="AE48" s="265">
        <v>145</v>
      </c>
      <c r="AF48" s="265">
        <v>5</v>
      </c>
      <c r="AG48" s="262">
        <v>0</v>
      </c>
      <c r="AH48" s="265">
        <v>69</v>
      </c>
      <c r="AI48" s="262">
        <v>2</v>
      </c>
      <c r="AJ48" s="262">
        <v>6</v>
      </c>
      <c r="AK48" s="265">
        <v>13</v>
      </c>
      <c r="AL48" s="265">
        <v>5</v>
      </c>
      <c r="AM48" s="260">
        <v>2</v>
      </c>
      <c r="AN48" s="520" t="s">
        <v>547</v>
      </c>
      <c r="AO48" s="265">
        <v>4</v>
      </c>
      <c r="AP48" s="262">
        <v>0</v>
      </c>
      <c r="AQ48" s="262">
        <v>11</v>
      </c>
      <c r="AR48" s="262">
        <v>6</v>
      </c>
      <c r="AS48" s="268">
        <v>11</v>
      </c>
      <c r="AT48" s="268">
        <v>13</v>
      </c>
      <c r="AU48" s="262">
        <v>0</v>
      </c>
      <c r="AV48" s="697">
        <v>0</v>
      </c>
      <c r="AW48" s="266">
        <v>3</v>
      </c>
      <c r="AX48" s="266">
        <v>8</v>
      </c>
      <c r="AY48" s="266">
        <v>11</v>
      </c>
      <c r="AZ48" s="266">
        <v>9</v>
      </c>
      <c r="BA48" s="520" t="s">
        <v>547</v>
      </c>
      <c r="BB48" s="697">
        <v>0</v>
      </c>
      <c r="BC48" s="697">
        <v>0</v>
      </c>
      <c r="BD48" s="697">
        <v>0</v>
      </c>
      <c r="BE48" s="262">
        <v>1</v>
      </c>
      <c r="BF48" s="262">
        <v>1</v>
      </c>
      <c r="BG48" s="697">
        <v>0</v>
      </c>
      <c r="BH48" s="697">
        <v>0</v>
      </c>
      <c r="BI48" s="697">
        <v>0</v>
      </c>
      <c r="BJ48" s="699">
        <v>0</v>
      </c>
      <c r="BK48" s="267">
        <f t="shared" si="11"/>
        <v>2</v>
      </c>
      <c r="BL48" s="268"/>
      <c r="BM48" s="268"/>
      <c r="BN48" s="520" t="s">
        <v>547</v>
      </c>
      <c r="BO48" s="490">
        <v>32</v>
      </c>
      <c r="BP48" s="270" t="s">
        <v>290</v>
      </c>
      <c r="BQ48" s="268">
        <v>106</v>
      </c>
      <c r="BR48" s="270" t="s">
        <v>290</v>
      </c>
      <c r="BS48" s="270" t="s">
        <v>290</v>
      </c>
      <c r="BT48" s="270">
        <v>2</v>
      </c>
      <c r="BU48" s="270">
        <v>3</v>
      </c>
      <c r="BV48" s="268">
        <v>19</v>
      </c>
      <c r="BW48" s="270" t="s">
        <v>290</v>
      </c>
      <c r="BX48" s="270" t="s">
        <v>290</v>
      </c>
      <c r="BY48" s="270" t="s">
        <v>290</v>
      </c>
      <c r="BZ48" s="270" t="s">
        <v>290</v>
      </c>
      <c r="CA48" s="520" t="s">
        <v>547</v>
      </c>
      <c r="CB48" s="493" t="s">
        <v>845</v>
      </c>
      <c r="CC48" s="262" t="s">
        <v>290</v>
      </c>
      <c r="CD48" s="262">
        <v>2</v>
      </c>
      <c r="CE48" s="260" t="s">
        <v>290</v>
      </c>
      <c r="CF48" s="262">
        <v>1</v>
      </c>
      <c r="CG48" s="262">
        <v>8</v>
      </c>
      <c r="CH48" s="262" t="s">
        <v>290</v>
      </c>
      <c r="CI48" s="262">
        <v>1</v>
      </c>
      <c r="CJ48" s="262">
        <v>11</v>
      </c>
      <c r="CK48" s="262">
        <v>2</v>
      </c>
      <c r="CL48" s="262">
        <v>1</v>
      </c>
      <c r="CM48" s="262" t="s">
        <v>290</v>
      </c>
      <c r="CN48" s="520" t="s">
        <v>547</v>
      </c>
      <c r="CO48" s="265">
        <v>14</v>
      </c>
      <c r="CP48" s="262">
        <v>1</v>
      </c>
      <c r="CQ48" s="262" t="s">
        <v>290</v>
      </c>
      <c r="CR48" s="265">
        <v>23</v>
      </c>
      <c r="CS48" s="265">
        <v>7</v>
      </c>
      <c r="CT48" s="262" t="s">
        <v>290</v>
      </c>
      <c r="CU48" s="265">
        <v>12</v>
      </c>
      <c r="CV48" s="684">
        <v>6</v>
      </c>
      <c r="CW48" s="495">
        <f t="shared" si="12"/>
        <v>488</v>
      </c>
      <c r="CX48" s="270"/>
      <c r="CY48" s="266"/>
      <c r="CZ48" s="270"/>
      <c r="DA48" s="520" t="s">
        <v>547</v>
      </c>
      <c r="DB48" s="262" t="s">
        <v>290</v>
      </c>
      <c r="DC48" s="262" t="s">
        <v>290</v>
      </c>
      <c r="DD48" s="262" t="s">
        <v>290</v>
      </c>
      <c r="DE48" s="262" t="s">
        <v>290</v>
      </c>
      <c r="DF48" s="262" t="s">
        <v>290</v>
      </c>
      <c r="DG48" s="260">
        <v>4</v>
      </c>
      <c r="DH48" s="262" t="s">
        <v>290</v>
      </c>
      <c r="DI48" s="694" t="s">
        <v>290</v>
      </c>
      <c r="DJ48" s="503">
        <f t="shared" si="13"/>
        <v>4</v>
      </c>
      <c r="DK48" s="501"/>
      <c r="DL48" s="531"/>
      <c r="DM48" s="531"/>
      <c r="DN48" s="520" t="s">
        <v>547</v>
      </c>
      <c r="DO48" s="262">
        <v>1</v>
      </c>
      <c r="DP48" s="684">
        <v>0</v>
      </c>
      <c r="DQ48" s="495">
        <f t="shared" si="5"/>
        <v>9</v>
      </c>
      <c r="DR48" s="270"/>
      <c r="DS48" s="270"/>
      <c r="DT48" s="270"/>
      <c r="DU48" s="268"/>
      <c r="DV48" s="268"/>
      <c r="DW48" s="270"/>
      <c r="DX48" s="270"/>
      <c r="DY48" s="270"/>
      <c r="DZ48" s="270"/>
      <c r="EA48" s="520" t="s">
        <v>406</v>
      </c>
      <c r="EB48" s="265">
        <f t="shared" si="30"/>
        <v>1202</v>
      </c>
      <c r="EC48" s="266">
        <f t="shared" si="31"/>
        <v>582</v>
      </c>
      <c r="ED48" s="266">
        <f t="shared" si="32"/>
        <v>276</v>
      </c>
      <c r="EE48" s="268">
        <f t="shared" si="33"/>
        <v>612</v>
      </c>
      <c r="EF48" s="266">
        <f t="shared" si="34"/>
        <v>579</v>
      </c>
      <c r="EG48" s="266">
        <f t="shared" si="35"/>
        <v>127</v>
      </c>
      <c r="EH48" s="266">
        <f t="shared" si="36"/>
        <v>204</v>
      </c>
      <c r="EI48" s="266">
        <f t="shared" si="37"/>
        <v>357</v>
      </c>
      <c r="EJ48" s="266">
        <f t="shared" si="38"/>
        <v>461</v>
      </c>
      <c r="EK48" s="917">
        <f t="shared" si="10"/>
        <v>4400</v>
      </c>
      <c r="EL48" s="918"/>
      <c r="EM48" s="538"/>
      <c r="EN48" s="464"/>
      <c r="EO48" s="470"/>
      <c r="EP48" s="470"/>
      <c r="EQ48" s="470"/>
      <c r="ER48" s="475"/>
      <c r="ES48" s="470"/>
      <c r="ET48" s="470"/>
      <c r="EU48" s="470"/>
      <c r="EV48" s="470"/>
      <c r="EW48" s="470"/>
      <c r="EX48" s="470"/>
      <c r="EY48" s="470"/>
      <c r="EZ48" s="470"/>
      <c r="FA48" s="462"/>
      <c r="FB48" s="462"/>
    </row>
    <row r="49" spans="1:158" ht="16.5" customHeight="1" thickBot="1">
      <c r="A49" s="521" t="s">
        <v>415</v>
      </c>
      <c r="B49" s="481">
        <v>474</v>
      </c>
      <c r="C49" s="481">
        <v>1856</v>
      </c>
      <c r="D49" s="481">
        <v>1317</v>
      </c>
      <c r="E49" s="481">
        <v>2274</v>
      </c>
      <c r="F49" s="481">
        <v>3632</v>
      </c>
      <c r="G49" s="481">
        <v>2041</v>
      </c>
      <c r="H49" s="481">
        <v>19514</v>
      </c>
      <c r="I49" s="483">
        <v>0</v>
      </c>
      <c r="J49" s="481">
        <v>571</v>
      </c>
      <c r="K49" s="481">
        <v>2609</v>
      </c>
      <c r="L49" s="481">
        <v>7519</v>
      </c>
      <c r="M49" s="481">
        <v>1205</v>
      </c>
      <c r="N49" s="521" t="s">
        <v>415</v>
      </c>
      <c r="O49" s="482">
        <v>895</v>
      </c>
      <c r="P49" s="482">
        <v>2555</v>
      </c>
      <c r="Q49" s="482">
        <v>2392</v>
      </c>
      <c r="R49" s="482">
        <v>1438</v>
      </c>
      <c r="S49" s="482">
        <v>994</v>
      </c>
      <c r="T49" s="483">
        <v>0</v>
      </c>
      <c r="U49" s="482">
        <v>1589</v>
      </c>
      <c r="V49" s="482">
        <v>1889</v>
      </c>
      <c r="W49" s="482">
        <v>376</v>
      </c>
      <c r="X49" s="482">
        <v>545</v>
      </c>
      <c r="Y49" s="482">
        <v>1219</v>
      </c>
      <c r="Z49" s="482">
        <v>812</v>
      </c>
      <c r="AA49" s="521" t="s">
        <v>415</v>
      </c>
      <c r="AB49" s="485">
        <v>3088</v>
      </c>
      <c r="AC49" s="485">
        <v>312</v>
      </c>
      <c r="AD49" s="485">
        <v>2195</v>
      </c>
      <c r="AE49" s="485">
        <v>4288</v>
      </c>
      <c r="AF49" s="485">
        <v>466</v>
      </c>
      <c r="AG49" s="485">
        <v>864</v>
      </c>
      <c r="AH49" s="485">
        <v>2270</v>
      </c>
      <c r="AI49" s="485">
        <v>453</v>
      </c>
      <c r="AJ49" s="485">
        <v>607</v>
      </c>
      <c r="AK49" s="485">
        <v>338</v>
      </c>
      <c r="AL49" s="485">
        <v>964</v>
      </c>
      <c r="AM49" s="485">
        <v>364</v>
      </c>
      <c r="AN49" s="521" t="s">
        <v>415</v>
      </c>
      <c r="AO49" s="485">
        <v>424</v>
      </c>
      <c r="AP49" s="485">
        <v>412</v>
      </c>
      <c r="AQ49" s="485">
        <v>629</v>
      </c>
      <c r="AR49" s="485">
        <v>644</v>
      </c>
      <c r="AS49" s="485">
        <v>1149</v>
      </c>
      <c r="AT49" s="485">
        <v>730</v>
      </c>
      <c r="AU49" s="485">
        <v>189</v>
      </c>
      <c r="AV49" s="262">
        <v>0</v>
      </c>
      <c r="AW49" s="485">
        <v>330</v>
      </c>
      <c r="AX49" s="481">
        <v>721</v>
      </c>
      <c r="AY49" s="481">
        <v>333</v>
      </c>
      <c r="AZ49" s="481">
        <v>221</v>
      </c>
      <c r="BA49" s="521" t="s">
        <v>415</v>
      </c>
      <c r="BB49" s="487">
        <v>275</v>
      </c>
      <c r="BC49" s="487">
        <v>480</v>
      </c>
      <c r="BD49" s="487">
        <v>573</v>
      </c>
      <c r="BE49" s="487">
        <v>829</v>
      </c>
      <c r="BF49" s="487">
        <v>744</v>
      </c>
      <c r="BG49" s="487">
        <v>1220</v>
      </c>
      <c r="BH49" s="487">
        <v>1113</v>
      </c>
      <c r="BI49" s="487">
        <v>860</v>
      </c>
      <c r="BJ49" s="690">
        <v>54</v>
      </c>
      <c r="BK49" s="488">
        <f t="shared" ref="BK49" si="39">SUM(BK29:BK48)</f>
        <v>6148</v>
      </c>
      <c r="BL49" s="268"/>
      <c r="BM49" s="268"/>
      <c r="BN49" s="521" t="s">
        <v>415</v>
      </c>
      <c r="BO49" s="491">
        <v>629</v>
      </c>
      <c r="BP49" s="481">
        <v>182</v>
      </c>
      <c r="BQ49" s="481">
        <v>1956</v>
      </c>
      <c r="BR49" s="481">
        <v>416</v>
      </c>
      <c r="BS49" s="481">
        <v>342</v>
      </c>
      <c r="BT49" s="481">
        <v>623</v>
      </c>
      <c r="BU49" s="481">
        <v>1230</v>
      </c>
      <c r="BV49" s="481">
        <v>902</v>
      </c>
      <c r="BW49" s="481">
        <v>417</v>
      </c>
      <c r="BX49" s="481">
        <v>577</v>
      </c>
      <c r="BY49" s="481">
        <v>716</v>
      </c>
      <c r="BZ49" s="481">
        <v>895</v>
      </c>
      <c r="CA49" s="521" t="s">
        <v>415</v>
      </c>
      <c r="CB49" s="494" t="s">
        <v>845</v>
      </c>
      <c r="CC49" s="481">
        <v>614</v>
      </c>
      <c r="CD49" s="481">
        <v>351</v>
      </c>
      <c r="CE49" s="481">
        <v>972</v>
      </c>
      <c r="CF49" s="481">
        <v>545</v>
      </c>
      <c r="CG49" s="481">
        <v>854</v>
      </c>
      <c r="CH49" s="481">
        <v>503</v>
      </c>
      <c r="CI49" s="481">
        <v>747</v>
      </c>
      <c r="CJ49" s="485">
        <v>640</v>
      </c>
      <c r="CK49" s="485">
        <v>1196</v>
      </c>
      <c r="CL49" s="485">
        <v>445</v>
      </c>
      <c r="CM49" s="485">
        <v>562</v>
      </c>
      <c r="CN49" s="521" t="s">
        <v>415</v>
      </c>
      <c r="CO49" s="485">
        <v>208</v>
      </c>
      <c r="CP49" s="485">
        <v>838</v>
      </c>
      <c r="CQ49" s="485">
        <v>426</v>
      </c>
      <c r="CR49" s="485">
        <v>634</v>
      </c>
      <c r="CS49" s="485">
        <v>290</v>
      </c>
      <c r="CT49" s="485">
        <v>272</v>
      </c>
      <c r="CU49" s="485">
        <v>556</v>
      </c>
      <c r="CV49" s="693">
        <v>825</v>
      </c>
      <c r="CW49" s="496">
        <f t="shared" ref="CW49" si="40">SUM(CW29:CW48)</f>
        <v>23255</v>
      </c>
      <c r="CX49" s="266"/>
      <c r="CY49" s="266"/>
      <c r="CZ49" s="266"/>
      <c r="DA49" s="521" t="s">
        <v>415</v>
      </c>
      <c r="DB49" s="497">
        <v>407</v>
      </c>
      <c r="DC49" s="487">
        <v>47</v>
      </c>
      <c r="DD49" s="487">
        <v>161</v>
      </c>
      <c r="DE49" s="487">
        <v>726</v>
      </c>
      <c r="DF49" s="487">
        <v>299</v>
      </c>
      <c r="DG49" s="487">
        <v>596</v>
      </c>
      <c r="DH49" s="487">
        <v>188</v>
      </c>
      <c r="DI49" s="690">
        <v>387</v>
      </c>
      <c r="DJ49" s="488">
        <f t="shared" ref="DJ49" si="41">SUM(DJ29:DJ48)</f>
        <v>2811</v>
      </c>
      <c r="DK49" s="501"/>
      <c r="DL49" s="531"/>
      <c r="DM49" s="531"/>
      <c r="DN49" s="521" t="s">
        <v>415</v>
      </c>
      <c r="DO49" s="487">
        <v>102</v>
      </c>
      <c r="DP49" s="695">
        <f>SUM(DP29:DP48)</f>
        <v>0</v>
      </c>
      <c r="DQ49" s="496">
        <f>SUM(DQ29:DQ48)</f>
        <v>5496</v>
      </c>
      <c r="DR49" s="266"/>
      <c r="DS49" s="266"/>
      <c r="DT49" s="266"/>
      <c r="DU49" s="266"/>
      <c r="DV49" s="266"/>
      <c r="DW49" s="266"/>
      <c r="DX49" s="266"/>
      <c r="DY49" s="266"/>
      <c r="DZ49" s="266"/>
      <c r="EA49" s="520" t="s">
        <v>546</v>
      </c>
      <c r="EB49" s="265">
        <f t="shared" si="30"/>
        <v>946</v>
      </c>
      <c r="EC49" s="266">
        <f t="shared" si="31"/>
        <v>396</v>
      </c>
      <c r="ED49" s="266">
        <f t="shared" si="32"/>
        <v>194</v>
      </c>
      <c r="EE49" s="268">
        <f t="shared" si="33"/>
        <v>398</v>
      </c>
      <c r="EF49" s="266">
        <f t="shared" si="34"/>
        <v>424</v>
      </c>
      <c r="EG49" s="266">
        <f t="shared" si="35"/>
        <v>85</v>
      </c>
      <c r="EH49" s="266">
        <f t="shared" si="36"/>
        <v>144</v>
      </c>
      <c r="EI49" s="266">
        <f t="shared" si="37"/>
        <v>305</v>
      </c>
      <c r="EJ49" s="266">
        <f t="shared" si="38"/>
        <v>336</v>
      </c>
      <c r="EK49" s="917">
        <f t="shared" si="10"/>
        <v>3228</v>
      </c>
      <c r="EL49" s="918"/>
      <c r="EM49" s="538"/>
      <c r="EN49" s="464"/>
      <c r="EO49" s="470"/>
      <c r="EP49" s="470"/>
      <c r="EQ49" s="470"/>
      <c r="ER49" s="475"/>
      <c r="ES49" s="470"/>
      <c r="ET49" s="470"/>
      <c r="EU49" s="470"/>
      <c r="EV49" s="470"/>
      <c r="EW49" s="470"/>
      <c r="EX49" s="470"/>
      <c r="EY49" s="470"/>
      <c r="EZ49" s="470"/>
      <c r="FA49" s="462"/>
      <c r="FB49" s="462"/>
    </row>
    <row r="50" spans="1:158" s="480" customFormat="1" ht="15" customHeight="1">
      <c r="A50" s="540"/>
      <c r="B50" s="500"/>
      <c r="C50" s="500"/>
      <c r="D50" s="500"/>
      <c r="E50" s="500"/>
      <c r="F50" s="500"/>
      <c r="G50" s="500"/>
      <c r="H50" s="500"/>
      <c r="I50" s="500"/>
      <c r="J50" s="500"/>
      <c r="K50" s="500"/>
      <c r="L50" s="500"/>
      <c r="M50" s="541" t="s">
        <v>844</v>
      </c>
      <c r="N50" s="540"/>
      <c r="O50" s="500"/>
      <c r="P50" s="500"/>
      <c r="Q50" s="500"/>
      <c r="R50" s="500"/>
      <c r="S50" s="500"/>
      <c r="T50" s="500"/>
      <c r="U50" s="500"/>
      <c r="V50" s="500"/>
      <c r="W50" s="500"/>
      <c r="X50" s="500"/>
      <c r="Y50" s="500"/>
      <c r="Z50" s="541" t="s">
        <v>844</v>
      </c>
      <c r="AA50" s="540"/>
      <c r="AB50" s="500"/>
      <c r="AC50" s="500"/>
      <c r="AD50" s="500"/>
      <c r="AE50" s="500"/>
      <c r="AF50" s="500"/>
      <c r="AG50" s="500"/>
      <c r="AH50" s="500"/>
      <c r="AI50" s="500"/>
      <c r="AJ50" s="500"/>
      <c r="AK50" s="500"/>
      <c r="AL50" s="500"/>
      <c r="AM50" s="541" t="s">
        <v>844</v>
      </c>
      <c r="AN50" s="540"/>
      <c r="AO50" s="500"/>
      <c r="AP50" s="500"/>
      <c r="AQ50" s="500"/>
      <c r="AR50" s="500"/>
      <c r="AS50" s="500"/>
      <c r="AT50" s="500"/>
      <c r="AU50" s="500"/>
      <c r="AV50" s="696"/>
      <c r="AW50" s="541"/>
      <c r="AX50" s="500"/>
      <c r="AY50" s="500"/>
      <c r="AZ50" s="541" t="s">
        <v>844</v>
      </c>
      <c r="BA50" s="540"/>
      <c r="BB50" s="500"/>
      <c r="BC50" s="500"/>
      <c r="BD50" s="500"/>
      <c r="BE50" s="500"/>
      <c r="BF50" s="500"/>
      <c r="BG50" s="500"/>
      <c r="BH50" s="500"/>
      <c r="BI50" s="500"/>
      <c r="BJ50" s="500"/>
      <c r="BK50" s="541" t="s">
        <v>844</v>
      </c>
      <c r="BL50" s="500"/>
      <c r="BM50" s="542"/>
      <c r="BN50" s="540"/>
      <c r="BO50" s="500"/>
      <c r="BP50" s="500"/>
      <c r="BQ50" s="500"/>
      <c r="BR50" s="500"/>
      <c r="BS50" s="500"/>
      <c r="BT50" s="500"/>
      <c r="BU50" s="500"/>
      <c r="BV50" s="500"/>
      <c r="BW50" s="500"/>
      <c r="BX50" s="500"/>
      <c r="BY50" s="500"/>
      <c r="BZ50" s="541" t="s">
        <v>844</v>
      </c>
      <c r="CA50" s="540"/>
      <c r="CB50" s="500"/>
      <c r="CC50" s="500"/>
      <c r="CD50" s="500"/>
      <c r="CE50" s="500"/>
      <c r="CF50" s="500"/>
      <c r="CG50" s="500"/>
      <c r="CH50" s="500"/>
      <c r="CI50" s="500"/>
      <c r="CJ50" s="500"/>
      <c r="CK50" s="500"/>
      <c r="CL50" s="500"/>
      <c r="CM50" s="541" t="s">
        <v>844</v>
      </c>
      <c r="CN50" s="540"/>
      <c r="CO50" s="500"/>
      <c r="CP50" s="500"/>
      <c r="CQ50" s="500"/>
      <c r="CR50" s="500"/>
      <c r="CS50" s="500"/>
      <c r="CT50" s="500"/>
      <c r="CU50" s="500"/>
      <c r="CV50" s="500"/>
      <c r="CW50" s="543" t="s">
        <v>844</v>
      </c>
      <c r="CX50" s="541"/>
      <c r="CY50" s="500"/>
      <c r="CZ50" s="500"/>
      <c r="DA50" s="540"/>
      <c r="DB50" s="500"/>
      <c r="DC50" s="500"/>
      <c r="DD50" s="500"/>
      <c r="DE50" s="500"/>
      <c r="DF50" s="500"/>
      <c r="DG50" s="500"/>
      <c r="DH50" s="500"/>
      <c r="DI50" s="500"/>
      <c r="DJ50" s="541" t="s">
        <v>844</v>
      </c>
      <c r="DK50" s="542"/>
      <c r="DL50" s="500"/>
      <c r="DM50" s="500"/>
      <c r="DN50" s="540"/>
      <c r="DO50" s="500"/>
      <c r="DP50" s="500"/>
      <c r="DQ50" s="541" t="s">
        <v>844</v>
      </c>
      <c r="DR50" s="500"/>
      <c r="DS50" s="500"/>
      <c r="DT50" s="500"/>
      <c r="DU50" s="500"/>
      <c r="DV50" s="500"/>
      <c r="DW50" s="542"/>
      <c r="DX50" s="500"/>
      <c r="DY50" s="500"/>
      <c r="DZ50" s="541"/>
      <c r="EA50" s="720" t="s">
        <v>421</v>
      </c>
      <c r="EB50" s="721">
        <f>SUM(EB44:EB49)</f>
        <v>12441</v>
      </c>
      <c r="EC50" s="721">
        <f t="shared" ref="EC50:EK50" si="42">SUM(EC44:EC49)</f>
        <v>7008</v>
      </c>
      <c r="ED50" s="721">
        <f t="shared" si="42"/>
        <v>2651</v>
      </c>
      <c r="EE50" s="721">
        <f t="shared" si="42"/>
        <v>7780</v>
      </c>
      <c r="EF50" s="721">
        <f t="shared" si="42"/>
        <v>7122</v>
      </c>
      <c r="EG50" s="721">
        <f t="shared" si="42"/>
        <v>937</v>
      </c>
      <c r="EH50" s="721">
        <f t="shared" si="42"/>
        <v>1418</v>
      </c>
      <c r="EI50" s="721">
        <f t="shared" si="42"/>
        <v>2538</v>
      </c>
      <c r="EJ50" s="721">
        <f t="shared" si="42"/>
        <v>3841</v>
      </c>
      <c r="EK50" s="1029">
        <f t="shared" si="42"/>
        <v>45736</v>
      </c>
      <c r="EL50" s="923"/>
      <c r="EM50" s="500"/>
      <c r="EN50" s="477"/>
      <c r="EO50" s="478"/>
      <c r="EP50" s="478"/>
      <c r="EQ50" s="478"/>
      <c r="ER50" s="478"/>
      <c r="ES50" s="478"/>
      <c r="ET50" s="478"/>
      <c r="EU50" s="478"/>
      <c r="EV50" s="478"/>
      <c r="EW50" s="478"/>
      <c r="EX50" s="478"/>
      <c r="EY50" s="478"/>
      <c r="EZ50" s="479"/>
      <c r="FA50" s="477"/>
      <c r="FB50" s="477"/>
    </row>
    <row r="51" spans="1:158">
      <c r="A51" s="719"/>
      <c r="B51" s="501"/>
      <c r="C51" s="501"/>
      <c r="D51" s="501"/>
      <c r="E51" s="501"/>
      <c r="F51" s="501"/>
      <c r="G51" s="501"/>
      <c r="H51" s="501"/>
      <c r="I51" s="501"/>
      <c r="J51" s="501"/>
      <c r="K51" s="501"/>
      <c r="L51" s="501"/>
      <c r="M51" s="501"/>
      <c r="N51" s="719"/>
      <c r="O51" s="501"/>
      <c r="P51" s="501"/>
      <c r="Q51" s="501"/>
      <c r="R51" s="501"/>
      <c r="S51" s="501"/>
      <c r="T51" s="501"/>
      <c r="U51" s="501"/>
      <c r="V51" s="501"/>
      <c r="W51" s="501"/>
      <c r="X51" s="501"/>
      <c r="Y51" s="501"/>
      <c r="Z51" s="501"/>
      <c r="AA51" s="719"/>
      <c r="AB51" s="501"/>
      <c r="AC51" s="501"/>
      <c r="AD51" s="501"/>
      <c r="AE51" s="501"/>
      <c r="AF51" s="501"/>
      <c r="AG51" s="501"/>
      <c r="AH51" s="501"/>
      <c r="AI51" s="501"/>
      <c r="AJ51" s="501"/>
      <c r="AK51" s="501"/>
      <c r="AL51" s="501"/>
      <c r="AM51" s="501"/>
      <c r="AN51" s="719"/>
      <c r="AO51" s="501"/>
      <c r="AP51" s="501"/>
      <c r="AQ51" s="501"/>
      <c r="AR51" s="501"/>
      <c r="AS51" s="501"/>
      <c r="AT51" s="501"/>
      <c r="AU51" s="501"/>
      <c r="AV51" s="501"/>
      <c r="AW51" s="501"/>
      <c r="AX51" s="501"/>
      <c r="AY51" s="501"/>
      <c r="AZ51" s="501"/>
      <c r="BA51" s="719"/>
      <c r="BB51" s="501"/>
      <c r="BC51" s="501"/>
      <c r="BD51" s="501"/>
      <c r="BE51" s="501"/>
      <c r="BF51" s="501"/>
      <c r="BG51" s="501"/>
      <c r="BH51" s="501"/>
      <c r="BI51" s="501"/>
      <c r="BJ51" s="501"/>
      <c r="BK51" s="501"/>
      <c r="BL51" s="501"/>
      <c r="BM51" s="501"/>
      <c r="BN51" s="719"/>
      <c r="BO51" s="501"/>
      <c r="BP51" s="501"/>
      <c r="BQ51" s="501"/>
      <c r="BR51" s="501"/>
      <c r="BS51" s="501"/>
      <c r="BT51" s="501"/>
      <c r="BU51" s="501"/>
      <c r="BV51" s="501"/>
      <c r="BW51" s="501"/>
      <c r="BX51" s="501"/>
      <c r="BY51" s="501"/>
      <c r="BZ51" s="501"/>
      <c r="CA51" s="719"/>
      <c r="CB51" s="501"/>
      <c r="CC51" s="501"/>
      <c r="CD51" s="501"/>
      <c r="CE51" s="501"/>
      <c r="CF51" s="501"/>
      <c r="CG51" s="501"/>
      <c r="CH51" s="501"/>
      <c r="CI51" s="501"/>
      <c r="CJ51" s="501"/>
      <c r="CK51" s="501"/>
      <c r="CL51" s="501"/>
      <c r="CM51" s="501"/>
      <c r="CN51" s="719"/>
      <c r="CO51" s="501"/>
      <c r="CP51" s="501"/>
      <c r="CQ51" s="501"/>
      <c r="CR51" s="501"/>
      <c r="CS51" s="501"/>
      <c r="CT51" s="501"/>
      <c r="CU51" s="501"/>
      <c r="CV51" s="501"/>
      <c r="CW51" s="501"/>
      <c r="CX51" s="501"/>
      <c r="CY51" s="501"/>
      <c r="CZ51" s="501"/>
      <c r="DA51" s="719"/>
      <c r="DB51" s="501"/>
      <c r="DC51" s="501"/>
      <c r="DD51" s="501"/>
      <c r="DG51" s="501"/>
      <c r="DH51" s="501"/>
      <c r="DI51" s="501"/>
      <c r="DJ51" s="501"/>
      <c r="DK51" s="501"/>
      <c r="DL51" s="501"/>
      <c r="DM51" s="501"/>
      <c r="DN51" s="719"/>
      <c r="DO51" s="501"/>
      <c r="DQ51" s="501"/>
      <c r="DR51" s="501"/>
      <c r="DS51" s="501"/>
      <c r="DT51" s="501"/>
      <c r="DU51" s="501"/>
      <c r="DV51" s="501"/>
      <c r="DW51" s="501"/>
      <c r="DX51" s="501"/>
      <c r="DY51" s="501"/>
      <c r="DZ51" s="501"/>
      <c r="EA51" s="722" t="s">
        <v>855</v>
      </c>
      <c r="EB51" s="721">
        <f>SUM(EB32,EB43,EB50)</f>
        <v>84104</v>
      </c>
      <c r="EC51" s="721">
        <f t="shared" ref="EC51:EK51" si="43">SUM(EC32,EC43,EC50)</f>
        <v>28758</v>
      </c>
      <c r="ED51" s="721">
        <f t="shared" si="43"/>
        <v>6146</v>
      </c>
      <c r="EE51" s="721">
        <f t="shared" si="43"/>
        <v>29745</v>
      </c>
      <c r="EF51" s="721">
        <f t="shared" si="43"/>
        <v>22767</v>
      </c>
      <c r="EG51" s="721">
        <f t="shared" si="43"/>
        <v>2168</v>
      </c>
      <c r="EH51" s="721">
        <f t="shared" si="43"/>
        <v>2807</v>
      </c>
      <c r="EI51" s="721">
        <f t="shared" si="43"/>
        <v>5487</v>
      </c>
      <c r="EJ51" s="721">
        <f t="shared" si="43"/>
        <v>8739</v>
      </c>
      <c r="EK51" s="1029">
        <f t="shared" si="43"/>
        <v>190721</v>
      </c>
      <c r="EL51" s="923"/>
      <c r="EM51" s="501"/>
      <c r="FA51" s="462"/>
      <c r="FB51" s="462"/>
    </row>
    <row r="52" spans="1:158">
      <c r="A52" s="719"/>
      <c r="B52" s="501"/>
      <c r="C52" s="501"/>
      <c r="D52" s="501"/>
      <c r="E52" s="501"/>
      <c r="F52" s="501"/>
      <c r="G52" s="501"/>
      <c r="H52" s="501"/>
      <c r="I52" s="501"/>
      <c r="J52" s="501"/>
      <c r="K52" s="501"/>
      <c r="L52" s="501"/>
      <c r="M52" s="501"/>
      <c r="N52" s="719"/>
      <c r="O52" s="501"/>
      <c r="P52" s="501"/>
      <c r="Q52" s="501"/>
      <c r="R52" s="501"/>
      <c r="S52" s="501"/>
      <c r="T52" s="501"/>
      <c r="U52" s="501"/>
      <c r="V52" s="501"/>
      <c r="W52" s="501"/>
      <c r="X52" s="501"/>
      <c r="Y52" s="501"/>
      <c r="Z52" s="501"/>
      <c r="AA52" s="719"/>
      <c r="AB52" s="501"/>
      <c r="AC52" s="501"/>
      <c r="AD52" s="501"/>
      <c r="AE52" s="501"/>
      <c r="AF52" s="501"/>
      <c r="AG52" s="501"/>
      <c r="AH52" s="501"/>
      <c r="AI52" s="501"/>
      <c r="AJ52" s="501"/>
      <c r="AK52" s="501"/>
      <c r="AL52" s="501"/>
      <c r="AM52" s="501"/>
      <c r="AN52" s="719"/>
      <c r="AO52" s="501"/>
      <c r="AP52" s="501"/>
      <c r="AQ52" s="501"/>
      <c r="AR52" s="501"/>
      <c r="AS52" s="501"/>
      <c r="AT52" s="501"/>
      <c r="AU52" s="501"/>
      <c r="AV52" s="501"/>
      <c r="AW52" s="501"/>
      <c r="AX52" s="501"/>
      <c r="AY52" s="501"/>
      <c r="AZ52" s="501"/>
      <c r="BA52" s="719"/>
      <c r="BB52" s="501"/>
      <c r="BC52" s="501"/>
      <c r="BD52" s="501"/>
      <c r="BE52" s="501"/>
      <c r="BF52" s="501"/>
      <c r="BG52" s="501"/>
      <c r="BH52" s="501"/>
      <c r="BI52" s="501"/>
      <c r="BJ52" s="501"/>
      <c r="BK52" s="501"/>
      <c r="BL52" s="501"/>
      <c r="BM52" s="501"/>
      <c r="BN52" s="719"/>
      <c r="BO52" s="501"/>
      <c r="BP52" s="501"/>
      <c r="BQ52" s="501"/>
      <c r="BR52" s="501"/>
      <c r="BS52" s="501"/>
      <c r="BT52" s="501"/>
      <c r="BU52" s="501"/>
      <c r="BV52" s="501"/>
      <c r="BW52" s="501"/>
      <c r="BX52" s="501"/>
      <c r="BY52" s="501"/>
      <c r="BZ52" s="501"/>
      <c r="CA52" s="719"/>
      <c r="CB52" s="501"/>
      <c r="CC52" s="501"/>
      <c r="CD52" s="501"/>
      <c r="CE52" s="501"/>
      <c r="CF52" s="501"/>
      <c r="CG52" s="501"/>
      <c r="CH52" s="501"/>
      <c r="CI52" s="501"/>
      <c r="CJ52" s="501"/>
      <c r="CK52" s="501"/>
      <c r="CL52" s="501"/>
      <c r="CM52" s="501"/>
      <c r="CN52" s="719"/>
      <c r="CO52" s="501"/>
      <c r="CP52" s="501"/>
      <c r="CQ52" s="501"/>
      <c r="CR52" s="501"/>
      <c r="CS52" s="501"/>
      <c r="CT52" s="501"/>
      <c r="CU52" s="501"/>
      <c r="CV52" s="501"/>
      <c r="CW52" s="501"/>
      <c r="CX52" s="501"/>
      <c r="CY52" s="501"/>
      <c r="CZ52" s="501"/>
      <c r="DA52" s="719"/>
      <c r="DB52" s="501"/>
      <c r="DC52" s="501"/>
      <c r="DD52" s="501"/>
      <c r="DG52" s="501"/>
      <c r="DH52" s="501"/>
      <c r="DI52" s="501"/>
      <c r="DJ52" s="501"/>
      <c r="DK52" s="501"/>
      <c r="DL52" s="501"/>
      <c r="DM52" s="501"/>
      <c r="DN52" s="719"/>
      <c r="DO52" s="501"/>
      <c r="DQ52" s="501"/>
      <c r="DR52" s="501"/>
      <c r="DS52" s="501"/>
      <c r="DT52" s="501"/>
      <c r="DU52" s="501"/>
      <c r="DV52" s="501"/>
      <c r="DW52" s="501"/>
      <c r="DX52" s="501"/>
      <c r="DY52" s="501"/>
      <c r="DZ52" s="501"/>
      <c r="EA52" s="520" t="s">
        <v>547</v>
      </c>
      <c r="EB52" s="265">
        <f>AL24</f>
        <v>4413</v>
      </c>
      <c r="EC52" s="266">
        <f>BE24</f>
        <v>485</v>
      </c>
      <c r="ED52" s="266">
        <f>BK48</f>
        <v>2</v>
      </c>
      <c r="EE52" s="268">
        <f>CE24</f>
        <v>449</v>
      </c>
      <c r="EF52" s="266">
        <f>CW48</f>
        <v>488</v>
      </c>
      <c r="EG52" s="262">
        <v>3</v>
      </c>
      <c r="EH52" s="266">
        <f>DJ48</f>
        <v>4</v>
      </c>
      <c r="EI52" s="266">
        <f>DQ48</f>
        <v>9</v>
      </c>
      <c r="EJ52" s="266">
        <f>EG24</f>
        <v>34</v>
      </c>
      <c r="EK52" s="917">
        <f t="shared" si="10"/>
        <v>5887</v>
      </c>
      <c r="EL52" s="918"/>
      <c r="EM52" s="501"/>
      <c r="FA52" s="462"/>
      <c r="FB52" s="462"/>
    </row>
    <row r="53" spans="1:158" ht="13.5" thickBot="1">
      <c r="A53" s="719"/>
      <c r="B53" s="501"/>
      <c r="C53" s="501"/>
      <c r="D53" s="501"/>
      <c r="E53" s="501"/>
      <c r="F53" s="501"/>
      <c r="G53" s="501"/>
      <c r="H53" s="501"/>
      <c r="I53" s="501"/>
      <c r="J53" s="501"/>
      <c r="K53" s="501"/>
      <c r="L53" s="501"/>
      <c r="M53" s="501"/>
      <c r="N53" s="719"/>
      <c r="O53" s="501"/>
      <c r="P53" s="501"/>
      <c r="Q53" s="501"/>
      <c r="R53" s="501"/>
      <c r="S53" s="501"/>
      <c r="T53" s="501"/>
      <c r="U53" s="501"/>
      <c r="V53" s="501"/>
      <c r="W53" s="501"/>
      <c r="X53" s="501"/>
      <c r="Y53" s="501"/>
      <c r="Z53" s="501"/>
      <c r="AA53" s="719"/>
      <c r="AB53" s="501"/>
      <c r="AC53" s="501"/>
      <c r="AD53" s="501"/>
      <c r="AE53" s="501"/>
      <c r="AF53" s="501"/>
      <c r="AG53" s="501"/>
      <c r="AH53" s="501"/>
      <c r="AI53" s="501"/>
      <c r="AJ53" s="501"/>
      <c r="AK53" s="501"/>
      <c r="AL53" s="501"/>
      <c r="AM53" s="501"/>
      <c r="AN53" s="719"/>
      <c r="AO53" s="501"/>
      <c r="AP53" s="501"/>
      <c r="AQ53" s="501"/>
      <c r="AR53" s="501"/>
      <c r="AS53" s="501"/>
      <c r="AT53" s="501"/>
      <c r="AU53" s="501"/>
      <c r="AV53" s="501"/>
      <c r="AW53" s="501"/>
      <c r="AX53" s="501"/>
      <c r="AY53" s="501"/>
      <c r="AZ53" s="501"/>
      <c r="BA53" s="719"/>
      <c r="BB53" s="501"/>
      <c r="BC53" s="501"/>
      <c r="BD53" s="501"/>
      <c r="BE53" s="501"/>
      <c r="BF53" s="501"/>
      <c r="BG53" s="501"/>
      <c r="BH53" s="501"/>
      <c r="BI53" s="501"/>
      <c r="BJ53" s="501"/>
      <c r="BK53" s="501"/>
      <c r="BL53" s="501"/>
      <c r="BM53" s="501"/>
      <c r="BN53" s="719"/>
      <c r="BO53" s="501"/>
      <c r="BP53" s="501"/>
      <c r="BQ53" s="501"/>
      <c r="BR53" s="501"/>
      <c r="BS53" s="501"/>
      <c r="BT53" s="501"/>
      <c r="BU53" s="501"/>
      <c r="BV53" s="501"/>
      <c r="BW53" s="501"/>
      <c r="BX53" s="501"/>
      <c r="BY53" s="501"/>
      <c r="BZ53" s="501"/>
      <c r="CA53" s="719"/>
      <c r="CB53" s="501"/>
      <c r="CC53" s="501"/>
      <c r="CD53" s="501"/>
      <c r="CE53" s="501"/>
      <c r="CF53" s="501"/>
      <c r="CG53" s="501"/>
      <c r="CH53" s="501"/>
      <c r="CI53" s="501"/>
      <c r="CJ53" s="501"/>
      <c r="CK53" s="501"/>
      <c r="CL53" s="501"/>
      <c r="CM53" s="501"/>
      <c r="CN53" s="719"/>
      <c r="CO53" s="501"/>
      <c r="CP53" s="501"/>
      <c r="CQ53" s="501"/>
      <c r="CR53" s="501"/>
      <c r="CS53" s="501"/>
      <c r="CT53" s="501"/>
      <c r="CU53" s="501"/>
      <c r="CV53" s="501"/>
      <c r="CW53" s="501"/>
      <c r="CX53" s="501"/>
      <c r="CY53" s="501"/>
      <c r="CZ53" s="501"/>
      <c r="DA53" s="719"/>
      <c r="DB53" s="501"/>
      <c r="DC53" s="501"/>
      <c r="DD53" s="501"/>
      <c r="DG53" s="501"/>
      <c r="DH53" s="501"/>
      <c r="DI53" s="501"/>
      <c r="DJ53" s="501"/>
      <c r="DK53" s="501"/>
      <c r="DL53" s="501"/>
      <c r="DM53" s="501"/>
      <c r="DN53" s="719"/>
      <c r="DO53" s="501"/>
      <c r="DQ53" s="501"/>
      <c r="DR53" s="501"/>
      <c r="DS53" s="501"/>
      <c r="DT53" s="501"/>
      <c r="DU53" s="501"/>
      <c r="DV53" s="501"/>
      <c r="DW53" s="501"/>
      <c r="DX53" s="501"/>
      <c r="DY53" s="501"/>
      <c r="DZ53" s="501"/>
      <c r="EA53" s="521" t="s">
        <v>415</v>
      </c>
      <c r="EB53" s="539">
        <f>AL25</f>
        <v>88517</v>
      </c>
      <c r="EC53" s="485">
        <f>BE25</f>
        <v>29243</v>
      </c>
      <c r="ED53" s="485">
        <f>BK49</f>
        <v>6148</v>
      </c>
      <c r="EE53" s="481">
        <f>CE25</f>
        <v>30194</v>
      </c>
      <c r="EF53" s="485">
        <f>CW49</f>
        <v>23255</v>
      </c>
      <c r="EG53" s="485">
        <f>DF25</f>
        <v>2171</v>
      </c>
      <c r="EH53" s="485">
        <f>DJ49</f>
        <v>2811</v>
      </c>
      <c r="EI53" s="485">
        <f>DQ49</f>
        <v>5496</v>
      </c>
      <c r="EJ53" s="485">
        <f>EG25</f>
        <v>8773</v>
      </c>
      <c r="EK53" s="924">
        <f t="shared" si="10"/>
        <v>196608</v>
      </c>
      <c r="EL53" s="925"/>
      <c r="EM53" s="501"/>
      <c r="FA53" s="462"/>
      <c r="FB53" s="462"/>
    </row>
    <row r="54" spans="1:158">
      <c r="A54" s="719"/>
      <c r="B54" s="501"/>
      <c r="C54" s="501"/>
      <c r="D54" s="501"/>
      <c r="E54" s="501"/>
      <c r="F54" s="501"/>
      <c r="G54" s="501"/>
      <c r="H54" s="501"/>
      <c r="I54" s="501"/>
      <c r="J54" s="501"/>
      <c r="K54" s="501"/>
      <c r="L54" s="501"/>
      <c r="M54" s="501"/>
      <c r="N54" s="719"/>
      <c r="O54" s="501"/>
      <c r="P54" s="501"/>
      <c r="Q54" s="501"/>
      <c r="R54" s="501"/>
      <c r="S54" s="501"/>
      <c r="T54" s="501"/>
      <c r="U54" s="501"/>
      <c r="V54" s="501"/>
      <c r="W54" s="501"/>
      <c r="X54" s="501"/>
      <c r="Y54" s="501"/>
      <c r="Z54" s="501"/>
      <c r="AA54" s="719"/>
      <c r="AB54" s="501"/>
      <c r="AC54" s="501"/>
      <c r="AD54" s="501"/>
      <c r="AE54" s="501"/>
      <c r="AF54" s="501"/>
      <c r="AG54" s="501"/>
      <c r="AH54" s="501"/>
      <c r="AI54" s="501"/>
      <c r="AJ54" s="501"/>
      <c r="AK54" s="501"/>
      <c r="AL54" s="501"/>
      <c r="AM54" s="501"/>
      <c r="AN54" s="719"/>
      <c r="AO54" s="501"/>
      <c r="AP54" s="501"/>
      <c r="AQ54" s="501"/>
      <c r="AR54" s="501"/>
      <c r="AS54" s="501"/>
      <c r="AT54" s="501"/>
      <c r="AU54" s="501"/>
      <c r="AV54" s="501"/>
      <c r="AW54" s="501"/>
      <c r="AX54" s="501"/>
      <c r="AY54" s="501"/>
      <c r="AZ54" s="501"/>
      <c r="BA54" s="719"/>
      <c r="BB54" s="501"/>
      <c r="BC54" s="501"/>
      <c r="BD54" s="501"/>
      <c r="BE54" s="501"/>
      <c r="BF54" s="501"/>
      <c r="BG54" s="501"/>
      <c r="BH54" s="501"/>
      <c r="BI54" s="501"/>
      <c r="BJ54" s="501"/>
      <c r="BK54" s="501"/>
      <c r="BL54" s="501"/>
      <c r="BM54" s="501"/>
      <c r="BN54" s="719"/>
      <c r="BO54" s="501"/>
      <c r="BP54" s="501"/>
      <c r="BQ54" s="501"/>
      <c r="BR54" s="501"/>
      <c r="BS54" s="501"/>
      <c r="BT54" s="501"/>
      <c r="BU54" s="501"/>
      <c r="BV54" s="501"/>
      <c r="BW54" s="501"/>
      <c r="BX54" s="501"/>
      <c r="BY54" s="501"/>
      <c r="BZ54" s="501"/>
      <c r="CA54" s="719"/>
      <c r="CB54" s="501"/>
      <c r="CC54" s="501"/>
      <c r="CD54" s="501"/>
      <c r="CE54" s="501"/>
      <c r="CF54" s="501"/>
      <c r="CG54" s="501"/>
      <c r="CH54" s="501"/>
      <c r="CI54" s="501"/>
      <c r="CJ54" s="501"/>
      <c r="CK54" s="501"/>
      <c r="CL54" s="501"/>
      <c r="CM54" s="501"/>
      <c r="CN54" s="719"/>
      <c r="CO54" s="501"/>
      <c r="CP54" s="501"/>
      <c r="CQ54" s="501"/>
      <c r="CR54" s="501"/>
      <c r="CS54" s="501"/>
      <c r="CT54" s="501"/>
      <c r="CU54" s="501"/>
      <c r="CV54" s="501"/>
      <c r="CW54" s="501"/>
      <c r="CX54" s="501"/>
      <c r="CY54" s="501"/>
      <c r="CZ54" s="501"/>
      <c r="DA54" s="719"/>
      <c r="DB54" s="501"/>
      <c r="DC54" s="501"/>
      <c r="DD54" s="501"/>
      <c r="DG54" s="501"/>
      <c r="DH54" s="501"/>
      <c r="DI54" s="501"/>
      <c r="DJ54" s="501"/>
      <c r="DK54" s="501"/>
      <c r="DL54" s="501"/>
      <c r="DM54" s="501"/>
      <c r="DN54" s="719"/>
      <c r="DO54" s="501"/>
      <c r="DQ54" s="501"/>
      <c r="DR54" s="501"/>
      <c r="DS54" s="501"/>
      <c r="DT54" s="501"/>
      <c r="DU54" s="501"/>
      <c r="DV54" s="501"/>
      <c r="DW54" s="501"/>
      <c r="DX54" s="501"/>
      <c r="DY54" s="501"/>
      <c r="DZ54" s="501"/>
      <c r="EA54" s="540"/>
      <c r="EB54" s="500"/>
      <c r="EC54" s="500"/>
      <c r="ED54" s="500"/>
      <c r="EE54" s="500"/>
      <c r="EF54" s="500"/>
      <c r="EG54" s="500"/>
      <c r="EH54" s="500"/>
      <c r="EI54" s="500"/>
      <c r="EJ54" s="500"/>
      <c r="EK54" s="500"/>
      <c r="EL54" s="541" t="s">
        <v>844</v>
      </c>
      <c r="EM54" s="501"/>
      <c r="FA54" s="462"/>
      <c r="FB54" s="462"/>
    </row>
    <row r="55" spans="1:158">
      <c r="FA55" s="462"/>
      <c r="FB55" s="462"/>
    </row>
    <row r="56" spans="1:158">
      <c r="FA56" s="462"/>
      <c r="FB56" s="462"/>
    </row>
    <row r="57" spans="1:158">
      <c r="FA57" s="462"/>
      <c r="FB57" s="462"/>
    </row>
    <row r="58" spans="1:158">
      <c r="FA58" s="462"/>
      <c r="FB58" s="462"/>
    </row>
    <row r="59" spans="1:158">
      <c r="FA59" s="462"/>
      <c r="FB59" s="462"/>
    </row>
    <row r="60" spans="1:158">
      <c r="FA60" s="462"/>
      <c r="FB60" s="462"/>
    </row>
    <row r="61" spans="1:158">
      <c r="FA61" s="462"/>
      <c r="FB61" s="462"/>
    </row>
    <row r="62" spans="1:158">
      <c r="FA62" s="462"/>
      <c r="FB62" s="462"/>
    </row>
    <row r="63" spans="1:158">
      <c r="FA63" s="462"/>
      <c r="FB63" s="462"/>
    </row>
    <row r="64" spans="1:158">
      <c r="FA64" s="462"/>
      <c r="FB64" s="462"/>
    </row>
    <row r="65" spans="157:158">
      <c r="FA65" s="462"/>
      <c r="FB65" s="462"/>
    </row>
    <row r="66" spans="157:158">
      <c r="FA66" s="462"/>
      <c r="FB66" s="462"/>
    </row>
    <row r="67" spans="157:158">
      <c r="FA67" s="462"/>
      <c r="FB67" s="462"/>
    </row>
    <row r="68" spans="157:158">
      <c r="FA68" s="462"/>
      <c r="FB68" s="462"/>
    </row>
    <row r="69" spans="157:158">
      <c r="FA69" s="462"/>
      <c r="FB69" s="462"/>
    </row>
    <row r="70" spans="157:158">
      <c r="FA70" s="462"/>
      <c r="FB70" s="462"/>
    </row>
    <row r="71" spans="157:158">
      <c r="FA71" s="462"/>
      <c r="FB71" s="462"/>
    </row>
    <row r="72" spans="157:158">
      <c r="FA72" s="462"/>
      <c r="FB72" s="462"/>
    </row>
    <row r="73" spans="157:158">
      <c r="FA73" s="462"/>
      <c r="FB73" s="462"/>
    </row>
    <row r="74" spans="157:158">
      <c r="FA74" s="462"/>
      <c r="FB74" s="462"/>
    </row>
    <row r="75" spans="157:158">
      <c r="FA75" s="462"/>
      <c r="FB75" s="462"/>
    </row>
    <row r="76" spans="157:158">
      <c r="FA76" s="462"/>
      <c r="FB76" s="462"/>
    </row>
    <row r="77" spans="157:158">
      <c r="FA77" s="462"/>
      <c r="FB77" s="462"/>
    </row>
    <row r="78" spans="157:158">
      <c r="FA78" s="462"/>
      <c r="FB78" s="462"/>
    </row>
    <row r="79" spans="157:158">
      <c r="FA79" s="462"/>
      <c r="FB79" s="462"/>
    </row>
    <row r="80" spans="157:158">
      <c r="FA80" s="462"/>
      <c r="FB80" s="462"/>
    </row>
    <row r="81" spans="157:158">
      <c r="FA81" s="462"/>
      <c r="FB81" s="462"/>
    </row>
    <row r="82" spans="157:158">
      <c r="FA82" s="462"/>
      <c r="FB82" s="462"/>
    </row>
    <row r="83" spans="157:158">
      <c r="FA83" s="462"/>
      <c r="FB83" s="462"/>
    </row>
    <row r="84" spans="157:158">
      <c r="FA84" s="462"/>
      <c r="FB84" s="462"/>
    </row>
    <row r="85" spans="157:158">
      <c r="FA85" s="462"/>
      <c r="FB85" s="462"/>
    </row>
    <row r="86" spans="157:158">
      <c r="FA86" s="462"/>
      <c r="FB86" s="462"/>
    </row>
    <row r="87" spans="157:158">
      <c r="FA87" s="462"/>
      <c r="FB87" s="462"/>
    </row>
    <row r="88" spans="157:158">
      <c r="FA88" s="462"/>
      <c r="FB88" s="462"/>
    </row>
    <row r="89" spans="157:158">
      <c r="FA89" s="462"/>
      <c r="FB89" s="462"/>
    </row>
    <row r="90" spans="157:158">
      <c r="FA90" s="462"/>
      <c r="FB90" s="462"/>
    </row>
    <row r="91" spans="157:158">
      <c r="FA91" s="462"/>
      <c r="FB91" s="462"/>
    </row>
    <row r="92" spans="157:158">
      <c r="FA92" s="462"/>
      <c r="FB92" s="462"/>
    </row>
    <row r="93" spans="157:158">
      <c r="FA93" s="462"/>
      <c r="FB93" s="462"/>
    </row>
    <row r="94" spans="157:158">
      <c r="FA94" s="462"/>
      <c r="FB94" s="462"/>
    </row>
    <row r="95" spans="157:158">
      <c r="FA95" s="462"/>
      <c r="FB95" s="462"/>
    </row>
    <row r="96" spans="157:158">
      <c r="FA96" s="462"/>
      <c r="FB96" s="462"/>
    </row>
    <row r="97" spans="157:158">
      <c r="FA97" s="462"/>
      <c r="FB97" s="462"/>
    </row>
    <row r="98" spans="157:158">
      <c r="FA98" s="462"/>
      <c r="FB98" s="462"/>
    </row>
    <row r="99" spans="157:158">
      <c r="FA99" s="462"/>
      <c r="FB99" s="462"/>
    </row>
    <row r="100" spans="157:158">
      <c r="FA100" s="462"/>
      <c r="FB100" s="462"/>
    </row>
    <row r="101" spans="157:158">
      <c r="FA101" s="462"/>
      <c r="FB101" s="462"/>
    </row>
    <row r="102" spans="157:158">
      <c r="FA102" s="462"/>
      <c r="FB102" s="462"/>
    </row>
    <row r="103" spans="157:158">
      <c r="FA103" s="462"/>
      <c r="FB103" s="462"/>
    </row>
    <row r="104" spans="157:158">
      <c r="FA104" s="462"/>
      <c r="FB104" s="462"/>
    </row>
    <row r="105" spans="157:158">
      <c r="FA105" s="462"/>
      <c r="FB105" s="462"/>
    </row>
    <row r="106" spans="157:158">
      <c r="FA106" s="462"/>
      <c r="FB106" s="462"/>
    </row>
    <row r="107" spans="157:158">
      <c r="FA107" s="462"/>
      <c r="FB107" s="462"/>
    </row>
    <row r="108" spans="157:158">
      <c r="FA108" s="462"/>
      <c r="FB108" s="462"/>
    </row>
    <row r="109" spans="157:158">
      <c r="FA109" s="462"/>
      <c r="FB109" s="462"/>
    </row>
    <row r="110" spans="157:158">
      <c r="FA110" s="462"/>
      <c r="FB110" s="462"/>
    </row>
    <row r="111" spans="157:158">
      <c r="FA111" s="462"/>
      <c r="FB111" s="462"/>
    </row>
    <row r="112" spans="157:158">
      <c r="FA112" s="462"/>
      <c r="FB112" s="462"/>
    </row>
    <row r="113" spans="157:158">
      <c r="FA113" s="462"/>
      <c r="FB113" s="462"/>
    </row>
    <row r="114" spans="157:158">
      <c r="FA114" s="462"/>
      <c r="FB114" s="462"/>
    </row>
    <row r="115" spans="157:158">
      <c r="FA115" s="462"/>
      <c r="FB115" s="462"/>
    </row>
    <row r="116" spans="157:158">
      <c r="FA116" s="462"/>
      <c r="FB116" s="462"/>
    </row>
    <row r="117" spans="157:158">
      <c r="FA117" s="462"/>
      <c r="FB117" s="462"/>
    </row>
    <row r="118" spans="157:158">
      <c r="FA118" s="462"/>
      <c r="FB118" s="462"/>
    </row>
    <row r="119" spans="157:158">
      <c r="FA119" s="462"/>
      <c r="FB119" s="462"/>
    </row>
    <row r="120" spans="157:158">
      <c r="FA120" s="462"/>
      <c r="FB120" s="462"/>
    </row>
    <row r="121" spans="157:158">
      <c r="FA121" s="462"/>
      <c r="FB121" s="462"/>
    </row>
    <row r="122" spans="157:158">
      <c r="FA122" s="462"/>
      <c r="FB122" s="462"/>
    </row>
    <row r="123" spans="157:158">
      <c r="FA123" s="462"/>
      <c r="FB123" s="462"/>
    </row>
    <row r="124" spans="157:158">
      <c r="FA124" s="462"/>
      <c r="FB124" s="462"/>
    </row>
    <row r="125" spans="157:158">
      <c r="FA125" s="462"/>
      <c r="FB125" s="462"/>
    </row>
    <row r="126" spans="157:158">
      <c r="FA126" s="462"/>
      <c r="FB126" s="462"/>
    </row>
    <row r="127" spans="157:158">
      <c r="FA127" s="462"/>
      <c r="FB127" s="462"/>
    </row>
  </sheetData>
  <mergeCells count="217">
    <mergeCell ref="R3:R4"/>
    <mergeCell ref="S3:U3"/>
    <mergeCell ref="V3:V4"/>
    <mergeCell ref="W3:Z3"/>
    <mergeCell ref="O27:R27"/>
    <mergeCell ref="S27:T27"/>
    <mergeCell ref="U27:W27"/>
    <mergeCell ref="X27:Z27"/>
    <mergeCell ref="AD3:AI3"/>
    <mergeCell ref="AB3:AB4"/>
    <mergeCell ref="AC3:AC4"/>
    <mergeCell ref="AH27:AH28"/>
    <mergeCell ref="AI27:AM27"/>
    <mergeCell ref="AJ3:AK3"/>
    <mergeCell ref="AL3:AL4"/>
    <mergeCell ref="H27:H28"/>
    <mergeCell ref="I27:I28"/>
    <mergeCell ref="J27:J28"/>
    <mergeCell ref="K27:K28"/>
    <mergeCell ref="L27:L28"/>
    <mergeCell ref="M27:M28"/>
    <mergeCell ref="O3:O4"/>
    <mergeCell ref="P3:P4"/>
    <mergeCell ref="Q3:Q4"/>
    <mergeCell ref="EK48:EL48"/>
    <mergeCell ref="EK49:EL49"/>
    <mergeCell ref="EK52:EL52"/>
    <mergeCell ref="EK53:EL53"/>
    <mergeCell ref="EK41:EL41"/>
    <mergeCell ref="EK42:EL42"/>
    <mergeCell ref="EK44:EL44"/>
    <mergeCell ref="EK45:EL45"/>
    <mergeCell ref="EK46:EL46"/>
    <mergeCell ref="EK47:EL47"/>
    <mergeCell ref="EK43:EL43"/>
    <mergeCell ref="EK50:EL50"/>
    <mergeCell ref="EK51:EL51"/>
    <mergeCell ref="EK35:EL35"/>
    <mergeCell ref="EK36:EL36"/>
    <mergeCell ref="EK37:EL37"/>
    <mergeCell ref="EK38:EL38"/>
    <mergeCell ref="EK39:EL39"/>
    <mergeCell ref="EK40:EL40"/>
    <mergeCell ref="EZ27:EZ28"/>
    <mergeCell ref="EK29:EL29"/>
    <mergeCell ref="EK30:EL30"/>
    <mergeCell ref="EK31:EL31"/>
    <mergeCell ref="EK33:EL33"/>
    <mergeCell ref="EK34:EL34"/>
    <mergeCell ref="EO27:EO28"/>
    <mergeCell ref="EP27:EQ27"/>
    <mergeCell ref="ER27:ER28"/>
    <mergeCell ref="ES27:ES28"/>
    <mergeCell ref="ET27:EU27"/>
    <mergeCell ref="EV27:EX27"/>
    <mergeCell ref="EK32:EL32"/>
    <mergeCell ref="EF27:EF28"/>
    <mergeCell ref="EG27:EG28"/>
    <mergeCell ref="EH27:EH28"/>
    <mergeCell ref="EI27:EI28"/>
    <mergeCell ref="EJ27:EJ28"/>
    <mergeCell ref="EK27:EL28"/>
    <mergeCell ref="DP27:DP28"/>
    <mergeCell ref="DQ27:DQ28"/>
    <mergeCell ref="EB27:EB28"/>
    <mergeCell ref="EC27:EC28"/>
    <mergeCell ref="ED27:ED28"/>
    <mergeCell ref="EE27:EE28"/>
    <mergeCell ref="DE27:DE28"/>
    <mergeCell ref="DF27:DF28"/>
    <mergeCell ref="DG27:DG28"/>
    <mergeCell ref="DH27:DH28"/>
    <mergeCell ref="DI27:DI28"/>
    <mergeCell ref="DJ27:DJ28"/>
    <mergeCell ref="CR27:CS27"/>
    <mergeCell ref="CT27:CV27"/>
    <mergeCell ref="CW27:CW28"/>
    <mergeCell ref="DB27:DB28"/>
    <mergeCell ref="DC27:DC28"/>
    <mergeCell ref="DD27:DD28"/>
    <mergeCell ref="CI27:CI28"/>
    <mergeCell ref="CJ27:CJ28"/>
    <mergeCell ref="CK27:CK28"/>
    <mergeCell ref="CL27:CL28"/>
    <mergeCell ref="CM27:CM28"/>
    <mergeCell ref="CO27:CQ27"/>
    <mergeCell ref="BP27:BP28"/>
    <mergeCell ref="BQ27:BQ28"/>
    <mergeCell ref="BR27:BZ27"/>
    <mergeCell ref="CB27:CB28"/>
    <mergeCell ref="CC27:CD27"/>
    <mergeCell ref="CE27:CG27"/>
    <mergeCell ref="BI27:BI28"/>
    <mergeCell ref="BJ27:BJ28"/>
    <mergeCell ref="BK27:BK28"/>
    <mergeCell ref="BL27:BL28"/>
    <mergeCell ref="BM27:BM28"/>
    <mergeCell ref="BO27:BO28"/>
    <mergeCell ref="BC27:BC28"/>
    <mergeCell ref="BD27:BD28"/>
    <mergeCell ref="BE27:BE28"/>
    <mergeCell ref="BF27:BF28"/>
    <mergeCell ref="BG27:BG28"/>
    <mergeCell ref="BH27:BH28"/>
    <mergeCell ref="AO27:AU27"/>
    <mergeCell ref="AV27:AV28"/>
    <mergeCell ref="AW27:AZ27"/>
    <mergeCell ref="BB27:BB28"/>
    <mergeCell ref="AB27:AB28"/>
    <mergeCell ref="AC27:AC28"/>
    <mergeCell ref="AD27:AD28"/>
    <mergeCell ref="AE27:AE28"/>
    <mergeCell ref="AF27:AF28"/>
    <mergeCell ref="AG27:AG28"/>
    <mergeCell ref="ER3:ER4"/>
    <mergeCell ref="ES3:ES4"/>
    <mergeCell ref="ET3:ET4"/>
    <mergeCell ref="EU3:FC3"/>
    <mergeCell ref="B27:B28"/>
    <mergeCell ref="C27:C28"/>
    <mergeCell ref="D27:D28"/>
    <mergeCell ref="E27:E28"/>
    <mergeCell ref="F27:F28"/>
    <mergeCell ref="G27:G28"/>
    <mergeCell ref="EE3:EE4"/>
    <mergeCell ref="EF3:EF4"/>
    <mergeCell ref="EG3:EG4"/>
    <mergeCell ref="EH3:EH4"/>
    <mergeCell ref="EI3:EI4"/>
    <mergeCell ref="EJ3:EJ4"/>
    <mergeCell ref="DU3:DU4"/>
    <mergeCell ref="DV3:DV4"/>
    <mergeCell ref="DW3:DZ3"/>
    <mergeCell ref="EB3:EB4"/>
    <mergeCell ref="EC3:EC4"/>
    <mergeCell ref="ED3:ED4"/>
    <mergeCell ref="DO3:DO4"/>
    <mergeCell ref="DP3:DP4"/>
    <mergeCell ref="DQ3:DQ4"/>
    <mergeCell ref="DR3:DR4"/>
    <mergeCell ref="DS3:DS4"/>
    <mergeCell ref="DT3:DT4"/>
    <mergeCell ref="DH3:DH4"/>
    <mergeCell ref="DI3:DI4"/>
    <mergeCell ref="DJ3:DJ4"/>
    <mergeCell ref="DK3:DK4"/>
    <mergeCell ref="DL3:DL4"/>
    <mergeCell ref="DM3:DM4"/>
    <mergeCell ref="DB3:DB4"/>
    <mergeCell ref="DC3:DC4"/>
    <mergeCell ref="DD3:DD4"/>
    <mergeCell ref="DE3:DE4"/>
    <mergeCell ref="DF3:DF4"/>
    <mergeCell ref="DG3:DG4"/>
    <mergeCell ref="CU3:CU4"/>
    <mergeCell ref="CV3:CV4"/>
    <mergeCell ref="CW3:CW4"/>
    <mergeCell ref="CX3:CX4"/>
    <mergeCell ref="CY3:CY4"/>
    <mergeCell ref="CZ3:CZ4"/>
    <mergeCell ref="CO3:CO4"/>
    <mergeCell ref="CP3:CP4"/>
    <mergeCell ref="CQ3:CQ4"/>
    <mergeCell ref="CR3:CR4"/>
    <mergeCell ref="CS3:CS4"/>
    <mergeCell ref="CT3:CT4"/>
    <mergeCell ref="BX3:BX4"/>
    <mergeCell ref="BY3:BY4"/>
    <mergeCell ref="BZ3:BZ4"/>
    <mergeCell ref="CB3:CB4"/>
    <mergeCell ref="CC3:CD3"/>
    <mergeCell ref="CE3:CE4"/>
    <mergeCell ref="BR3:BR4"/>
    <mergeCell ref="BS3:BS4"/>
    <mergeCell ref="BT3:BT4"/>
    <mergeCell ref="BU3:BU4"/>
    <mergeCell ref="BV3:BV4"/>
    <mergeCell ref="BW3:BW4"/>
    <mergeCell ref="BJ3:BJ4"/>
    <mergeCell ref="BK3:BK4"/>
    <mergeCell ref="BL3:BL4"/>
    <mergeCell ref="BO3:BO4"/>
    <mergeCell ref="BP3:BP4"/>
    <mergeCell ref="BQ3:BQ4"/>
    <mergeCell ref="B3:B4"/>
    <mergeCell ref="C3:C4"/>
    <mergeCell ref="D3:D4"/>
    <mergeCell ref="E3:E4"/>
    <mergeCell ref="F3:F4"/>
    <mergeCell ref="G3:G4"/>
    <mergeCell ref="CA1:CM1"/>
    <mergeCell ref="CN1:CZ1"/>
    <mergeCell ref="DA1:DM1"/>
    <mergeCell ref="H3:H4"/>
    <mergeCell ref="I3:I4"/>
    <mergeCell ref="J3:J4"/>
    <mergeCell ref="K3:K4"/>
    <mergeCell ref="L3:L4"/>
    <mergeCell ref="M3:M4"/>
    <mergeCell ref="BB3:BD3"/>
    <mergeCell ref="BE3:BE4"/>
    <mergeCell ref="BF3:BF4"/>
    <mergeCell ref="BG3:BG4"/>
    <mergeCell ref="BH3:BH4"/>
    <mergeCell ref="BI3:BI4"/>
    <mergeCell ref="AO3:AQ3"/>
    <mergeCell ref="AR3:AX3"/>
    <mergeCell ref="AY3:AZ3"/>
    <mergeCell ref="DN1:DZ1"/>
    <mergeCell ref="EA1:EM1"/>
    <mergeCell ref="EN1:EZ1"/>
    <mergeCell ref="A1:M1"/>
    <mergeCell ref="N1:Z1"/>
    <mergeCell ref="AA1:AM1"/>
    <mergeCell ref="AN1:AZ1"/>
    <mergeCell ref="BA1:BM1"/>
    <mergeCell ref="BN1:BZ1"/>
  </mergeCells>
  <phoneticPr fontId="2"/>
  <pageMargins left="0.59055118110236227" right="0.39370078740157483" top="0.70866141732283472" bottom="0.59055118110236227" header="0.31496062992125984" footer="0.31496062992125984"/>
  <pageSetup paperSize="9" scale="91" firstPageNumber="14" orientation="portrait" r:id="rId1"/>
  <headerFooter alignWithMargins="0">
    <evenHeader>&amp;L２　人　　口</evenHeader>
    <evenFooter>&amp;C-　&amp;P　-</evenFooter>
  </headerFooter>
  <colBreaks count="8" manualBreakCount="8">
    <brk id="13" max="53" man="1"/>
    <brk id="26" max="53" man="1"/>
    <brk id="39" max="53" man="1"/>
    <brk id="52" max="53" man="1"/>
    <brk id="65" max="53" man="1"/>
    <brk id="78" max="53" man="1"/>
    <brk id="117" max="53" man="1"/>
    <brk id="130" max="5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L48"/>
  <sheetViews>
    <sheetView view="pageBreakPreview" topLeftCell="DE16" zoomScale="93" zoomScaleNormal="85" zoomScaleSheetLayoutView="93" workbookViewId="0">
      <selection activeCell="DQ48" sqref="DQ48"/>
    </sheetView>
  </sheetViews>
  <sheetFormatPr defaultColWidth="9" defaultRowHeight="15.75" customHeight="1"/>
  <cols>
    <col min="1" max="1" width="11.6328125" style="281" customWidth="1"/>
    <col min="2" max="10" width="6.90625" style="281" customWidth="1"/>
    <col min="11" max="11" width="6.90625" style="280" customWidth="1"/>
    <col min="12" max="13" width="6.90625" style="281" customWidth="1"/>
    <col min="14" max="14" width="11.6328125" style="281" customWidth="1"/>
    <col min="15" max="23" width="6.90625" style="281" customWidth="1"/>
    <col min="24" max="24" width="6.90625" style="280" customWidth="1"/>
    <col min="25" max="26" width="6.90625" style="281" customWidth="1"/>
    <col min="27" max="27" width="11.6328125" style="281" customWidth="1"/>
    <col min="28" max="36" width="6.90625" style="281" customWidth="1"/>
    <col min="37" max="37" width="6.90625" style="280" customWidth="1"/>
    <col min="38" max="39" width="6.90625" style="281" customWidth="1"/>
    <col min="40" max="40" width="11.6328125" style="281" customWidth="1"/>
    <col min="41" max="49" width="6.90625" style="281" customWidth="1"/>
    <col min="50" max="50" width="6.90625" style="280" customWidth="1"/>
    <col min="51" max="52" width="6.90625" style="281" customWidth="1"/>
    <col min="53" max="53" width="11.6328125" style="283" customWidth="1"/>
    <col min="54" max="56" width="6.90625" style="283" customWidth="1"/>
    <col min="57" max="57" width="8.90625" style="283" customWidth="1"/>
    <col min="58" max="62" width="6.90625" style="283" customWidth="1"/>
    <col min="63" max="63" width="6.90625" style="284" customWidth="1"/>
    <col min="64" max="64" width="6.90625" style="283" customWidth="1"/>
    <col min="65" max="65" width="6.90625" style="281" customWidth="1"/>
    <col min="66" max="66" width="11.6328125" style="281" customWidth="1"/>
    <col min="67" max="75" width="6.90625" style="281" customWidth="1"/>
    <col min="76" max="76" width="6.90625" style="280" customWidth="1"/>
    <col min="77" max="78" width="6.90625" style="281" customWidth="1"/>
    <col min="79" max="79" width="11.6328125" style="281" customWidth="1"/>
    <col min="80" max="88" width="6.90625" style="281" customWidth="1"/>
    <col min="89" max="89" width="6.90625" style="280" customWidth="1"/>
    <col min="90" max="91" width="6.90625" style="281" customWidth="1"/>
    <col min="92" max="92" width="11.6328125" style="281" customWidth="1"/>
    <col min="93" max="101" width="6.90625" style="281" customWidth="1"/>
    <col min="102" max="102" width="6.90625" style="280" customWidth="1"/>
    <col min="103" max="104" width="6.90625" style="281" customWidth="1"/>
    <col min="105" max="105" width="11.6328125" style="281" customWidth="1"/>
    <col min="106" max="108" width="6.90625" style="281" customWidth="1"/>
    <col min="109" max="114" width="6.90625" style="283" customWidth="1"/>
    <col min="115" max="115" width="6.90625" style="284" customWidth="1"/>
    <col min="116" max="117" width="6.90625" style="281" customWidth="1"/>
    <col min="118" max="118" width="11.6328125" style="281" customWidth="1"/>
    <col min="119" max="119" width="6.90625" style="281" customWidth="1"/>
    <col min="120" max="123" width="6.90625" style="283" customWidth="1"/>
    <col min="124" max="127" width="6.90625" style="281" customWidth="1"/>
    <col min="128" max="128" width="6.90625" style="280" customWidth="1"/>
    <col min="129" max="130" width="6.90625" style="281" customWidth="1"/>
    <col min="131" max="131" width="11.6328125" style="281" customWidth="1"/>
    <col min="132" max="140" width="6.90625" style="281" customWidth="1"/>
    <col min="141" max="141" width="10.6328125" style="280" customWidth="1"/>
    <col min="142" max="142" width="6.90625" style="281" customWidth="1"/>
    <col min="143" max="16384" width="9" style="281"/>
  </cols>
  <sheetData>
    <row r="1" spans="1:142" s="276" customFormat="1" ht="24" customHeight="1">
      <c r="A1" s="934" t="s">
        <v>636</v>
      </c>
      <c r="B1" s="934"/>
      <c r="C1" s="934"/>
      <c r="D1" s="934"/>
      <c r="E1" s="934"/>
      <c r="F1" s="934"/>
      <c r="G1" s="934"/>
      <c r="H1" s="934"/>
      <c r="I1" s="934"/>
      <c r="J1" s="934"/>
      <c r="K1" s="934"/>
      <c r="L1" s="934"/>
      <c r="M1" s="934"/>
      <c r="N1" s="934" t="s">
        <v>637</v>
      </c>
      <c r="O1" s="934"/>
      <c r="P1" s="934"/>
      <c r="Q1" s="934"/>
      <c r="R1" s="934"/>
      <c r="S1" s="934"/>
      <c r="T1" s="934"/>
      <c r="U1" s="934"/>
      <c r="V1" s="934"/>
      <c r="W1" s="934"/>
      <c r="X1" s="934"/>
      <c r="Y1" s="934"/>
      <c r="Z1" s="934"/>
      <c r="AA1" s="934" t="s">
        <v>638</v>
      </c>
      <c r="AB1" s="934"/>
      <c r="AC1" s="934"/>
      <c r="AD1" s="934"/>
      <c r="AE1" s="934"/>
      <c r="AF1" s="934"/>
      <c r="AG1" s="934"/>
      <c r="AH1" s="934"/>
      <c r="AI1" s="934"/>
      <c r="AJ1" s="934"/>
      <c r="AK1" s="934"/>
      <c r="AL1" s="934"/>
      <c r="AM1" s="934"/>
      <c r="AN1" s="934" t="s">
        <v>639</v>
      </c>
      <c r="AO1" s="934"/>
      <c r="AP1" s="934"/>
      <c r="AQ1" s="934"/>
      <c r="AR1" s="934"/>
      <c r="AS1" s="934"/>
      <c r="AT1" s="934"/>
      <c r="AU1" s="934"/>
      <c r="AV1" s="934"/>
      <c r="AW1" s="934"/>
      <c r="AX1" s="934"/>
      <c r="AY1" s="934"/>
      <c r="AZ1" s="934"/>
      <c r="BA1" s="934" t="s">
        <v>640</v>
      </c>
      <c r="BB1" s="934"/>
      <c r="BC1" s="934"/>
      <c r="BD1" s="934"/>
      <c r="BE1" s="934"/>
      <c r="BF1" s="934"/>
      <c r="BG1" s="934"/>
      <c r="BH1" s="934"/>
      <c r="BI1" s="934"/>
      <c r="BJ1" s="934"/>
      <c r="BK1" s="934"/>
      <c r="BL1" s="934"/>
      <c r="BM1" s="934"/>
      <c r="BN1" s="934" t="s">
        <v>641</v>
      </c>
      <c r="BO1" s="934"/>
      <c r="BP1" s="934"/>
      <c r="BQ1" s="934"/>
      <c r="BR1" s="934"/>
      <c r="BS1" s="934"/>
      <c r="BT1" s="934"/>
      <c r="BU1" s="934"/>
      <c r="BV1" s="934"/>
      <c r="BW1" s="934"/>
      <c r="BX1" s="934"/>
      <c r="BY1" s="934"/>
      <c r="BZ1" s="934"/>
      <c r="CA1" s="934" t="s">
        <v>642</v>
      </c>
      <c r="CB1" s="934"/>
      <c r="CC1" s="934"/>
      <c r="CD1" s="934"/>
      <c r="CE1" s="934"/>
      <c r="CF1" s="934"/>
      <c r="CG1" s="934"/>
      <c r="CH1" s="934"/>
      <c r="CI1" s="934"/>
      <c r="CJ1" s="934"/>
      <c r="CK1" s="934"/>
      <c r="CL1" s="934"/>
      <c r="CM1" s="934"/>
      <c r="CN1" s="934" t="s">
        <v>643</v>
      </c>
      <c r="CO1" s="934"/>
      <c r="CP1" s="934"/>
      <c r="CQ1" s="934"/>
      <c r="CR1" s="934"/>
      <c r="CS1" s="934"/>
      <c r="CT1" s="934"/>
      <c r="CU1" s="934"/>
      <c r="CV1" s="934"/>
      <c r="CW1" s="934"/>
      <c r="CX1" s="934"/>
      <c r="CY1" s="934"/>
      <c r="CZ1" s="934"/>
      <c r="DA1" s="934" t="s">
        <v>644</v>
      </c>
      <c r="DB1" s="934"/>
      <c r="DC1" s="934"/>
      <c r="DD1" s="934"/>
      <c r="DE1" s="934"/>
      <c r="DF1" s="934"/>
      <c r="DG1" s="934"/>
      <c r="DH1" s="934"/>
      <c r="DI1" s="934"/>
      <c r="DJ1" s="934"/>
      <c r="DK1" s="934"/>
      <c r="DL1" s="934"/>
      <c r="DM1" s="934"/>
      <c r="DN1" s="934" t="s">
        <v>645</v>
      </c>
      <c r="DO1" s="934"/>
      <c r="DP1" s="934"/>
      <c r="DQ1" s="934"/>
      <c r="DR1" s="934"/>
      <c r="DS1" s="934"/>
      <c r="DT1" s="934"/>
      <c r="DU1" s="934"/>
      <c r="DV1" s="934"/>
      <c r="DW1" s="934"/>
      <c r="DX1" s="934"/>
      <c r="DY1" s="934"/>
      <c r="DZ1" s="934"/>
      <c r="EA1" s="934" t="s">
        <v>646</v>
      </c>
      <c r="EB1" s="934"/>
      <c r="EC1" s="934"/>
      <c r="ED1" s="934"/>
      <c r="EE1" s="934"/>
      <c r="EF1" s="934"/>
      <c r="EG1" s="934"/>
      <c r="EH1" s="934"/>
      <c r="EI1" s="934"/>
      <c r="EJ1" s="934"/>
      <c r="EK1" s="934"/>
      <c r="EL1" s="934"/>
    </row>
    <row r="2" spans="1:142" s="277" customFormat="1" ht="27" customHeight="1" thickBot="1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9"/>
      <c r="L2" s="935" t="s">
        <v>647</v>
      </c>
      <c r="M2" s="935"/>
      <c r="N2" s="300"/>
      <c r="O2" s="300"/>
      <c r="P2" s="300"/>
      <c r="Q2" s="300"/>
      <c r="R2" s="300"/>
      <c r="S2" s="300"/>
      <c r="T2" s="300"/>
      <c r="U2" s="298"/>
      <c r="V2" s="298"/>
      <c r="W2" s="298"/>
      <c r="X2" s="301"/>
      <c r="Y2" s="935" t="s">
        <v>647</v>
      </c>
      <c r="Z2" s="935"/>
      <c r="AA2" s="298"/>
      <c r="AB2" s="298"/>
      <c r="AC2" s="298"/>
      <c r="AD2" s="298"/>
      <c r="AE2" s="298"/>
      <c r="AF2" s="298"/>
      <c r="AG2" s="298"/>
      <c r="AH2" s="298"/>
      <c r="AI2" s="302"/>
      <c r="AJ2" s="302"/>
      <c r="AK2" s="303"/>
      <c r="AL2" s="303" t="s">
        <v>647</v>
      </c>
      <c r="AM2" s="301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301"/>
      <c r="AY2" s="935" t="s">
        <v>647</v>
      </c>
      <c r="AZ2" s="935"/>
      <c r="BA2" s="304"/>
      <c r="BB2" s="304"/>
      <c r="BC2" s="304"/>
      <c r="BD2" s="936" t="s">
        <v>647</v>
      </c>
      <c r="BE2" s="936"/>
      <c r="BF2" s="304"/>
      <c r="BG2" s="305"/>
      <c r="BH2" s="305"/>
      <c r="BI2" s="305"/>
      <c r="BJ2" s="305"/>
      <c r="BK2" s="305"/>
      <c r="BL2" s="304"/>
      <c r="BM2" s="298"/>
      <c r="BN2" s="306"/>
      <c r="BO2" s="298"/>
      <c r="BP2" s="298"/>
      <c r="BQ2" s="298"/>
      <c r="BR2" s="298"/>
      <c r="BS2" s="937"/>
      <c r="BT2" s="937"/>
      <c r="BU2" s="937"/>
      <c r="BV2" s="937"/>
      <c r="BW2" s="937"/>
      <c r="BX2" s="937"/>
      <c r="BY2" s="935" t="s">
        <v>647</v>
      </c>
      <c r="BZ2" s="935"/>
      <c r="CA2" s="307"/>
      <c r="CB2" s="307"/>
      <c r="CC2" s="308"/>
      <c r="CD2" s="938" t="s">
        <v>647</v>
      </c>
      <c r="CE2" s="938"/>
      <c r="CF2" s="308"/>
      <c r="CG2" s="308"/>
      <c r="CH2" s="307"/>
      <c r="CI2" s="307"/>
      <c r="CJ2" s="307"/>
      <c r="CK2" s="307"/>
      <c r="CL2" s="301"/>
      <c r="CM2" s="301"/>
      <c r="CN2" s="307"/>
      <c r="CO2" s="307"/>
      <c r="CP2" s="307"/>
      <c r="CQ2" s="307"/>
      <c r="CR2" s="307"/>
      <c r="CS2" s="307"/>
      <c r="CT2" s="307"/>
      <c r="CU2" s="307"/>
      <c r="CV2" s="307"/>
      <c r="CW2" s="307"/>
      <c r="CX2" s="307"/>
      <c r="CY2" s="935" t="s">
        <v>647</v>
      </c>
      <c r="CZ2" s="935"/>
      <c r="DA2" s="309"/>
      <c r="DB2" s="309"/>
      <c r="DC2" s="309"/>
      <c r="DD2" s="309"/>
      <c r="DE2" s="938" t="s">
        <v>647</v>
      </c>
      <c r="DF2" s="938"/>
      <c r="DG2" s="310"/>
      <c r="DH2" s="310"/>
      <c r="DI2" s="304"/>
      <c r="DJ2" s="304"/>
      <c r="DK2" s="311"/>
      <c r="DL2" s="939"/>
      <c r="DM2" s="939"/>
      <c r="DN2" s="300"/>
      <c r="DO2" s="300"/>
      <c r="DP2" s="312"/>
      <c r="DQ2" s="312"/>
      <c r="DR2" s="304"/>
      <c r="DS2" s="304"/>
      <c r="DT2" s="298"/>
      <c r="DU2" s="298"/>
      <c r="DV2" s="298"/>
      <c r="DW2" s="298"/>
      <c r="DX2" s="298"/>
      <c r="DY2" s="935" t="s">
        <v>647</v>
      </c>
      <c r="DZ2" s="935"/>
      <c r="EA2" s="300"/>
      <c r="EB2" s="300"/>
      <c r="EC2" s="300"/>
      <c r="ED2" s="300"/>
      <c r="EE2" s="298"/>
      <c r="EF2" s="938" t="s">
        <v>647</v>
      </c>
      <c r="EG2" s="938"/>
      <c r="EH2" s="304"/>
      <c r="EI2" s="304"/>
      <c r="EJ2" s="304"/>
      <c r="EK2" s="304"/>
      <c r="EL2" s="304"/>
    </row>
    <row r="3" spans="1:142" s="278" customFormat="1" ht="16.399999999999999" customHeight="1">
      <c r="A3" s="313" t="s">
        <v>439</v>
      </c>
      <c r="B3" s="940" t="s">
        <v>648</v>
      </c>
      <c r="C3" s="942" t="s">
        <v>649</v>
      </c>
      <c r="D3" s="942" t="s">
        <v>650</v>
      </c>
      <c r="E3" s="942" t="s">
        <v>651</v>
      </c>
      <c r="F3" s="942" t="s">
        <v>652</v>
      </c>
      <c r="G3" s="942" t="s">
        <v>653</v>
      </c>
      <c r="H3" s="942" t="s">
        <v>654</v>
      </c>
      <c r="I3" s="942" t="s">
        <v>655</v>
      </c>
      <c r="J3" s="942" t="s">
        <v>656</v>
      </c>
      <c r="K3" s="942" t="s">
        <v>657</v>
      </c>
      <c r="L3" s="942" t="s">
        <v>450</v>
      </c>
      <c r="M3" s="953" t="s">
        <v>658</v>
      </c>
      <c r="N3" s="313" t="s">
        <v>439</v>
      </c>
      <c r="O3" s="955" t="s">
        <v>659</v>
      </c>
      <c r="P3" s="946" t="s">
        <v>660</v>
      </c>
      <c r="Q3" s="946" t="s">
        <v>454</v>
      </c>
      <c r="R3" s="946"/>
      <c r="S3" s="946"/>
      <c r="T3" s="944" t="s">
        <v>661</v>
      </c>
      <c r="U3" s="946" t="s">
        <v>662</v>
      </c>
      <c r="V3" s="946"/>
      <c r="W3" s="946"/>
      <c r="X3" s="946"/>
      <c r="Y3" s="946"/>
      <c r="Z3" s="947"/>
      <c r="AA3" s="313" t="s">
        <v>439</v>
      </c>
      <c r="AB3" s="948" t="s">
        <v>457</v>
      </c>
      <c r="AC3" s="944"/>
      <c r="AD3" s="944"/>
      <c r="AE3" s="944"/>
      <c r="AF3" s="944"/>
      <c r="AG3" s="944"/>
      <c r="AH3" s="944" t="s">
        <v>663</v>
      </c>
      <c r="AI3" s="944"/>
      <c r="AJ3" s="949" t="s">
        <v>664</v>
      </c>
      <c r="AK3" s="951" t="s">
        <v>385</v>
      </c>
      <c r="AL3" s="960" t="s">
        <v>459</v>
      </c>
      <c r="AM3" s="314"/>
      <c r="AN3" s="313" t="s">
        <v>439</v>
      </c>
      <c r="AO3" s="948" t="s">
        <v>665</v>
      </c>
      <c r="AP3" s="944"/>
      <c r="AQ3" s="944"/>
      <c r="AR3" s="944" t="s">
        <v>666</v>
      </c>
      <c r="AS3" s="944"/>
      <c r="AT3" s="944"/>
      <c r="AU3" s="944"/>
      <c r="AV3" s="944"/>
      <c r="AW3" s="944"/>
      <c r="AX3" s="944"/>
      <c r="AY3" s="944" t="s">
        <v>462</v>
      </c>
      <c r="AZ3" s="962"/>
      <c r="BA3" s="315" t="s">
        <v>439</v>
      </c>
      <c r="BB3" s="963" t="s">
        <v>667</v>
      </c>
      <c r="BC3" s="964"/>
      <c r="BD3" s="965"/>
      <c r="BE3" s="966" t="s">
        <v>668</v>
      </c>
      <c r="BF3" s="316"/>
      <c r="BG3" s="317"/>
      <c r="BH3" s="317"/>
      <c r="BI3" s="317"/>
      <c r="BJ3" s="317"/>
      <c r="BK3" s="317"/>
      <c r="BL3" s="318"/>
      <c r="BM3" s="319"/>
      <c r="BN3" s="313" t="s">
        <v>439</v>
      </c>
      <c r="BO3" s="940" t="s">
        <v>669</v>
      </c>
      <c r="BP3" s="942" t="s">
        <v>670</v>
      </c>
      <c r="BQ3" s="942" t="s">
        <v>671</v>
      </c>
      <c r="BR3" s="942" t="s">
        <v>672</v>
      </c>
      <c r="BS3" s="942" t="s">
        <v>673</v>
      </c>
      <c r="BT3" s="942" t="s">
        <v>674</v>
      </c>
      <c r="BU3" s="942" t="s">
        <v>675</v>
      </c>
      <c r="BV3" s="942" t="s">
        <v>676</v>
      </c>
      <c r="BW3" s="942" t="s">
        <v>677</v>
      </c>
      <c r="BX3" s="942" t="s">
        <v>678</v>
      </c>
      <c r="BY3" s="942" t="s">
        <v>679</v>
      </c>
      <c r="BZ3" s="953" t="s">
        <v>680</v>
      </c>
      <c r="CA3" s="313" t="s">
        <v>439</v>
      </c>
      <c r="CB3" s="955" t="s">
        <v>477</v>
      </c>
      <c r="CC3" s="968" t="s">
        <v>681</v>
      </c>
      <c r="CD3" s="969"/>
      <c r="CE3" s="966" t="s">
        <v>479</v>
      </c>
      <c r="CF3" s="320"/>
      <c r="CG3" s="321"/>
      <c r="CH3" s="322"/>
      <c r="CI3" s="322"/>
      <c r="CJ3" s="322"/>
      <c r="CK3" s="322"/>
      <c r="CL3" s="323"/>
      <c r="CM3" s="324"/>
      <c r="CN3" s="313" t="s">
        <v>439</v>
      </c>
      <c r="CO3" s="940" t="s">
        <v>480</v>
      </c>
      <c r="CP3" s="942" t="s">
        <v>481</v>
      </c>
      <c r="CQ3" s="942" t="s">
        <v>482</v>
      </c>
      <c r="CR3" s="942" t="s">
        <v>483</v>
      </c>
      <c r="CS3" s="942" t="s">
        <v>484</v>
      </c>
      <c r="CT3" s="942" t="s">
        <v>485</v>
      </c>
      <c r="CU3" s="942" t="s">
        <v>486</v>
      </c>
      <c r="CV3" s="953" t="s">
        <v>487</v>
      </c>
      <c r="CW3" s="942" t="s">
        <v>488</v>
      </c>
      <c r="CX3" s="942" t="s">
        <v>489</v>
      </c>
      <c r="CY3" s="942" t="s">
        <v>490</v>
      </c>
      <c r="CZ3" s="970" t="s">
        <v>491</v>
      </c>
      <c r="DA3" s="313" t="s">
        <v>439</v>
      </c>
      <c r="DB3" s="972" t="s">
        <v>492</v>
      </c>
      <c r="DC3" s="942" t="s">
        <v>493</v>
      </c>
      <c r="DD3" s="942" t="s">
        <v>494</v>
      </c>
      <c r="DE3" s="987" t="s">
        <v>495</v>
      </c>
      <c r="DF3" s="979" t="s">
        <v>496</v>
      </c>
      <c r="DG3" s="321"/>
      <c r="DH3" s="321"/>
      <c r="DI3" s="321"/>
      <c r="DJ3" s="325"/>
      <c r="DK3" s="321"/>
      <c r="DL3" s="322"/>
      <c r="DM3" s="322"/>
      <c r="DN3" s="313" t="s">
        <v>439</v>
      </c>
      <c r="DO3" s="942" t="s">
        <v>497</v>
      </c>
      <c r="DP3" s="981" t="s">
        <v>498</v>
      </c>
      <c r="DQ3" s="981" t="s">
        <v>499</v>
      </c>
      <c r="DR3" s="981" t="s">
        <v>500</v>
      </c>
      <c r="DS3" s="981" t="s">
        <v>501</v>
      </c>
      <c r="DT3" s="942" t="s">
        <v>502</v>
      </c>
      <c r="DU3" s="942" t="s">
        <v>503</v>
      </c>
      <c r="DV3" s="942" t="s">
        <v>504</v>
      </c>
      <c r="DW3" s="947" t="s">
        <v>505</v>
      </c>
      <c r="DX3" s="984"/>
      <c r="DY3" s="984"/>
      <c r="DZ3" s="984"/>
      <c r="EA3" s="313" t="s">
        <v>439</v>
      </c>
      <c r="EB3" s="985" t="s">
        <v>506</v>
      </c>
      <c r="EC3" s="975" t="s">
        <v>507</v>
      </c>
      <c r="ED3" s="975" t="s">
        <v>508</v>
      </c>
      <c r="EE3" s="975" t="s">
        <v>509</v>
      </c>
      <c r="EF3" s="977" t="s">
        <v>510</v>
      </c>
      <c r="EG3" s="979" t="s">
        <v>682</v>
      </c>
      <c r="EH3" s="326"/>
      <c r="EI3" s="326"/>
      <c r="EJ3" s="326"/>
      <c r="EK3" s="327"/>
      <c r="EL3" s="327"/>
    </row>
    <row r="4" spans="1:142" s="278" customFormat="1" ht="16.399999999999999" customHeight="1">
      <c r="A4" s="328" t="s">
        <v>512</v>
      </c>
      <c r="B4" s="941"/>
      <c r="C4" s="943"/>
      <c r="D4" s="943"/>
      <c r="E4" s="943"/>
      <c r="F4" s="943"/>
      <c r="G4" s="943"/>
      <c r="H4" s="943"/>
      <c r="I4" s="943"/>
      <c r="J4" s="943"/>
      <c r="K4" s="943"/>
      <c r="L4" s="943"/>
      <c r="M4" s="954"/>
      <c r="N4" s="328" t="s">
        <v>512</v>
      </c>
      <c r="O4" s="956"/>
      <c r="P4" s="957"/>
      <c r="Q4" s="329" t="s">
        <v>513</v>
      </c>
      <c r="R4" s="329" t="s">
        <v>683</v>
      </c>
      <c r="S4" s="329" t="s">
        <v>684</v>
      </c>
      <c r="T4" s="945"/>
      <c r="U4" s="329" t="s">
        <v>685</v>
      </c>
      <c r="V4" s="329" t="s">
        <v>686</v>
      </c>
      <c r="W4" s="329" t="s">
        <v>687</v>
      </c>
      <c r="X4" s="329" t="s">
        <v>519</v>
      </c>
      <c r="Y4" s="330" t="s">
        <v>688</v>
      </c>
      <c r="Z4" s="331" t="s">
        <v>689</v>
      </c>
      <c r="AA4" s="328" t="s">
        <v>512</v>
      </c>
      <c r="AB4" s="332" t="s">
        <v>685</v>
      </c>
      <c r="AC4" s="330" t="s">
        <v>686</v>
      </c>
      <c r="AD4" s="330" t="s">
        <v>523</v>
      </c>
      <c r="AE4" s="330" t="s">
        <v>524</v>
      </c>
      <c r="AF4" s="330" t="s">
        <v>525</v>
      </c>
      <c r="AG4" s="330" t="s">
        <v>526</v>
      </c>
      <c r="AH4" s="330" t="s">
        <v>685</v>
      </c>
      <c r="AI4" s="330" t="s">
        <v>527</v>
      </c>
      <c r="AJ4" s="950"/>
      <c r="AK4" s="952"/>
      <c r="AL4" s="961"/>
      <c r="AM4" s="314"/>
      <c r="AN4" s="328" t="s">
        <v>512</v>
      </c>
      <c r="AO4" s="332" t="s">
        <v>689</v>
      </c>
      <c r="AP4" s="330" t="s">
        <v>690</v>
      </c>
      <c r="AQ4" s="330" t="s">
        <v>691</v>
      </c>
      <c r="AR4" s="330" t="s">
        <v>685</v>
      </c>
      <c r="AS4" s="330" t="s">
        <v>686</v>
      </c>
      <c r="AT4" s="330" t="s">
        <v>692</v>
      </c>
      <c r="AU4" s="330" t="s">
        <v>693</v>
      </c>
      <c r="AV4" s="330" t="s">
        <v>688</v>
      </c>
      <c r="AW4" s="330" t="s">
        <v>689</v>
      </c>
      <c r="AX4" s="330" t="s">
        <v>690</v>
      </c>
      <c r="AY4" s="330" t="s">
        <v>685</v>
      </c>
      <c r="AZ4" s="331" t="s">
        <v>686</v>
      </c>
      <c r="BA4" s="333" t="s">
        <v>512</v>
      </c>
      <c r="BB4" s="334" t="s">
        <v>534</v>
      </c>
      <c r="BC4" s="334" t="s">
        <v>625</v>
      </c>
      <c r="BD4" s="702" t="s">
        <v>626</v>
      </c>
      <c r="BE4" s="967"/>
      <c r="BF4" s="316"/>
      <c r="BG4" s="317"/>
      <c r="BH4" s="317"/>
      <c r="BI4" s="317"/>
      <c r="BJ4" s="317"/>
      <c r="BK4" s="317"/>
      <c r="BL4" s="318"/>
      <c r="BM4" s="319"/>
      <c r="BN4" s="328" t="s">
        <v>512</v>
      </c>
      <c r="BO4" s="958"/>
      <c r="BP4" s="959"/>
      <c r="BQ4" s="959"/>
      <c r="BR4" s="959"/>
      <c r="BS4" s="959"/>
      <c r="BT4" s="959"/>
      <c r="BU4" s="959"/>
      <c r="BV4" s="959"/>
      <c r="BW4" s="959"/>
      <c r="BX4" s="959"/>
      <c r="BY4" s="959"/>
      <c r="BZ4" s="954"/>
      <c r="CA4" s="328" t="s">
        <v>512</v>
      </c>
      <c r="CB4" s="956"/>
      <c r="CC4" s="334" t="s">
        <v>685</v>
      </c>
      <c r="CD4" s="702" t="s">
        <v>537</v>
      </c>
      <c r="CE4" s="967"/>
      <c r="CF4" s="320"/>
      <c r="CG4" s="316"/>
      <c r="CH4" s="335"/>
      <c r="CI4" s="335"/>
      <c r="CJ4" s="335"/>
      <c r="CK4" s="335"/>
      <c r="CL4" s="335"/>
      <c r="CM4" s="322"/>
      <c r="CN4" s="328" t="s">
        <v>512</v>
      </c>
      <c r="CO4" s="941"/>
      <c r="CP4" s="943"/>
      <c r="CQ4" s="943"/>
      <c r="CR4" s="943"/>
      <c r="CS4" s="959"/>
      <c r="CT4" s="959"/>
      <c r="CU4" s="959"/>
      <c r="CV4" s="974"/>
      <c r="CW4" s="959"/>
      <c r="CX4" s="959"/>
      <c r="CY4" s="959"/>
      <c r="CZ4" s="971"/>
      <c r="DA4" s="328" t="s">
        <v>512</v>
      </c>
      <c r="DB4" s="973"/>
      <c r="DC4" s="943"/>
      <c r="DD4" s="943"/>
      <c r="DE4" s="988"/>
      <c r="DF4" s="989"/>
      <c r="DG4" s="316"/>
      <c r="DH4" s="316"/>
      <c r="DI4" s="316"/>
      <c r="DJ4" s="336"/>
      <c r="DK4" s="316"/>
      <c r="DL4" s="335"/>
      <c r="DM4" s="335"/>
      <c r="DN4" s="328" t="s">
        <v>512</v>
      </c>
      <c r="DO4" s="959"/>
      <c r="DP4" s="990"/>
      <c r="DQ4" s="990"/>
      <c r="DR4" s="991"/>
      <c r="DS4" s="982"/>
      <c r="DT4" s="983"/>
      <c r="DU4" s="983"/>
      <c r="DV4" s="983"/>
      <c r="DW4" s="329" t="s">
        <v>629</v>
      </c>
      <c r="DX4" s="330" t="s">
        <v>630</v>
      </c>
      <c r="DY4" s="330" t="s">
        <v>631</v>
      </c>
      <c r="DZ4" s="331" t="s">
        <v>694</v>
      </c>
      <c r="EA4" s="328" t="s">
        <v>512</v>
      </c>
      <c r="EB4" s="986"/>
      <c r="EC4" s="976"/>
      <c r="ED4" s="976"/>
      <c r="EE4" s="976"/>
      <c r="EF4" s="978"/>
      <c r="EG4" s="980"/>
      <c r="EH4" s="326"/>
      <c r="EI4" s="326"/>
      <c r="EJ4" s="326"/>
      <c r="EK4" s="327"/>
      <c r="EL4" s="327"/>
    </row>
    <row r="5" spans="1:142" s="279" customFormat="1" ht="16.399999999999999" customHeight="1">
      <c r="A5" s="337" t="s">
        <v>695</v>
      </c>
      <c r="B5" s="338">
        <v>39</v>
      </c>
      <c r="C5" s="338">
        <v>45</v>
      </c>
      <c r="D5" s="338">
        <v>26</v>
      </c>
      <c r="E5" s="338">
        <v>31</v>
      </c>
      <c r="F5" s="338">
        <v>46</v>
      </c>
      <c r="G5" s="338">
        <v>7</v>
      </c>
      <c r="H5" s="338">
        <v>56</v>
      </c>
      <c r="I5" s="338">
        <v>13</v>
      </c>
      <c r="J5" s="338">
        <v>151</v>
      </c>
      <c r="K5" s="338">
        <v>14</v>
      </c>
      <c r="L5" s="338">
        <v>7</v>
      </c>
      <c r="M5" s="338">
        <v>33</v>
      </c>
      <c r="N5" s="337" t="s">
        <v>695</v>
      </c>
      <c r="O5" s="339">
        <v>8</v>
      </c>
      <c r="P5" s="339">
        <v>75</v>
      </c>
      <c r="Q5" s="340">
        <v>0</v>
      </c>
      <c r="R5" s="339">
        <v>27</v>
      </c>
      <c r="S5" s="339">
        <v>22</v>
      </c>
      <c r="T5" s="339">
        <v>10</v>
      </c>
      <c r="U5" s="339">
        <v>23</v>
      </c>
      <c r="V5" s="339">
        <v>9</v>
      </c>
      <c r="W5" s="339">
        <v>59</v>
      </c>
      <c r="X5" s="339">
        <v>15</v>
      </c>
      <c r="Y5" s="339">
        <v>40</v>
      </c>
      <c r="Z5" s="339">
        <v>75</v>
      </c>
      <c r="AA5" s="337" t="s">
        <v>695</v>
      </c>
      <c r="AB5" s="339">
        <v>14</v>
      </c>
      <c r="AC5" s="339">
        <v>50</v>
      </c>
      <c r="AD5" s="339">
        <v>16</v>
      </c>
      <c r="AE5" s="339">
        <v>7</v>
      </c>
      <c r="AF5" s="339">
        <v>17</v>
      </c>
      <c r="AG5" s="339">
        <v>17</v>
      </c>
      <c r="AH5" s="339">
        <v>11</v>
      </c>
      <c r="AI5" s="340">
        <v>0</v>
      </c>
      <c r="AJ5" s="340">
        <v>0</v>
      </c>
      <c r="AK5" s="713">
        <v>77</v>
      </c>
      <c r="AL5" s="352">
        <f>SUM(B5:M5,B28:M28,O5:Z5,O28:Z28,AB5:AK5)</f>
        <v>4501</v>
      </c>
      <c r="AM5" s="342"/>
      <c r="AN5" s="337" t="s">
        <v>635</v>
      </c>
      <c r="AO5" s="339">
        <v>12</v>
      </c>
      <c r="AP5" s="339">
        <v>16</v>
      </c>
      <c r="AQ5" s="339">
        <v>8</v>
      </c>
      <c r="AR5" s="340">
        <v>0</v>
      </c>
      <c r="AS5" s="339">
        <v>47</v>
      </c>
      <c r="AT5" s="339">
        <v>64</v>
      </c>
      <c r="AU5" s="339">
        <v>23</v>
      </c>
      <c r="AV5" s="339">
        <v>3</v>
      </c>
      <c r="AW5" s="339">
        <v>20</v>
      </c>
      <c r="AX5" s="339">
        <v>31</v>
      </c>
      <c r="AY5" s="339">
        <v>46</v>
      </c>
      <c r="AZ5" s="339">
        <v>12</v>
      </c>
      <c r="BA5" s="343" t="s">
        <v>635</v>
      </c>
      <c r="BB5" s="339">
        <v>7</v>
      </c>
      <c r="BC5" s="339">
        <v>3</v>
      </c>
      <c r="BD5" s="700">
        <v>2</v>
      </c>
      <c r="BE5" s="341">
        <f t="shared" ref="BE5:BE24" si="0">SUM(AB28:AM28,AO5:AZ5,AO28:AZ28,BB5:BD5)</f>
        <v>1414</v>
      </c>
      <c r="BF5" s="344"/>
      <c r="BG5" s="345"/>
      <c r="BH5" s="345"/>
      <c r="BI5" s="345"/>
      <c r="BJ5" s="345"/>
      <c r="BK5" s="345"/>
      <c r="BL5" s="345"/>
      <c r="BM5" s="346"/>
      <c r="BN5" s="337" t="s">
        <v>635</v>
      </c>
      <c r="BO5" s="339">
        <v>20</v>
      </c>
      <c r="BP5" s="339">
        <v>12</v>
      </c>
      <c r="BQ5" s="339">
        <v>134</v>
      </c>
      <c r="BR5" s="339">
        <v>91</v>
      </c>
      <c r="BS5" s="339">
        <v>40</v>
      </c>
      <c r="BT5" s="339">
        <v>8</v>
      </c>
      <c r="BU5" s="339">
        <v>0</v>
      </c>
      <c r="BV5" s="339">
        <v>31</v>
      </c>
      <c r="BW5" s="339">
        <v>37</v>
      </c>
      <c r="BX5" s="339">
        <v>51</v>
      </c>
      <c r="BY5" s="339">
        <v>99</v>
      </c>
      <c r="BZ5" s="339">
        <v>254</v>
      </c>
      <c r="CA5" s="337" t="s">
        <v>635</v>
      </c>
      <c r="CB5" s="340">
        <v>0</v>
      </c>
      <c r="CC5" s="340">
        <v>0</v>
      </c>
      <c r="CD5" s="703">
        <v>0</v>
      </c>
      <c r="CE5" s="347">
        <f>SUM(BO5:BZ5,BO28:BZ28,CB5:CD5)</f>
        <v>1042</v>
      </c>
      <c r="CF5" s="348"/>
      <c r="CG5" s="348"/>
      <c r="CH5" s="349"/>
      <c r="CI5" s="349"/>
      <c r="CJ5" s="349"/>
      <c r="CK5" s="349"/>
      <c r="CL5" s="349"/>
      <c r="CM5" s="349"/>
      <c r="CN5" s="337" t="s">
        <v>635</v>
      </c>
      <c r="CO5" s="339">
        <v>8</v>
      </c>
      <c r="CP5" s="339">
        <v>4</v>
      </c>
      <c r="CQ5" s="339">
        <v>8</v>
      </c>
      <c r="CR5" s="339">
        <v>14</v>
      </c>
      <c r="CS5" s="339">
        <v>19</v>
      </c>
      <c r="CT5" s="339">
        <v>12</v>
      </c>
      <c r="CU5" s="339">
        <v>34</v>
      </c>
      <c r="CV5" s="339">
        <v>53</v>
      </c>
      <c r="CW5" s="339">
        <v>54</v>
      </c>
      <c r="CX5" s="339">
        <v>30</v>
      </c>
      <c r="CY5" s="339">
        <v>20</v>
      </c>
      <c r="CZ5" s="339">
        <v>39</v>
      </c>
      <c r="DA5" s="337" t="s">
        <v>635</v>
      </c>
      <c r="DB5" s="339">
        <v>9</v>
      </c>
      <c r="DC5" s="339">
        <v>6</v>
      </c>
      <c r="DD5" s="339">
        <v>16</v>
      </c>
      <c r="DE5" s="700">
        <v>12</v>
      </c>
      <c r="DF5" s="341">
        <f>SUM(DB5:DE5)</f>
        <v>43</v>
      </c>
      <c r="DG5" s="350"/>
      <c r="DH5" s="350"/>
      <c r="DI5" s="350"/>
      <c r="DJ5" s="347"/>
      <c r="DK5" s="350"/>
      <c r="DL5" s="351"/>
      <c r="DM5" s="351"/>
      <c r="DN5" s="337" t="s">
        <v>635</v>
      </c>
      <c r="DO5" s="339">
        <v>3</v>
      </c>
      <c r="DP5" s="339">
        <v>0</v>
      </c>
      <c r="DQ5" s="339">
        <v>0</v>
      </c>
      <c r="DR5" s="339">
        <v>3</v>
      </c>
      <c r="DS5" s="339">
        <v>1</v>
      </c>
      <c r="DT5" s="340">
        <v>4</v>
      </c>
      <c r="DU5" s="339">
        <v>17</v>
      </c>
      <c r="DV5" s="339">
        <v>22</v>
      </c>
      <c r="DW5" s="339">
        <v>4</v>
      </c>
      <c r="DX5" s="339">
        <v>6</v>
      </c>
      <c r="DY5" s="339">
        <v>9</v>
      </c>
      <c r="DZ5" s="339">
        <v>26</v>
      </c>
      <c r="EA5" s="337" t="s">
        <v>635</v>
      </c>
      <c r="EB5" s="339">
        <v>6</v>
      </c>
      <c r="EC5" s="339">
        <v>67</v>
      </c>
      <c r="ED5" s="339">
        <v>24</v>
      </c>
      <c r="EE5" s="339">
        <v>5</v>
      </c>
      <c r="EF5" s="700">
        <v>50</v>
      </c>
      <c r="EG5" s="341">
        <f>SUM(EB5:EF5)</f>
        <v>152</v>
      </c>
      <c r="EH5" s="344"/>
      <c r="EI5" s="344"/>
      <c r="EJ5" s="344"/>
      <c r="EK5" s="345"/>
      <c r="EL5" s="345"/>
    </row>
    <row r="6" spans="1:142" s="279" customFormat="1" ht="16.399999999999999" customHeight="1">
      <c r="A6" s="337" t="s">
        <v>544</v>
      </c>
      <c r="B6" s="338">
        <v>56</v>
      </c>
      <c r="C6" s="338">
        <v>74</v>
      </c>
      <c r="D6" s="338">
        <v>34</v>
      </c>
      <c r="E6" s="338">
        <v>53</v>
      </c>
      <c r="F6" s="338">
        <v>88</v>
      </c>
      <c r="G6" s="338">
        <v>12</v>
      </c>
      <c r="H6" s="338">
        <v>94</v>
      </c>
      <c r="I6" s="338">
        <v>26</v>
      </c>
      <c r="J6" s="338">
        <v>126</v>
      </c>
      <c r="K6" s="338">
        <v>26</v>
      </c>
      <c r="L6" s="338">
        <v>5</v>
      </c>
      <c r="M6" s="338">
        <v>36</v>
      </c>
      <c r="N6" s="337" t="s">
        <v>544</v>
      </c>
      <c r="O6" s="339">
        <v>8</v>
      </c>
      <c r="P6" s="339">
        <v>116</v>
      </c>
      <c r="Q6" s="340">
        <v>0</v>
      </c>
      <c r="R6" s="339">
        <v>27</v>
      </c>
      <c r="S6" s="339">
        <v>47</v>
      </c>
      <c r="T6" s="339">
        <v>10</v>
      </c>
      <c r="U6" s="339">
        <v>38</v>
      </c>
      <c r="V6" s="339">
        <v>18</v>
      </c>
      <c r="W6" s="339">
        <v>71</v>
      </c>
      <c r="X6" s="339">
        <v>13</v>
      </c>
      <c r="Y6" s="339">
        <v>41</v>
      </c>
      <c r="Z6" s="339">
        <v>65</v>
      </c>
      <c r="AA6" s="337" t="s">
        <v>544</v>
      </c>
      <c r="AB6" s="339">
        <v>17</v>
      </c>
      <c r="AC6" s="339">
        <v>47</v>
      </c>
      <c r="AD6" s="339">
        <v>18</v>
      </c>
      <c r="AE6" s="339">
        <v>4</v>
      </c>
      <c r="AF6" s="339">
        <v>5</v>
      </c>
      <c r="AG6" s="339">
        <v>10</v>
      </c>
      <c r="AH6" s="339">
        <v>8</v>
      </c>
      <c r="AI6" s="340">
        <v>0</v>
      </c>
      <c r="AJ6" s="340">
        <v>0</v>
      </c>
      <c r="AK6" s="714">
        <v>38</v>
      </c>
      <c r="AL6" s="352">
        <f t="shared" ref="AL6:AL24" si="1">SUM(B6:M6,B29:M29,O6:Z6,O29:Z29,AB6:AK6)</f>
        <v>4828</v>
      </c>
      <c r="AM6" s="342"/>
      <c r="AN6" s="337" t="s">
        <v>544</v>
      </c>
      <c r="AO6" s="339">
        <v>24</v>
      </c>
      <c r="AP6" s="339">
        <v>20</v>
      </c>
      <c r="AQ6" s="339">
        <v>15</v>
      </c>
      <c r="AR6" s="340">
        <v>0</v>
      </c>
      <c r="AS6" s="339">
        <v>60</v>
      </c>
      <c r="AT6" s="339">
        <v>56</v>
      </c>
      <c r="AU6" s="339">
        <v>33</v>
      </c>
      <c r="AV6" s="339">
        <v>2</v>
      </c>
      <c r="AW6" s="339">
        <v>14</v>
      </c>
      <c r="AX6" s="339">
        <v>29</v>
      </c>
      <c r="AY6" s="339">
        <v>23</v>
      </c>
      <c r="AZ6" s="339">
        <v>18</v>
      </c>
      <c r="BA6" s="343" t="s">
        <v>544</v>
      </c>
      <c r="BB6" s="339">
        <v>10</v>
      </c>
      <c r="BC6" s="339">
        <v>11</v>
      </c>
      <c r="BD6" s="700">
        <v>1</v>
      </c>
      <c r="BE6" s="352">
        <f t="shared" si="0"/>
        <v>1576</v>
      </c>
      <c r="BF6" s="344"/>
      <c r="BG6" s="345"/>
      <c r="BH6" s="345"/>
      <c r="BI6" s="345"/>
      <c r="BJ6" s="345"/>
      <c r="BK6" s="345"/>
      <c r="BL6" s="345"/>
      <c r="BM6" s="346"/>
      <c r="BN6" s="337" t="s">
        <v>544</v>
      </c>
      <c r="BO6" s="339">
        <v>57</v>
      </c>
      <c r="BP6" s="339">
        <v>27</v>
      </c>
      <c r="BQ6" s="339">
        <v>171</v>
      </c>
      <c r="BR6" s="339">
        <v>168</v>
      </c>
      <c r="BS6" s="339">
        <v>53</v>
      </c>
      <c r="BT6" s="339">
        <v>4</v>
      </c>
      <c r="BU6" s="339">
        <v>2</v>
      </c>
      <c r="BV6" s="339">
        <v>47</v>
      </c>
      <c r="BW6" s="339">
        <v>51</v>
      </c>
      <c r="BX6" s="339">
        <v>73</v>
      </c>
      <c r="BY6" s="339">
        <v>67</v>
      </c>
      <c r="BZ6" s="339">
        <v>260</v>
      </c>
      <c r="CA6" s="337" t="s">
        <v>544</v>
      </c>
      <c r="CB6" s="340">
        <v>0</v>
      </c>
      <c r="CC6" s="340">
        <v>0</v>
      </c>
      <c r="CD6" s="703">
        <v>0</v>
      </c>
      <c r="CE6" s="347">
        <f t="shared" ref="CE6:CE24" si="2">SUM(BO6:BZ6,BO29:BZ29,CB6:CD6)</f>
        <v>1406</v>
      </c>
      <c r="CF6" s="348"/>
      <c r="CG6" s="348"/>
      <c r="CH6" s="349"/>
      <c r="CI6" s="349"/>
      <c r="CJ6" s="349"/>
      <c r="CK6" s="349"/>
      <c r="CL6" s="349"/>
      <c r="CM6" s="349"/>
      <c r="CN6" s="337" t="s">
        <v>544</v>
      </c>
      <c r="CO6" s="339">
        <v>6</v>
      </c>
      <c r="CP6" s="339">
        <v>5</v>
      </c>
      <c r="CQ6" s="339">
        <v>10</v>
      </c>
      <c r="CR6" s="339">
        <v>24</v>
      </c>
      <c r="CS6" s="339">
        <v>21</v>
      </c>
      <c r="CT6" s="339">
        <v>10</v>
      </c>
      <c r="CU6" s="339">
        <v>23</v>
      </c>
      <c r="CV6" s="339">
        <v>76</v>
      </c>
      <c r="CW6" s="339">
        <v>67</v>
      </c>
      <c r="CX6" s="339">
        <v>51</v>
      </c>
      <c r="CY6" s="339">
        <v>36</v>
      </c>
      <c r="CZ6" s="339">
        <v>52</v>
      </c>
      <c r="DA6" s="337" t="s">
        <v>544</v>
      </c>
      <c r="DB6" s="339">
        <v>14</v>
      </c>
      <c r="DC6" s="339">
        <v>7</v>
      </c>
      <c r="DD6" s="339">
        <v>29</v>
      </c>
      <c r="DE6" s="700">
        <v>22</v>
      </c>
      <c r="DF6" s="352">
        <f t="shared" ref="DF6:DF23" si="3">SUM(DB6:DE6)</f>
        <v>72</v>
      </c>
      <c r="DG6" s="350"/>
      <c r="DH6" s="350"/>
      <c r="DI6" s="350"/>
      <c r="DJ6" s="347"/>
      <c r="DK6" s="350"/>
      <c r="DL6" s="351"/>
      <c r="DM6" s="351"/>
      <c r="DN6" s="337" t="s">
        <v>544</v>
      </c>
      <c r="DO6" s="339">
        <v>2</v>
      </c>
      <c r="DP6" s="339">
        <v>14</v>
      </c>
      <c r="DQ6" s="339">
        <v>2</v>
      </c>
      <c r="DR6" s="339">
        <v>4</v>
      </c>
      <c r="DS6" s="339">
        <v>2</v>
      </c>
      <c r="DT6" s="339">
        <v>1</v>
      </c>
      <c r="DU6" s="339">
        <v>34</v>
      </c>
      <c r="DV6" s="339">
        <v>29</v>
      </c>
      <c r="DW6" s="339">
        <v>5</v>
      </c>
      <c r="DX6" s="339">
        <v>20</v>
      </c>
      <c r="DY6" s="339">
        <v>21</v>
      </c>
      <c r="DZ6" s="339">
        <v>53</v>
      </c>
      <c r="EA6" s="337" t="s">
        <v>544</v>
      </c>
      <c r="EB6" s="339">
        <v>11</v>
      </c>
      <c r="EC6" s="339">
        <v>95</v>
      </c>
      <c r="ED6" s="339">
        <v>51</v>
      </c>
      <c r="EE6" s="339">
        <v>6</v>
      </c>
      <c r="EF6" s="700">
        <v>70</v>
      </c>
      <c r="EG6" s="352">
        <f t="shared" ref="EG6:EG24" si="4">SUM(EB6:EF6)</f>
        <v>233</v>
      </c>
      <c r="EH6" s="344"/>
      <c r="EI6" s="344"/>
      <c r="EJ6" s="344"/>
      <c r="EK6" s="345"/>
      <c r="EL6" s="345"/>
    </row>
    <row r="7" spans="1:142" s="279" customFormat="1" ht="16.399999999999999" customHeight="1">
      <c r="A7" s="337" t="s">
        <v>401</v>
      </c>
      <c r="B7" s="338">
        <v>74</v>
      </c>
      <c r="C7" s="338">
        <v>105</v>
      </c>
      <c r="D7" s="338">
        <v>24</v>
      </c>
      <c r="E7" s="338">
        <v>51</v>
      </c>
      <c r="F7" s="338">
        <v>128</v>
      </c>
      <c r="G7" s="338">
        <v>26</v>
      </c>
      <c r="H7" s="338">
        <v>109</v>
      </c>
      <c r="I7" s="338">
        <v>18</v>
      </c>
      <c r="J7" s="338">
        <v>90</v>
      </c>
      <c r="K7" s="338">
        <v>21</v>
      </c>
      <c r="L7" s="338">
        <v>19</v>
      </c>
      <c r="M7" s="338">
        <v>24</v>
      </c>
      <c r="N7" s="337" t="s">
        <v>401</v>
      </c>
      <c r="O7" s="339">
        <v>9</v>
      </c>
      <c r="P7" s="339">
        <v>83</v>
      </c>
      <c r="Q7" s="340">
        <v>0</v>
      </c>
      <c r="R7" s="339">
        <v>21</v>
      </c>
      <c r="S7" s="339">
        <v>36</v>
      </c>
      <c r="T7" s="339">
        <v>3</v>
      </c>
      <c r="U7" s="339">
        <v>57</v>
      </c>
      <c r="V7" s="339">
        <v>17</v>
      </c>
      <c r="W7" s="339">
        <v>76</v>
      </c>
      <c r="X7" s="339">
        <v>22</v>
      </c>
      <c r="Y7" s="339">
        <v>58</v>
      </c>
      <c r="Z7" s="339">
        <v>103</v>
      </c>
      <c r="AA7" s="337" t="s">
        <v>401</v>
      </c>
      <c r="AB7" s="339">
        <v>16</v>
      </c>
      <c r="AC7" s="339">
        <v>46</v>
      </c>
      <c r="AD7" s="339">
        <v>14</v>
      </c>
      <c r="AE7" s="339">
        <v>8</v>
      </c>
      <c r="AF7" s="339">
        <v>5</v>
      </c>
      <c r="AG7" s="339">
        <v>5</v>
      </c>
      <c r="AH7" s="339">
        <v>8</v>
      </c>
      <c r="AI7" s="340">
        <v>0</v>
      </c>
      <c r="AJ7" s="340">
        <v>0</v>
      </c>
      <c r="AK7" s="714">
        <v>14</v>
      </c>
      <c r="AL7" s="352">
        <f t="shared" si="1"/>
        <v>4639</v>
      </c>
      <c r="AM7" s="342"/>
      <c r="AN7" s="337" t="s">
        <v>401</v>
      </c>
      <c r="AO7" s="339">
        <v>25</v>
      </c>
      <c r="AP7" s="339">
        <v>38</v>
      </c>
      <c r="AQ7" s="339">
        <v>31</v>
      </c>
      <c r="AR7" s="340">
        <v>0</v>
      </c>
      <c r="AS7" s="339">
        <v>81</v>
      </c>
      <c r="AT7" s="339">
        <v>56</v>
      </c>
      <c r="AU7" s="339">
        <v>35</v>
      </c>
      <c r="AV7" s="339">
        <v>5</v>
      </c>
      <c r="AW7" s="339">
        <v>11</v>
      </c>
      <c r="AX7" s="339">
        <v>51</v>
      </c>
      <c r="AY7" s="339">
        <v>40</v>
      </c>
      <c r="AZ7" s="339">
        <v>8</v>
      </c>
      <c r="BA7" s="343" t="s">
        <v>401</v>
      </c>
      <c r="BB7" s="339">
        <v>25</v>
      </c>
      <c r="BC7" s="339">
        <v>3</v>
      </c>
      <c r="BD7" s="703">
        <v>0</v>
      </c>
      <c r="BE7" s="352">
        <f t="shared" si="0"/>
        <v>1570</v>
      </c>
      <c r="BF7" s="344"/>
      <c r="BG7" s="345"/>
      <c r="BH7" s="345"/>
      <c r="BI7" s="345"/>
      <c r="BJ7" s="345"/>
      <c r="BK7" s="345"/>
      <c r="BL7" s="345"/>
      <c r="BM7" s="346"/>
      <c r="BN7" s="337" t="s">
        <v>401</v>
      </c>
      <c r="BO7" s="339">
        <v>58</v>
      </c>
      <c r="BP7" s="339">
        <v>53</v>
      </c>
      <c r="BQ7" s="339">
        <v>187</v>
      </c>
      <c r="BR7" s="339">
        <v>233</v>
      </c>
      <c r="BS7" s="339">
        <v>57</v>
      </c>
      <c r="BT7" s="339">
        <v>3</v>
      </c>
      <c r="BU7" s="339">
        <v>5</v>
      </c>
      <c r="BV7" s="339">
        <v>96</v>
      </c>
      <c r="BW7" s="339">
        <v>88</v>
      </c>
      <c r="BX7" s="339">
        <v>91</v>
      </c>
      <c r="BY7" s="339">
        <v>67</v>
      </c>
      <c r="BZ7" s="339">
        <v>161</v>
      </c>
      <c r="CA7" s="337" t="s">
        <v>401</v>
      </c>
      <c r="CB7" s="340">
        <v>0</v>
      </c>
      <c r="CC7" s="340">
        <v>0</v>
      </c>
      <c r="CD7" s="703">
        <v>0</v>
      </c>
      <c r="CE7" s="347">
        <f t="shared" si="2"/>
        <v>1615</v>
      </c>
      <c r="CF7" s="348"/>
      <c r="CG7" s="348"/>
      <c r="CH7" s="349"/>
      <c r="CI7" s="349"/>
      <c r="CJ7" s="349"/>
      <c r="CK7" s="349"/>
      <c r="CL7" s="349"/>
      <c r="CM7" s="349"/>
      <c r="CN7" s="337" t="s">
        <v>401</v>
      </c>
      <c r="CO7" s="339">
        <v>3</v>
      </c>
      <c r="CP7" s="339">
        <v>3</v>
      </c>
      <c r="CQ7" s="339">
        <v>9</v>
      </c>
      <c r="CR7" s="339">
        <v>22</v>
      </c>
      <c r="CS7" s="339">
        <v>21</v>
      </c>
      <c r="CT7" s="339">
        <v>16</v>
      </c>
      <c r="CU7" s="339">
        <v>29</v>
      </c>
      <c r="CV7" s="339">
        <v>47</v>
      </c>
      <c r="CW7" s="339">
        <v>54</v>
      </c>
      <c r="CX7" s="339">
        <v>69</v>
      </c>
      <c r="CY7" s="339">
        <v>60</v>
      </c>
      <c r="CZ7" s="339">
        <v>56</v>
      </c>
      <c r="DA7" s="337" t="s">
        <v>401</v>
      </c>
      <c r="DB7" s="339">
        <v>17</v>
      </c>
      <c r="DC7" s="339">
        <v>7</v>
      </c>
      <c r="DD7" s="339">
        <v>31</v>
      </c>
      <c r="DE7" s="700">
        <v>16</v>
      </c>
      <c r="DF7" s="352">
        <f t="shared" si="3"/>
        <v>71</v>
      </c>
      <c r="DG7" s="350"/>
      <c r="DH7" s="350"/>
      <c r="DI7" s="350"/>
      <c r="DJ7" s="347"/>
      <c r="DK7" s="350"/>
      <c r="DL7" s="351"/>
      <c r="DM7" s="351"/>
      <c r="DN7" s="337" t="s">
        <v>401</v>
      </c>
      <c r="DO7" s="339">
        <v>2</v>
      </c>
      <c r="DP7" s="339">
        <v>13</v>
      </c>
      <c r="DQ7" s="340">
        <v>0</v>
      </c>
      <c r="DR7" s="339">
        <v>0</v>
      </c>
      <c r="DS7" s="339">
        <v>4</v>
      </c>
      <c r="DT7" s="339">
        <v>4</v>
      </c>
      <c r="DU7" s="339">
        <v>38</v>
      </c>
      <c r="DV7" s="339">
        <v>26</v>
      </c>
      <c r="DW7" s="339">
        <v>6</v>
      </c>
      <c r="DX7" s="339">
        <v>22</v>
      </c>
      <c r="DY7" s="339">
        <v>44</v>
      </c>
      <c r="DZ7" s="339">
        <v>22</v>
      </c>
      <c r="EA7" s="337" t="s">
        <v>401</v>
      </c>
      <c r="EB7" s="339">
        <v>3</v>
      </c>
      <c r="EC7" s="339">
        <v>138</v>
      </c>
      <c r="ED7" s="339">
        <v>45</v>
      </c>
      <c r="EE7" s="339">
        <v>8</v>
      </c>
      <c r="EF7" s="700">
        <v>96</v>
      </c>
      <c r="EG7" s="352">
        <f t="shared" si="4"/>
        <v>290</v>
      </c>
      <c r="EH7" s="344"/>
      <c r="EI7" s="344"/>
      <c r="EJ7" s="344"/>
      <c r="EK7" s="345"/>
      <c r="EL7" s="345"/>
    </row>
    <row r="8" spans="1:142" s="279" customFormat="1" ht="16.399999999999999" customHeight="1">
      <c r="A8" s="337" t="s">
        <v>404</v>
      </c>
      <c r="B8" s="338">
        <v>86</v>
      </c>
      <c r="C8" s="338">
        <v>86</v>
      </c>
      <c r="D8" s="338">
        <v>19</v>
      </c>
      <c r="E8" s="338">
        <v>67</v>
      </c>
      <c r="F8" s="338">
        <v>103</v>
      </c>
      <c r="G8" s="338">
        <v>22</v>
      </c>
      <c r="H8" s="338">
        <v>101</v>
      </c>
      <c r="I8" s="338">
        <v>24</v>
      </c>
      <c r="J8" s="338">
        <v>93</v>
      </c>
      <c r="K8" s="338">
        <v>20</v>
      </c>
      <c r="L8" s="338">
        <v>24</v>
      </c>
      <c r="M8" s="338">
        <v>20</v>
      </c>
      <c r="N8" s="337" t="s">
        <v>404</v>
      </c>
      <c r="O8" s="339">
        <v>16</v>
      </c>
      <c r="P8" s="339">
        <v>75</v>
      </c>
      <c r="Q8" s="340">
        <v>0</v>
      </c>
      <c r="R8" s="339">
        <v>47</v>
      </c>
      <c r="S8" s="339">
        <v>9</v>
      </c>
      <c r="T8" s="339">
        <v>5</v>
      </c>
      <c r="U8" s="339">
        <v>46</v>
      </c>
      <c r="V8" s="339">
        <v>18</v>
      </c>
      <c r="W8" s="339">
        <v>92</v>
      </c>
      <c r="X8" s="339">
        <v>27</v>
      </c>
      <c r="Y8" s="339">
        <v>41</v>
      </c>
      <c r="Z8" s="339">
        <v>136</v>
      </c>
      <c r="AA8" s="337" t="s">
        <v>404</v>
      </c>
      <c r="AB8" s="339">
        <v>16</v>
      </c>
      <c r="AC8" s="339">
        <v>35</v>
      </c>
      <c r="AD8" s="339">
        <v>9</v>
      </c>
      <c r="AE8" s="339">
        <v>15</v>
      </c>
      <c r="AF8" s="339">
        <v>19</v>
      </c>
      <c r="AG8" s="339">
        <v>5</v>
      </c>
      <c r="AH8" s="340">
        <v>0</v>
      </c>
      <c r="AI8" s="340">
        <v>0</v>
      </c>
      <c r="AJ8" s="340">
        <v>0</v>
      </c>
      <c r="AK8" s="714">
        <v>12</v>
      </c>
      <c r="AL8" s="352">
        <f t="shared" si="1"/>
        <v>4397</v>
      </c>
      <c r="AM8" s="342"/>
      <c r="AN8" s="337" t="s">
        <v>404</v>
      </c>
      <c r="AO8" s="339">
        <v>20</v>
      </c>
      <c r="AP8" s="339">
        <v>37</v>
      </c>
      <c r="AQ8" s="339">
        <v>64</v>
      </c>
      <c r="AR8" s="340">
        <v>0</v>
      </c>
      <c r="AS8" s="339">
        <v>57</v>
      </c>
      <c r="AT8" s="339">
        <v>52</v>
      </c>
      <c r="AU8" s="339">
        <v>46</v>
      </c>
      <c r="AV8" s="339">
        <v>28</v>
      </c>
      <c r="AW8" s="339">
        <v>12</v>
      </c>
      <c r="AX8" s="339">
        <v>28</v>
      </c>
      <c r="AY8" s="339">
        <v>30</v>
      </c>
      <c r="AZ8" s="339">
        <v>16</v>
      </c>
      <c r="BA8" s="343" t="s">
        <v>404</v>
      </c>
      <c r="BB8" s="339">
        <v>19</v>
      </c>
      <c r="BC8" s="339">
        <v>12</v>
      </c>
      <c r="BD8" s="703">
        <v>0</v>
      </c>
      <c r="BE8" s="352">
        <f t="shared" si="0"/>
        <v>1383</v>
      </c>
      <c r="BF8" s="344"/>
      <c r="BG8" s="345"/>
      <c r="BH8" s="345"/>
      <c r="BI8" s="345"/>
      <c r="BJ8" s="345"/>
      <c r="BK8" s="345"/>
      <c r="BL8" s="345"/>
      <c r="BM8" s="346"/>
      <c r="BN8" s="337" t="s">
        <v>404</v>
      </c>
      <c r="BO8" s="339">
        <v>79</v>
      </c>
      <c r="BP8" s="339">
        <v>135</v>
      </c>
      <c r="BQ8" s="339">
        <v>156</v>
      </c>
      <c r="BR8" s="339">
        <v>200</v>
      </c>
      <c r="BS8" s="339">
        <v>61</v>
      </c>
      <c r="BT8" s="339">
        <v>5</v>
      </c>
      <c r="BU8" s="339">
        <v>2</v>
      </c>
      <c r="BV8" s="339">
        <v>144</v>
      </c>
      <c r="BW8" s="339">
        <v>76</v>
      </c>
      <c r="BX8" s="339">
        <v>73</v>
      </c>
      <c r="BY8" s="339">
        <v>51</v>
      </c>
      <c r="BZ8" s="339">
        <v>98</v>
      </c>
      <c r="CA8" s="337" t="s">
        <v>404</v>
      </c>
      <c r="CB8" s="340">
        <v>0</v>
      </c>
      <c r="CC8" s="340">
        <v>0</v>
      </c>
      <c r="CD8" s="703">
        <v>0</v>
      </c>
      <c r="CE8" s="347">
        <f t="shared" si="2"/>
        <v>1534</v>
      </c>
      <c r="CF8" s="348"/>
      <c r="CG8" s="348"/>
      <c r="CH8" s="349"/>
      <c r="CI8" s="349"/>
      <c r="CJ8" s="349"/>
      <c r="CK8" s="349"/>
      <c r="CL8" s="349"/>
      <c r="CM8" s="349"/>
      <c r="CN8" s="337" t="s">
        <v>404</v>
      </c>
      <c r="CO8" s="339">
        <v>6</v>
      </c>
      <c r="CP8" s="339">
        <v>4</v>
      </c>
      <c r="CQ8" s="339">
        <v>24</v>
      </c>
      <c r="CR8" s="339">
        <v>13</v>
      </c>
      <c r="CS8" s="339">
        <v>32</v>
      </c>
      <c r="CT8" s="339">
        <v>23</v>
      </c>
      <c r="CU8" s="339">
        <v>43</v>
      </c>
      <c r="CV8" s="339">
        <v>60</v>
      </c>
      <c r="CW8" s="339">
        <v>75</v>
      </c>
      <c r="CX8" s="339">
        <v>71</v>
      </c>
      <c r="CY8" s="339">
        <v>52</v>
      </c>
      <c r="CZ8" s="339">
        <v>54</v>
      </c>
      <c r="DA8" s="337" t="s">
        <v>404</v>
      </c>
      <c r="DB8" s="339">
        <v>16</v>
      </c>
      <c r="DC8" s="339">
        <v>8</v>
      </c>
      <c r="DD8" s="339">
        <v>42</v>
      </c>
      <c r="DE8" s="700">
        <v>20</v>
      </c>
      <c r="DF8" s="352">
        <f t="shared" si="3"/>
        <v>86</v>
      </c>
      <c r="DG8" s="350"/>
      <c r="DH8" s="350"/>
      <c r="DI8" s="350"/>
      <c r="DJ8" s="347"/>
      <c r="DK8" s="350"/>
      <c r="DL8" s="351"/>
      <c r="DM8" s="351"/>
      <c r="DN8" s="337" t="s">
        <v>404</v>
      </c>
      <c r="DO8" s="339">
        <v>4</v>
      </c>
      <c r="DP8" s="339">
        <v>15</v>
      </c>
      <c r="DQ8" s="339">
        <v>0</v>
      </c>
      <c r="DR8" s="339">
        <v>6</v>
      </c>
      <c r="DS8" s="339">
        <v>7</v>
      </c>
      <c r="DT8" s="339">
        <v>5</v>
      </c>
      <c r="DU8" s="339">
        <v>33</v>
      </c>
      <c r="DV8" s="339">
        <v>33</v>
      </c>
      <c r="DW8" s="339">
        <v>6</v>
      </c>
      <c r="DX8" s="339">
        <v>20</v>
      </c>
      <c r="DY8" s="339">
        <v>28</v>
      </c>
      <c r="DZ8" s="339">
        <v>11</v>
      </c>
      <c r="EA8" s="337" t="s">
        <v>404</v>
      </c>
      <c r="EB8" s="339">
        <v>12</v>
      </c>
      <c r="EC8" s="339">
        <v>169</v>
      </c>
      <c r="ED8" s="339">
        <v>58</v>
      </c>
      <c r="EE8" s="339">
        <v>12</v>
      </c>
      <c r="EF8" s="700">
        <v>97</v>
      </c>
      <c r="EG8" s="352">
        <f t="shared" si="4"/>
        <v>348</v>
      </c>
      <c r="EH8" s="344"/>
      <c r="EI8" s="344"/>
      <c r="EJ8" s="344"/>
      <c r="EK8" s="345"/>
      <c r="EL8" s="345"/>
    </row>
    <row r="9" spans="1:142" s="279" customFormat="1" ht="16.399999999999999" customHeight="1">
      <c r="A9" s="337" t="s">
        <v>407</v>
      </c>
      <c r="B9" s="338">
        <v>92</v>
      </c>
      <c r="C9" s="338">
        <v>69</v>
      </c>
      <c r="D9" s="338">
        <v>29</v>
      </c>
      <c r="E9" s="338">
        <v>63</v>
      </c>
      <c r="F9" s="338">
        <v>91</v>
      </c>
      <c r="G9" s="338">
        <v>27</v>
      </c>
      <c r="H9" s="338">
        <v>80</v>
      </c>
      <c r="I9" s="338">
        <v>31</v>
      </c>
      <c r="J9" s="338">
        <v>122</v>
      </c>
      <c r="K9" s="338">
        <v>28</v>
      </c>
      <c r="L9" s="338">
        <v>9</v>
      </c>
      <c r="M9" s="338">
        <v>20</v>
      </c>
      <c r="N9" s="337" t="s">
        <v>407</v>
      </c>
      <c r="O9" s="339">
        <v>15</v>
      </c>
      <c r="P9" s="339">
        <v>79</v>
      </c>
      <c r="Q9" s="340">
        <v>0</v>
      </c>
      <c r="R9" s="339">
        <v>45</v>
      </c>
      <c r="S9" s="339">
        <v>15</v>
      </c>
      <c r="T9" s="339">
        <v>2</v>
      </c>
      <c r="U9" s="339">
        <v>81</v>
      </c>
      <c r="V9" s="339">
        <v>46</v>
      </c>
      <c r="W9" s="339">
        <v>137</v>
      </c>
      <c r="X9" s="339">
        <v>46</v>
      </c>
      <c r="Y9" s="339">
        <v>75</v>
      </c>
      <c r="Z9" s="339">
        <v>279</v>
      </c>
      <c r="AA9" s="337" t="s">
        <v>407</v>
      </c>
      <c r="AB9" s="339">
        <v>31</v>
      </c>
      <c r="AC9" s="339">
        <v>45</v>
      </c>
      <c r="AD9" s="339">
        <v>3</v>
      </c>
      <c r="AE9" s="339">
        <v>5</v>
      </c>
      <c r="AF9" s="339">
        <v>22</v>
      </c>
      <c r="AG9" s="339">
        <v>11</v>
      </c>
      <c r="AH9" s="339">
        <v>4</v>
      </c>
      <c r="AI9" s="340">
        <v>0</v>
      </c>
      <c r="AJ9" s="340">
        <v>0</v>
      </c>
      <c r="AK9" s="714">
        <v>25</v>
      </c>
      <c r="AL9" s="352">
        <f t="shared" si="1"/>
        <v>5921</v>
      </c>
      <c r="AM9" s="342"/>
      <c r="AN9" s="337" t="s">
        <v>407</v>
      </c>
      <c r="AO9" s="339">
        <v>11</v>
      </c>
      <c r="AP9" s="339">
        <v>29</v>
      </c>
      <c r="AQ9" s="339">
        <v>101</v>
      </c>
      <c r="AR9" s="340">
        <v>0</v>
      </c>
      <c r="AS9" s="339">
        <v>68</v>
      </c>
      <c r="AT9" s="339">
        <v>77</v>
      </c>
      <c r="AU9" s="339">
        <v>49</v>
      </c>
      <c r="AV9" s="339">
        <v>14</v>
      </c>
      <c r="AW9" s="339">
        <v>18</v>
      </c>
      <c r="AX9" s="339">
        <v>19</v>
      </c>
      <c r="AY9" s="339">
        <v>41</v>
      </c>
      <c r="AZ9" s="339">
        <v>38</v>
      </c>
      <c r="BA9" s="343" t="s">
        <v>407</v>
      </c>
      <c r="BB9" s="339">
        <v>26</v>
      </c>
      <c r="BC9" s="339">
        <v>24</v>
      </c>
      <c r="BD9" s="700">
        <v>1</v>
      </c>
      <c r="BE9" s="352">
        <f t="shared" si="0"/>
        <v>1712</v>
      </c>
      <c r="BF9" s="344"/>
      <c r="BG9" s="345"/>
      <c r="BH9" s="345"/>
      <c r="BI9" s="345"/>
      <c r="BJ9" s="345"/>
      <c r="BK9" s="345"/>
      <c r="BL9" s="345"/>
      <c r="BM9" s="346"/>
      <c r="BN9" s="337" t="s">
        <v>407</v>
      </c>
      <c r="BO9" s="339">
        <v>89</v>
      </c>
      <c r="BP9" s="339">
        <v>136</v>
      </c>
      <c r="BQ9" s="339">
        <v>103</v>
      </c>
      <c r="BR9" s="339">
        <v>157</v>
      </c>
      <c r="BS9" s="339">
        <v>68</v>
      </c>
      <c r="BT9" s="339">
        <v>0</v>
      </c>
      <c r="BU9" s="339">
        <v>3</v>
      </c>
      <c r="BV9" s="339">
        <v>139</v>
      </c>
      <c r="BW9" s="339">
        <v>66</v>
      </c>
      <c r="BX9" s="339">
        <v>73</v>
      </c>
      <c r="BY9" s="339">
        <v>67</v>
      </c>
      <c r="BZ9" s="339">
        <v>116</v>
      </c>
      <c r="CA9" s="337" t="s">
        <v>407</v>
      </c>
      <c r="CB9" s="340">
        <v>0</v>
      </c>
      <c r="CC9" s="340">
        <v>0</v>
      </c>
      <c r="CD9" s="703">
        <v>1</v>
      </c>
      <c r="CE9" s="347">
        <f t="shared" si="2"/>
        <v>1552</v>
      </c>
      <c r="CF9" s="348"/>
      <c r="CG9" s="348"/>
      <c r="CH9" s="349"/>
      <c r="CI9" s="349"/>
      <c r="CJ9" s="349"/>
      <c r="CK9" s="349"/>
      <c r="CL9" s="349"/>
      <c r="CM9" s="349"/>
      <c r="CN9" s="337" t="s">
        <v>407</v>
      </c>
      <c r="CO9" s="339">
        <v>9</v>
      </c>
      <c r="CP9" s="339">
        <v>5</v>
      </c>
      <c r="CQ9" s="339">
        <v>41</v>
      </c>
      <c r="CR9" s="339">
        <v>17</v>
      </c>
      <c r="CS9" s="339">
        <v>30</v>
      </c>
      <c r="CT9" s="339">
        <v>10</v>
      </c>
      <c r="CU9" s="339">
        <v>36</v>
      </c>
      <c r="CV9" s="339">
        <v>79</v>
      </c>
      <c r="CW9" s="339">
        <v>105</v>
      </c>
      <c r="CX9" s="339">
        <v>45</v>
      </c>
      <c r="CY9" s="339">
        <v>92</v>
      </c>
      <c r="CZ9" s="339">
        <v>73</v>
      </c>
      <c r="DA9" s="337" t="s">
        <v>407</v>
      </c>
      <c r="DB9" s="339">
        <v>19</v>
      </c>
      <c r="DC9" s="339">
        <v>8</v>
      </c>
      <c r="DD9" s="339">
        <v>45</v>
      </c>
      <c r="DE9" s="700">
        <v>16</v>
      </c>
      <c r="DF9" s="352">
        <f t="shared" si="3"/>
        <v>88</v>
      </c>
      <c r="DG9" s="350"/>
      <c r="DH9" s="350"/>
      <c r="DI9" s="350"/>
      <c r="DJ9" s="347"/>
      <c r="DK9" s="350"/>
      <c r="DL9" s="351"/>
      <c r="DM9" s="351"/>
      <c r="DN9" s="337" t="s">
        <v>407</v>
      </c>
      <c r="DO9" s="339">
        <v>7</v>
      </c>
      <c r="DP9" s="339">
        <v>10</v>
      </c>
      <c r="DQ9" s="339">
        <v>2</v>
      </c>
      <c r="DR9" s="339">
        <v>6</v>
      </c>
      <c r="DS9" s="339">
        <v>4</v>
      </c>
      <c r="DT9" s="339">
        <v>11</v>
      </c>
      <c r="DU9" s="339">
        <v>41</v>
      </c>
      <c r="DV9" s="339">
        <v>53</v>
      </c>
      <c r="DW9" s="339">
        <v>5</v>
      </c>
      <c r="DX9" s="339">
        <v>23</v>
      </c>
      <c r="DY9" s="339">
        <v>13</v>
      </c>
      <c r="DZ9" s="339">
        <v>12</v>
      </c>
      <c r="EA9" s="337" t="s">
        <v>407</v>
      </c>
      <c r="EB9" s="339">
        <v>7</v>
      </c>
      <c r="EC9" s="339">
        <v>144</v>
      </c>
      <c r="ED9" s="339">
        <v>65</v>
      </c>
      <c r="EE9" s="339">
        <v>16</v>
      </c>
      <c r="EF9" s="700">
        <v>85</v>
      </c>
      <c r="EG9" s="352">
        <f t="shared" si="4"/>
        <v>317</v>
      </c>
      <c r="EH9" s="344"/>
      <c r="EI9" s="344"/>
      <c r="EJ9" s="344"/>
      <c r="EK9" s="345"/>
      <c r="EL9" s="345"/>
    </row>
    <row r="10" spans="1:142" s="279" customFormat="1" ht="16.399999999999999" customHeight="1">
      <c r="A10" s="337" t="s">
        <v>412</v>
      </c>
      <c r="B10" s="338">
        <v>84</v>
      </c>
      <c r="C10" s="338">
        <v>74</v>
      </c>
      <c r="D10" s="338">
        <v>31</v>
      </c>
      <c r="E10" s="338">
        <v>40</v>
      </c>
      <c r="F10" s="338">
        <v>58</v>
      </c>
      <c r="G10" s="338">
        <v>44</v>
      </c>
      <c r="H10" s="338">
        <v>71</v>
      </c>
      <c r="I10" s="338">
        <v>37</v>
      </c>
      <c r="J10" s="338">
        <v>164</v>
      </c>
      <c r="K10" s="338">
        <v>27</v>
      </c>
      <c r="L10" s="338">
        <v>12</v>
      </c>
      <c r="M10" s="338">
        <v>37</v>
      </c>
      <c r="N10" s="337" t="s">
        <v>412</v>
      </c>
      <c r="O10" s="339">
        <v>8</v>
      </c>
      <c r="P10" s="339">
        <v>77</v>
      </c>
      <c r="Q10" s="340">
        <v>0</v>
      </c>
      <c r="R10" s="339">
        <v>24</v>
      </c>
      <c r="S10" s="339">
        <v>23</v>
      </c>
      <c r="T10" s="339">
        <v>5</v>
      </c>
      <c r="U10" s="339">
        <v>74</v>
      </c>
      <c r="V10" s="339">
        <v>48</v>
      </c>
      <c r="W10" s="339">
        <v>120</v>
      </c>
      <c r="X10" s="339">
        <v>49</v>
      </c>
      <c r="Y10" s="339">
        <v>69</v>
      </c>
      <c r="Z10" s="339">
        <v>230</v>
      </c>
      <c r="AA10" s="337" t="s">
        <v>412</v>
      </c>
      <c r="AB10" s="339">
        <v>27</v>
      </c>
      <c r="AC10" s="339">
        <v>67</v>
      </c>
      <c r="AD10" s="339">
        <v>9</v>
      </c>
      <c r="AE10" s="339">
        <v>5</v>
      </c>
      <c r="AF10" s="339">
        <v>22</v>
      </c>
      <c r="AG10" s="339">
        <v>13</v>
      </c>
      <c r="AH10" s="339">
        <v>10</v>
      </c>
      <c r="AI10" s="340">
        <v>0</v>
      </c>
      <c r="AJ10" s="340">
        <v>0</v>
      </c>
      <c r="AK10" s="714">
        <v>73</v>
      </c>
      <c r="AL10" s="352">
        <f t="shared" si="1"/>
        <v>5833</v>
      </c>
      <c r="AM10" s="342"/>
      <c r="AN10" s="337" t="s">
        <v>412</v>
      </c>
      <c r="AO10" s="339">
        <v>13</v>
      </c>
      <c r="AP10" s="339">
        <v>17</v>
      </c>
      <c r="AQ10" s="339">
        <v>37</v>
      </c>
      <c r="AR10" s="340">
        <v>0</v>
      </c>
      <c r="AS10" s="339">
        <v>67</v>
      </c>
      <c r="AT10" s="339">
        <v>128</v>
      </c>
      <c r="AU10" s="339">
        <v>30</v>
      </c>
      <c r="AV10" s="339">
        <v>3</v>
      </c>
      <c r="AW10" s="339">
        <v>34</v>
      </c>
      <c r="AX10" s="339">
        <v>37</v>
      </c>
      <c r="AY10" s="339">
        <v>75</v>
      </c>
      <c r="AZ10" s="339">
        <v>70</v>
      </c>
      <c r="BA10" s="343" t="s">
        <v>412</v>
      </c>
      <c r="BB10" s="339">
        <v>16</v>
      </c>
      <c r="BC10" s="339">
        <v>37</v>
      </c>
      <c r="BD10" s="700">
        <v>0</v>
      </c>
      <c r="BE10" s="352">
        <f t="shared" si="0"/>
        <v>1875</v>
      </c>
      <c r="BF10" s="344"/>
      <c r="BG10" s="345"/>
      <c r="BH10" s="345"/>
      <c r="BI10" s="345"/>
      <c r="BJ10" s="345"/>
      <c r="BK10" s="345"/>
      <c r="BL10" s="345"/>
      <c r="BM10" s="346"/>
      <c r="BN10" s="337" t="s">
        <v>412</v>
      </c>
      <c r="BO10" s="339">
        <v>59</v>
      </c>
      <c r="BP10" s="339">
        <v>42</v>
      </c>
      <c r="BQ10" s="339">
        <v>91</v>
      </c>
      <c r="BR10" s="339">
        <v>151</v>
      </c>
      <c r="BS10" s="339">
        <v>52</v>
      </c>
      <c r="BT10" s="339">
        <v>4</v>
      </c>
      <c r="BU10" s="339">
        <v>4</v>
      </c>
      <c r="BV10" s="339">
        <v>64</v>
      </c>
      <c r="BW10" s="339">
        <v>78</v>
      </c>
      <c r="BX10" s="339">
        <v>92</v>
      </c>
      <c r="BY10" s="339">
        <v>80</v>
      </c>
      <c r="BZ10" s="339">
        <v>142</v>
      </c>
      <c r="CA10" s="337" t="s">
        <v>412</v>
      </c>
      <c r="CB10" s="340">
        <v>0</v>
      </c>
      <c r="CC10" s="340">
        <v>0</v>
      </c>
      <c r="CD10" s="703">
        <v>1</v>
      </c>
      <c r="CE10" s="347">
        <f t="shared" si="2"/>
        <v>1281</v>
      </c>
      <c r="CF10" s="348"/>
      <c r="CG10" s="348"/>
      <c r="CH10" s="349"/>
      <c r="CI10" s="349"/>
      <c r="CJ10" s="349"/>
      <c r="CK10" s="349"/>
      <c r="CL10" s="349"/>
      <c r="CM10" s="349"/>
      <c r="CN10" s="337" t="s">
        <v>412</v>
      </c>
      <c r="CO10" s="339">
        <v>1</v>
      </c>
      <c r="CP10" s="339">
        <v>1</v>
      </c>
      <c r="CQ10" s="339">
        <v>26</v>
      </c>
      <c r="CR10" s="339">
        <v>12</v>
      </c>
      <c r="CS10" s="339">
        <v>29</v>
      </c>
      <c r="CT10" s="339">
        <v>13</v>
      </c>
      <c r="CU10" s="339">
        <v>41</v>
      </c>
      <c r="CV10" s="339">
        <v>63</v>
      </c>
      <c r="CW10" s="339">
        <v>108</v>
      </c>
      <c r="CX10" s="339">
        <v>53</v>
      </c>
      <c r="CY10" s="339">
        <v>86</v>
      </c>
      <c r="CZ10" s="339">
        <v>86</v>
      </c>
      <c r="DA10" s="337" t="s">
        <v>412</v>
      </c>
      <c r="DB10" s="339">
        <v>10</v>
      </c>
      <c r="DC10" s="339">
        <v>10</v>
      </c>
      <c r="DD10" s="339">
        <v>29</v>
      </c>
      <c r="DE10" s="700">
        <v>11</v>
      </c>
      <c r="DF10" s="352">
        <f t="shared" si="3"/>
        <v>60</v>
      </c>
      <c r="DG10" s="350"/>
      <c r="DH10" s="350"/>
      <c r="DI10" s="350"/>
      <c r="DJ10" s="347"/>
      <c r="DK10" s="350"/>
      <c r="DL10" s="351"/>
      <c r="DM10" s="351"/>
      <c r="DN10" s="337" t="s">
        <v>412</v>
      </c>
      <c r="DO10" s="339">
        <v>2</v>
      </c>
      <c r="DP10" s="339">
        <v>16</v>
      </c>
      <c r="DQ10" s="339">
        <v>6</v>
      </c>
      <c r="DR10" s="339">
        <v>7</v>
      </c>
      <c r="DS10" s="339">
        <v>5</v>
      </c>
      <c r="DT10" s="339">
        <v>16</v>
      </c>
      <c r="DU10" s="339">
        <v>30</v>
      </c>
      <c r="DV10" s="339">
        <v>51</v>
      </c>
      <c r="DW10" s="339">
        <v>2</v>
      </c>
      <c r="DX10" s="339">
        <v>17</v>
      </c>
      <c r="DY10" s="339">
        <v>2</v>
      </c>
      <c r="DZ10" s="339">
        <v>9</v>
      </c>
      <c r="EA10" s="337" t="s">
        <v>412</v>
      </c>
      <c r="EB10" s="339">
        <v>6</v>
      </c>
      <c r="EC10" s="339">
        <v>133</v>
      </c>
      <c r="ED10" s="339">
        <v>39</v>
      </c>
      <c r="EE10" s="339">
        <v>10</v>
      </c>
      <c r="EF10" s="700">
        <v>103</v>
      </c>
      <c r="EG10" s="352">
        <f t="shared" si="4"/>
        <v>291</v>
      </c>
      <c r="EH10" s="344"/>
      <c r="EI10" s="344"/>
      <c r="EJ10" s="344"/>
      <c r="EK10" s="345"/>
      <c r="EL10" s="345"/>
    </row>
    <row r="11" spans="1:142" s="279" customFormat="1" ht="16.399999999999999" customHeight="1">
      <c r="A11" s="337" t="s">
        <v>418</v>
      </c>
      <c r="B11" s="338">
        <v>76</v>
      </c>
      <c r="C11" s="338">
        <v>64</v>
      </c>
      <c r="D11" s="338">
        <v>30</v>
      </c>
      <c r="E11" s="338">
        <v>42</v>
      </c>
      <c r="F11" s="338">
        <v>71</v>
      </c>
      <c r="G11" s="338">
        <v>19</v>
      </c>
      <c r="H11" s="338">
        <v>64</v>
      </c>
      <c r="I11" s="338">
        <v>19</v>
      </c>
      <c r="J11" s="338">
        <v>214</v>
      </c>
      <c r="K11" s="338">
        <v>31</v>
      </c>
      <c r="L11" s="338">
        <v>14</v>
      </c>
      <c r="M11" s="338">
        <v>42</v>
      </c>
      <c r="N11" s="337" t="s">
        <v>418</v>
      </c>
      <c r="O11" s="339">
        <v>9</v>
      </c>
      <c r="P11" s="339">
        <v>89</v>
      </c>
      <c r="Q11" s="340">
        <v>0</v>
      </c>
      <c r="R11" s="339">
        <v>44</v>
      </c>
      <c r="S11" s="339">
        <v>21</v>
      </c>
      <c r="T11" s="339">
        <v>14</v>
      </c>
      <c r="U11" s="339">
        <v>78</v>
      </c>
      <c r="V11" s="339">
        <v>21</v>
      </c>
      <c r="W11" s="339">
        <v>100</v>
      </c>
      <c r="X11" s="339">
        <v>35</v>
      </c>
      <c r="Y11" s="339">
        <v>53</v>
      </c>
      <c r="Z11" s="339">
        <v>160</v>
      </c>
      <c r="AA11" s="337" t="s">
        <v>418</v>
      </c>
      <c r="AB11" s="339">
        <v>35</v>
      </c>
      <c r="AC11" s="339">
        <v>81</v>
      </c>
      <c r="AD11" s="339">
        <v>13</v>
      </c>
      <c r="AE11" s="339">
        <v>7</v>
      </c>
      <c r="AF11" s="339">
        <v>20</v>
      </c>
      <c r="AG11" s="339">
        <v>12</v>
      </c>
      <c r="AH11" s="339">
        <v>11</v>
      </c>
      <c r="AI11" s="340">
        <v>0</v>
      </c>
      <c r="AJ11" s="340">
        <v>0</v>
      </c>
      <c r="AK11" s="714">
        <v>79</v>
      </c>
      <c r="AL11" s="352">
        <f t="shared" si="1"/>
        <v>6045</v>
      </c>
      <c r="AM11" s="342"/>
      <c r="AN11" s="337" t="s">
        <v>418</v>
      </c>
      <c r="AO11" s="339">
        <v>15</v>
      </c>
      <c r="AP11" s="339">
        <v>10</v>
      </c>
      <c r="AQ11" s="339">
        <v>16</v>
      </c>
      <c r="AR11" s="340">
        <v>0</v>
      </c>
      <c r="AS11" s="339">
        <v>56</v>
      </c>
      <c r="AT11" s="339">
        <v>110</v>
      </c>
      <c r="AU11" s="339">
        <v>21</v>
      </c>
      <c r="AV11" s="339">
        <v>2</v>
      </c>
      <c r="AW11" s="339">
        <v>24</v>
      </c>
      <c r="AX11" s="339">
        <v>47</v>
      </c>
      <c r="AY11" s="339">
        <v>65</v>
      </c>
      <c r="AZ11" s="339">
        <v>25</v>
      </c>
      <c r="BA11" s="343" t="s">
        <v>418</v>
      </c>
      <c r="BB11" s="339">
        <v>16</v>
      </c>
      <c r="BC11" s="339">
        <v>14</v>
      </c>
      <c r="BD11" s="700">
        <v>2</v>
      </c>
      <c r="BE11" s="352">
        <f t="shared" si="0"/>
        <v>1816</v>
      </c>
      <c r="BF11" s="344"/>
      <c r="BG11" s="345"/>
      <c r="BH11" s="345"/>
      <c r="BI11" s="345"/>
      <c r="BJ11" s="345"/>
      <c r="BK11" s="345"/>
      <c r="BL11" s="345"/>
      <c r="BM11" s="346"/>
      <c r="BN11" s="337" t="s">
        <v>418</v>
      </c>
      <c r="BO11" s="339">
        <v>41</v>
      </c>
      <c r="BP11" s="339">
        <v>44</v>
      </c>
      <c r="BQ11" s="339">
        <v>150</v>
      </c>
      <c r="BR11" s="339">
        <v>175</v>
      </c>
      <c r="BS11" s="339">
        <v>49</v>
      </c>
      <c r="BT11" s="339">
        <v>8</v>
      </c>
      <c r="BU11" s="339">
        <v>4</v>
      </c>
      <c r="BV11" s="339">
        <v>56</v>
      </c>
      <c r="BW11" s="339">
        <v>91</v>
      </c>
      <c r="BX11" s="339">
        <v>114</v>
      </c>
      <c r="BY11" s="339">
        <v>102</v>
      </c>
      <c r="BZ11" s="339">
        <v>219</v>
      </c>
      <c r="CA11" s="337" t="s">
        <v>418</v>
      </c>
      <c r="CB11" s="340">
        <v>0</v>
      </c>
      <c r="CC11" s="340">
        <v>0</v>
      </c>
      <c r="CD11" s="700">
        <v>0</v>
      </c>
      <c r="CE11" s="347">
        <f t="shared" si="2"/>
        <v>1483</v>
      </c>
      <c r="CF11" s="348"/>
      <c r="CG11" s="348"/>
      <c r="CH11" s="349"/>
      <c r="CI11" s="349"/>
      <c r="CJ11" s="349"/>
      <c r="CK11" s="349"/>
      <c r="CL11" s="349"/>
      <c r="CM11" s="349"/>
      <c r="CN11" s="337" t="s">
        <v>418</v>
      </c>
      <c r="CO11" s="339">
        <v>4</v>
      </c>
      <c r="CP11" s="339">
        <v>10</v>
      </c>
      <c r="CQ11" s="339">
        <v>28</v>
      </c>
      <c r="CR11" s="339">
        <v>22</v>
      </c>
      <c r="CS11" s="339">
        <v>35</v>
      </c>
      <c r="CT11" s="339">
        <v>15</v>
      </c>
      <c r="CU11" s="339">
        <v>42</v>
      </c>
      <c r="CV11" s="339">
        <v>73</v>
      </c>
      <c r="CW11" s="339">
        <v>92</v>
      </c>
      <c r="CX11" s="339">
        <v>40</v>
      </c>
      <c r="CY11" s="339">
        <v>53</v>
      </c>
      <c r="CZ11" s="339">
        <v>63</v>
      </c>
      <c r="DA11" s="337" t="s">
        <v>418</v>
      </c>
      <c r="DB11" s="339">
        <v>17</v>
      </c>
      <c r="DC11" s="339">
        <v>9</v>
      </c>
      <c r="DD11" s="339">
        <v>29</v>
      </c>
      <c r="DE11" s="700">
        <v>10</v>
      </c>
      <c r="DF11" s="352">
        <f t="shared" si="3"/>
        <v>65</v>
      </c>
      <c r="DG11" s="350"/>
      <c r="DH11" s="350"/>
      <c r="DI11" s="350"/>
      <c r="DJ11" s="347"/>
      <c r="DK11" s="350"/>
      <c r="DL11" s="351"/>
      <c r="DM11" s="351"/>
      <c r="DN11" s="337" t="s">
        <v>418</v>
      </c>
      <c r="DO11" s="339">
        <v>6</v>
      </c>
      <c r="DP11" s="339">
        <v>7</v>
      </c>
      <c r="DQ11" s="339">
        <v>4</v>
      </c>
      <c r="DR11" s="339">
        <v>9</v>
      </c>
      <c r="DS11" s="339">
        <v>5</v>
      </c>
      <c r="DT11" s="339">
        <v>8</v>
      </c>
      <c r="DU11" s="339">
        <v>34</v>
      </c>
      <c r="DV11" s="339">
        <v>55</v>
      </c>
      <c r="DW11" s="339">
        <v>0</v>
      </c>
      <c r="DX11" s="339">
        <v>16</v>
      </c>
      <c r="DY11" s="339">
        <v>4</v>
      </c>
      <c r="DZ11" s="339">
        <v>24</v>
      </c>
      <c r="EA11" s="337" t="s">
        <v>418</v>
      </c>
      <c r="EB11" s="339">
        <v>6</v>
      </c>
      <c r="EC11" s="339">
        <v>154</v>
      </c>
      <c r="ED11" s="339">
        <v>41</v>
      </c>
      <c r="EE11" s="339">
        <v>10</v>
      </c>
      <c r="EF11" s="700">
        <v>92</v>
      </c>
      <c r="EG11" s="352">
        <f t="shared" si="4"/>
        <v>303</v>
      </c>
      <c r="EH11" s="344"/>
      <c r="EI11" s="344"/>
      <c r="EJ11" s="344"/>
      <c r="EK11" s="345"/>
      <c r="EL11" s="345"/>
    </row>
    <row r="12" spans="1:142" s="279" customFormat="1" ht="16.399999999999999" customHeight="1">
      <c r="A12" s="337" t="s">
        <v>396</v>
      </c>
      <c r="B12" s="338">
        <v>71</v>
      </c>
      <c r="C12" s="338">
        <v>76</v>
      </c>
      <c r="D12" s="338">
        <v>54</v>
      </c>
      <c r="E12" s="338">
        <v>56</v>
      </c>
      <c r="F12" s="338">
        <v>92</v>
      </c>
      <c r="G12" s="338">
        <v>24</v>
      </c>
      <c r="H12" s="338">
        <v>107</v>
      </c>
      <c r="I12" s="338">
        <v>32</v>
      </c>
      <c r="J12" s="338">
        <v>193</v>
      </c>
      <c r="K12" s="338">
        <v>44</v>
      </c>
      <c r="L12" s="338">
        <v>16</v>
      </c>
      <c r="M12" s="338">
        <v>34</v>
      </c>
      <c r="N12" s="337" t="s">
        <v>396</v>
      </c>
      <c r="O12" s="339">
        <v>10</v>
      </c>
      <c r="P12" s="339">
        <v>127</v>
      </c>
      <c r="Q12" s="340">
        <v>0</v>
      </c>
      <c r="R12" s="339">
        <v>36</v>
      </c>
      <c r="S12" s="339">
        <v>41</v>
      </c>
      <c r="T12" s="339">
        <v>8</v>
      </c>
      <c r="U12" s="339">
        <v>58</v>
      </c>
      <c r="V12" s="339">
        <v>23</v>
      </c>
      <c r="W12" s="339">
        <v>94</v>
      </c>
      <c r="X12" s="339">
        <v>27</v>
      </c>
      <c r="Y12" s="339">
        <v>57</v>
      </c>
      <c r="Z12" s="339">
        <v>144</v>
      </c>
      <c r="AA12" s="337" t="s">
        <v>396</v>
      </c>
      <c r="AB12" s="339">
        <v>20</v>
      </c>
      <c r="AC12" s="339">
        <v>65</v>
      </c>
      <c r="AD12" s="339">
        <v>27</v>
      </c>
      <c r="AE12" s="339">
        <v>14</v>
      </c>
      <c r="AF12" s="339">
        <v>13</v>
      </c>
      <c r="AG12" s="339">
        <v>27</v>
      </c>
      <c r="AH12" s="339">
        <v>7</v>
      </c>
      <c r="AI12" s="340">
        <v>0</v>
      </c>
      <c r="AJ12" s="340">
        <v>0</v>
      </c>
      <c r="AK12" s="714">
        <v>56</v>
      </c>
      <c r="AL12" s="352">
        <f t="shared" si="1"/>
        <v>6185</v>
      </c>
      <c r="AM12" s="342"/>
      <c r="AN12" s="337" t="s">
        <v>396</v>
      </c>
      <c r="AO12" s="339">
        <v>15</v>
      </c>
      <c r="AP12" s="339">
        <v>24</v>
      </c>
      <c r="AQ12" s="339">
        <v>9</v>
      </c>
      <c r="AR12" s="339">
        <v>1</v>
      </c>
      <c r="AS12" s="339">
        <v>73</v>
      </c>
      <c r="AT12" s="339">
        <v>100</v>
      </c>
      <c r="AU12" s="339">
        <v>30</v>
      </c>
      <c r="AV12" s="339">
        <v>6</v>
      </c>
      <c r="AW12" s="339">
        <v>26</v>
      </c>
      <c r="AX12" s="339">
        <v>30</v>
      </c>
      <c r="AY12" s="339">
        <v>53</v>
      </c>
      <c r="AZ12" s="339">
        <v>21</v>
      </c>
      <c r="BA12" s="343" t="s">
        <v>396</v>
      </c>
      <c r="BB12" s="339">
        <v>13</v>
      </c>
      <c r="BC12" s="339">
        <v>9</v>
      </c>
      <c r="BD12" s="703">
        <v>0</v>
      </c>
      <c r="BE12" s="352">
        <f t="shared" si="0"/>
        <v>1955</v>
      </c>
      <c r="BF12" s="344"/>
      <c r="BG12" s="345"/>
      <c r="BH12" s="345"/>
      <c r="BI12" s="345"/>
      <c r="BJ12" s="345"/>
      <c r="BK12" s="345"/>
      <c r="BL12" s="345"/>
      <c r="BM12" s="346"/>
      <c r="BN12" s="337" t="s">
        <v>396</v>
      </c>
      <c r="BO12" s="339">
        <v>80</v>
      </c>
      <c r="BP12" s="339">
        <v>30</v>
      </c>
      <c r="BQ12" s="339">
        <v>165</v>
      </c>
      <c r="BR12" s="339">
        <v>199</v>
      </c>
      <c r="BS12" s="339">
        <v>77</v>
      </c>
      <c r="BT12" s="339">
        <v>7</v>
      </c>
      <c r="BU12" s="339">
        <v>1</v>
      </c>
      <c r="BV12" s="339">
        <v>51</v>
      </c>
      <c r="BW12" s="339">
        <v>84</v>
      </c>
      <c r="BX12" s="339">
        <v>105</v>
      </c>
      <c r="BY12" s="339">
        <v>84</v>
      </c>
      <c r="BZ12" s="339">
        <v>274</v>
      </c>
      <c r="CA12" s="337" t="s">
        <v>396</v>
      </c>
      <c r="CB12" s="340">
        <v>0</v>
      </c>
      <c r="CC12" s="340">
        <v>0</v>
      </c>
      <c r="CD12" s="700">
        <v>1</v>
      </c>
      <c r="CE12" s="347">
        <f t="shared" si="2"/>
        <v>1648</v>
      </c>
      <c r="CF12" s="348"/>
      <c r="CG12" s="348"/>
      <c r="CH12" s="349"/>
      <c r="CI12" s="349"/>
      <c r="CJ12" s="349"/>
      <c r="CK12" s="349"/>
      <c r="CL12" s="349"/>
      <c r="CM12" s="349"/>
      <c r="CN12" s="337" t="s">
        <v>396</v>
      </c>
      <c r="CO12" s="339">
        <v>8</v>
      </c>
      <c r="CP12" s="339">
        <v>5</v>
      </c>
      <c r="CQ12" s="339">
        <v>24</v>
      </c>
      <c r="CR12" s="339">
        <v>23</v>
      </c>
      <c r="CS12" s="339">
        <v>30</v>
      </c>
      <c r="CT12" s="339">
        <v>24</v>
      </c>
      <c r="CU12" s="339">
        <v>46</v>
      </c>
      <c r="CV12" s="339">
        <v>79</v>
      </c>
      <c r="CW12" s="339">
        <v>84</v>
      </c>
      <c r="CX12" s="339">
        <v>46</v>
      </c>
      <c r="CY12" s="339">
        <v>51</v>
      </c>
      <c r="CZ12" s="339">
        <v>56</v>
      </c>
      <c r="DA12" s="337" t="s">
        <v>396</v>
      </c>
      <c r="DB12" s="339">
        <v>26</v>
      </c>
      <c r="DC12" s="339">
        <v>12</v>
      </c>
      <c r="DD12" s="339">
        <v>36</v>
      </c>
      <c r="DE12" s="700">
        <v>12</v>
      </c>
      <c r="DF12" s="352">
        <f t="shared" si="3"/>
        <v>86</v>
      </c>
      <c r="DG12" s="350"/>
      <c r="DH12" s="350"/>
      <c r="DI12" s="350"/>
      <c r="DJ12" s="347"/>
      <c r="DK12" s="350"/>
      <c r="DL12" s="351"/>
      <c r="DM12" s="351"/>
      <c r="DN12" s="337" t="s">
        <v>396</v>
      </c>
      <c r="DO12" s="339">
        <v>6</v>
      </c>
      <c r="DP12" s="339">
        <v>19</v>
      </c>
      <c r="DQ12" s="339">
        <v>2</v>
      </c>
      <c r="DR12" s="339">
        <v>10</v>
      </c>
      <c r="DS12" s="339">
        <v>5</v>
      </c>
      <c r="DT12" s="339">
        <v>9</v>
      </c>
      <c r="DU12" s="339">
        <v>41</v>
      </c>
      <c r="DV12" s="339">
        <v>44</v>
      </c>
      <c r="DW12" s="339">
        <v>7</v>
      </c>
      <c r="DX12" s="339">
        <v>15</v>
      </c>
      <c r="DY12" s="339">
        <v>9</v>
      </c>
      <c r="DZ12" s="339">
        <v>31</v>
      </c>
      <c r="EA12" s="337" t="s">
        <v>396</v>
      </c>
      <c r="EB12" s="339">
        <v>10</v>
      </c>
      <c r="EC12" s="339">
        <v>184</v>
      </c>
      <c r="ED12" s="339">
        <v>70</v>
      </c>
      <c r="EE12" s="339">
        <v>12</v>
      </c>
      <c r="EF12" s="700">
        <v>99</v>
      </c>
      <c r="EG12" s="352">
        <f t="shared" si="4"/>
        <v>375</v>
      </c>
      <c r="EH12" s="344"/>
      <c r="EI12" s="344"/>
      <c r="EJ12" s="344"/>
      <c r="EK12" s="345"/>
      <c r="EL12" s="345"/>
    </row>
    <row r="13" spans="1:142" s="279" customFormat="1" ht="16.399999999999999" customHeight="1">
      <c r="A13" s="337" t="s">
        <v>399</v>
      </c>
      <c r="B13" s="338">
        <v>88</v>
      </c>
      <c r="C13" s="338">
        <v>124</v>
      </c>
      <c r="D13" s="338">
        <v>53</v>
      </c>
      <c r="E13" s="338">
        <v>69</v>
      </c>
      <c r="F13" s="338">
        <v>132</v>
      </c>
      <c r="G13" s="338">
        <v>26</v>
      </c>
      <c r="H13" s="338">
        <v>116</v>
      </c>
      <c r="I13" s="338">
        <v>18</v>
      </c>
      <c r="J13" s="338">
        <v>182</v>
      </c>
      <c r="K13" s="338">
        <v>38</v>
      </c>
      <c r="L13" s="338">
        <v>25</v>
      </c>
      <c r="M13" s="338">
        <v>22</v>
      </c>
      <c r="N13" s="337" t="s">
        <v>399</v>
      </c>
      <c r="O13" s="339">
        <v>18</v>
      </c>
      <c r="P13" s="339">
        <v>132</v>
      </c>
      <c r="Q13" s="340">
        <v>0</v>
      </c>
      <c r="R13" s="339">
        <v>25</v>
      </c>
      <c r="S13" s="339">
        <v>55</v>
      </c>
      <c r="T13" s="339">
        <v>15</v>
      </c>
      <c r="U13" s="339">
        <v>78</v>
      </c>
      <c r="V13" s="339">
        <v>29</v>
      </c>
      <c r="W13" s="339">
        <v>113</v>
      </c>
      <c r="X13" s="339">
        <v>38</v>
      </c>
      <c r="Y13" s="339">
        <v>83</v>
      </c>
      <c r="Z13" s="339">
        <v>148</v>
      </c>
      <c r="AA13" s="337" t="s">
        <v>399</v>
      </c>
      <c r="AB13" s="339">
        <v>32</v>
      </c>
      <c r="AC13" s="339">
        <v>65</v>
      </c>
      <c r="AD13" s="339">
        <v>16</v>
      </c>
      <c r="AE13" s="339">
        <v>12</v>
      </c>
      <c r="AF13" s="339">
        <v>19</v>
      </c>
      <c r="AG13" s="339">
        <v>8</v>
      </c>
      <c r="AH13" s="339">
        <v>7</v>
      </c>
      <c r="AI13" s="340">
        <v>0</v>
      </c>
      <c r="AJ13" s="340">
        <v>0</v>
      </c>
      <c r="AK13" s="714">
        <v>58</v>
      </c>
      <c r="AL13" s="352">
        <f t="shared" si="1"/>
        <v>6535</v>
      </c>
      <c r="AM13" s="342"/>
      <c r="AN13" s="337" t="s">
        <v>399</v>
      </c>
      <c r="AO13" s="339">
        <v>21</v>
      </c>
      <c r="AP13" s="339">
        <v>39</v>
      </c>
      <c r="AQ13" s="339">
        <v>23</v>
      </c>
      <c r="AR13" s="339">
        <v>1</v>
      </c>
      <c r="AS13" s="339">
        <v>89</v>
      </c>
      <c r="AT13" s="339">
        <v>110</v>
      </c>
      <c r="AU13" s="339">
        <v>25</v>
      </c>
      <c r="AV13" s="339">
        <v>9</v>
      </c>
      <c r="AW13" s="339">
        <v>22</v>
      </c>
      <c r="AX13" s="339">
        <v>52</v>
      </c>
      <c r="AY13" s="339">
        <v>56</v>
      </c>
      <c r="AZ13" s="339">
        <v>25</v>
      </c>
      <c r="BA13" s="343" t="s">
        <v>399</v>
      </c>
      <c r="BB13" s="339">
        <v>29</v>
      </c>
      <c r="BC13" s="339">
        <v>12</v>
      </c>
      <c r="BD13" s="703">
        <v>0</v>
      </c>
      <c r="BE13" s="352">
        <f t="shared" si="0"/>
        <v>1911</v>
      </c>
      <c r="BF13" s="344"/>
      <c r="BG13" s="345"/>
      <c r="BH13" s="345"/>
      <c r="BI13" s="345"/>
      <c r="BJ13" s="345"/>
      <c r="BK13" s="345"/>
      <c r="BL13" s="345"/>
      <c r="BM13" s="346"/>
      <c r="BN13" s="337" t="s">
        <v>399</v>
      </c>
      <c r="BO13" s="339">
        <v>96</v>
      </c>
      <c r="BP13" s="339">
        <v>49</v>
      </c>
      <c r="BQ13" s="339">
        <v>197</v>
      </c>
      <c r="BR13" s="339">
        <v>258</v>
      </c>
      <c r="BS13" s="339">
        <v>79</v>
      </c>
      <c r="BT13" s="339">
        <v>11</v>
      </c>
      <c r="BU13" s="339">
        <v>5</v>
      </c>
      <c r="BV13" s="339">
        <v>82</v>
      </c>
      <c r="BW13" s="339">
        <v>105</v>
      </c>
      <c r="BX13" s="339">
        <v>129</v>
      </c>
      <c r="BY13" s="339">
        <v>77</v>
      </c>
      <c r="BZ13" s="339">
        <v>203</v>
      </c>
      <c r="CA13" s="337" t="s">
        <v>399</v>
      </c>
      <c r="CB13" s="340">
        <v>0</v>
      </c>
      <c r="CC13" s="340">
        <v>0</v>
      </c>
      <c r="CD13" s="703">
        <v>0</v>
      </c>
      <c r="CE13" s="347">
        <f t="shared" si="2"/>
        <v>1771</v>
      </c>
      <c r="CF13" s="348"/>
      <c r="CG13" s="348"/>
      <c r="CH13" s="349"/>
      <c r="CI13" s="349"/>
      <c r="CJ13" s="349"/>
      <c r="CK13" s="349"/>
      <c r="CL13" s="349"/>
      <c r="CM13" s="349"/>
      <c r="CN13" s="337" t="s">
        <v>399</v>
      </c>
      <c r="CO13" s="339">
        <v>14</v>
      </c>
      <c r="CP13" s="339">
        <v>6</v>
      </c>
      <c r="CQ13" s="339">
        <v>25</v>
      </c>
      <c r="CR13" s="339">
        <v>25</v>
      </c>
      <c r="CS13" s="339">
        <v>54</v>
      </c>
      <c r="CT13" s="339">
        <v>19</v>
      </c>
      <c r="CU13" s="339">
        <v>48</v>
      </c>
      <c r="CV13" s="339">
        <v>80</v>
      </c>
      <c r="CW13" s="339">
        <v>83</v>
      </c>
      <c r="CX13" s="339">
        <v>79</v>
      </c>
      <c r="CY13" s="339">
        <v>63</v>
      </c>
      <c r="CZ13" s="339">
        <v>77</v>
      </c>
      <c r="DA13" s="337" t="s">
        <v>399</v>
      </c>
      <c r="DB13" s="339">
        <v>22</v>
      </c>
      <c r="DC13" s="339">
        <v>15</v>
      </c>
      <c r="DD13" s="339">
        <v>48</v>
      </c>
      <c r="DE13" s="700">
        <v>24</v>
      </c>
      <c r="DF13" s="352">
        <f t="shared" si="3"/>
        <v>109</v>
      </c>
      <c r="DG13" s="350"/>
      <c r="DH13" s="350"/>
      <c r="DI13" s="350"/>
      <c r="DJ13" s="347"/>
      <c r="DK13" s="350"/>
      <c r="DL13" s="351"/>
      <c r="DM13" s="351"/>
      <c r="DN13" s="337" t="s">
        <v>399</v>
      </c>
      <c r="DO13" s="339">
        <v>6</v>
      </c>
      <c r="DP13" s="339">
        <v>26</v>
      </c>
      <c r="DQ13" s="339">
        <v>4</v>
      </c>
      <c r="DR13" s="339">
        <v>10</v>
      </c>
      <c r="DS13" s="339">
        <v>8</v>
      </c>
      <c r="DT13" s="339">
        <v>9</v>
      </c>
      <c r="DU13" s="339">
        <v>60</v>
      </c>
      <c r="DV13" s="339">
        <v>52</v>
      </c>
      <c r="DW13" s="339">
        <v>4</v>
      </c>
      <c r="DX13" s="339">
        <v>27</v>
      </c>
      <c r="DY13" s="339">
        <v>46</v>
      </c>
      <c r="DZ13" s="339">
        <v>35</v>
      </c>
      <c r="EA13" s="337" t="s">
        <v>399</v>
      </c>
      <c r="EB13" s="339">
        <v>14</v>
      </c>
      <c r="EC13" s="339">
        <v>183</v>
      </c>
      <c r="ED13" s="339">
        <v>88</v>
      </c>
      <c r="EE13" s="339">
        <v>11</v>
      </c>
      <c r="EF13" s="700">
        <v>146</v>
      </c>
      <c r="EG13" s="352">
        <f t="shared" si="4"/>
        <v>442</v>
      </c>
      <c r="EH13" s="344"/>
      <c r="EI13" s="344"/>
      <c r="EJ13" s="344"/>
      <c r="EK13" s="345"/>
      <c r="EL13" s="345"/>
    </row>
    <row r="14" spans="1:142" s="279" customFormat="1" ht="16.399999999999999" customHeight="1">
      <c r="A14" s="337" t="s">
        <v>402</v>
      </c>
      <c r="B14" s="338">
        <v>122</v>
      </c>
      <c r="C14" s="338">
        <v>138</v>
      </c>
      <c r="D14" s="338">
        <v>44</v>
      </c>
      <c r="E14" s="338">
        <v>114</v>
      </c>
      <c r="F14" s="338">
        <v>215</v>
      </c>
      <c r="G14" s="338">
        <v>48</v>
      </c>
      <c r="H14" s="338">
        <v>165</v>
      </c>
      <c r="I14" s="338">
        <v>37</v>
      </c>
      <c r="J14" s="338">
        <v>208</v>
      </c>
      <c r="K14" s="338">
        <v>38</v>
      </c>
      <c r="L14" s="338">
        <v>35</v>
      </c>
      <c r="M14" s="338">
        <v>30</v>
      </c>
      <c r="N14" s="337" t="s">
        <v>402</v>
      </c>
      <c r="O14" s="339">
        <v>33</v>
      </c>
      <c r="P14" s="339">
        <v>161</v>
      </c>
      <c r="Q14" s="340">
        <v>0</v>
      </c>
      <c r="R14" s="339">
        <v>39</v>
      </c>
      <c r="S14" s="339">
        <v>18</v>
      </c>
      <c r="T14" s="339">
        <v>2</v>
      </c>
      <c r="U14" s="339">
        <v>83</v>
      </c>
      <c r="V14" s="339">
        <v>30</v>
      </c>
      <c r="W14" s="339">
        <v>151</v>
      </c>
      <c r="X14" s="339">
        <v>50</v>
      </c>
      <c r="Y14" s="339">
        <v>64</v>
      </c>
      <c r="Z14" s="339">
        <v>217</v>
      </c>
      <c r="AA14" s="337" t="s">
        <v>402</v>
      </c>
      <c r="AB14" s="339">
        <v>27</v>
      </c>
      <c r="AC14" s="339">
        <v>66</v>
      </c>
      <c r="AD14" s="339">
        <v>11</v>
      </c>
      <c r="AE14" s="339">
        <v>13</v>
      </c>
      <c r="AF14" s="339">
        <v>15</v>
      </c>
      <c r="AG14" s="339">
        <v>17</v>
      </c>
      <c r="AH14" s="339">
        <v>5</v>
      </c>
      <c r="AI14" s="340">
        <v>0</v>
      </c>
      <c r="AJ14" s="340">
        <v>0</v>
      </c>
      <c r="AK14" s="714">
        <v>39</v>
      </c>
      <c r="AL14" s="352">
        <f t="shared" si="1"/>
        <v>7155</v>
      </c>
      <c r="AM14" s="346"/>
      <c r="AN14" s="337" t="s">
        <v>402</v>
      </c>
      <c r="AO14" s="339">
        <v>30</v>
      </c>
      <c r="AP14" s="339">
        <v>45</v>
      </c>
      <c r="AQ14" s="339">
        <v>89</v>
      </c>
      <c r="AR14" s="340">
        <v>0</v>
      </c>
      <c r="AS14" s="339">
        <v>99</v>
      </c>
      <c r="AT14" s="339">
        <v>117</v>
      </c>
      <c r="AU14" s="339">
        <v>69</v>
      </c>
      <c r="AV14" s="339">
        <v>19</v>
      </c>
      <c r="AW14" s="339">
        <v>36</v>
      </c>
      <c r="AX14" s="339">
        <v>49</v>
      </c>
      <c r="AY14" s="339">
        <v>63</v>
      </c>
      <c r="AZ14" s="339">
        <v>28</v>
      </c>
      <c r="BA14" s="343" t="s">
        <v>402</v>
      </c>
      <c r="BB14" s="339">
        <v>35</v>
      </c>
      <c r="BC14" s="339">
        <v>14</v>
      </c>
      <c r="BD14" s="703">
        <v>0</v>
      </c>
      <c r="BE14" s="352">
        <f t="shared" si="0"/>
        <v>2339</v>
      </c>
      <c r="BF14" s="344"/>
      <c r="BG14" s="345"/>
      <c r="BH14" s="345"/>
      <c r="BI14" s="345"/>
      <c r="BJ14" s="345"/>
      <c r="BK14" s="345"/>
      <c r="BL14" s="345"/>
      <c r="BM14" s="346"/>
      <c r="BN14" s="337" t="s">
        <v>402</v>
      </c>
      <c r="BO14" s="339">
        <v>111</v>
      </c>
      <c r="BP14" s="339">
        <v>131</v>
      </c>
      <c r="BQ14" s="339">
        <v>186</v>
      </c>
      <c r="BR14" s="339">
        <v>278</v>
      </c>
      <c r="BS14" s="339">
        <v>102</v>
      </c>
      <c r="BT14" s="339">
        <v>8</v>
      </c>
      <c r="BU14" s="339">
        <v>6</v>
      </c>
      <c r="BV14" s="339">
        <v>182</v>
      </c>
      <c r="BW14" s="339">
        <v>145</v>
      </c>
      <c r="BX14" s="339">
        <v>105</v>
      </c>
      <c r="BY14" s="339">
        <v>79</v>
      </c>
      <c r="BZ14" s="339">
        <v>212</v>
      </c>
      <c r="CA14" s="337" t="s">
        <v>402</v>
      </c>
      <c r="CB14" s="340">
        <v>0</v>
      </c>
      <c r="CC14" s="340">
        <v>0</v>
      </c>
      <c r="CD14" s="703">
        <v>0</v>
      </c>
      <c r="CE14" s="347">
        <f t="shared" si="2"/>
        <v>2149</v>
      </c>
      <c r="CF14" s="348"/>
      <c r="CG14" s="348"/>
      <c r="CH14" s="349"/>
      <c r="CI14" s="349"/>
      <c r="CJ14" s="349"/>
      <c r="CK14" s="349"/>
      <c r="CL14" s="349"/>
      <c r="CM14" s="349"/>
      <c r="CN14" s="337" t="s">
        <v>402</v>
      </c>
      <c r="CO14" s="339">
        <v>13</v>
      </c>
      <c r="CP14" s="339">
        <v>9</v>
      </c>
      <c r="CQ14" s="339">
        <v>36</v>
      </c>
      <c r="CR14" s="339">
        <v>15</v>
      </c>
      <c r="CS14" s="339">
        <v>54</v>
      </c>
      <c r="CT14" s="339">
        <v>14</v>
      </c>
      <c r="CU14" s="339">
        <v>76</v>
      </c>
      <c r="CV14" s="339">
        <v>97</v>
      </c>
      <c r="CW14" s="339">
        <v>131</v>
      </c>
      <c r="CX14" s="339">
        <v>94</v>
      </c>
      <c r="CY14" s="339">
        <v>92</v>
      </c>
      <c r="CZ14" s="339">
        <v>112</v>
      </c>
      <c r="DA14" s="337" t="s">
        <v>402</v>
      </c>
      <c r="DB14" s="339">
        <v>19</v>
      </c>
      <c r="DC14" s="339">
        <v>20</v>
      </c>
      <c r="DD14" s="339">
        <v>61</v>
      </c>
      <c r="DE14" s="700">
        <v>45</v>
      </c>
      <c r="DF14" s="352">
        <f t="shared" si="3"/>
        <v>145</v>
      </c>
      <c r="DG14" s="350"/>
      <c r="DH14" s="350"/>
      <c r="DI14" s="350"/>
      <c r="DJ14" s="347"/>
      <c r="DK14" s="350"/>
      <c r="DL14" s="351"/>
      <c r="DM14" s="351"/>
      <c r="DN14" s="337" t="s">
        <v>402</v>
      </c>
      <c r="DO14" s="339">
        <v>12</v>
      </c>
      <c r="DP14" s="339">
        <v>22</v>
      </c>
      <c r="DQ14" s="339">
        <v>8</v>
      </c>
      <c r="DR14" s="339">
        <v>19</v>
      </c>
      <c r="DS14" s="339">
        <v>15</v>
      </c>
      <c r="DT14" s="339">
        <v>14</v>
      </c>
      <c r="DU14" s="339">
        <v>74</v>
      </c>
      <c r="DV14" s="339">
        <v>79</v>
      </c>
      <c r="DW14" s="339">
        <v>3</v>
      </c>
      <c r="DX14" s="339">
        <v>34</v>
      </c>
      <c r="DY14" s="339">
        <v>38</v>
      </c>
      <c r="DZ14" s="339">
        <v>13</v>
      </c>
      <c r="EA14" s="337" t="s">
        <v>402</v>
      </c>
      <c r="EB14" s="339">
        <v>12</v>
      </c>
      <c r="EC14" s="339">
        <v>280</v>
      </c>
      <c r="ED14" s="339">
        <v>72</v>
      </c>
      <c r="EE14" s="339">
        <v>28</v>
      </c>
      <c r="EF14" s="700">
        <v>188</v>
      </c>
      <c r="EG14" s="352">
        <f t="shared" si="4"/>
        <v>580</v>
      </c>
      <c r="EH14" s="344"/>
      <c r="EI14" s="344"/>
      <c r="EJ14" s="344"/>
      <c r="EK14" s="345"/>
      <c r="EL14" s="345"/>
    </row>
    <row r="15" spans="1:142" s="279" customFormat="1" ht="16.399999999999999" customHeight="1">
      <c r="A15" s="337" t="s">
        <v>405</v>
      </c>
      <c r="B15" s="338">
        <v>166</v>
      </c>
      <c r="C15" s="338">
        <v>107</v>
      </c>
      <c r="D15" s="338">
        <v>24</v>
      </c>
      <c r="E15" s="338">
        <v>88</v>
      </c>
      <c r="F15" s="338">
        <v>161</v>
      </c>
      <c r="G15" s="338">
        <v>25</v>
      </c>
      <c r="H15" s="338">
        <v>140</v>
      </c>
      <c r="I15" s="338">
        <v>43</v>
      </c>
      <c r="J15" s="338">
        <v>200</v>
      </c>
      <c r="K15" s="338">
        <v>43</v>
      </c>
      <c r="L15" s="338">
        <v>27</v>
      </c>
      <c r="M15" s="338">
        <v>37</v>
      </c>
      <c r="N15" s="337" t="s">
        <v>405</v>
      </c>
      <c r="O15" s="339">
        <v>16</v>
      </c>
      <c r="P15" s="339">
        <v>102</v>
      </c>
      <c r="Q15" s="340">
        <v>0</v>
      </c>
      <c r="R15" s="339">
        <v>25</v>
      </c>
      <c r="S15" s="339">
        <v>6</v>
      </c>
      <c r="T15" s="339">
        <v>7</v>
      </c>
      <c r="U15" s="339">
        <v>59</v>
      </c>
      <c r="V15" s="339">
        <v>44</v>
      </c>
      <c r="W15" s="339">
        <v>144</v>
      </c>
      <c r="X15" s="339">
        <v>17</v>
      </c>
      <c r="Y15" s="339">
        <v>52</v>
      </c>
      <c r="Z15" s="339">
        <v>154</v>
      </c>
      <c r="AA15" s="337" t="s">
        <v>405</v>
      </c>
      <c r="AB15" s="339">
        <v>33</v>
      </c>
      <c r="AC15" s="339">
        <v>60</v>
      </c>
      <c r="AD15" s="339">
        <v>8</v>
      </c>
      <c r="AE15" s="339">
        <v>6</v>
      </c>
      <c r="AF15" s="339">
        <v>15</v>
      </c>
      <c r="AG15" s="339">
        <v>9</v>
      </c>
      <c r="AH15" s="339">
        <v>2</v>
      </c>
      <c r="AI15" s="340">
        <v>0</v>
      </c>
      <c r="AJ15" s="340">
        <v>0</v>
      </c>
      <c r="AK15" s="714">
        <v>12</v>
      </c>
      <c r="AL15" s="352">
        <f t="shared" si="1"/>
        <v>5416</v>
      </c>
      <c r="AM15" s="346"/>
      <c r="AN15" s="337" t="s">
        <v>405</v>
      </c>
      <c r="AO15" s="339">
        <v>37</v>
      </c>
      <c r="AP15" s="339">
        <v>41</v>
      </c>
      <c r="AQ15" s="339">
        <v>140</v>
      </c>
      <c r="AR15" s="340">
        <v>0</v>
      </c>
      <c r="AS15" s="339">
        <v>59</v>
      </c>
      <c r="AT15" s="339">
        <v>104</v>
      </c>
      <c r="AU15" s="339">
        <v>71</v>
      </c>
      <c r="AV15" s="339">
        <v>19</v>
      </c>
      <c r="AW15" s="339">
        <v>24</v>
      </c>
      <c r="AX15" s="339">
        <v>25</v>
      </c>
      <c r="AY15" s="339">
        <v>40</v>
      </c>
      <c r="AZ15" s="339">
        <v>26</v>
      </c>
      <c r="BA15" s="343" t="s">
        <v>405</v>
      </c>
      <c r="BB15" s="339">
        <v>23</v>
      </c>
      <c r="BC15" s="339">
        <v>15</v>
      </c>
      <c r="BD15" s="703">
        <v>0</v>
      </c>
      <c r="BE15" s="352">
        <f t="shared" si="0"/>
        <v>1964</v>
      </c>
      <c r="BF15" s="344"/>
      <c r="BG15" s="345"/>
      <c r="BH15" s="345"/>
      <c r="BI15" s="345"/>
      <c r="BJ15" s="345"/>
      <c r="BK15" s="345"/>
      <c r="BL15" s="345"/>
      <c r="BM15" s="346"/>
      <c r="BN15" s="337" t="s">
        <v>405</v>
      </c>
      <c r="BO15" s="339">
        <v>112</v>
      </c>
      <c r="BP15" s="339">
        <v>192</v>
      </c>
      <c r="BQ15" s="339">
        <v>103</v>
      </c>
      <c r="BR15" s="339">
        <v>270</v>
      </c>
      <c r="BS15" s="339">
        <v>82</v>
      </c>
      <c r="BT15" s="339">
        <v>6</v>
      </c>
      <c r="BU15" s="339">
        <v>17</v>
      </c>
      <c r="BV15" s="339">
        <v>237</v>
      </c>
      <c r="BW15" s="339">
        <v>112</v>
      </c>
      <c r="BX15" s="339">
        <v>116</v>
      </c>
      <c r="BY15" s="339">
        <v>69</v>
      </c>
      <c r="BZ15" s="339">
        <v>143</v>
      </c>
      <c r="CA15" s="337" t="s">
        <v>405</v>
      </c>
      <c r="CB15" s="340">
        <v>0</v>
      </c>
      <c r="CC15" s="340">
        <v>0</v>
      </c>
      <c r="CD15" s="703">
        <v>0</v>
      </c>
      <c r="CE15" s="347">
        <f t="shared" si="2"/>
        <v>2042</v>
      </c>
      <c r="CF15" s="348"/>
      <c r="CG15" s="348"/>
      <c r="CH15" s="349"/>
      <c r="CI15" s="349"/>
      <c r="CJ15" s="349"/>
      <c r="CK15" s="349"/>
      <c r="CL15" s="349"/>
      <c r="CM15" s="349"/>
      <c r="CN15" s="337" t="s">
        <v>405</v>
      </c>
      <c r="CO15" s="339">
        <v>12</v>
      </c>
      <c r="CP15" s="339">
        <v>15</v>
      </c>
      <c r="CQ15" s="339">
        <v>29</v>
      </c>
      <c r="CR15" s="339">
        <v>21</v>
      </c>
      <c r="CS15" s="339">
        <v>67</v>
      </c>
      <c r="CT15" s="339">
        <v>24</v>
      </c>
      <c r="CU15" s="339">
        <v>55</v>
      </c>
      <c r="CV15" s="339">
        <v>76</v>
      </c>
      <c r="CW15" s="339">
        <v>156</v>
      </c>
      <c r="CX15" s="339">
        <v>88</v>
      </c>
      <c r="CY15" s="339">
        <v>98</v>
      </c>
      <c r="CZ15" s="339">
        <v>93</v>
      </c>
      <c r="DA15" s="337" t="s">
        <v>405</v>
      </c>
      <c r="DB15" s="339">
        <v>24</v>
      </c>
      <c r="DC15" s="339">
        <v>15</v>
      </c>
      <c r="DD15" s="339">
        <v>77</v>
      </c>
      <c r="DE15" s="700">
        <v>33</v>
      </c>
      <c r="DF15" s="352">
        <f t="shared" si="3"/>
        <v>149</v>
      </c>
      <c r="DG15" s="350"/>
      <c r="DH15" s="350"/>
      <c r="DI15" s="350"/>
      <c r="DJ15" s="347"/>
      <c r="DK15" s="350"/>
      <c r="DL15" s="351"/>
      <c r="DM15" s="351"/>
      <c r="DN15" s="337" t="s">
        <v>405</v>
      </c>
      <c r="DO15" s="339">
        <v>11</v>
      </c>
      <c r="DP15" s="339">
        <v>25</v>
      </c>
      <c r="DQ15" s="339">
        <v>11</v>
      </c>
      <c r="DR15" s="339">
        <v>19</v>
      </c>
      <c r="DS15" s="339">
        <v>10</v>
      </c>
      <c r="DT15" s="339">
        <v>20</v>
      </c>
      <c r="DU15" s="339">
        <v>66</v>
      </c>
      <c r="DV15" s="339">
        <v>75</v>
      </c>
      <c r="DW15" s="339">
        <v>2</v>
      </c>
      <c r="DX15" s="339">
        <v>35</v>
      </c>
      <c r="DY15" s="339">
        <v>18</v>
      </c>
      <c r="DZ15" s="339">
        <v>7</v>
      </c>
      <c r="EA15" s="337" t="s">
        <v>405</v>
      </c>
      <c r="EB15" s="339">
        <v>12</v>
      </c>
      <c r="EC15" s="339">
        <v>269</v>
      </c>
      <c r="ED15" s="339">
        <v>90</v>
      </c>
      <c r="EE15" s="339">
        <v>30</v>
      </c>
      <c r="EF15" s="700">
        <v>178</v>
      </c>
      <c r="EG15" s="352">
        <f t="shared" si="4"/>
        <v>579</v>
      </c>
      <c r="EH15" s="344"/>
      <c r="EI15" s="344"/>
      <c r="EJ15" s="344"/>
      <c r="EK15" s="345"/>
      <c r="EL15" s="345"/>
    </row>
    <row r="16" spans="1:142" s="279" customFormat="1" ht="16.399999999999999" customHeight="1">
      <c r="A16" s="337" t="s">
        <v>408</v>
      </c>
      <c r="B16" s="338">
        <v>173</v>
      </c>
      <c r="C16" s="338">
        <v>89</v>
      </c>
      <c r="D16" s="338">
        <v>22</v>
      </c>
      <c r="E16" s="338">
        <v>43</v>
      </c>
      <c r="F16" s="338">
        <v>132</v>
      </c>
      <c r="G16" s="338">
        <v>24</v>
      </c>
      <c r="H16" s="338">
        <v>75</v>
      </c>
      <c r="I16" s="338">
        <v>27</v>
      </c>
      <c r="J16" s="338">
        <v>150</v>
      </c>
      <c r="K16" s="338">
        <v>19</v>
      </c>
      <c r="L16" s="338">
        <v>23</v>
      </c>
      <c r="M16" s="338">
        <v>28</v>
      </c>
      <c r="N16" s="337" t="s">
        <v>408</v>
      </c>
      <c r="O16" s="339">
        <v>14</v>
      </c>
      <c r="P16" s="339">
        <v>80</v>
      </c>
      <c r="Q16" s="340">
        <v>0</v>
      </c>
      <c r="R16" s="339">
        <v>18</v>
      </c>
      <c r="S16" s="339">
        <v>3</v>
      </c>
      <c r="T16" s="339">
        <v>11</v>
      </c>
      <c r="U16" s="339">
        <v>57</v>
      </c>
      <c r="V16" s="339">
        <v>12</v>
      </c>
      <c r="W16" s="339">
        <v>81</v>
      </c>
      <c r="X16" s="339">
        <v>18</v>
      </c>
      <c r="Y16" s="339">
        <v>34</v>
      </c>
      <c r="Z16" s="339">
        <v>130</v>
      </c>
      <c r="AA16" s="337" t="s">
        <v>408</v>
      </c>
      <c r="AB16" s="339">
        <v>22</v>
      </c>
      <c r="AC16" s="339">
        <v>35</v>
      </c>
      <c r="AD16" s="339">
        <v>8</v>
      </c>
      <c r="AE16" s="339">
        <v>6</v>
      </c>
      <c r="AF16" s="339">
        <v>16</v>
      </c>
      <c r="AG16" s="339">
        <v>2</v>
      </c>
      <c r="AH16" s="339">
        <v>3</v>
      </c>
      <c r="AI16" s="340">
        <v>0</v>
      </c>
      <c r="AJ16" s="340">
        <v>0</v>
      </c>
      <c r="AK16" s="714">
        <v>15</v>
      </c>
      <c r="AL16" s="352">
        <f t="shared" si="1"/>
        <v>3945</v>
      </c>
      <c r="AM16" s="346"/>
      <c r="AN16" s="337" t="s">
        <v>408</v>
      </c>
      <c r="AO16" s="339">
        <v>14</v>
      </c>
      <c r="AP16" s="339">
        <v>26</v>
      </c>
      <c r="AQ16" s="339">
        <v>91</v>
      </c>
      <c r="AR16" s="340">
        <v>0</v>
      </c>
      <c r="AS16" s="339">
        <v>35</v>
      </c>
      <c r="AT16" s="339">
        <v>68</v>
      </c>
      <c r="AU16" s="339">
        <v>53</v>
      </c>
      <c r="AV16" s="339">
        <v>9</v>
      </c>
      <c r="AW16" s="339">
        <v>20</v>
      </c>
      <c r="AX16" s="339">
        <v>13</v>
      </c>
      <c r="AY16" s="339">
        <v>34</v>
      </c>
      <c r="AZ16" s="339">
        <v>36</v>
      </c>
      <c r="BA16" s="343" t="s">
        <v>408</v>
      </c>
      <c r="BB16" s="339">
        <v>26</v>
      </c>
      <c r="BC16" s="339">
        <v>15</v>
      </c>
      <c r="BD16" s="700">
        <v>1</v>
      </c>
      <c r="BE16" s="352">
        <f t="shared" si="0"/>
        <v>1515</v>
      </c>
      <c r="BF16" s="344"/>
      <c r="BG16" s="345"/>
      <c r="BH16" s="345"/>
      <c r="BI16" s="345"/>
      <c r="BJ16" s="345"/>
      <c r="BK16" s="345"/>
      <c r="BL16" s="345"/>
      <c r="BM16" s="346"/>
      <c r="BN16" s="337" t="s">
        <v>408</v>
      </c>
      <c r="BO16" s="339">
        <v>127</v>
      </c>
      <c r="BP16" s="339">
        <v>133</v>
      </c>
      <c r="BQ16" s="339">
        <v>62</v>
      </c>
      <c r="BR16" s="339">
        <v>438</v>
      </c>
      <c r="BS16" s="339">
        <v>76</v>
      </c>
      <c r="BT16" s="339">
        <v>13</v>
      </c>
      <c r="BU16" s="339">
        <v>8</v>
      </c>
      <c r="BV16" s="339">
        <v>128</v>
      </c>
      <c r="BW16" s="339">
        <v>171</v>
      </c>
      <c r="BX16" s="339">
        <v>203</v>
      </c>
      <c r="BY16" s="339">
        <v>68</v>
      </c>
      <c r="BZ16" s="339">
        <v>100</v>
      </c>
      <c r="CA16" s="337" t="s">
        <v>408</v>
      </c>
      <c r="CB16" s="340">
        <v>0</v>
      </c>
      <c r="CC16" s="340">
        <v>0</v>
      </c>
      <c r="CD16" s="703">
        <v>0</v>
      </c>
      <c r="CE16" s="347">
        <f t="shared" si="2"/>
        <v>2376</v>
      </c>
      <c r="CF16" s="348"/>
      <c r="CG16" s="348"/>
      <c r="CH16" s="349"/>
      <c r="CI16" s="349"/>
      <c r="CJ16" s="349"/>
      <c r="CK16" s="349"/>
      <c r="CL16" s="349"/>
      <c r="CM16" s="349"/>
      <c r="CN16" s="337" t="s">
        <v>408</v>
      </c>
      <c r="CO16" s="339">
        <v>6</v>
      </c>
      <c r="CP16" s="339">
        <v>8</v>
      </c>
      <c r="CQ16" s="339">
        <v>22</v>
      </c>
      <c r="CR16" s="339">
        <v>14</v>
      </c>
      <c r="CS16" s="339">
        <v>59</v>
      </c>
      <c r="CT16" s="339">
        <v>15</v>
      </c>
      <c r="CU16" s="339">
        <v>82</v>
      </c>
      <c r="CV16" s="339">
        <v>46</v>
      </c>
      <c r="CW16" s="339">
        <v>140</v>
      </c>
      <c r="CX16" s="339">
        <v>81</v>
      </c>
      <c r="CY16" s="339">
        <v>95</v>
      </c>
      <c r="CZ16" s="339">
        <v>89</v>
      </c>
      <c r="DA16" s="337" t="s">
        <v>408</v>
      </c>
      <c r="DB16" s="339">
        <v>33</v>
      </c>
      <c r="DC16" s="339">
        <v>15</v>
      </c>
      <c r="DD16" s="339">
        <v>67</v>
      </c>
      <c r="DE16" s="700">
        <v>31</v>
      </c>
      <c r="DF16" s="352">
        <f t="shared" si="3"/>
        <v>146</v>
      </c>
      <c r="DG16" s="350"/>
      <c r="DH16" s="350"/>
      <c r="DI16" s="350"/>
      <c r="DJ16" s="347"/>
      <c r="DK16" s="350"/>
      <c r="DL16" s="351"/>
      <c r="DM16" s="351"/>
      <c r="DN16" s="337" t="s">
        <v>408</v>
      </c>
      <c r="DO16" s="339">
        <v>10</v>
      </c>
      <c r="DP16" s="339">
        <v>27</v>
      </c>
      <c r="DQ16" s="339">
        <v>9</v>
      </c>
      <c r="DR16" s="339">
        <v>30</v>
      </c>
      <c r="DS16" s="339">
        <v>18</v>
      </c>
      <c r="DT16" s="339">
        <v>20</v>
      </c>
      <c r="DU16" s="339">
        <v>77</v>
      </c>
      <c r="DV16" s="339">
        <v>87</v>
      </c>
      <c r="DW16" s="340">
        <v>1</v>
      </c>
      <c r="DX16" s="339">
        <v>42</v>
      </c>
      <c r="DY16" s="339">
        <v>16</v>
      </c>
      <c r="DZ16" s="339">
        <v>5</v>
      </c>
      <c r="EA16" s="337" t="s">
        <v>408</v>
      </c>
      <c r="EB16" s="339">
        <v>17</v>
      </c>
      <c r="EC16" s="339">
        <v>242</v>
      </c>
      <c r="ED16" s="339">
        <v>85</v>
      </c>
      <c r="EE16" s="339">
        <v>25</v>
      </c>
      <c r="EF16" s="700">
        <v>193</v>
      </c>
      <c r="EG16" s="352">
        <f t="shared" si="4"/>
        <v>562</v>
      </c>
      <c r="EH16" s="344"/>
      <c r="EI16" s="344"/>
      <c r="EJ16" s="344"/>
      <c r="EK16" s="345"/>
      <c r="EL16" s="345"/>
    </row>
    <row r="17" spans="1:142" s="279" customFormat="1" ht="16.399999999999999" customHeight="1">
      <c r="A17" s="337" t="s">
        <v>413</v>
      </c>
      <c r="B17" s="338">
        <v>99</v>
      </c>
      <c r="C17" s="338">
        <v>54</v>
      </c>
      <c r="D17" s="338">
        <v>23</v>
      </c>
      <c r="E17" s="338">
        <v>45</v>
      </c>
      <c r="F17" s="338">
        <v>86</v>
      </c>
      <c r="G17" s="338">
        <v>15</v>
      </c>
      <c r="H17" s="338">
        <v>48</v>
      </c>
      <c r="I17" s="338">
        <v>24</v>
      </c>
      <c r="J17" s="338">
        <v>116</v>
      </c>
      <c r="K17" s="338">
        <v>12</v>
      </c>
      <c r="L17" s="338">
        <v>26</v>
      </c>
      <c r="M17" s="338">
        <v>25</v>
      </c>
      <c r="N17" s="337" t="s">
        <v>413</v>
      </c>
      <c r="O17" s="339">
        <v>26</v>
      </c>
      <c r="P17" s="339">
        <v>83</v>
      </c>
      <c r="Q17" s="340">
        <v>0</v>
      </c>
      <c r="R17" s="339">
        <v>16</v>
      </c>
      <c r="S17" s="339">
        <v>5</v>
      </c>
      <c r="T17" s="339">
        <v>8</v>
      </c>
      <c r="U17" s="339">
        <v>24</v>
      </c>
      <c r="V17" s="339">
        <v>17</v>
      </c>
      <c r="W17" s="339">
        <v>60</v>
      </c>
      <c r="X17" s="339">
        <v>12</v>
      </c>
      <c r="Y17" s="339">
        <v>26</v>
      </c>
      <c r="Z17" s="339">
        <v>87</v>
      </c>
      <c r="AA17" s="337" t="s">
        <v>413</v>
      </c>
      <c r="AB17" s="339">
        <v>11</v>
      </c>
      <c r="AC17" s="339">
        <v>26</v>
      </c>
      <c r="AD17" s="339">
        <v>3</v>
      </c>
      <c r="AE17" s="339">
        <v>8</v>
      </c>
      <c r="AF17" s="339">
        <v>16</v>
      </c>
      <c r="AG17" s="339">
        <v>6</v>
      </c>
      <c r="AH17" s="339">
        <v>2</v>
      </c>
      <c r="AI17" s="340">
        <v>0</v>
      </c>
      <c r="AJ17" s="340">
        <v>0</v>
      </c>
      <c r="AK17" s="714">
        <v>9</v>
      </c>
      <c r="AL17" s="352">
        <f t="shared" si="1"/>
        <v>3010</v>
      </c>
      <c r="AM17" s="346"/>
      <c r="AN17" s="337" t="s">
        <v>413</v>
      </c>
      <c r="AO17" s="339">
        <v>24</v>
      </c>
      <c r="AP17" s="339">
        <v>31</v>
      </c>
      <c r="AQ17" s="339">
        <v>43</v>
      </c>
      <c r="AR17" s="339">
        <v>0</v>
      </c>
      <c r="AS17" s="339">
        <v>34</v>
      </c>
      <c r="AT17" s="339">
        <v>67</v>
      </c>
      <c r="AU17" s="339">
        <v>15</v>
      </c>
      <c r="AV17" s="339">
        <v>5</v>
      </c>
      <c r="AW17" s="339">
        <v>29</v>
      </c>
      <c r="AX17" s="339">
        <v>11</v>
      </c>
      <c r="AY17" s="339">
        <v>28</v>
      </c>
      <c r="AZ17" s="339">
        <v>11</v>
      </c>
      <c r="BA17" s="343" t="s">
        <v>413</v>
      </c>
      <c r="BB17" s="339">
        <v>26</v>
      </c>
      <c r="BC17" s="339">
        <v>12</v>
      </c>
      <c r="BD17" s="700">
        <v>1</v>
      </c>
      <c r="BE17" s="352">
        <f t="shared" si="0"/>
        <v>1381</v>
      </c>
      <c r="BF17" s="344"/>
      <c r="BG17" s="345"/>
      <c r="BH17" s="345"/>
      <c r="BI17" s="345"/>
      <c r="BJ17" s="345"/>
      <c r="BK17" s="345"/>
      <c r="BL17" s="345"/>
      <c r="BM17" s="346"/>
      <c r="BN17" s="337" t="s">
        <v>413</v>
      </c>
      <c r="BO17" s="339">
        <v>145</v>
      </c>
      <c r="BP17" s="339">
        <v>81</v>
      </c>
      <c r="BQ17" s="339">
        <v>99</v>
      </c>
      <c r="BR17" s="339">
        <v>327</v>
      </c>
      <c r="BS17" s="339">
        <v>67</v>
      </c>
      <c r="BT17" s="339">
        <v>19</v>
      </c>
      <c r="BU17" s="339">
        <v>9</v>
      </c>
      <c r="BV17" s="339">
        <v>77</v>
      </c>
      <c r="BW17" s="339">
        <v>150</v>
      </c>
      <c r="BX17" s="339">
        <v>224</v>
      </c>
      <c r="BY17" s="339">
        <v>84</v>
      </c>
      <c r="BZ17" s="339">
        <v>110</v>
      </c>
      <c r="CA17" s="337" t="s">
        <v>413</v>
      </c>
      <c r="CB17" s="340">
        <v>0</v>
      </c>
      <c r="CC17" s="340">
        <v>0</v>
      </c>
      <c r="CD17" s="703">
        <v>0</v>
      </c>
      <c r="CE17" s="347">
        <f t="shared" si="2"/>
        <v>2278</v>
      </c>
      <c r="CF17" s="348"/>
      <c r="CG17" s="348"/>
      <c r="CH17" s="349"/>
      <c r="CI17" s="349"/>
      <c r="CJ17" s="349"/>
      <c r="CK17" s="349"/>
      <c r="CL17" s="349"/>
      <c r="CM17" s="349"/>
      <c r="CN17" s="337" t="s">
        <v>413</v>
      </c>
      <c r="CO17" s="339">
        <v>5</v>
      </c>
      <c r="CP17" s="339">
        <v>8</v>
      </c>
      <c r="CQ17" s="339">
        <v>12</v>
      </c>
      <c r="CR17" s="339">
        <v>18</v>
      </c>
      <c r="CS17" s="339">
        <v>61</v>
      </c>
      <c r="CT17" s="339">
        <v>25</v>
      </c>
      <c r="CU17" s="339">
        <v>79</v>
      </c>
      <c r="CV17" s="339">
        <v>55</v>
      </c>
      <c r="CW17" s="339">
        <v>133</v>
      </c>
      <c r="CX17" s="339">
        <v>72</v>
      </c>
      <c r="CY17" s="339">
        <v>84</v>
      </c>
      <c r="CZ17" s="339">
        <v>90</v>
      </c>
      <c r="DA17" s="337" t="s">
        <v>413</v>
      </c>
      <c r="DB17" s="339">
        <v>59</v>
      </c>
      <c r="DC17" s="339">
        <v>27</v>
      </c>
      <c r="DD17" s="339">
        <v>71</v>
      </c>
      <c r="DE17" s="700">
        <v>36</v>
      </c>
      <c r="DF17" s="352">
        <f t="shared" si="3"/>
        <v>193</v>
      </c>
      <c r="DG17" s="350"/>
      <c r="DH17" s="350"/>
      <c r="DI17" s="350"/>
      <c r="DJ17" s="347"/>
      <c r="DK17" s="350"/>
      <c r="DL17" s="351"/>
      <c r="DM17" s="351"/>
      <c r="DN17" s="337" t="s">
        <v>413</v>
      </c>
      <c r="DO17" s="339">
        <v>15</v>
      </c>
      <c r="DP17" s="339">
        <v>32</v>
      </c>
      <c r="DQ17" s="339">
        <v>15</v>
      </c>
      <c r="DR17" s="339">
        <v>27</v>
      </c>
      <c r="DS17" s="339">
        <v>13</v>
      </c>
      <c r="DT17" s="339">
        <v>24</v>
      </c>
      <c r="DU17" s="339">
        <v>107</v>
      </c>
      <c r="DV17" s="339">
        <v>115</v>
      </c>
      <c r="DW17" s="340">
        <v>0</v>
      </c>
      <c r="DX17" s="339">
        <v>29</v>
      </c>
      <c r="DY17" s="339">
        <v>12</v>
      </c>
      <c r="DZ17" s="339">
        <v>4</v>
      </c>
      <c r="EA17" s="337" t="s">
        <v>413</v>
      </c>
      <c r="EB17" s="339">
        <v>19</v>
      </c>
      <c r="EC17" s="339">
        <v>273</v>
      </c>
      <c r="ED17" s="339">
        <v>108</v>
      </c>
      <c r="EE17" s="339">
        <v>35</v>
      </c>
      <c r="EF17" s="700">
        <v>211</v>
      </c>
      <c r="EG17" s="352">
        <f t="shared" si="4"/>
        <v>646</v>
      </c>
      <c r="EH17" s="344"/>
      <c r="EI17" s="344"/>
      <c r="EJ17" s="344"/>
      <c r="EK17" s="345"/>
      <c r="EL17" s="345"/>
    </row>
    <row r="18" spans="1:142" s="279" customFormat="1" ht="16.399999999999999" customHeight="1">
      <c r="A18" s="337" t="s">
        <v>419</v>
      </c>
      <c r="B18" s="338">
        <v>81</v>
      </c>
      <c r="C18" s="338">
        <v>38</v>
      </c>
      <c r="D18" s="338">
        <v>26</v>
      </c>
      <c r="E18" s="338">
        <v>25</v>
      </c>
      <c r="F18" s="338">
        <v>58</v>
      </c>
      <c r="G18" s="338">
        <v>11</v>
      </c>
      <c r="H18" s="338">
        <v>63</v>
      </c>
      <c r="I18" s="338">
        <v>18</v>
      </c>
      <c r="J18" s="338">
        <v>90</v>
      </c>
      <c r="K18" s="338">
        <v>19</v>
      </c>
      <c r="L18" s="338">
        <v>32</v>
      </c>
      <c r="M18" s="338">
        <v>38</v>
      </c>
      <c r="N18" s="337" t="s">
        <v>419</v>
      </c>
      <c r="O18" s="339">
        <v>37</v>
      </c>
      <c r="P18" s="339">
        <v>85</v>
      </c>
      <c r="Q18" s="340">
        <v>0</v>
      </c>
      <c r="R18" s="339">
        <v>4</v>
      </c>
      <c r="S18" s="339">
        <v>5</v>
      </c>
      <c r="T18" s="340">
        <v>2</v>
      </c>
      <c r="U18" s="339">
        <v>15</v>
      </c>
      <c r="V18" s="339">
        <v>12</v>
      </c>
      <c r="W18" s="339">
        <v>29</v>
      </c>
      <c r="X18" s="339">
        <v>11</v>
      </c>
      <c r="Y18" s="339">
        <v>20</v>
      </c>
      <c r="Z18" s="339">
        <v>43</v>
      </c>
      <c r="AA18" s="337" t="s">
        <v>419</v>
      </c>
      <c r="AB18" s="339">
        <v>12</v>
      </c>
      <c r="AC18" s="339">
        <v>9</v>
      </c>
      <c r="AD18" s="339">
        <v>5</v>
      </c>
      <c r="AE18" s="339">
        <v>3</v>
      </c>
      <c r="AF18" s="339">
        <v>16</v>
      </c>
      <c r="AG18" s="339">
        <v>10</v>
      </c>
      <c r="AH18" s="339">
        <v>1</v>
      </c>
      <c r="AI18" s="340">
        <v>0</v>
      </c>
      <c r="AJ18" s="340">
        <v>0</v>
      </c>
      <c r="AK18" s="714">
        <v>7</v>
      </c>
      <c r="AL18" s="352">
        <f t="shared" si="1"/>
        <v>2835</v>
      </c>
      <c r="AM18" s="346"/>
      <c r="AN18" s="337" t="s">
        <v>419</v>
      </c>
      <c r="AO18" s="339">
        <v>25</v>
      </c>
      <c r="AP18" s="339">
        <v>48</v>
      </c>
      <c r="AQ18" s="339">
        <v>19</v>
      </c>
      <c r="AR18" s="339">
        <v>3</v>
      </c>
      <c r="AS18" s="339">
        <v>33</v>
      </c>
      <c r="AT18" s="339">
        <v>68</v>
      </c>
      <c r="AU18" s="339">
        <v>10</v>
      </c>
      <c r="AV18" s="339">
        <v>8</v>
      </c>
      <c r="AW18" s="339">
        <v>14</v>
      </c>
      <c r="AX18" s="339">
        <v>12</v>
      </c>
      <c r="AY18" s="339">
        <v>21</v>
      </c>
      <c r="AZ18" s="339">
        <v>18</v>
      </c>
      <c r="BA18" s="343" t="s">
        <v>419</v>
      </c>
      <c r="BB18" s="339">
        <v>32</v>
      </c>
      <c r="BC18" s="339">
        <v>11</v>
      </c>
      <c r="BD18" s="703">
        <v>0</v>
      </c>
      <c r="BE18" s="352">
        <f t="shared" si="0"/>
        <v>1515</v>
      </c>
      <c r="BF18" s="344"/>
      <c r="BG18" s="345"/>
      <c r="BH18" s="345"/>
      <c r="BI18" s="345"/>
      <c r="BJ18" s="345"/>
      <c r="BK18" s="345"/>
      <c r="BL18" s="345"/>
      <c r="BM18" s="346"/>
      <c r="BN18" s="337" t="s">
        <v>419</v>
      </c>
      <c r="BO18" s="339">
        <v>146</v>
      </c>
      <c r="BP18" s="339">
        <v>30</v>
      </c>
      <c r="BQ18" s="339">
        <v>104</v>
      </c>
      <c r="BR18" s="339">
        <v>334</v>
      </c>
      <c r="BS18" s="339">
        <v>103</v>
      </c>
      <c r="BT18" s="339">
        <v>16</v>
      </c>
      <c r="BU18" s="339">
        <v>16</v>
      </c>
      <c r="BV18" s="339">
        <v>78</v>
      </c>
      <c r="BW18" s="339">
        <v>188</v>
      </c>
      <c r="BX18" s="339">
        <v>195</v>
      </c>
      <c r="BY18" s="339">
        <v>133</v>
      </c>
      <c r="BZ18" s="339">
        <v>134</v>
      </c>
      <c r="CA18" s="337" t="s">
        <v>419</v>
      </c>
      <c r="CB18" s="340">
        <v>0</v>
      </c>
      <c r="CC18" s="340">
        <v>0</v>
      </c>
      <c r="CD18" s="703">
        <v>0</v>
      </c>
      <c r="CE18" s="347">
        <f t="shared" si="2"/>
        <v>2177</v>
      </c>
      <c r="CF18" s="348"/>
      <c r="CG18" s="348"/>
      <c r="CH18" s="349"/>
      <c r="CI18" s="349"/>
      <c r="CJ18" s="349"/>
      <c r="CK18" s="349"/>
      <c r="CL18" s="349"/>
      <c r="CM18" s="349"/>
      <c r="CN18" s="337" t="s">
        <v>419</v>
      </c>
      <c r="CO18" s="339">
        <v>16</v>
      </c>
      <c r="CP18" s="339">
        <v>9</v>
      </c>
      <c r="CQ18" s="339">
        <v>28</v>
      </c>
      <c r="CR18" s="339">
        <v>26</v>
      </c>
      <c r="CS18" s="339">
        <v>73</v>
      </c>
      <c r="CT18" s="339">
        <v>31</v>
      </c>
      <c r="CU18" s="339">
        <v>95</v>
      </c>
      <c r="CV18" s="339">
        <v>57</v>
      </c>
      <c r="CW18" s="339">
        <v>119</v>
      </c>
      <c r="CX18" s="339">
        <v>90</v>
      </c>
      <c r="CY18" s="339">
        <v>67</v>
      </c>
      <c r="CZ18" s="339">
        <v>102</v>
      </c>
      <c r="DA18" s="337" t="s">
        <v>419</v>
      </c>
      <c r="DB18" s="339">
        <v>38</v>
      </c>
      <c r="DC18" s="339">
        <v>25</v>
      </c>
      <c r="DD18" s="339">
        <v>68</v>
      </c>
      <c r="DE18" s="700">
        <v>39</v>
      </c>
      <c r="DF18" s="352">
        <f t="shared" si="3"/>
        <v>170</v>
      </c>
      <c r="DG18" s="350"/>
      <c r="DH18" s="350"/>
      <c r="DI18" s="350"/>
      <c r="DJ18" s="347"/>
      <c r="DK18" s="350"/>
      <c r="DL18" s="351"/>
      <c r="DM18" s="351"/>
      <c r="DN18" s="337" t="s">
        <v>419</v>
      </c>
      <c r="DO18" s="339">
        <v>28</v>
      </c>
      <c r="DP18" s="339">
        <v>51</v>
      </c>
      <c r="DQ18" s="339">
        <v>23</v>
      </c>
      <c r="DR18" s="339">
        <v>35</v>
      </c>
      <c r="DS18" s="339">
        <v>15</v>
      </c>
      <c r="DT18" s="339">
        <v>41</v>
      </c>
      <c r="DU18" s="339">
        <v>109</v>
      </c>
      <c r="DV18" s="339">
        <v>126</v>
      </c>
      <c r="DW18" s="339">
        <v>0</v>
      </c>
      <c r="DX18" s="339">
        <v>17</v>
      </c>
      <c r="DY18" s="339">
        <v>7</v>
      </c>
      <c r="DZ18" s="339">
        <v>3</v>
      </c>
      <c r="EA18" s="337" t="s">
        <v>419</v>
      </c>
      <c r="EB18" s="339">
        <v>24</v>
      </c>
      <c r="EC18" s="339">
        <v>288</v>
      </c>
      <c r="ED18" s="339">
        <v>153</v>
      </c>
      <c r="EE18" s="339">
        <v>39</v>
      </c>
      <c r="EF18" s="700">
        <v>267</v>
      </c>
      <c r="EG18" s="352">
        <f t="shared" si="4"/>
        <v>771</v>
      </c>
      <c r="EH18" s="344"/>
      <c r="EI18" s="344"/>
      <c r="EJ18" s="344"/>
      <c r="EK18" s="345"/>
      <c r="EL18" s="345"/>
    </row>
    <row r="19" spans="1:142" s="279" customFormat="1" ht="16.399999999999999" customHeight="1">
      <c r="A19" s="337" t="s">
        <v>397</v>
      </c>
      <c r="B19" s="338">
        <v>65</v>
      </c>
      <c r="C19" s="338">
        <v>44</v>
      </c>
      <c r="D19" s="338">
        <v>23</v>
      </c>
      <c r="E19" s="338">
        <v>32</v>
      </c>
      <c r="F19" s="338">
        <v>48</v>
      </c>
      <c r="G19" s="338">
        <v>20</v>
      </c>
      <c r="H19" s="338">
        <v>33</v>
      </c>
      <c r="I19" s="338">
        <v>22</v>
      </c>
      <c r="J19" s="338">
        <v>109</v>
      </c>
      <c r="K19" s="338">
        <v>33</v>
      </c>
      <c r="L19" s="338">
        <v>50</v>
      </c>
      <c r="M19" s="338">
        <v>45</v>
      </c>
      <c r="N19" s="337" t="s">
        <v>397</v>
      </c>
      <c r="O19" s="339">
        <v>38</v>
      </c>
      <c r="P19" s="339">
        <v>162</v>
      </c>
      <c r="Q19" s="340">
        <v>0</v>
      </c>
      <c r="R19" s="339">
        <v>2</v>
      </c>
      <c r="S19" s="339">
        <v>4</v>
      </c>
      <c r="T19" s="340">
        <v>0</v>
      </c>
      <c r="U19" s="339">
        <v>17</v>
      </c>
      <c r="V19" s="339">
        <v>9</v>
      </c>
      <c r="W19" s="339">
        <v>43</v>
      </c>
      <c r="X19" s="339">
        <v>11</v>
      </c>
      <c r="Y19" s="339">
        <v>12</v>
      </c>
      <c r="Z19" s="339">
        <v>41</v>
      </c>
      <c r="AA19" s="337" t="s">
        <v>397</v>
      </c>
      <c r="AB19" s="339">
        <v>14</v>
      </c>
      <c r="AC19" s="339">
        <v>25</v>
      </c>
      <c r="AD19" s="339">
        <v>8</v>
      </c>
      <c r="AE19" s="339">
        <v>6</v>
      </c>
      <c r="AF19" s="339">
        <v>24</v>
      </c>
      <c r="AG19" s="339">
        <v>10</v>
      </c>
      <c r="AH19" s="340">
        <v>1</v>
      </c>
      <c r="AI19" s="340">
        <v>0</v>
      </c>
      <c r="AJ19" s="340">
        <v>0</v>
      </c>
      <c r="AK19" s="714">
        <v>6</v>
      </c>
      <c r="AL19" s="352">
        <f t="shared" si="1"/>
        <v>3343</v>
      </c>
      <c r="AM19" s="346"/>
      <c r="AN19" s="337" t="s">
        <v>397</v>
      </c>
      <c r="AO19" s="339">
        <v>61</v>
      </c>
      <c r="AP19" s="339">
        <v>67</v>
      </c>
      <c r="AQ19" s="339">
        <v>14</v>
      </c>
      <c r="AR19" s="339">
        <v>0</v>
      </c>
      <c r="AS19" s="339">
        <v>56</v>
      </c>
      <c r="AT19" s="339">
        <v>92</v>
      </c>
      <c r="AU19" s="339">
        <v>19</v>
      </c>
      <c r="AV19" s="339">
        <v>5</v>
      </c>
      <c r="AW19" s="339">
        <v>13</v>
      </c>
      <c r="AX19" s="339">
        <v>16</v>
      </c>
      <c r="AY19" s="339">
        <v>29</v>
      </c>
      <c r="AZ19" s="339">
        <v>28</v>
      </c>
      <c r="BA19" s="343" t="s">
        <v>397</v>
      </c>
      <c r="BB19" s="339">
        <v>47</v>
      </c>
      <c r="BC19" s="339">
        <v>8</v>
      </c>
      <c r="BD19" s="703">
        <v>0</v>
      </c>
      <c r="BE19" s="352">
        <f t="shared" si="0"/>
        <v>2208</v>
      </c>
      <c r="BF19" s="344"/>
      <c r="BG19" s="345"/>
      <c r="BH19" s="345"/>
      <c r="BI19" s="345"/>
      <c r="BJ19" s="345"/>
      <c r="BK19" s="345"/>
      <c r="BL19" s="345"/>
      <c r="BM19" s="346"/>
      <c r="BN19" s="337" t="s">
        <v>397</v>
      </c>
      <c r="BO19" s="339">
        <v>170</v>
      </c>
      <c r="BP19" s="339">
        <v>31</v>
      </c>
      <c r="BQ19" s="339">
        <v>131</v>
      </c>
      <c r="BR19" s="339">
        <v>286</v>
      </c>
      <c r="BS19" s="339">
        <v>207</v>
      </c>
      <c r="BT19" s="339">
        <v>25</v>
      </c>
      <c r="BU19" s="339">
        <v>17</v>
      </c>
      <c r="BV19" s="339">
        <v>117</v>
      </c>
      <c r="BW19" s="339">
        <v>299</v>
      </c>
      <c r="BX19" s="339">
        <v>207</v>
      </c>
      <c r="BY19" s="339">
        <v>157</v>
      </c>
      <c r="BZ19" s="339">
        <v>232</v>
      </c>
      <c r="CA19" s="337" t="s">
        <v>397</v>
      </c>
      <c r="CB19" s="340">
        <v>0</v>
      </c>
      <c r="CC19" s="340">
        <v>0</v>
      </c>
      <c r="CD19" s="703">
        <v>0</v>
      </c>
      <c r="CE19" s="347">
        <f t="shared" si="2"/>
        <v>2408</v>
      </c>
      <c r="CF19" s="348"/>
      <c r="CG19" s="348"/>
      <c r="CH19" s="349"/>
      <c r="CI19" s="349"/>
      <c r="CJ19" s="349"/>
      <c r="CK19" s="349"/>
      <c r="CL19" s="349"/>
      <c r="CM19" s="349"/>
      <c r="CN19" s="337" t="s">
        <v>397</v>
      </c>
      <c r="CO19" s="339">
        <v>17</v>
      </c>
      <c r="CP19" s="339">
        <v>9</v>
      </c>
      <c r="CQ19" s="339">
        <v>24</v>
      </c>
      <c r="CR19" s="339">
        <v>25</v>
      </c>
      <c r="CS19" s="339">
        <v>117</v>
      </c>
      <c r="CT19" s="339">
        <v>37</v>
      </c>
      <c r="CU19" s="339">
        <v>95</v>
      </c>
      <c r="CV19" s="339">
        <v>75</v>
      </c>
      <c r="CW19" s="339">
        <v>200</v>
      </c>
      <c r="CX19" s="339">
        <v>127</v>
      </c>
      <c r="CY19" s="339">
        <v>92</v>
      </c>
      <c r="CZ19" s="339">
        <v>142</v>
      </c>
      <c r="DA19" s="337" t="s">
        <v>397</v>
      </c>
      <c r="DB19" s="339">
        <v>42</v>
      </c>
      <c r="DC19" s="339">
        <v>50</v>
      </c>
      <c r="DD19" s="339">
        <v>104</v>
      </c>
      <c r="DE19" s="700">
        <v>61</v>
      </c>
      <c r="DF19" s="352">
        <f t="shared" si="3"/>
        <v>257</v>
      </c>
      <c r="DG19" s="350"/>
      <c r="DH19" s="350"/>
      <c r="DI19" s="350"/>
      <c r="DJ19" s="347"/>
      <c r="DK19" s="350"/>
      <c r="DL19" s="351"/>
      <c r="DM19" s="351"/>
      <c r="DN19" s="337" t="s">
        <v>397</v>
      </c>
      <c r="DO19" s="339">
        <v>18</v>
      </c>
      <c r="DP19" s="339">
        <v>61</v>
      </c>
      <c r="DQ19" s="339">
        <v>14</v>
      </c>
      <c r="DR19" s="339">
        <v>48</v>
      </c>
      <c r="DS19" s="339">
        <v>42</v>
      </c>
      <c r="DT19" s="339">
        <v>35</v>
      </c>
      <c r="DU19" s="339">
        <v>157</v>
      </c>
      <c r="DV19" s="339">
        <v>187</v>
      </c>
      <c r="DW19" s="340">
        <v>1</v>
      </c>
      <c r="DX19" s="339">
        <v>26</v>
      </c>
      <c r="DY19" s="339">
        <v>9</v>
      </c>
      <c r="DZ19" s="339">
        <v>4</v>
      </c>
      <c r="EA19" s="337" t="s">
        <v>397</v>
      </c>
      <c r="EB19" s="339">
        <v>23</v>
      </c>
      <c r="EC19" s="339">
        <v>398</v>
      </c>
      <c r="ED19" s="339">
        <v>165</v>
      </c>
      <c r="EE19" s="339">
        <v>60</v>
      </c>
      <c r="EF19" s="700">
        <v>352</v>
      </c>
      <c r="EG19" s="352">
        <f t="shared" si="4"/>
        <v>998</v>
      </c>
      <c r="EH19" s="344"/>
      <c r="EI19" s="344"/>
      <c r="EJ19" s="344"/>
      <c r="EK19" s="345"/>
      <c r="EL19" s="345"/>
    </row>
    <row r="20" spans="1:142" s="279" customFormat="1" ht="16.399999999999999" customHeight="1">
      <c r="A20" s="337" t="s">
        <v>400</v>
      </c>
      <c r="B20" s="338">
        <v>49</v>
      </c>
      <c r="C20" s="338">
        <v>19</v>
      </c>
      <c r="D20" s="338">
        <v>31</v>
      </c>
      <c r="E20" s="338">
        <v>37</v>
      </c>
      <c r="F20" s="338">
        <v>26</v>
      </c>
      <c r="G20" s="338">
        <v>15</v>
      </c>
      <c r="H20" s="338">
        <v>15</v>
      </c>
      <c r="I20" s="338">
        <v>10</v>
      </c>
      <c r="J20" s="338">
        <v>60</v>
      </c>
      <c r="K20" s="338">
        <v>29</v>
      </c>
      <c r="L20" s="338">
        <v>45</v>
      </c>
      <c r="M20" s="338">
        <v>38</v>
      </c>
      <c r="N20" s="337" t="s">
        <v>400</v>
      </c>
      <c r="O20" s="339">
        <v>33</v>
      </c>
      <c r="P20" s="339">
        <v>129</v>
      </c>
      <c r="Q20" s="340">
        <v>0</v>
      </c>
      <c r="R20" s="340">
        <v>0</v>
      </c>
      <c r="S20" s="339">
        <v>3</v>
      </c>
      <c r="T20" s="340">
        <v>0</v>
      </c>
      <c r="U20" s="339">
        <v>25</v>
      </c>
      <c r="V20" s="339">
        <v>13</v>
      </c>
      <c r="W20" s="339">
        <v>29</v>
      </c>
      <c r="X20" s="339">
        <v>6</v>
      </c>
      <c r="Y20" s="339">
        <v>10</v>
      </c>
      <c r="Z20" s="339">
        <v>13</v>
      </c>
      <c r="AA20" s="337" t="s">
        <v>400</v>
      </c>
      <c r="AB20" s="339">
        <v>9</v>
      </c>
      <c r="AC20" s="339">
        <v>19</v>
      </c>
      <c r="AD20" s="339">
        <v>3</v>
      </c>
      <c r="AE20" s="339">
        <v>6</v>
      </c>
      <c r="AF20" s="339">
        <v>8</v>
      </c>
      <c r="AG20" s="339">
        <v>6</v>
      </c>
      <c r="AH20" s="340">
        <v>0</v>
      </c>
      <c r="AI20" s="340">
        <v>0</v>
      </c>
      <c r="AJ20" s="340">
        <v>0</v>
      </c>
      <c r="AK20" s="714">
        <v>3</v>
      </c>
      <c r="AL20" s="352">
        <f t="shared" si="1"/>
        <v>2405</v>
      </c>
      <c r="AM20" s="346"/>
      <c r="AN20" s="337" t="s">
        <v>400</v>
      </c>
      <c r="AO20" s="339">
        <v>30</v>
      </c>
      <c r="AP20" s="339">
        <v>36</v>
      </c>
      <c r="AQ20" s="339">
        <v>15</v>
      </c>
      <c r="AR20" s="340">
        <v>1</v>
      </c>
      <c r="AS20" s="339">
        <v>33</v>
      </c>
      <c r="AT20" s="339">
        <v>52</v>
      </c>
      <c r="AU20" s="339">
        <v>5</v>
      </c>
      <c r="AV20" s="339">
        <v>3</v>
      </c>
      <c r="AW20" s="339">
        <v>8</v>
      </c>
      <c r="AX20" s="339">
        <v>10</v>
      </c>
      <c r="AY20" s="339">
        <v>16</v>
      </c>
      <c r="AZ20" s="339">
        <v>15</v>
      </c>
      <c r="BA20" s="343" t="s">
        <v>400</v>
      </c>
      <c r="BB20" s="339">
        <v>21</v>
      </c>
      <c r="BC20" s="339">
        <v>11</v>
      </c>
      <c r="BD20" s="703">
        <v>0</v>
      </c>
      <c r="BE20" s="352">
        <f t="shared" si="0"/>
        <v>1484</v>
      </c>
      <c r="BF20" s="344"/>
      <c r="BG20" s="345"/>
      <c r="BH20" s="345"/>
      <c r="BI20" s="345"/>
      <c r="BJ20" s="345"/>
      <c r="BK20" s="345"/>
      <c r="BL20" s="345"/>
      <c r="BM20" s="346"/>
      <c r="BN20" s="337" t="s">
        <v>400</v>
      </c>
      <c r="BO20" s="339">
        <v>88</v>
      </c>
      <c r="BP20" s="339">
        <v>31</v>
      </c>
      <c r="BQ20" s="339">
        <v>97</v>
      </c>
      <c r="BR20" s="339">
        <v>189</v>
      </c>
      <c r="BS20" s="339">
        <v>132</v>
      </c>
      <c r="BT20" s="339">
        <v>13</v>
      </c>
      <c r="BU20" s="339">
        <v>21</v>
      </c>
      <c r="BV20" s="339">
        <v>62</v>
      </c>
      <c r="BW20" s="339">
        <v>211</v>
      </c>
      <c r="BX20" s="339">
        <v>118</v>
      </c>
      <c r="BY20" s="339">
        <v>57</v>
      </c>
      <c r="BZ20" s="339">
        <v>172</v>
      </c>
      <c r="CA20" s="337" t="s">
        <v>400</v>
      </c>
      <c r="CB20" s="340">
        <v>0</v>
      </c>
      <c r="CC20" s="340">
        <v>0</v>
      </c>
      <c r="CD20" s="703">
        <v>0</v>
      </c>
      <c r="CE20" s="347">
        <f t="shared" si="2"/>
        <v>1480</v>
      </c>
      <c r="CF20" s="348"/>
      <c r="CG20" s="348"/>
      <c r="CH20" s="349"/>
      <c r="CI20" s="349"/>
      <c r="CJ20" s="349"/>
      <c r="CK20" s="349"/>
      <c r="CL20" s="349"/>
      <c r="CM20" s="349"/>
      <c r="CN20" s="337" t="s">
        <v>400</v>
      </c>
      <c r="CO20" s="339">
        <v>17</v>
      </c>
      <c r="CP20" s="339">
        <v>13</v>
      </c>
      <c r="CQ20" s="339">
        <v>21</v>
      </c>
      <c r="CR20" s="339">
        <v>14</v>
      </c>
      <c r="CS20" s="339">
        <v>67</v>
      </c>
      <c r="CT20" s="339">
        <v>23</v>
      </c>
      <c r="CU20" s="339">
        <v>84</v>
      </c>
      <c r="CV20" s="339">
        <v>61</v>
      </c>
      <c r="CW20" s="339">
        <v>158</v>
      </c>
      <c r="CX20" s="339">
        <v>88</v>
      </c>
      <c r="CY20" s="339">
        <v>59</v>
      </c>
      <c r="CZ20" s="339">
        <v>119</v>
      </c>
      <c r="DA20" s="337" t="s">
        <v>400</v>
      </c>
      <c r="DB20" s="339">
        <v>21</v>
      </c>
      <c r="DC20" s="339">
        <v>24</v>
      </c>
      <c r="DD20" s="339">
        <v>74</v>
      </c>
      <c r="DE20" s="700">
        <v>38</v>
      </c>
      <c r="DF20" s="352">
        <f t="shared" si="3"/>
        <v>157</v>
      </c>
      <c r="DG20" s="350"/>
      <c r="DH20" s="350"/>
      <c r="DI20" s="350"/>
      <c r="DJ20" s="347"/>
      <c r="DK20" s="350"/>
      <c r="DL20" s="351"/>
      <c r="DM20" s="351"/>
      <c r="DN20" s="337" t="s">
        <v>400</v>
      </c>
      <c r="DO20" s="339">
        <v>7</v>
      </c>
      <c r="DP20" s="339">
        <v>39</v>
      </c>
      <c r="DQ20" s="339">
        <v>12</v>
      </c>
      <c r="DR20" s="339">
        <v>31</v>
      </c>
      <c r="DS20" s="339">
        <v>29</v>
      </c>
      <c r="DT20" s="339">
        <v>15</v>
      </c>
      <c r="DU20" s="339">
        <v>95</v>
      </c>
      <c r="DV20" s="339">
        <v>132</v>
      </c>
      <c r="DW20" s="340">
        <v>0</v>
      </c>
      <c r="DX20" s="339">
        <v>6</v>
      </c>
      <c r="DY20" s="339">
        <v>6</v>
      </c>
      <c r="DZ20" s="339">
        <v>3</v>
      </c>
      <c r="EA20" s="337" t="s">
        <v>400</v>
      </c>
      <c r="EB20" s="339">
        <v>11</v>
      </c>
      <c r="EC20" s="339">
        <v>267</v>
      </c>
      <c r="ED20" s="339">
        <v>116</v>
      </c>
      <c r="EE20" s="339">
        <v>57</v>
      </c>
      <c r="EF20" s="700">
        <v>272</v>
      </c>
      <c r="EG20" s="352">
        <f t="shared" si="4"/>
        <v>723</v>
      </c>
      <c r="EH20" s="344"/>
      <c r="EI20" s="344"/>
      <c r="EJ20" s="344"/>
      <c r="EK20" s="345"/>
      <c r="EL20" s="345"/>
    </row>
    <row r="21" spans="1:142" s="279" customFormat="1" ht="16.399999999999999" customHeight="1">
      <c r="A21" s="337" t="s">
        <v>403</v>
      </c>
      <c r="B21" s="338">
        <v>46</v>
      </c>
      <c r="C21" s="338">
        <v>24</v>
      </c>
      <c r="D21" s="338">
        <v>15</v>
      </c>
      <c r="E21" s="338">
        <v>21</v>
      </c>
      <c r="F21" s="338">
        <v>25</v>
      </c>
      <c r="G21" s="338">
        <v>6</v>
      </c>
      <c r="H21" s="338">
        <v>17</v>
      </c>
      <c r="I21" s="338">
        <v>10</v>
      </c>
      <c r="J21" s="338">
        <v>64</v>
      </c>
      <c r="K21" s="338">
        <v>13</v>
      </c>
      <c r="L21" s="338">
        <v>28</v>
      </c>
      <c r="M21" s="338">
        <v>19</v>
      </c>
      <c r="N21" s="337" t="s">
        <v>403</v>
      </c>
      <c r="O21" s="339">
        <v>14</v>
      </c>
      <c r="P21" s="339">
        <v>84</v>
      </c>
      <c r="Q21" s="340">
        <v>0</v>
      </c>
      <c r="R21" s="340">
        <v>0</v>
      </c>
      <c r="S21" s="339">
        <v>2</v>
      </c>
      <c r="T21" s="339">
        <v>0</v>
      </c>
      <c r="U21" s="339">
        <v>19</v>
      </c>
      <c r="V21" s="339">
        <v>13</v>
      </c>
      <c r="W21" s="339">
        <v>24</v>
      </c>
      <c r="X21" s="339">
        <v>1</v>
      </c>
      <c r="Y21" s="339">
        <v>11</v>
      </c>
      <c r="Z21" s="339">
        <v>15</v>
      </c>
      <c r="AA21" s="337" t="s">
        <v>403</v>
      </c>
      <c r="AB21" s="339">
        <v>7</v>
      </c>
      <c r="AC21" s="339">
        <v>22</v>
      </c>
      <c r="AD21" s="339">
        <v>8</v>
      </c>
      <c r="AE21" s="339">
        <v>5</v>
      </c>
      <c r="AF21" s="339">
        <v>10</v>
      </c>
      <c r="AG21" s="339">
        <v>4</v>
      </c>
      <c r="AH21" s="340">
        <v>0</v>
      </c>
      <c r="AI21" s="340">
        <v>0</v>
      </c>
      <c r="AJ21" s="340">
        <v>0</v>
      </c>
      <c r="AK21" s="714">
        <v>5</v>
      </c>
      <c r="AL21" s="352">
        <f t="shared" si="1"/>
        <v>1712</v>
      </c>
      <c r="AM21" s="346"/>
      <c r="AN21" s="337" t="s">
        <v>403</v>
      </c>
      <c r="AO21" s="339">
        <v>16</v>
      </c>
      <c r="AP21" s="339">
        <v>18</v>
      </c>
      <c r="AQ21" s="339">
        <v>1</v>
      </c>
      <c r="AR21" s="340">
        <v>0</v>
      </c>
      <c r="AS21" s="339">
        <v>13</v>
      </c>
      <c r="AT21" s="339">
        <v>28</v>
      </c>
      <c r="AU21" s="339">
        <v>12</v>
      </c>
      <c r="AV21" s="339">
        <v>3</v>
      </c>
      <c r="AW21" s="339">
        <v>6</v>
      </c>
      <c r="AX21" s="339">
        <v>3</v>
      </c>
      <c r="AY21" s="339">
        <v>9</v>
      </c>
      <c r="AZ21" s="339">
        <v>12</v>
      </c>
      <c r="BA21" s="343" t="s">
        <v>403</v>
      </c>
      <c r="BB21" s="339">
        <v>22</v>
      </c>
      <c r="BC21" s="339">
        <v>12</v>
      </c>
      <c r="BD21" s="700">
        <v>1</v>
      </c>
      <c r="BE21" s="352">
        <f t="shared" si="0"/>
        <v>887</v>
      </c>
      <c r="BF21" s="344"/>
      <c r="BG21" s="345"/>
      <c r="BH21" s="345"/>
      <c r="BI21" s="345"/>
      <c r="BJ21" s="345"/>
      <c r="BK21" s="345"/>
      <c r="BL21" s="345"/>
      <c r="BM21" s="346"/>
      <c r="BN21" s="337" t="s">
        <v>403</v>
      </c>
      <c r="BO21" s="339">
        <v>52</v>
      </c>
      <c r="BP21" s="339">
        <v>29</v>
      </c>
      <c r="BQ21" s="339">
        <v>47</v>
      </c>
      <c r="BR21" s="339">
        <v>134</v>
      </c>
      <c r="BS21" s="339">
        <v>60</v>
      </c>
      <c r="BT21" s="339">
        <v>11</v>
      </c>
      <c r="BU21" s="339">
        <v>12</v>
      </c>
      <c r="BV21" s="339">
        <v>37</v>
      </c>
      <c r="BW21" s="339">
        <v>119</v>
      </c>
      <c r="BX21" s="339">
        <v>78</v>
      </c>
      <c r="BY21" s="339">
        <v>41</v>
      </c>
      <c r="BZ21" s="339">
        <v>113</v>
      </c>
      <c r="CA21" s="337" t="s">
        <v>403</v>
      </c>
      <c r="CB21" s="340">
        <v>0</v>
      </c>
      <c r="CC21" s="340">
        <v>0</v>
      </c>
      <c r="CD21" s="703">
        <v>0</v>
      </c>
      <c r="CE21" s="347">
        <f t="shared" si="2"/>
        <v>937</v>
      </c>
      <c r="CF21" s="348"/>
      <c r="CG21" s="348"/>
      <c r="CH21" s="349"/>
      <c r="CI21" s="349"/>
      <c r="CJ21" s="349"/>
      <c r="CK21" s="349"/>
      <c r="CL21" s="349"/>
      <c r="CM21" s="349"/>
      <c r="CN21" s="337" t="s">
        <v>403</v>
      </c>
      <c r="CO21" s="339">
        <v>10</v>
      </c>
      <c r="CP21" s="339">
        <v>14</v>
      </c>
      <c r="CQ21" s="339">
        <v>9</v>
      </c>
      <c r="CR21" s="339">
        <v>14</v>
      </c>
      <c r="CS21" s="339">
        <v>51</v>
      </c>
      <c r="CT21" s="339">
        <v>14</v>
      </c>
      <c r="CU21" s="339">
        <v>68</v>
      </c>
      <c r="CV21" s="339">
        <v>39</v>
      </c>
      <c r="CW21" s="339">
        <v>80</v>
      </c>
      <c r="CX21" s="339">
        <v>57</v>
      </c>
      <c r="CY21" s="339">
        <v>33</v>
      </c>
      <c r="CZ21" s="339">
        <v>45</v>
      </c>
      <c r="DA21" s="337" t="s">
        <v>403</v>
      </c>
      <c r="DB21" s="339">
        <v>29</v>
      </c>
      <c r="DC21" s="339">
        <v>14</v>
      </c>
      <c r="DD21" s="339">
        <v>74</v>
      </c>
      <c r="DE21" s="700">
        <v>29</v>
      </c>
      <c r="DF21" s="352">
        <f t="shared" si="3"/>
        <v>146</v>
      </c>
      <c r="DG21" s="350"/>
      <c r="DH21" s="350"/>
      <c r="DI21" s="350"/>
      <c r="DJ21" s="347"/>
      <c r="DK21" s="350"/>
      <c r="DL21" s="351"/>
      <c r="DM21" s="351"/>
      <c r="DN21" s="337" t="s">
        <v>403</v>
      </c>
      <c r="DO21" s="339">
        <v>10</v>
      </c>
      <c r="DP21" s="339">
        <v>35</v>
      </c>
      <c r="DQ21" s="339">
        <v>10</v>
      </c>
      <c r="DR21" s="339">
        <v>28</v>
      </c>
      <c r="DS21" s="339">
        <v>29</v>
      </c>
      <c r="DT21" s="339">
        <v>22</v>
      </c>
      <c r="DU21" s="339">
        <v>103</v>
      </c>
      <c r="DV21" s="339">
        <v>105</v>
      </c>
      <c r="DW21" s="340">
        <v>0</v>
      </c>
      <c r="DX21" s="339">
        <v>4</v>
      </c>
      <c r="DY21" s="339">
        <v>1</v>
      </c>
      <c r="DZ21" s="339">
        <v>1</v>
      </c>
      <c r="EA21" s="337" t="s">
        <v>403</v>
      </c>
      <c r="EB21" s="339">
        <v>17</v>
      </c>
      <c r="EC21" s="339">
        <v>223</v>
      </c>
      <c r="ED21" s="339">
        <v>102</v>
      </c>
      <c r="EE21" s="339">
        <v>34</v>
      </c>
      <c r="EF21" s="700">
        <v>221</v>
      </c>
      <c r="EG21" s="352">
        <f t="shared" si="4"/>
        <v>597</v>
      </c>
      <c r="EH21" s="344"/>
      <c r="EI21" s="344"/>
      <c r="EJ21" s="344"/>
      <c r="EK21" s="345"/>
      <c r="EL21" s="345"/>
    </row>
    <row r="22" spans="1:142" s="279" customFormat="1" ht="16.399999999999999" customHeight="1">
      <c r="A22" s="337" t="s">
        <v>406</v>
      </c>
      <c r="B22" s="338">
        <v>47</v>
      </c>
      <c r="C22" s="338">
        <v>13</v>
      </c>
      <c r="D22" s="338">
        <v>10</v>
      </c>
      <c r="E22" s="338">
        <v>20</v>
      </c>
      <c r="F22" s="338">
        <v>21</v>
      </c>
      <c r="G22" s="338">
        <v>6</v>
      </c>
      <c r="H22" s="338">
        <v>13</v>
      </c>
      <c r="I22" s="338">
        <v>6</v>
      </c>
      <c r="J22" s="338">
        <v>44</v>
      </c>
      <c r="K22" s="338">
        <v>9</v>
      </c>
      <c r="L22" s="338">
        <v>17</v>
      </c>
      <c r="M22" s="338">
        <v>16</v>
      </c>
      <c r="N22" s="337" t="s">
        <v>406</v>
      </c>
      <c r="O22" s="339">
        <v>16</v>
      </c>
      <c r="P22" s="339">
        <v>50</v>
      </c>
      <c r="Q22" s="340">
        <v>0</v>
      </c>
      <c r="R22" s="340">
        <v>0</v>
      </c>
      <c r="S22" s="339">
        <v>3</v>
      </c>
      <c r="T22" s="340">
        <v>0</v>
      </c>
      <c r="U22" s="339">
        <v>13</v>
      </c>
      <c r="V22" s="339">
        <v>7</v>
      </c>
      <c r="W22" s="339">
        <v>26</v>
      </c>
      <c r="X22" s="339">
        <v>2</v>
      </c>
      <c r="Y22" s="339">
        <v>11</v>
      </c>
      <c r="Z22" s="339">
        <v>9</v>
      </c>
      <c r="AA22" s="337" t="s">
        <v>406</v>
      </c>
      <c r="AB22" s="339">
        <v>3</v>
      </c>
      <c r="AC22" s="339">
        <v>7</v>
      </c>
      <c r="AD22" s="339">
        <v>1</v>
      </c>
      <c r="AE22" s="339">
        <v>3</v>
      </c>
      <c r="AF22" s="339">
        <v>9</v>
      </c>
      <c r="AG22" s="339">
        <v>1</v>
      </c>
      <c r="AH22" s="340">
        <v>0</v>
      </c>
      <c r="AI22" s="340">
        <v>0</v>
      </c>
      <c r="AJ22" s="340">
        <v>0</v>
      </c>
      <c r="AK22" s="714">
        <v>3</v>
      </c>
      <c r="AL22" s="352">
        <f t="shared" si="1"/>
        <v>1136</v>
      </c>
      <c r="AM22" s="346"/>
      <c r="AN22" s="337" t="s">
        <v>406</v>
      </c>
      <c r="AO22" s="339">
        <v>12</v>
      </c>
      <c r="AP22" s="339">
        <v>12</v>
      </c>
      <c r="AQ22" s="339">
        <v>4</v>
      </c>
      <c r="AR22" s="340">
        <v>0</v>
      </c>
      <c r="AS22" s="339">
        <v>11</v>
      </c>
      <c r="AT22" s="339">
        <v>20</v>
      </c>
      <c r="AU22" s="339">
        <v>1</v>
      </c>
      <c r="AV22" s="339">
        <v>4</v>
      </c>
      <c r="AW22" s="339">
        <v>5</v>
      </c>
      <c r="AX22" s="339">
        <v>7</v>
      </c>
      <c r="AY22" s="339">
        <v>3</v>
      </c>
      <c r="AZ22" s="339">
        <v>7</v>
      </c>
      <c r="BA22" s="343" t="s">
        <v>406</v>
      </c>
      <c r="BB22" s="339">
        <v>11</v>
      </c>
      <c r="BC22" s="339">
        <v>4</v>
      </c>
      <c r="BD22" s="703">
        <v>0</v>
      </c>
      <c r="BE22" s="352">
        <f t="shared" si="0"/>
        <v>584</v>
      </c>
      <c r="BF22" s="344"/>
      <c r="BG22" s="345"/>
      <c r="BH22" s="345"/>
      <c r="BI22" s="345"/>
      <c r="BJ22" s="345"/>
      <c r="BK22" s="345"/>
      <c r="BL22" s="345"/>
      <c r="BM22" s="346"/>
      <c r="BN22" s="337" t="s">
        <v>406</v>
      </c>
      <c r="BO22" s="339">
        <v>40</v>
      </c>
      <c r="BP22" s="339">
        <v>18</v>
      </c>
      <c r="BQ22" s="339">
        <v>46</v>
      </c>
      <c r="BR22" s="339">
        <v>74</v>
      </c>
      <c r="BS22" s="339">
        <v>28</v>
      </c>
      <c r="BT22" s="339">
        <v>15</v>
      </c>
      <c r="BU22" s="339">
        <v>7</v>
      </c>
      <c r="BV22" s="339">
        <v>49</v>
      </c>
      <c r="BW22" s="339">
        <v>103</v>
      </c>
      <c r="BX22" s="339">
        <v>36</v>
      </c>
      <c r="BY22" s="339">
        <v>28</v>
      </c>
      <c r="BZ22" s="339">
        <v>52</v>
      </c>
      <c r="CA22" s="337" t="s">
        <v>406</v>
      </c>
      <c r="CB22" s="340">
        <v>0</v>
      </c>
      <c r="CC22" s="340">
        <v>0</v>
      </c>
      <c r="CD22" s="703">
        <v>0</v>
      </c>
      <c r="CE22" s="347">
        <f t="shared" si="2"/>
        <v>632</v>
      </c>
      <c r="CF22" s="348"/>
      <c r="CG22" s="348"/>
      <c r="CH22" s="349"/>
      <c r="CI22" s="349"/>
      <c r="CJ22" s="349"/>
      <c r="CK22" s="349"/>
      <c r="CL22" s="349"/>
      <c r="CM22" s="349"/>
      <c r="CN22" s="337" t="s">
        <v>406</v>
      </c>
      <c r="CO22" s="339">
        <v>7</v>
      </c>
      <c r="CP22" s="339">
        <v>9</v>
      </c>
      <c r="CQ22" s="339">
        <v>9</v>
      </c>
      <c r="CR22" s="339">
        <v>7</v>
      </c>
      <c r="CS22" s="339">
        <v>25</v>
      </c>
      <c r="CT22" s="339">
        <v>11</v>
      </c>
      <c r="CU22" s="339">
        <v>61</v>
      </c>
      <c r="CV22" s="339">
        <v>17</v>
      </c>
      <c r="CW22" s="339">
        <v>66</v>
      </c>
      <c r="CX22" s="339">
        <v>34</v>
      </c>
      <c r="CY22" s="339">
        <v>32</v>
      </c>
      <c r="CZ22" s="339">
        <v>33</v>
      </c>
      <c r="DA22" s="337" t="s">
        <v>406</v>
      </c>
      <c r="DB22" s="339">
        <v>34</v>
      </c>
      <c r="DC22" s="339">
        <v>19</v>
      </c>
      <c r="DD22" s="339">
        <v>62</v>
      </c>
      <c r="DE22" s="700">
        <v>25</v>
      </c>
      <c r="DF22" s="352">
        <f t="shared" si="3"/>
        <v>140</v>
      </c>
      <c r="DG22" s="350"/>
      <c r="DH22" s="350"/>
      <c r="DI22" s="350"/>
      <c r="DJ22" s="347"/>
      <c r="DK22" s="350"/>
      <c r="DL22" s="351"/>
      <c r="DM22" s="351"/>
      <c r="DN22" s="337" t="s">
        <v>406</v>
      </c>
      <c r="DO22" s="339">
        <v>22</v>
      </c>
      <c r="DP22" s="339">
        <v>43</v>
      </c>
      <c r="DQ22" s="339">
        <v>10</v>
      </c>
      <c r="DR22" s="339">
        <v>36</v>
      </c>
      <c r="DS22" s="339">
        <v>15</v>
      </c>
      <c r="DT22" s="339">
        <v>14</v>
      </c>
      <c r="DU22" s="339">
        <v>73</v>
      </c>
      <c r="DV22" s="339">
        <v>87</v>
      </c>
      <c r="DW22" s="339">
        <v>1</v>
      </c>
      <c r="DX22" s="339">
        <v>3</v>
      </c>
      <c r="DY22" s="339">
        <v>1</v>
      </c>
      <c r="DZ22" s="339">
        <v>3</v>
      </c>
      <c r="EA22" s="337" t="s">
        <v>406</v>
      </c>
      <c r="EB22" s="339">
        <v>11</v>
      </c>
      <c r="EC22" s="339">
        <v>166</v>
      </c>
      <c r="ED22" s="339">
        <v>80</v>
      </c>
      <c r="EE22" s="339">
        <v>42</v>
      </c>
      <c r="EF22" s="700">
        <v>188</v>
      </c>
      <c r="EG22" s="352">
        <f t="shared" si="4"/>
        <v>487</v>
      </c>
      <c r="EH22" s="353"/>
      <c r="EI22" s="353"/>
      <c r="EJ22" s="353"/>
      <c r="EK22" s="345"/>
      <c r="EL22" s="345"/>
    </row>
    <row r="23" spans="1:142" s="279" customFormat="1" ht="16.399999999999999" customHeight="1">
      <c r="A23" s="337" t="s">
        <v>696</v>
      </c>
      <c r="B23" s="338">
        <v>19</v>
      </c>
      <c r="C23" s="338">
        <v>7</v>
      </c>
      <c r="D23" s="338">
        <v>13</v>
      </c>
      <c r="E23" s="338">
        <v>5</v>
      </c>
      <c r="F23" s="338">
        <v>8</v>
      </c>
      <c r="G23" s="338">
        <v>5</v>
      </c>
      <c r="H23" s="338">
        <v>12</v>
      </c>
      <c r="I23" s="338">
        <v>6</v>
      </c>
      <c r="J23" s="338">
        <v>29</v>
      </c>
      <c r="K23" s="338">
        <v>18</v>
      </c>
      <c r="L23" s="338">
        <v>19</v>
      </c>
      <c r="M23" s="338">
        <v>15</v>
      </c>
      <c r="N23" s="337" t="s">
        <v>696</v>
      </c>
      <c r="O23" s="339">
        <v>13</v>
      </c>
      <c r="P23" s="339">
        <v>35</v>
      </c>
      <c r="Q23" s="340">
        <v>0</v>
      </c>
      <c r="R23" s="340">
        <v>0</v>
      </c>
      <c r="S23" s="340">
        <v>1</v>
      </c>
      <c r="T23" s="340">
        <v>0</v>
      </c>
      <c r="U23" s="339">
        <v>1</v>
      </c>
      <c r="V23" s="339">
        <v>6</v>
      </c>
      <c r="W23" s="339">
        <v>9</v>
      </c>
      <c r="X23" s="339">
        <v>1</v>
      </c>
      <c r="Y23" s="339">
        <v>2</v>
      </c>
      <c r="Z23" s="339">
        <v>5</v>
      </c>
      <c r="AA23" s="337" t="s">
        <v>696</v>
      </c>
      <c r="AB23" s="339">
        <v>4</v>
      </c>
      <c r="AC23" s="339">
        <v>7</v>
      </c>
      <c r="AD23" s="340">
        <v>2</v>
      </c>
      <c r="AE23" s="340">
        <v>0</v>
      </c>
      <c r="AF23" s="339">
        <v>4</v>
      </c>
      <c r="AG23" s="339">
        <v>4</v>
      </c>
      <c r="AH23" s="339">
        <v>1</v>
      </c>
      <c r="AI23" s="340">
        <v>0</v>
      </c>
      <c r="AJ23" s="340">
        <v>0</v>
      </c>
      <c r="AK23" s="714">
        <v>3</v>
      </c>
      <c r="AL23" s="352">
        <f t="shared" si="1"/>
        <v>832</v>
      </c>
      <c r="AM23" s="346"/>
      <c r="AN23" s="337" t="s">
        <v>696</v>
      </c>
      <c r="AO23" s="339">
        <v>6</v>
      </c>
      <c r="AP23" s="339">
        <v>6</v>
      </c>
      <c r="AQ23" s="340">
        <v>1</v>
      </c>
      <c r="AR23" s="340">
        <v>0</v>
      </c>
      <c r="AS23" s="339">
        <v>6</v>
      </c>
      <c r="AT23" s="339">
        <v>11</v>
      </c>
      <c r="AU23" s="339">
        <v>4</v>
      </c>
      <c r="AV23" s="339">
        <v>4</v>
      </c>
      <c r="AW23" s="339">
        <v>2</v>
      </c>
      <c r="AX23" s="339">
        <v>4</v>
      </c>
      <c r="AY23" s="339">
        <v>4</v>
      </c>
      <c r="AZ23" s="339">
        <v>4</v>
      </c>
      <c r="BA23" s="343" t="s">
        <v>696</v>
      </c>
      <c r="BB23" s="339">
        <v>7</v>
      </c>
      <c r="BC23" s="339">
        <v>4</v>
      </c>
      <c r="BD23" s="700">
        <v>1</v>
      </c>
      <c r="BE23" s="352">
        <f t="shared" si="0"/>
        <v>378</v>
      </c>
      <c r="BF23" s="344"/>
      <c r="BG23" s="345"/>
      <c r="BH23" s="345"/>
      <c r="BI23" s="345"/>
      <c r="BJ23" s="345"/>
      <c r="BK23" s="345"/>
      <c r="BL23" s="345"/>
      <c r="BM23" s="346"/>
      <c r="BN23" s="337" t="s">
        <v>696</v>
      </c>
      <c r="BO23" s="339">
        <v>36</v>
      </c>
      <c r="BP23" s="339">
        <v>16</v>
      </c>
      <c r="BQ23" s="339">
        <v>42</v>
      </c>
      <c r="BR23" s="339">
        <v>43</v>
      </c>
      <c r="BS23" s="339">
        <v>11</v>
      </c>
      <c r="BT23" s="339">
        <v>12</v>
      </c>
      <c r="BU23" s="339">
        <v>11</v>
      </c>
      <c r="BV23" s="339">
        <v>30</v>
      </c>
      <c r="BW23" s="339">
        <v>77</v>
      </c>
      <c r="BX23" s="339">
        <v>36</v>
      </c>
      <c r="BY23" s="339">
        <v>29</v>
      </c>
      <c r="BZ23" s="339">
        <v>48</v>
      </c>
      <c r="CA23" s="337" t="s">
        <v>696</v>
      </c>
      <c r="CB23" s="340">
        <v>0</v>
      </c>
      <c r="CC23" s="340">
        <v>0</v>
      </c>
      <c r="CD23" s="703">
        <v>0</v>
      </c>
      <c r="CE23" s="354">
        <f t="shared" si="2"/>
        <v>464</v>
      </c>
      <c r="CF23" s="348"/>
      <c r="CG23" s="348"/>
      <c r="CH23" s="349"/>
      <c r="CI23" s="349"/>
      <c r="CJ23" s="349"/>
      <c r="CK23" s="349"/>
      <c r="CL23" s="349"/>
      <c r="CM23" s="349"/>
      <c r="CN23" s="337" t="s">
        <v>696</v>
      </c>
      <c r="CO23" s="339">
        <v>9</v>
      </c>
      <c r="CP23" s="339">
        <v>3</v>
      </c>
      <c r="CQ23" s="339">
        <v>5</v>
      </c>
      <c r="CR23" s="339">
        <v>8</v>
      </c>
      <c r="CS23" s="339">
        <v>29</v>
      </c>
      <c r="CT23" s="339">
        <v>12</v>
      </c>
      <c r="CU23" s="339">
        <v>45</v>
      </c>
      <c r="CV23" s="339">
        <v>18</v>
      </c>
      <c r="CW23" s="339">
        <v>39</v>
      </c>
      <c r="CX23" s="339">
        <v>22</v>
      </c>
      <c r="CY23" s="339">
        <v>23</v>
      </c>
      <c r="CZ23" s="339">
        <v>23</v>
      </c>
      <c r="DA23" s="337" t="s">
        <v>696</v>
      </c>
      <c r="DB23" s="339">
        <v>24</v>
      </c>
      <c r="DC23" s="339">
        <v>13</v>
      </c>
      <c r="DD23" s="339">
        <v>39</v>
      </c>
      <c r="DE23" s="700">
        <v>29</v>
      </c>
      <c r="DF23" s="352">
        <f t="shared" si="3"/>
        <v>105</v>
      </c>
      <c r="DG23" s="350"/>
      <c r="DH23" s="350"/>
      <c r="DI23" s="350"/>
      <c r="DJ23" s="347"/>
      <c r="DK23" s="350"/>
      <c r="DL23" s="351"/>
      <c r="DM23" s="351"/>
      <c r="DN23" s="337" t="s">
        <v>696</v>
      </c>
      <c r="DO23" s="339">
        <v>19</v>
      </c>
      <c r="DP23" s="339">
        <v>31</v>
      </c>
      <c r="DQ23" s="339">
        <v>9</v>
      </c>
      <c r="DR23" s="339">
        <v>27</v>
      </c>
      <c r="DS23" s="339">
        <v>8</v>
      </c>
      <c r="DT23" s="339">
        <v>19</v>
      </c>
      <c r="DU23" s="339">
        <v>73</v>
      </c>
      <c r="DV23" s="339">
        <v>68</v>
      </c>
      <c r="DW23" s="340">
        <v>0</v>
      </c>
      <c r="DX23" s="339">
        <v>0</v>
      </c>
      <c r="DY23" s="340">
        <v>0</v>
      </c>
      <c r="DZ23" s="340">
        <v>0</v>
      </c>
      <c r="EA23" s="337" t="s">
        <v>696</v>
      </c>
      <c r="EB23" s="339">
        <v>8</v>
      </c>
      <c r="EC23" s="339">
        <v>136</v>
      </c>
      <c r="ED23" s="339">
        <v>74</v>
      </c>
      <c r="EE23" s="339">
        <v>26</v>
      </c>
      <c r="EF23" s="700">
        <v>143</v>
      </c>
      <c r="EG23" s="352">
        <f t="shared" si="4"/>
        <v>387</v>
      </c>
      <c r="EH23" s="353"/>
      <c r="EI23" s="353"/>
      <c r="EJ23" s="353"/>
      <c r="EK23" s="345"/>
      <c r="EL23" s="345"/>
    </row>
    <row r="24" spans="1:142" s="279" customFormat="1" ht="16.399999999999999" customHeight="1" thickBot="1">
      <c r="A24" s="355" t="s">
        <v>415</v>
      </c>
      <c r="B24" s="356">
        <v>1533</v>
      </c>
      <c r="C24" s="357">
        <v>1250</v>
      </c>
      <c r="D24" s="357">
        <v>531</v>
      </c>
      <c r="E24" s="357">
        <v>902</v>
      </c>
      <c r="F24" s="357">
        <v>1589</v>
      </c>
      <c r="G24" s="357">
        <v>382</v>
      </c>
      <c r="H24" s="357">
        <v>1379</v>
      </c>
      <c r="I24" s="357">
        <v>421</v>
      </c>
      <c r="J24" s="357">
        <v>2405</v>
      </c>
      <c r="K24" s="357">
        <v>482</v>
      </c>
      <c r="L24" s="357">
        <v>433</v>
      </c>
      <c r="M24" s="357">
        <v>559</v>
      </c>
      <c r="N24" s="355" t="s">
        <v>415</v>
      </c>
      <c r="O24" s="356">
        <v>341</v>
      </c>
      <c r="P24" s="357">
        <v>1824</v>
      </c>
      <c r="Q24" s="358">
        <v>0</v>
      </c>
      <c r="R24" s="357">
        <v>400</v>
      </c>
      <c r="S24" s="357">
        <v>319</v>
      </c>
      <c r="T24" s="357">
        <v>102</v>
      </c>
      <c r="U24" s="357">
        <v>846</v>
      </c>
      <c r="V24" s="357">
        <v>392</v>
      </c>
      <c r="W24" s="357">
        <v>1458</v>
      </c>
      <c r="X24" s="357">
        <v>401</v>
      </c>
      <c r="Y24" s="357">
        <v>759</v>
      </c>
      <c r="Z24" s="357">
        <v>2054</v>
      </c>
      <c r="AA24" s="355" t="s">
        <v>415</v>
      </c>
      <c r="AB24" s="356">
        <v>350</v>
      </c>
      <c r="AC24" s="357">
        <v>777</v>
      </c>
      <c r="AD24" s="357">
        <v>182</v>
      </c>
      <c r="AE24" s="357">
        <v>133</v>
      </c>
      <c r="AF24" s="357">
        <v>275</v>
      </c>
      <c r="AG24" s="357">
        <v>177</v>
      </c>
      <c r="AH24" s="357">
        <v>81</v>
      </c>
      <c r="AI24" s="358">
        <v>0</v>
      </c>
      <c r="AJ24" s="358">
        <v>0</v>
      </c>
      <c r="AK24" s="715">
        <v>534</v>
      </c>
      <c r="AL24" s="716">
        <f t="shared" si="1"/>
        <v>80673</v>
      </c>
      <c r="AM24" s="346"/>
      <c r="AN24" s="355" t="s">
        <v>415</v>
      </c>
      <c r="AO24" s="356">
        <v>411</v>
      </c>
      <c r="AP24" s="357">
        <v>560</v>
      </c>
      <c r="AQ24" s="357">
        <v>721</v>
      </c>
      <c r="AR24" s="357">
        <v>6</v>
      </c>
      <c r="AS24" s="357">
        <v>977</v>
      </c>
      <c r="AT24" s="357">
        <v>1380</v>
      </c>
      <c r="AU24" s="357">
        <v>551</v>
      </c>
      <c r="AV24" s="357">
        <v>151</v>
      </c>
      <c r="AW24" s="357">
        <v>338</v>
      </c>
      <c r="AX24" s="357">
        <v>474</v>
      </c>
      <c r="AY24" s="357">
        <v>676</v>
      </c>
      <c r="AZ24" s="357">
        <v>418</v>
      </c>
      <c r="BA24" s="360" t="s">
        <v>415</v>
      </c>
      <c r="BB24" s="356">
        <v>411</v>
      </c>
      <c r="BC24" s="357">
        <v>231</v>
      </c>
      <c r="BD24" s="701">
        <v>10</v>
      </c>
      <c r="BE24" s="359">
        <f t="shared" si="0"/>
        <v>29467</v>
      </c>
      <c r="BF24" s="344"/>
      <c r="BG24" s="345"/>
      <c r="BH24" s="345"/>
      <c r="BI24" s="345"/>
      <c r="BJ24" s="345"/>
      <c r="BK24" s="345"/>
      <c r="BL24" s="361"/>
      <c r="BM24" s="362"/>
      <c r="BN24" s="355" t="s">
        <v>415</v>
      </c>
      <c r="BO24" s="356">
        <v>1606</v>
      </c>
      <c r="BP24" s="357">
        <v>1220</v>
      </c>
      <c r="BQ24" s="357">
        <v>2271</v>
      </c>
      <c r="BR24" s="357">
        <v>4005</v>
      </c>
      <c r="BS24" s="357">
        <v>1404</v>
      </c>
      <c r="BT24" s="357">
        <v>188</v>
      </c>
      <c r="BU24" s="357">
        <v>150</v>
      </c>
      <c r="BV24" s="357">
        <v>1707</v>
      </c>
      <c r="BW24" s="357">
        <v>2251</v>
      </c>
      <c r="BX24" s="357">
        <v>2119</v>
      </c>
      <c r="BY24" s="357">
        <v>1439</v>
      </c>
      <c r="BZ24" s="357">
        <v>3043</v>
      </c>
      <c r="CA24" s="355" t="s">
        <v>415</v>
      </c>
      <c r="CB24" s="358">
        <v>0</v>
      </c>
      <c r="CC24" s="358">
        <v>0</v>
      </c>
      <c r="CD24" s="701">
        <v>3</v>
      </c>
      <c r="CE24" s="363">
        <f t="shared" si="2"/>
        <v>30275</v>
      </c>
      <c r="CF24" s="364"/>
      <c r="CG24" s="364"/>
      <c r="CH24" s="365"/>
      <c r="CI24" s="365"/>
      <c r="CJ24" s="365"/>
      <c r="CK24" s="365"/>
      <c r="CL24" s="365"/>
      <c r="CM24" s="365"/>
      <c r="CN24" s="355" t="s">
        <v>415</v>
      </c>
      <c r="CO24" s="366">
        <v>171</v>
      </c>
      <c r="CP24" s="367">
        <v>140</v>
      </c>
      <c r="CQ24" s="367">
        <v>390</v>
      </c>
      <c r="CR24" s="367">
        <v>334</v>
      </c>
      <c r="CS24" s="367">
        <v>874</v>
      </c>
      <c r="CT24" s="367">
        <v>348</v>
      </c>
      <c r="CU24" s="367">
        <v>1082</v>
      </c>
      <c r="CV24" s="367">
        <v>1151</v>
      </c>
      <c r="CW24" s="357">
        <v>1944</v>
      </c>
      <c r="CX24" s="357">
        <v>1237</v>
      </c>
      <c r="CY24" s="367">
        <v>1188</v>
      </c>
      <c r="CZ24" s="367">
        <v>1404</v>
      </c>
      <c r="DA24" s="355" t="s">
        <v>415</v>
      </c>
      <c r="DB24" s="367">
        <v>473</v>
      </c>
      <c r="DC24" s="367">
        <v>304</v>
      </c>
      <c r="DD24" s="367">
        <v>1002</v>
      </c>
      <c r="DE24" s="701">
        <v>509</v>
      </c>
      <c r="DF24" s="363">
        <f>SUM(DB24:DE24)</f>
        <v>2288</v>
      </c>
      <c r="DG24" s="364"/>
      <c r="DH24" s="364"/>
      <c r="DI24" s="364"/>
      <c r="DJ24" s="347"/>
      <c r="DK24" s="364"/>
      <c r="DL24" s="365"/>
      <c r="DM24" s="365"/>
      <c r="DN24" s="355" t="s">
        <v>415</v>
      </c>
      <c r="DO24" s="367">
        <v>190</v>
      </c>
      <c r="DP24" s="357">
        <v>486</v>
      </c>
      <c r="DQ24" s="357">
        <v>141</v>
      </c>
      <c r="DR24" s="357">
        <v>355</v>
      </c>
      <c r="DS24" s="357">
        <v>235</v>
      </c>
      <c r="DT24" s="367">
        <v>291</v>
      </c>
      <c r="DU24" s="367">
        <v>1262</v>
      </c>
      <c r="DV24" s="367">
        <v>1426</v>
      </c>
      <c r="DW24" s="367">
        <v>47</v>
      </c>
      <c r="DX24" s="367">
        <v>362</v>
      </c>
      <c r="DY24" s="367">
        <v>284</v>
      </c>
      <c r="DZ24" s="367">
        <v>266</v>
      </c>
      <c r="EA24" s="355" t="s">
        <v>415</v>
      </c>
      <c r="EB24" s="367">
        <v>229</v>
      </c>
      <c r="EC24" s="367">
        <v>3809</v>
      </c>
      <c r="ED24" s="367">
        <v>1526</v>
      </c>
      <c r="EE24" s="367">
        <v>466</v>
      </c>
      <c r="EF24" s="701">
        <v>3051</v>
      </c>
      <c r="EG24" s="359">
        <f t="shared" si="4"/>
        <v>9081</v>
      </c>
      <c r="EH24" s="344"/>
      <c r="EI24" s="344"/>
      <c r="EJ24" s="344"/>
      <c r="EK24" s="345"/>
      <c r="EL24" s="345"/>
    </row>
    <row r="25" spans="1:142" ht="24.75" customHeight="1" thickBot="1">
      <c r="A25" s="368"/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8"/>
      <c r="X25" s="368"/>
      <c r="Y25" s="368"/>
      <c r="Z25" s="368"/>
      <c r="AA25" s="368"/>
      <c r="AB25" s="369"/>
      <c r="AC25" s="368"/>
      <c r="AD25" s="368"/>
      <c r="AE25" s="368"/>
      <c r="AF25" s="368"/>
      <c r="AG25" s="368"/>
      <c r="AH25" s="368"/>
      <c r="AI25" s="368"/>
      <c r="AJ25" s="368"/>
      <c r="AK25" s="370"/>
      <c r="AL25" s="371"/>
      <c r="AM25" s="371"/>
      <c r="AN25" s="372"/>
      <c r="AO25" s="373"/>
      <c r="AP25" s="373"/>
      <c r="AQ25" s="373"/>
      <c r="AR25" s="373"/>
      <c r="AS25" s="373"/>
      <c r="AT25" s="373"/>
      <c r="AU25" s="373"/>
      <c r="AV25" s="373"/>
      <c r="AW25" s="373"/>
      <c r="AX25" s="373"/>
      <c r="AY25" s="373"/>
      <c r="AZ25" s="373"/>
      <c r="BA25" s="374"/>
      <c r="BB25" s="374"/>
      <c r="BC25" s="374"/>
      <c r="BD25" s="374"/>
      <c r="BE25" s="374"/>
      <c r="BF25" s="374"/>
      <c r="BG25" s="374"/>
      <c r="BH25" s="374"/>
      <c r="BI25" s="374"/>
      <c r="BJ25" s="375"/>
      <c r="BK25" s="376"/>
      <c r="BL25" s="374"/>
      <c r="BM25" s="377"/>
      <c r="BN25" s="378"/>
      <c r="BO25" s="378"/>
      <c r="BP25" s="378"/>
      <c r="BQ25" s="378"/>
      <c r="BR25" s="378"/>
      <c r="BS25" s="378"/>
      <c r="BT25" s="378"/>
      <c r="BU25" s="378"/>
      <c r="BV25" s="378"/>
      <c r="BW25" s="378"/>
      <c r="BX25" s="378"/>
      <c r="BY25" s="378"/>
      <c r="BZ25" s="379"/>
      <c r="CA25" s="378"/>
      <c r="CB25" s="378"/>
      <c r="CC25" s="380"/>
      <c r="CD25" s="380"/>
      <c r="CE25" s="380"/>
      <c r="CF25" s="380"/>
      <c r="CG25" s="380"/>
      <c r="CH25" s="378"/>
      <c r="CI25" s="378"/>
      <c r="CJ25" s="378"/>
      <c r="CK25" s="378"/>
      <c r="CL25" s="379"/>
      <c r="CM25" s="379"/>
      <c r="CN25" s="378"/>
      <c r="CO25" s="378"/>
      <c r="CP25" s="378"/>
      <c r="CQ25" s="378"/>
      <c r="CR25" s="378"/>
      <c r="CS25" s="378"/>
      <c r="CT25" s="378"/>
      <c r="CU25" s="378"/>
      <c r="CV25" s="378"/>
      <c r="CW25" s="380"/>
      <c r="CX25" s="380"/>
      <c r="CY25" s="379"/>
      <c r="CZ25" s="379"/>
      <c r="DA25" s="381"/>
      <c r="DB25" s="381"/>
      <c r="DC25" s="377"/>
      <c r="DD25" s="377"/>
      <c r="DE25" s="374"/>
      <c r="DF25" s="374"/>
      <c r="DG25" s="374"/>
      <c r="DH25" s="374"/>
      <c r="DI25" s="374"/>
      <c r="DJ25" s="374"/>
      <c r="DK25" s="374"/>
      <c r="DL25" s="377"/>
      <c r="DM25" s="382"/>
      <c r="DN25" s="383"/>
      <c r="DO25" s="384"/>
      <c r="DP25" s="385"/>
      <c r="DQ25" s="385"/>
      <c r="DR25" s="385"/>
      <c r="DS25" s="386"/>
      <c r="DT25" s="387"/>
      <c r="DU25" s="387"/>
      <c r="DV25" s="387"/>
      <c r="DW25" s="387"/>
      <c r="DX25" s="384"/>
      <c r="DY25" s="388"/>
      <c r="DZ25" s="384"/>
      <c r="EA25" s="383"/>
      <c r="EB25" s="384"/>
      <c r="EC25" s="389"/>
      <c r="ED25" s="389"/>
      <c r="EE25" s="389"/>
      <c r="EF25" s="386"/>
      <c r="EG25" s="386"/>
      <c r="EH25" s="376"/>
      <c r="EI25" s="376"/>
      <c r="EJ25" s="376"/>
      <c r="EK25" s="390"/>
      <c r="EL25" s="390"/>
    </row>
    <row r="26" spans="1:142" s="278" customFormat="1" ht="16.399999999999999" customHeight="1">
      <c r="A26" s="313" t="s">
        <v>439</v>
      </c>
      <c r="B26" s="940" t="s">
        <v>548</v>
      </c>
      <c r="C26" s="942" t="s">
        <v>549</v>
      </c>
      <c r="D26" s="942" t="s">
        <v>550</v>
      </c>
      <c r="E26" s="942" t="s">
        <v>551</v>
      </c>
      <c r="F26" s="942" t="s">
        <v>552</v>
      </c>
      <c r="G26" s="942" t="s">
        <v>553</v>
      </c>
      <c r="H26" s="942" t="s">
        <v>554</v>
      </c>
      <c r="I26" s="942" t="s">
        <v>555</v>
      </c>
      <c r="J26" s="942" t="s">
        <v>556</v>
      </c>
      <c r="K26" s="942" t="s">
        <v>557</v>
      </c>
      <c r="L26" s="942" t="s">
        <v>558</v>
      </c>
      <c r="M26" s="953" t="s">
        <v>559</v>
      </c>
      <c r="N26" s="313" t="s">
        <v>439</v>
      </c>
      <c r="O26" s="948" t="s">
        <v>560</v>
      </c>
      <c r="P26" s="944"/>
      <c r="Q26" s="944" t="s">
        <v>561</v>
      </c>
      <c r="R26" s="944"/>
      <c r="S26" s="944" t="s">
        <v>562</v>
      </c>
      <c r="T26" s="944"/>
      <c r="U26" s="944"/>
      <c r="V26" s="944" t="s">
        <v>563</v>
      </c>
      <c r="W26" s="944"/>
      <c r="X26" s="944"/>
      <c r="Y26" s="992" t="s">
        <v>564</v>
      </c>
      <c r="Z26" s="947" t="s">
        <v>565</v>
      </c>
      <c r="AA26" s="313" t="s">
        <v>439</v>
      </c>
      <c r="AB26" s="996" t="s">
        <v>566</v>
      </c>
      <c r="AC26" s="992" t="s">
        <v>567</v>
      </c>
      <c r="AD26" s="992" t="s">
        <v>568</v>
      </c>
      <c r="AE26" s="992" t="s">
        <v>569</v>
      </c>
      <c r="AF26" s="992" t="s">
        <v>570</v>
      </c>
      <c r="AG26" s="992" t="s">
        <v>571</v>
      </c>
      <c r="AH26" s="992" t="s">
        <v>572</v>
      </c>
      <c r="AI26" s="944" t="s">
        <v>573</v>
      </c>
      <c r="AJ26" s="944"/>
      <c r="AK26" s="944"/>
      <c r="AL26" s="944"/>
      <c r="AM26" s="962"/>
      <c r="AN26" s="313" t="s">
        <v>439</v>
      </c>
      <c r="AO26" s="948" t="s">
        <v>462</v>
      </c>
      <c r="AP26" s="944"/>
      <c r="AQ26" s="944"/>
      <c r="AR26" s="944"/>
      <c r="AS26" s="944"/>
      <c r="AT26" s="944"/>
      <c r="AU26" s="944"/>
      <c r="AV26" s="992" t="s">
        <v>574</v>
      </c>
      <c r="AW26" s="947" t="s">
        <v>667</v>
      </c>
      <c r="AX26" s="994"/>
      <c r="AY26" s="994"/>
      <c r="AZ26" s="994"/>
      <c r="BA26" s="315" t="s">
        <v>439</v>
      </c>
      <c r="BB26" s="1002" t="s">
        <v>575</v>
      </c>
      <c r="BC26" s="981" t="s">
        <v>576</v>
      </c>
      <c r="BD26" s="981" t="s">
        <v>577</v>
      </c>
      <c r="BE26" s="1004" t="s">
        <v>578</v>
      </c>
      <c r="BF26" s="981" t="s">
        <v>579</v>
      </c>
      <c r="BG26" s="981" t="s">
        <v>580</v>
      </c>
      <c r="BH26" s="981" t="s">
        <v>581</v>
      </c>
      <c r="BI26" s="981" t="s">
        <v>582</v>
      </c>
      <c r="BJ26" s="998" t="s">
        <v>583</v>
      </c>
      <c r="BK26" s="1000" t="s">
        <v>584</v>
      </c>
      <c r="BL26" s="326"/>
      <c r="BM26" s="391"/>
      <c r="BN26" s="313" t="s">
        <v>439</v>
      </c>
      <c r="BO26" s="955" t="s">
        <v>585</v>
      </c>
      <c r="BP26" s="946" t="s">
        <v>586</v>
      </c>
      <c r="BQ26" s="946" t="s">
        <v>587</v>
      </c>
      <c r="BR26" s="944" t="s">
        <v>588</v>
      </c>
      <c r="BS26" s="944"/>
      <c r="BT26" s="944"/>
      <c r="BU26" s="944"/>
      <c r="BV26" s="944"/>
      <c r="BW26" s="944"/>
      <c r="BX26" s="944"/>
      <c r="BY26" s="944"/>
      <c r="BZ26" s="962"/>
      <c r="CA26" s="313" t="s">
        <v>439</v>
      </c>
      <c r="CB26" s="1009" t="s">
        <v>589</v>
      </c>
      <c r="CC26" s="944" t="s">
        <v>590</v>
      </c>
      <c r="CD26" s="944"/>
      <c r="CE26" s="944" t="s">
        <v>591</v>
      </c>
      <c r="CF26" s="944"/>
      <c r="CG26" s="944"/>
      <c r="CH26" s="392" t="s">
        <v>592</v>
      </c>
      <c r="CI26" s="947" t="s">
        <v>593</v>
      </c>
      <c r="CJ26" s="942" t="s">
        <v>594</v>
      </c>
      <c r="CK26" s="942" t="s">
        <v>595</v>
      </c>
      <c r="CL26" s="942" t="s">
        <v>596</v>
      </c>
      <c r="CM26" s="953" t="s">
        <v>597</v>
      </c>
      <c r="CN26" s="313" t="s">
        <v>439</v>
      </c>
      <c r="CO26" s="1006" t="s">
        <v>697</v>
      </c>
      <c r="CP26" s="1007"/>
      <c r="CQ26" s="1008"/>
      <c r="CR26" s="947" t="s">
        <v>698</v>
      </c>
      <c r="CS26" s="1009"/>
      <c r="CT26" s="962" t="s">
        <v>699</v>
      </c>
      <c r="CU26" s="1007"/>
      <c r="CV26" s="1011"/>
      <c r="CW26" s="979" t="s">
        <v>601</v>
      </c>
      <c r="CX26" s="1012"/>
      <c r="CY26" s="1014"/>
      <c r="CZ26" s="1016"/>
      <c r="DA26" s="393" t="s">
        <v>439</v>
      </c>
      <c r="DB26" s="940" t="s">
        <v>602</v>
      </c>
      <c r="DC26" s="942" t="s">
        <v>603</v>
      </c>
      <c r="DD26" s="942" t="s">
        <v>604</v>
      </c>
      <c r="DE26" s="981" t="s">
        <v>605</v>
      </c>
      <c r="DF26" s="981" t="s">
        <v>606</v>
      </c>
      <c r="DG26" s="981" t="s">
        <v>607</v>
      </c>
      <c r="DH26" s="981" t="s">
        <v>608</v>
      </c>
      <c r="DI26" s="987" t="s">
        <v>609</v>
      </c>
      <c r="DJ26" s="979" t="s">
        <v>610</v>
      </c>
      <c r="DK26" s="394"/>
      <c r="DL26" s="1014"/>
      <c r="DM26" s="395"/>
      <c r="DN26" s="313" t="s">
        <v>439</v>
      </c>
      <c r="DO26" s="396" t="s">
        <v>505</v>
      </c>
      <c r="DP26" s="987" t="s">
        <v>700</v>
      </c>
      <c r="DQ26" s="979" t="s">
        <v>701</v>
      </c>
      <c r="DR26" s="1012"/>
      <c r="DS26" s="1012"/>
      <c r="DT26" s="1014"/>
      <c r="DU26" s="1014"/>
      <c r="DV26" s="1014"/>
      <c r="DW26" s="1014"/>
      <c r="DX26" s="1019"/>
      <c r="DY26" s="1019"/>
      <c r="DZ26" s="1019"/>
      <c r="EA26" s="313" t="s">
        <v>439</v>
      </c>
      <c r="EB26" s="1020" t="s">
        <v>614</v>
      </c>
      <c r="EC26" s="1027" t="s">
        <v>464</v>
      </c>
      <c r="ED26" s="1027" t="s">
        <v>702</v>
      </c>
      <c r="EE26" s="1027" t="s">
        <v>479</v>
      </c>
      <c r="EF26" s="1023" t="s">
        <v>601</v>
      </c>
      <c r="EG26" s="1023" t="s">
        <v>496</v>
      </c>
      <c r="EH26" s="1023" t="s">
        <v>610</v>
      </c>
      <c r="EI26" s="1023" t="s">
        <v>613</v>
      </c>
      <c r="EJ26" s="1025" t="s">
        <v>511</v>
      </c>
      <c r="EK26" s="979" t="s">
        <v>703</v>
      </c>
      <c r="EL26" s="390"/>
    </row>
    <row r="27" spans="1:142" s="278" customFormat="1" ht="16.399999999999999" customHeight="1">
      <c r="A27" s="328" t="s">
        <v>512</v>
      </c>
      <c r="B27" s="941"/>
      <c r="C27" s="943"/>
      <c r="D27" s="943"/>
      <c r="E27" s="943"/>
      <c r="F27" s="943"/>
      <c r="G27" s="943"/>
      <c r="H27" s="943"/>
      <c r="I27" s="943"/>
      <c r="J27" s="943"/>
      <c r="K27" s="943"/>
      <c r="L27" s="943"/>
      <c r="M27" s="954"/>
      <c r="N27" s="328" t="s">
        <v>512</v>
      </c>
      <c r="O27" s="332" t="s">
        <v>615</v>
      </c>
      <c r="P27" s="330" t="s">
        <v>616</v>
      </c>
      <c r="Q27" s="330" t="s">
        <v>617</v>
      </c>
      <c r="R27" s="330" t="s">
        <v>537</v>
      </c>
      <c r="S27" s="330" t="s">
        <v>520</v>
      </c>
      <c r="T27" s="330" t="s">
        <v>618</v>
      </c>
      <c r="U27" s="330" t="s">
        <v>615</v>
      </c>
      <c r="V27" s="330" t="s">
        <v>619</v>
      </c>
      <c r="W27" s="330" t="s">
        <v>517</v>
      </c>
      <c r="X27" s="330" t="s">
        <v>620</v>
      </c>
      <c r="Y27" s="993"/>
      <c r="Z27" s="995"/>
      <c r="AA27" s="328" t="s">
        <v>512</v>
      </c>
      <c r="AB27" s="997"/>
      <c r="AC27" s="993"/>
      <c r="AD27" s="993"/>
      <c r="AE27" s="993"/>
      <c r="AF27" s="993"/>
      <c r="AG27" s="993"/>
      <c r="AH27" s="993"/>
      <c r="AI27" s="330" t="s">
        <v>619</v>
      </c>
      <c r="AJ27" s="330" t="s">
        <v>517</v>
      </c>
      <c r="AK27" s="330" t="s">
        <v>620</v>
      </c>
      <c r="AL27" s="330" t="s">
        <v>621</v>
      </c>
      <c r="AM27" s="331" t="s">
        <v>520</v>
      </c>
      <c r="AN27" s="328" t="s">
        <v>512</v>
      </c>
      <c r="AO27" s="332" t="s">
        <v>622</v>
      </c>
      <c r="AP27" s="330" t="s">
        <v>623</v>
      </c>
      <c r="AQ27" s="330" t="s">
        <v>624</v>
      </c>
      <c r="AR27" s="330" t="s">
        <v>625</v>
      </c>
      <c r="AS27" s="330" t="s">
        <v>626</v>
      </c>
      <c r="AT27" s="330" t="s">
        <v>627</v>
      </c>
      <c r="AU27" s="330" t="s">
        <v>628</v>
      </c>
      <c r="AV27" s="993"/>
      <c r="AW27" s="330" t="s">
        <v>619</v>
      </c>
      <c r="AX27" s="331" t="s">
        <v>517</v>
      </c>
      <c r="AY27" s="330" t="s">
        <v>540</v>
      </c>
      <c r="AZ27" s="331" t="s">
        <v>694</v>
      </c>
      <c r="BA27" s="333" t="s">
        <v>512</v>
      </c>
      <c r="BB27" s="1003"/>
      <c r="BC27" s="990"/>
      <c r="BD27" s="990"/>
      <c r="BE27" s="1005"/>
      <c r="BF27" s="990"/>
      <c r="BG27" s="990"/>
      <c r="BH27" s="990"/>
      <c r="BI27" s="990"/>
      <c r="BJ27" s="999"/>
      <c r="BK27" s="1001"/>
      <c r="BL27" s="326"/>
      <c r="BM27" s="391"/>
      <c r="BN27" s="328" t="s">
        <v>512</v>
      </c>
      <c r="BO27" s="956"/>
      <c r="BP27" s="957"/>
      <c r="BQ27" s="957"/>
      <c r="BR27" s="330" t="s">
        <v>619</v>
      </c>
      <c r="BS27" s="330" t="s">
        <v>517</v>
      </c>
      <c r="BT27" s="330" t="s">
        <v>620</v>
      </c>
      <c r="BU27" s="330" t="s">
        <v>621</v>
      </c>
      <c r="BV27" s="330" t="s">
        <v>520</v>
      </c>
      <c r="BW27" s="330" t="s">
        <v>618</v>
      </c>
      <c r="BX27" s="330" t="s">
        <v>615</v>
      </c>
      <c r="BY27" s="330" t="s">
        <v>627</v>
      </c>
      <c r="BZ27" s="397" t="s">
        <v>628</v>
      </c>
      <c r="CA27" s="328" t="s">
        <v>512</v>
      </c>
      <c r="CB27" s="1010"/>
      <c r="CC27" s="330" t="s">
        <v>538</v>
      </c>
      <c r="CD27" s="330" t="s">
        <v>633</v>
      </c>
      <c r="CE27" s="330" t="s">
        <v>538</v>
      </c>
      <c r="CF27" s="330" t="s">
        <v>539</v>
      </c>
      <c r="CG27" s="330" t="s">
        <v>540</v>
      </c>
      <c r="CH27" s="330" t="s">
        <v>538</v>
      </c>
      <c r="CI27" s="995"/>
      <c r="CJ27" s="959"/>
      <c r="CK27" s="959"/>
      <c r="CL27" s="959"/>
      <c r="CM27" s="974"/>
      <c r="CN27" s="328" t="s">
        <v>512</v>
      </c>
      <c r="CO27" s="330" t="s">
        <v>538</v>
      </c>
      <c r="CP27" s="330" t="s">
        <v>539</v>
      </c>
      <c r="CQ27" s="330" t="s">
        <v>540</v>
      </c>
      <c r="CR27" s="330" t="s">
        <v>538</v>
      </c>
      <c r="CS27" s="330" t="s">
        <v>539</v>
      </c>
      <c r="CT27" s="330" t="s">
        <v>538</v>
      </c>
      <c r="CU27" s="330" t="s">
        <v>539</v>
      </c>
      <c r="CV27" s="704" t="s">
        <v>540</v>
      </c>
      <c r="CW27" s="989"/>
      <c r="CX27" s="1013"/>
      <c r="CY27" s="1015"/>
      <c r="CZ27" s="1017"/>
      <c r="DA27" s="398" t="s">
        <v>512</v>
      </c>
      <c r="DB27" s="958"/>
      <c r="DC27" s="959"/>
      <c r="DD27" s="959"/>
      <c r="DE27" s="990"/>
      <c r="DF27" s="990"/>
      <c r="DG27" s="990"/>
      <c r="DH27" s="990"/>
      <c r="DI27" s="1022"/>
      <c r="DJ27" s="989"/>
      <c r="DK27" s="394"/>
      <c r="DL27" s="1015"/>
      <c r="DM27" s="395"/>
      <c r="DN27" s="328" t="s">
        <v>512</v>
      </c>
      <c r="DO27" s="332" t="s">
        <v>704</v>
      </c>
      <c r="DP27" s="1022"/>
      <c r="DQ27" s="989"/>
      <c r="DR27" s="1012"/>
      <c r="DS27" s="1018"/>
      <c r="DT27" s="1019"/>
      <c r="DU27" s="1019"/>
      <c r="DV27" s="1019"/>
      <c r="DW27" s="399"/>
      <c r="DX27" s="335"/>
      <c r="DY27" s="335"/>
      <c r="DZ27" s="335"/>
      <c r="EA27" s="328" t="s">
        <v>512</v>
      </c>
      <c r="EB27" s="1021"/>
      <c r="EC27" s="1028"/>
      <c r="ED27" s="1028"/>
      <c r="EE27" s="1028"/>
      <c r="EF27" s="1024"/>
      <c r="EG27" s="1024"/>
      <c r="EH27" s="1024"/>
      <c r="EI27" s="1024"/>
      <c r="EJ27" s="1026"/>
      <c r="EK27" s="989"/>
      <c r="EL27" s="390"/>
    </row>
    <row r="28" spans="1:142" s="279" customFormat="1" ht="16.399999999999999" customHeight="1">
      <c r="A28" s="337" t="s">
        <v>635</v>
      </c>
      <c r="B28" s="338">
        <v>21</v>
      </c>
      <c r="C28" s="338">
        <v>47</v>
      </c>
      <c r="D28" s="338">
        <v>44</v>
      </c>
      <c r="E28" s="338">
        <v>121</v>
      </c>
      <c r="F28" s="338">
        <v>80</v>
      </c>
      <c r="G28" s="338">
        <v>83</v>
      </c>
      <c r="H28" s="338">
        <v>1362</v>
      </c>
      <c r="I28" s="338">
        <v>214</v>
      </c>
      <c r="J28" s="338">
        <v>357</v>
      </c>
      <c r="K28" s="339">
        <v>53</v>
      </c>
      <c r="L28" s="339">
        <v>8</v>
      </c>
      <c r="M28" s="339">
        <v>612</v>
      </c>
      <c r="N28" s="337" t="s">
        <v>635</v>
      </c>
      <c r="O28" s="339">
        <v>109</v>
      </c>
      <c r="P28" s="339">
        <v>55</v>
      </c>
      <c r="Q28" s="339">
        <v>20</v>
      </c>
      <c r="R28" s="340">
        <v>0</v>
      </c>
      <c r="S28" s="339">
        <v>24</v>
      </c>
      <c r="T28" s="339">
        <v>15</v>
      </c>
      <c r="U28" s="339">
        <v>6</v>
      </c>
      <c r="V28" s="339">
        <v>40</v>
      </c>
      <c r="W28" s="339">
        <v>84</v>
      </c>
      <c r="X28" s="339">
        <v>61</v>
      </c>
      <c r="Y28" s="340">
        <v>0</v>
      </c>
      <c r="Z28" s="339">
        <v>45</v>
      </c>
      <c r="AA28" s="337" t="s">
        <v>635</v>
      </c>
      <c r="AB28" s="339">
        <v>220</v>
      </c>
      <c r="AC28" s="339">
        <v>6</v>
      </c>
      <c r="AD28" s="339">
        <v>88</v>
      </c>
      <c r="AE28" s="339">
        <v>122</v>
      </c>
      <c r="AF28" s="339">
        <v>30</v>
      </c>
      <c r="AG28" s="339">
        <v>24</v>
      </c>
      <c r="AH28" s="339">
        <v>158</v>
      </c>
      <c r="AI28" s="339">
        <v>20</v>
      </c>
      <c r="AJ28" s="339">
        <v>23</v>
      </c>
      <c r="AK28" s="339">
        <v>8</v>
      </c>
      <c r="AL28" s="339">
        <v>28</v>
      </c>
      <c r="AM28" s="339">
        <v>7</v>
      </c>
      <c r="AN28" s="337" t="s">
        <v>635</v>
      </c>
      <c r="AO28" s="339">
        <v>42</v>
      </c>
      <c r="AP28" s="339">
        <v>12</v>
      </c>
      <c r="AQ28" s="339">
        <v>45</v>
      </c>
      <c r="AR28" s="339">
        <v>32</v>
      </c>
      <c r="AS28" s="339">
        <v>123</v>
      </c>
      <c r="AT28" s="339">
        <v>65</v>
      </c>
      <c r="AU28" s="339">
        <v>16</v>
      </c>
      <c r="AV28" s="340">
        <v>0</v>
      </c>
      <c r="AW28" s="339">
        <v>25</v>
      </c>
      <c r="AX28" s="339">
        <v>14</v>
      </c>
      <c r="AY28" s="339">
        <v>7</v>
      </c>
      <c r="AZ28" s="339">
        <v>5</v>
      </c>
      <c r="BA28" s="343" t="s">
        <v>635</v>
      </c>
      <c r="BB28" s="339">
        <v>4</v>
      </c>
      <c r="BC28" s="339">
        <v>13</v>
      </c>
      <c r="BD28" s="339">
        <v>9</v>
      </c>
      <c r="BE28" s="339">
        <v>17</v>
      </c>
      <c r="BF28" s="339">
        <v>16</v>
      </c>
      <c r="BG28" s="339">
        <v>23</v>
      </c>
      <c r="BH28" s="339">
        <v>27</v>
      </c>
      <c r="BI28" s="339">
        <v>16</v>
      </c>
      <c r="BJ28" s="703">
        <v>0</v>
      </c>
      <c r="BK28" s="341">
        <f>SUM(BB28:BJ28)</f>
        <v>125</v>
      </c>
      <c r="BL28" s="400"/>
      <c r="BM28" s="401"/>
      <c r="BN28" s="337" t="s">
        <v>635</v>
      </c>
      <c r="BO28" s="339">
        <v>44</v>
      </c>
      <c r="BP28" s="339">
        <v>6</v>
      </c>
      <c r="BQ28" s="339">
        <v>51</v>
      </c>
      <c r="BR28" s="339">
        <v>10</v>
      </c>
      <c r="BS28" s="339">
        <v>11</v>
      </c>
      <c r="BT28" s="339">
        <v>15</v>
      </c>
      <c r="BU28" s="339">
        <v>17</v>
      </c>
      <c r="BV28" s="339">
        <v>65</v>
      </c>
      <c r="BW28" s="339">
        <v>7</v>
      </c>
      <c r="BX28" s="339">
        <v>11</v>
      </c>
      <c r="BY28" s="339">
        <v>11</v>
      </c>
      <c r="BZ28" s="339">
        <v>17</v>
      </c>
      <c r="CA28" s="337" t="s">
        <v>635</v>
      </c>
      <c r="CB28" s="340">
        <v>0</v>
      </c>
      <c r="CC28" s="339">
        <v>19</v>
      </c>
      <c r="CD28" s="339">
        <v>16</v>
      </c>
      <c r="CE28" s="339">
        <v>22</v>
      </c>
      <c r="CF28" s="339">
        <v>18</v>
      </c>
      <c r="CG28" s="339">
        <v>35</v>
      </c>
      <c r="CH28" s="339">
        <v>6</v>
      </c>
      <c r="CI28" s="339">
        <v>31</v>
      </c>
      <c r="CJ28" s="339">
        <v>7</v>
      </c>
      <c r="CK28" s="339">
        <v>33</v>
      </c>
      <c r="CL28" s="339">
        <v>18</v>
      </c>
      <c r="CM28" s="339">
        <v>5</v>
      </c>
      <c r="CN28" s="337" t="s">
        <v>635</v>
      </c>
      <c r="CO28" s="339">
        <v>5</v>
      </c>
      <c r="CP28" s="339">
        <v>27</v>
      </c>
      <c r="CQ28" s="339">
        <v>30</v>
      </c>
      <c r="CR28" s="339">
        <v>16</v>
      </c>
      <c r="CS28" s="339">
        <v>8</v>
      </c>
      <c r="CT28" s="339">
        <v>9</v>
      </c>
      <c r="CU28" s="339">
        <v>17</v>
      </c>
      <c r="CV28" s="700">
        <v>31</v>
      </c>
      <c r="CW28" s="347">
        <f t="shared" ref="CW28:CW47" si="5">SUM(CB28:CM28,CO5:CZ5,CO28:CV28)</f>
        <v>648</v>
      </c>
      <c r="CX28" s="350"/>
      <c r="CY28" s="351"/>
      <c r="CZ28" s="351"/>
      <c r="DA28" s="402" t="s">
        <v>635</v>
      </c>
      <c r="DB28" s="339">
        <v>7</v>
      </c>
      <c r="DC28" s="340">
        <v>0</v>
      </c>
      <c r="DD28" s="339">
        <v>6</v>
      </c>
      <c r="DE28" s="339">
        <v>16</v>
      </c>
      <c r="DF28" s="339">
        <v>6</v>
      </c>
      <c r="DG28" s="339">
        <v>7</v>
      </c>
      <c r="DH28" s="339">
        <v>3</v>
      </c>
      <c r="DI28" s="700">
        <v>2</v>
      </c>
      <c r="DJ28" s="341">
        <f>SUM(DB28:DI28)</f>
        <v>47</v>
      </c>
      <c r="DK28" s="400"/>
      <c r="DL28" s="344"/>
      <c r="DM28" s="403"/>
      <c r="DN28" s="337" t="s">
        <v>635</v>
      </c>
      <c r="DO28" s="339">
        <v>13</v>
      </c>
      <c r="DP28" s="703">
        <v>0</v>
      </c>
      <c r="DQ28" s="341">
        <f t="shared" ref="DQ28:DQ47" si="6">SUM(DO5:DZ5,DO28:DP28)</f>
        <v>108</v>
      </c>
      <c r="DR28" s="348"/>
      <c r="DS28" s="348"/>
      <c r="DT28" s="349"/>
      <c r="DU28" s="349"/>
      <c r="DV28" s="349"/>
      <c r="DW28" s="349"/>
      <c r="DX28" s="349"/>
      <c r="DY28" s="349"/>
      <c r="DZ28" s="349"/>
      <c r="EA28" s="337" t="s">
        <v>635</v>
      </c>
      <c r="EB28" s="404">
        <f>AL5</f>
        <v>4501</v>
      </c>
      <c r="EC28" s="405">
        <f t="shared" ref="EC28:EC46" si="7">BE5</f>
        <v>1414</v>
      </c>
      <c r="ED28" s="404">
        <f>BK28</f>
        <v>125</v>
      </c>
      <c r="EE28" s="404">
        <f t="shared" ref="EE28:EE46" si="8">CE5</f>
        <v>1042</v>
      </c>
      <c r="EF28" s="406">
        <f>CW28</f>
        <v>648</v>
      </c>
      <c r="EG28" s="406">
        <f t="shared" ref="EG28:EG46" si="9">DF5</f>
        <v>43</v>
      </c>
      <c r="EH28" s="405">
        <f>DJ28</f>
        <v>47</v>
      </c>
      <c r="EI28" s="405">
        <f>DQ28</f>
        <v>108</v>
      </c>
      <c r="EJ28" s="706">
        <f t="shared" ref="EJ28:EJ46" si="10">EG5</f>
        <v>152</v>
      </c>
      <c r="EK28" s="407">
        <f>SUM(EB28:EJ28)</f>
        <v>8080</v>
      </c>
      <c r="EL28" s="400"/>
    </row>
    <row r="29" spans="1:142" s="279" customFormat="1" ht="16.399999999999999" customHeight="1">
      <c r="A29" s="337" t="s">
        <v>705</v>
      </c>
      <c r="B29" s="338">
        <v>21</v>
      </c>
      <c r="C29" s="338">
        <v>60</v>
      </c>
      <c r="D29" s="338">
        <v>74</v>
      </c>
      <c r="E29" s="338">
        <v>126</v>
      </c>
      <c r="F29" s="338">
        <v>125</v>
      </c>
      <c r="G29" s="338">
        <v>100</v>
      </c>
      <c r="H29" s="338">
        <v>1409</v>
      </c>
      <c r="I29" s="338">
        <v>181</v>
      </c>
      <c r="J29" s="338">
        <v>509</v>
      </c>
      <c r="K29" s="339">
        <v>51</v>
      </c>
      <c r="L29" s="339">
        <v>8</v>
      </c>
      <c r="M29" s="339">
        <v>466</v>
      </c>
      <c r="N29" s="337" t="s">
        <v>705</v>
      </c>
      <c r="O29" s="339">
        <v>112</v>
      </c>
      <c r="P29" s="339">
        <v>62</v>
      </c>
      <c r="Q29" s="339">
        <v>43</v>
      </c>
      <c r="R29" s="340">
        <v>0</v>
      </c>
      <c r="S29" s="339">
        <v>23</v>
      </c>
      <c r="T29" s="339">
        <v>10</v>
      </c>
      <c r="U29" s="340">
        <v>2</v>
      </c>
      <c r="V29" s="339">
        <v>22</v>
      </c>
      <c r="W29" s="339">
        <v>75</v>
      </c>
      <c r="X29" s="339">
        <v>62</v>
      </c>
      <c r="Y29" s="340">
        <v>0</v>
      </c>
      <c r="Z29" s="339">
        <v>56</v>
      </c>
      <c r="AA29" s="337" t="s">
        <v>705</v>
      </c>
      <c r="AB29" s="339">
        <v>235</v>
      </c>
      <c r="AC29" s="339">
        <v>18</v>
      </c>
      <c r="AD29" s="339">
        <v>84</v>
      </c>
      <c r="AE29" s="339">
        <v>131</v>
      </c>
      <c r="AF29" s="339">
        <v>23</v>
      </c>
      <c r="AG29" s="339">
        <v>30</v>
      </c>
      <c r="AH29" s="339">
        <v>162</v>
      </c>
      <c r="AI29" s="339">
        <v>30</v>
      </c>
      <c r="AJ29" s="339">
        <v>30</v>
      </c>
      <c r="AK29" s="339">
        <v>20</v>
      </c>
      <c r="AL29" s="339">
        <v>39</v>
      </c>
      <c r="AM29" s="339">
        <v>6</v>
      </c>
      <c r="AN29" s="337" t="s">
        <v>705</v>
      </c>
      <c r="AO29" s="339">
        <v>64</v>
      </c>
      <c r="AP29" s="339">
        <v>24</v>
      </c>
      <c r="AQ29" s="339">
        <v>44</v>
      </c>
      <c r="AR29" s="339">
        <v>38</v>
      </c>
      <c r="AS29" s="339">
        <v>138</v>
      </c>
      <c r="AT29" s="339">
        <v>70</v>
      </c>
      <c r="AU29" s="339">
        <v>7</v>
      </c>
      <c r="AV29" s="340">
        <v>0</v>
      </c>
      <c r="AW29" s="339">
        <v>23</v>
      </c>
      <c r="AX29" s="339">
        <v>25</v>
      </c>
      <c r="AY29" s="339">
        <v>9</v>
      </c>
      <c r="AZ29" s="339">
        <v>10</v>
      </c>
      <c r="BA29" s="343" t="s">
        <v>705</v>
      </c>
      <c r="BB29" s="339">
        <v>7</v>
      </c>
      <c r="BC29" s="339">
        <v>18</v>
      </c>
      <c r="BD29" s="339">
        <v>16</v>
      </c>
      <c r="BE29" s="339">
        <v>29</v>
      </c>
      <c r="BF29" s="339">
        <v>24</v>
      </c>
      <c r="BG29" s="339">
        <v>33</v>
      </c>
      <c r="BH29" s="339">
        <v>30</v>
      </c>
      <c r="BI29" s="339">
        <v>23</v>
      </c>
      <c r="BJ29" s="703">
        <v>0</v>
      </c>
      <c r="BK29" s="352">
        <f>SUM(BB29:BJ29)</f>
        <v>180</v>
      </c>
      <c r="BL29" s="400"/>
      <c r="BM29" s="401"/>
      <c r="BN29" s="337" t="s">
        <v>705</v>
      </c>
      <c r="BO29" s="339">
        <v>28</v>
      </c>
      <c r="BP29" s="339">
        <v>5</v>
      </c>
      <c r="BQ29" s="339">
        <v>155</v>
      </c>
      <c r="BR29" s="339">
        <v>14</v>
      </c>
      <c r="BS29" s="339">
        <v>17</v>
      </c>
      <c r="BT29" s="339">
        <v>10</v>
      </c>
      <c r="BU29" s="339">
        <v>79</v>
      </c>
      <c r="BV29" s="339">
        <v>49</v>
      </c>
      <c r="BW29" s="339">
        <v>9</v>
      </c>
      <c r="BX29" s="339">
        <v>16</v>
      </c>
      <c r="BY29" s="339">
        <v>25</v>
      </c>
      <c r="BZ29" s="339">
        <v>19</v>
      </c>
      <c r="CA29" s="337" t="s">
        <v>705</v>
      </c>
      <c r="CB29" s="340">
        <v>0</v>
      </c>
      <c r="CC29" s="339">
        <v>32</v>
      </c>
      <c r="CD29" s="339">
        <v>22</v>
      </c>
      <c r="CE29" s="339">
        <v>24</v>
      </c>
      <c r="CF29" s="339">
        <v>30</v>
      </c>
      <c r="CG29" s="339">
        <v>44</v>
      </c>
      <c r="CH29" s="339">
        <v>34</v>
      </c>
      <c r="CI29" s="339">
        <v>55</v>
      </c>
      <c r="CJ29" s="339">
        <v>25</v>
      </c>
      <c r="CK29" s="339">
        <v>44</v>
      </c>
      <c r="CL29" s="339">
        <v>22</v>
      </c>
      <c r="CM29" s="339">
        <v>21</v>
      </c>
      <c r="CN29" s="337" t="s">
        <v>705</v>
      </c>
      <c r="CO29" s="339">
        <v>8</v>
      </c>
      <c r="CP29" s="339">
        <v>28</v>
      </c>
      <c r="CQ29" s="339">
        <v>29</v>
      </c>
      <c r="CR29" s="339">
        <v>13</v>
      </c>
      <c r="CS29" s="339">
        <v>7</v>
      </c>
      <c r="CT29" s="339">
        <v>9</v>
      </c>
      <c r="CU29" s="339">
        <v>20</v>
      </c>
      <c r="CV29" s="700">
        <v>58</v>
      </c>
      <c r="CW29" s="347">
        <f t="shared" si="5"/>
        <v>906</v>
      </c>
      <c r="CX29" s="350"/>
      <c r="CY29" s="351"/>
      <c r="CZ29" s="351"/>
      <c r="DA29" s="337" t="s">
        <v>705</v>
      </c>
      <c r="DB29" s="339">
        <v>4</v>
      </c>
      <c r="DC29" s="339">
        <v>2</v>
      </c>
      <c r="DD29" s="339">
        <v>5</v>
      </c>
      <c r="DE29" s="339">
        <v>24</v>
      </c>
      <c r="DF29" s="339">
        <v>11</v>
      </c>
      <c r="DG29" s="339">
        <v>10</v>
      </c>
      <c r="DH29" s="339">
        <v>4</v>
      </c>
      <c r="DI29" s="700">
        <v>9</v>
      </c>
      <c r="DJ29" s="352">
        <f t="shared" ref="DJ29:DJ46" si="11">SUM(DB29:DI29)</f>
        <v>69</v>
      </c>
      <c r="DK29" s="400"/>
      <c r="DL29" s="344"/>
      <c r="DM29" s="403"/>
      <c r="DN29" s="337" t="s">
        <v>705</v>
      </c>
      <c r="DO29" s="339">
        <v>16</v>
      </c>
      <c r="DP29" s="703">
        <v>0</v>
      </c>
      <c r="DQ29" s="352">
        <f t="shared" si="6"/>
        <v>203</v>
      </c>
      <c r="DR29" s="348"/>
      <c r="DS29" s="348"/>
      <c r="DT29" s="349"/>
      <c r="DU29" s="349"/>
      <c r="DV29" s="349"/>
      <c r="DW29" s="349"/>
      <c r="DX29" s="349"/>
      <c r="DY29" s="349"/>
      <c r="DZ29" s="349"/>
      <c r="EA29" s="337" t="s">
        <v>705</v>
      </c>
      <c r="EB29" s="404">
        <f>AL6</f>
        <v>4828</v>
      </c>
      <c r="EC29" s="364">
        <f t="shared" si="7"/>
        <v>1576</v>
      </c>
      <c r="ED29" s="404">
        <f t="shared" ref="ED29:ED45" si="12">BK29</f>
        <v>180</v>
      </c>
      <c r="EE29" s="404">
        <f t="shared" si="8"/>
        <v>1406</v>
      </c>
      <c r="EF29" s="406">
        <f t="shared" ref="EF29:EF46" si="13">CW29</f>
        <v>906</v>
      </c>
      <c r="EG29" s="406">
        <f t="shared" si="9"/>
        <v>72</v>
      </c>
      <c r="EH29" s="364">
        <f t="shared" ref="EH29:EH46" si="14">DJ29</f>
        <v>69</v>
      </c>
      <c r="EI29" s="364">
        <f t="shared" ref="EI29:EI46" si="15">DQ29</f>
        <v>203</v>
      </c>
      <c r="EJ29" s="707">
        <f t="shared" si="10"/>
        <v>233</v>
      </c>
      <c r="EK29" s="347">
        <f>SUM(EB29:EJ29)</f>
        <v>9473</v>
      </c>
      <c r="EL29" s="400"/>
    </row>
    <row r="30" spans="1:142" s="279" customFormat="1" ht="16.399999999999999" customHeight="1">
      <c r="A30" s="337" t="s">
        <v>401</v>
      </c>
      <c r="B30" s="338">
        <v>15</v>
      </c>
      <c r="C30" s="338">
        <v>65</v>
      </c>
      <c r="D30" s="338">
        <v>73</v>
      </c>
      <c r="E30" s="338">
        <v>119</v>
      </c>
      <c r="F30" s="338">
        <v>174</v>
      </c>
      <c r="G30" s="338">
        <v>102</v>
      </c>
      <c r="H30" s="338">
        <v>1222</v>
      </c>
      <c r="I30" s="338">
        <v>131</v>
      </c>
      <c r="J30" s="338">
        <v>440</v>
      </c>
      <c r="K30" s="339">
        <v>46</v>
      </c>
      <c r="L30" s="339">
        <v>11</v>
      </c>
      <c r="M30" s="339">
        <v>412</v>
      </c>
      <c r="N30" s="337" t="s">
        <v>401</v>
      </c>
      <c r="O30" s="339">
        <v>129</v>
      </c>
      <c r="P30" s="339">
        <v>79</v>
      </c>
      <c r="Q30" s="339">
        <v>98</v>
      </c>
      <c r="R30" s="340">
        <v>0</v>
      </c>
      <c r="S30" s="339">
        <v>11</v>
      </c>
      <c r="T30" s="339">
        <v>7</v>
      </c>
      <c r="U30" s="339">
        <v>1</v>
      </c>
      <c r="V30" s="339">
        <v>21</v>
      </c>
      <c r="W30" s="339">
        <v>81</v>
      </c>
      <c r="X30" s="339">
        <v>59</v>
      </c>
      <c r="Y30" s="340">
        <v>0</v>
      </c>
      <c r="Z30" s="339">
        <v>53</v>
      </c>
      <c r="AA30" s="337" t="s">
        <v>401</v>
      </c>
      <c r="AB30" s="339">
        <v>225</v>
      </c>
      <c r="AC30" s="339">
        <v>8</v>
      </c>
      <c r="AD30" s="339">
        <v>84</v>
      </c>
      <c r="AE30" s="339">
        <v>160</v>
      </c>
      <c r="AF30" s="339">
        <v>27</v>
      </c>
      <c r="AG30" s="339">
        <v>50</v>
      </c>
      <c r="AH30" s="339">
        <v>140</v>
      </c>
      <c r="AI30" s="339">
        <v>25</v>
      </c>
      <c r="AJ30" s="339">
        <v>35</v>
      </c>
      <c r="AK30" s="339">
        <v>15</v>
      </c>
      <c r="AL30" s="339">
        <v>63</v>
      </c>
      <c r="AM30" s="339">
        <v>18</v>
      </c>
      <c r="AN30" s="337" t="s">
        <v>401</v>
      </c>
      <c r="AO30" s="339">
        <v>29</v>
      </c>
      <c r="AP30" s="339">
        <v>24</v>
      </c>
      <c r="AQ30" s="339">
        <v>33</v>
      </c>
      <c r="AR30" s="339">
        <v>28</v>
      </c>
      <c r="AS30" s="339">
        <v>74</v>
      </c>
      <c r="AT30" s="339">
        <v>45</v>
      </c>
      <c r="AU30" s="339">
        <v>2</v>
      </c>
      <c r="AV30" s="340">
        <v>0</v>
      </c>
      <c r="AW30" s="339">
        <v>19</v>
      </c>
      <c r="AX30" s="339">
        <v>43</v>
      </c>
      <c r="AY30" s="339">
        <v>10</v>
      </c>
      <c r="AZ30" s="339">
        <v>4</v>
      </c>
      <c r="BA30" s="343" t="s">
        <v>401</v>
      </c>
      <c r="BB30" s="339">
        <v>12</v>
      </c>
      <c r="BC30" s="339">
        <v>19</v>
      </c>
      <c r="BD30" s="339">
        <v>29</v>
      </c>
      <c r="BE30" s="339">
        <v>31</v>
      </c>
      <c r="BF30" s="339">
        <v>25</v>
      </c>
      <c r="BG30" s="339">
        <v>51</v>
      </c>
      <c r="BH30" s="339">
        <v>28</v>
      </c>
      <c r="BI30" s="339">
        <v>23</v>
      </c>
      <c r="BJ30" s="703">
        <v>0</v>
      </c>
      <c r="BK30" s="352">
        <f>SUM(BB30:BJ30)</f>
        <v>218</v>
      </c>
      <c r="BL30" s="400"/>
      <c r="BM30" s="401"/>
      <c r="BN30" s="337" t="s">
        <v>401</v>
      </c>
      <c r="BO30" s="339">
        <v>6</v>
      </c>
      <c r="BP30" s="339">
        <v>2</v>
      </c>
      <c r="BQ30" s="339">
        <v>209</v>
      </c>
      <c r="BR30" s="339">
        <v>7</v>
      </c>
      <c r="BS30" s="339">
        <v>9</v>
      </c>
      <c r="BT30" s="339">
        <v>15</v>
      </c>
      <c r="BU30" s="339">
        <v>84</v>
      </c>
      <c r="BV30" s="339">
        <v>68</v>
      </c>
      <c r="BW30" s="339">
        <v>20</v>
      </c>
      <c r="BX30" s="339">
        <v>16</v>
      </c>
      <c r="BY30" s="339">
        <v>23</v>
      </c>
      <c r="BZ30" s="339">
        <v>57</v>
      </c>
      <c r="CA30" s="337" t="s">
        <v>401</v>
      </c>
      <c r="CB30" s="340">
        <v>0</v>
      </c>
      <c r="CC30" s="339">
        <v>32</v>
      </c>
      <c r="CD30" s="339">
        <v>25</v>
      </c>
      <c r="CE30" s="339">
        <v>37</v>
      </c>
      <c r="CF30" s="339">
        <v>30</v>
      </c>
      <c r="CG30" s="339">
        <v>35</v>
      </c>
      <c r="CH30" s="339">
        <v>72</v>
      </c>
      <c r="CI30" s="339">
        <v>49</v>
      </c>
      <c r="CJ30" s="339">
        <v>16</v>
      </c>
      <c r="CK30" s="339">
        <v>48</v>
      </c>
      <c r="CL30" s="339">
        <v>22</v>
      </c>
      <c r="CM30" s="339">
        <v>24</v>
      </c>
      <c r="CN30" s="337" t="s">
        <v>401</v>
      </c>
      <c r="CO30" s="339">
        <v>10</v>
      </c>
      <c r="CP30" s="339">
        <v>29</v>
      </c>
      <c r="CQ30" s="339">
        <v>19</v>
      </c>
      <c r="CR30" s="339">
        <v>17</v>
      </c>
      <c r="CS30" s="339">
        <v>13</v>
      </c>
      <c r="CT30" s="339">
        <v>5</v>
      </c>
      <c r="CU30" s="339">
        <v>19</v>
      </c>
      <c r="CV30" s="700">
        <v>50</v>
      </c>
      <c r="CW30" s="347">
        <f t="shared" si="5"/>
        <v>941</v>
      </c>
      <c r="CX30" s="350"/>
      <c r="CY30" s="351"/>
      <c r="CZ30" s="351"/>
      <c r="DA30" s="337" t="s">
        <v>401</v>
      </c>
      <c r="DB30" s="339">
        <v>7</v>
      </c>
      <c r="DC30" s="339">
        <v>3</v>
      </c>
      <c r="DD30" s="339">
        <v>9</v>
      </c>
      <c r="DE30" s="339">
        <v>15</v>
      </c>
      <c r="DF30" s="339">
        <v>7</v>
      </c>
      <c r="DG30" s="339">
        <v>13</v>
      </c>
      <c r="DH30" s="339">
        <v>10</v>
      </c>
      <c r="DI30" s="700">
        <v>14</v>
      </c>
      <c r="DJ30" s="352">
        <f t="shared" si="11"/>
        <v>78</v>
      </c>
      <c r="DK30" s="400"/>
      <c r="DL30" s="344"/>
      <c r="DM30" s="403"/>
      <c r="DN30" s="337" t="s">
        <v>401</v>
      </c>
      <c r="DO30" s="339">
        <v>12</v>
      </c>
      <c r="DP30" s="703">
        <v>0</v>
      </c>
      <c r="DQ30" s="352">
        <f t="shared" si="6"/>
        <v>193</v>
      </c>
      <c r="DR30" s="348"/>
      <c r="DS30" s="348"/>
      <c r="DT30" s="349"/>
      <c r="DU30" s="349"/>
      <c r="DV30" s="349"/>
      <c r="DW30" s="349"/>
      <c r="DX30" s="349"/>
      <c r="DY30" s="349"/>
      <c r="DZ30" s="349"/>
      <c r="EA30" s="337" t="s">
        <v>401</v>
      </c>
      <c r="EB30" s="404">
        <f t="shared" ref="EB30:EB45" si="16">AL7</f>
        <v>4639</v>
      </c>
      <c r="EC30" s="364">
        <f t="shared" si="7"/>
        <v>1570</v>
      </c>
      <c r="ED30" s="404">
        <f t="shared" si="12"/>
        <v>218</v>
      </c>
      <c r="EE30" s="404">
        <f t="shared" si="8"/>
        <v>1615</v>
      </c>
      <c r="EF30" s="406">
        <f t="shared" si="13"/>
        <v>941</v>
      </c>
      <c r="EG30" s="406">
        <f t="shared" si="9"/>
        <v>71</v>
      </c>
      <c r="EH30" s="364">
        <f t="shared" si="14"/>
        <v>78</v>
      </c>
      <c r="EI30" s="364">
        <f t="shared" si="15"/>
        <v>193</v>
      </c>
      <c r="EJ30" s="707">
        <f t="shared" si="10"/>
        <v>290</v>
      </c>
      <c r="EK30" s="347">
        <f t="shared" ref="EK30:EK46" si="17">SUM(EB30:EJ30)</f>
        <v>9615</v>
      </c>
      <c r="EL30" s="345"/>
    </row>
    <row r="31" spans="1:142" s="279" customFormat="1" ht="16.399999999999999" customHeight="1">
      <c r="A31" s="337" t="s">
        <v>404</v>
      </c>
      <c r="B31" s="338">
        <v>10</v>
      </c>
      <c r="C31" s="338">
        <v>72</v>
      </c>
      <c r="D31" s="338">
        <v>73</v>
      </c>
      <c r="E31" s="338">
        <v>144</v>
      </c>
      <c r="F31" s="338">
        <v>166</v>
      </c>
      <c r="G31" s="338">
        <v>92</v>
      </c>
      <c r="H31" s="338">
        <v>1031</v>
      </c>
      <c r="I31" s="338">
        <v>139</v>
      </c>
      <c r="J31" s="338">
        <v>362</v>
      </c>
      <c r="K31" s="339">
        <v>41</v>
      </c>
      <c r="L31" s="339">
        <v>10</v>
      </c>
      <c r="M31" s="339">
        <v>333</v>
      </c>
      <c r="N31" s="337" t="s">
        <v>404</v>
      </c>
      <c r="O31" s="339">
        <v>123</v>
      </c>
      <c r="P31" s="339">
        <v>71</v>
      </c>
      <c r="Q31" s="339">
        <v>121</v>
      </c>
      <c r="R31" s="340">
        <v>0</v>
      </c>
      <c r="S31" s="339">
        <v>47</v>
      </c>
      <c r="T31" s="339">
        <v>64</v>
      </c>
      <c r="U31" s="339">
        <v>13</v>
      </c>
      <c r="V31" s="339">
        <v>11</v>
      </c>
      <c r="W31" s="339">
        <v>94</v>
      </c>
      <c r="X31" s="339">
        <v>56</v>
      </c>
      <c r="Y31" s="340">
        <v>0</v>
      </c>
      <c r="Z31" s="339">
        <v>36</v>
      </c>
      <c r="AA31" s="337" t="s">
        <v>404</v>
      </c>
      <c r="AB31" s="339">
        <v>166</v>
      </c>
      <c r="AC31" s="339">
        <v>13</v>
      </c>
      <c r="AD31" s="339">
        <v>78</v>
      </c>
      <c r="AE31" s="339">
        <v>143</v>
      </c>
      <c r="AF31" s="339">
        <v>25</v>
      </c>
      <c r="AG31" s="339">
        <v>41</v>
      </c>
      <c r="AH31" s="339">
        <v>99</v>
      </c>
      <c r="AI31" s="339">
        <v>24</v>
      </c>
      <c r="AJ31" s="339">
        <v>28</v>
      </c>
      <c r="AK31" s="339">
        <v>20</v>
      </c>
      <c r="AL31" s="339">
        <v>54</v>
      </c>
      <c r="AM31" s="339">
        <v>22</v>
      </c>
      <c r="AN31" s="337" t="s">
        <v>404</v>
      </c>
      <c r="AO31" s="339">
        <v>22</v>
      </c>
      <c r="AP31" s="339">
        <v>21</v>
      </c>
      <c r="AQ31" s="339">
        <v>33</v>
      </c>
      <c r="AR31" s="339">
        <v>17</v>
      </c>
      <c r="AS31" s="339">
        <v>37</v>
      </c>
      <c r="AT31" s="339">
        <v>26</v>
      </c>
      <c r="AU31" s="339">
        <v>7</v>
      </c>
      <c r="AV31" s="340">
        <v>0</v>
      </c>
      <c r="AW31" s="339">
        <v>13</v>
      </c>
      <c r="AX31" s="339">
        <v>44</v>
      </c>
      <c r="AY31" s="339">
        <v>17</v>
      </c>
      <c r="AZ31" s="339">
        <v>12</v>
      </c>
      <c r="BA31" s="343" t="s">
        <v>404</v>
      </c>
      <c r="BB31" s="339">
        <v>8</v>
      </c>
      <c r="BC31" s="339">
        <v>12</v>
      </c>
      <c r="BD31" s="339">
        <v>26</v>
      </c>
      <c r="BE31" s="339">
        <v>33</v>
      </c>
      <c r="BF31" s="339">
        <v>27</v>
      </c>
      <c r="BG31" s="339">
        <v>41</v>
      </c>
      <c r="BH31" s="339">
        <v>46</v>
      </c>
      <c r="BI31" s="339">
        <v>51</v>
      </c>
      <c r="BJ31" s="700">
        <v>11</v>
      </c>
      <c r="BK31" s="352">
        <f>SUM(BB31:BJ31)</f>
        <v>255</v>
      </c>
      <c r="BL31" s="400"/>
      <c r="BM31" s="401"/>
      <c r="BN31" s="337" t="s">
        <v>404</v>
      </c>
      <c r="BO31" s="339">
        <v>24</v>
      </c>
      <c r="BP31" s="339">
        <v>11</v>
      </c>
      <c r="BQ31" s="339">
        <v>95</v>
      </c>
      <c r="BR31" s="339">
        <v>6</v>
      </c>
      <c r="BS31" s="339">
        <v>13</v>
      </c>
      <c r="BT31" s="339">
        <v>16</v>
      </c>
      <c r="BU31" s="339">
        <v>61</v>
      </c>
      <c r="BV31" s="339">
        <v>72</v>
      </c>
      <c r="BW31" s="339">
        <v>17</v>
      </c>
      <c r="BX31" s="339">
        <v>14</v>
      </c>
      <c r="BY31" s="339">
        <v>56</v>
      </c>
      <c r="BZ31" s="339">
        <v>69</v>
      </c>
      <c r="CA31" s="337" t="s">
        <v>404</v>
      </c>
      <c r="CB31" s="339">
        <v>21</v>
      </c>
      <c r="CC31" s="339">
        <v>19</v>
      </c>
      <c r="CD31" s="339">
        <v>9</v>
      </c>
      <c r="CE31" s="339">
        <v>34</v>
      </c>
      <c r="CF31" s="339">
        <v>19</v>
      </c>
      <c r="CG31" s="339">
        <v>24</v>
      </c>
      <c r="CH31" s="339">
        <v>59</v>
      </c>
      <c r="CI31" s="339">
        <v>35</v>
      </c>
      <c r="CJ31" s="339">
        <v>17</v>
      </c>
      <c r="CK31" s="339">
        <v>48</v>
      </c>
      <c r="CL31" s="339">
        <v>20</v>
      </c>
      <c r="CM31" s="339">
        <v>20</v>
      </c>
      <c r="CN31" s="337" t="s">
        <v>404</v>
      </c>
      <c r="CO31" s="339">
        <v>9</v>
      </c>
      <c r="CP31" s="339">
        <v>40</v>
      </c>
      <c r="CQ31" s="339">
        <v>23</v>
      </c>
      <c r="CR31" s="339">
        <v>16</v>
      </c>
      <c r="CS31" s="339">
        <v>14</v>
      </c>
      <c r="CT31" s="339">
        <v>6</v>
      </c>
      <c r="CU31" s="339">
        <v>26</v>
      </c>
      <c r="CV31" s="700">
        <v>42</v>
      </c>
      <c r="CW31" s="347">
        <f t="shared" si="5"/>
        <v>958</v>
      </c>
      <c r="CX31" s="350"/>
      <c r="CY31" s="351"/>
      <c r="CZ31" s="351"/>
      <c r="DA31" s="337" t="s">
        <v>404</v>
      </c>
      <c r="DB31" s="339">
        <v>10</v>
      </c>
      <c r="DC31" s="339">
        <v>1</v>
      </c>
      <c r="DD31" s="339">
        <v>8</v>
      </c>
      <c r="DE31" s="339">
        <v>26</v>
      </c>
      <c r="DF31" s="339">
        <v>4</v>
      </c>
      <c r="DG31" s="339">
        <v>16</v>
      </c>
      <c r="DH31" s="339">
        <v>7</v>
      </c>
      <c r="DI31" s="700">
        <v>14</v>
      </c>
      <c r="DJ31" s="352">
        <f t="shared" si="11"/>
        <v>86</v>
      </c>
      <c r="DK31" s="400"/>
      <c r="DL31" s="344"/>
      <c r="DM31" s="403"/>
      <c r="DN31" s="337" t="s">
        <v>404</v>
      </c>
      <c r="DO31" s="339">
        <v>11</v>
      </c>
      <c r="DP31" s="700">
        <v>0</v>
      </c>
      <c r="DQ31" s="352">
        <f t="shared" si="6"/>
        <v>179</v>
      </c>
      <c r="DR31" s="348"/>
      <c r="DS31" s="348"/>
      <c r="DT31" s="349"/>
      <c r="DU31" s="349"/>
      <c r="DV31" s="349"/>
      <c r="DW31" s="349"/>
      <c r="DX31" s="349"/>
      <c r="DY31" s="349"/>
      <c r="DZ31" s="349"/>
      <c r="EA31" s="337" t="s">
        <v>404</v>
      </c>
      <c r="EB31" s="404">
        <f t="shared" si="16"/>
        <v>4397</v>
      </c>
      <c r="EC31" s="364">
        <f t="shared" si="7"/>
        <v>1383</v>
      </c>
      <c r="ED31" s="404">
        <f t="shared" si="12"/>
        <v>255</v>
      </c>
      <c r="EE31" s="404">
        <f t="shared" si="8"/>
        <v>1534</v>
      </c>
      <c r="EF31" s="406">
        <f t="shared" si="13"/>
        <v>958</v>
      </c>
      <c r="EG31" s="406">
        <f t="shared" si="9"/>
        <v>86</v>
      </c>
      <c r="EH31" s="364">
        <f t="shared" si="14"/>
        <v>86</v>
      </c>
      <c r="EI31" s="364">
        <f t="shared" si="15"/>
        <v>179</v>
      </c>
      <c r="EJ31" s="707">
        <f t="shared" si="10"/>
        <v>348</v>
      </c>
      <c r="EK31" s="347">
        <f t="shared" si="17"/>
        <v>9226</v>
      </c>
      <c r="EL31" s="345"/>
    </row>
    <row r="32" spans="1:142" s="279" customFormat="1" ht="16.399999999999999" customHeight="1">
      <c r="A32" s="337" t="s">
        <v>407</v>
      </c>
      <c r="B32" s="338">
        <v>18</v>
      </c>
      <c r="C32" s="338">
        <v>76</v>
      </c>
      <c r="D32" s="338">
        <v>55</v>
      </c>
      <c r="E32" s="338">
        <v>149</v>
      </c>
      <c r="F32" s="338">
        <v>407</v>
      </c>
      <c r="G32" s="338">
        <v>99</v>
      </c>
      <c r="H32" s="338">
        <v>1218</v>
      </c>
      <c r="I32" s="338">
        <v>161</v>
      </c>
      <c r="J32" s="338">
        <v>538</v>
      </c>
      <c r="K32" s="339">
        <v>50</v>
      </c>
      <c r="L32" s="339">
        <v>19</v>
      </c>
      <c r="M32" s="339">
        <v>439</v>
      </c>
      <c r="N32" s="337" t="s">
        <v>407</v>
      </c>
      <c r="O32" s="339">
        <v>197</v>
      </c>
      <c r="P32" s="339">
        <v>119</v>
      </c>
      <c r="Q32" s="339">
        <v>82</v>
      </c>
      <c r="R32" s="339">
        <v>2</v>
      </c>
      <c r="S32" s="339">
        <v>203</v>
      </c>
      <c r="T32" s="339">
        <v>228</v>
      </c>
      <c r="U32" s="339">
        <v>42</v>
      </c>
      <c r="V32" s="339">
        <v>12</v>
      </c>
      <c r="W32" s="339">
        <v>60</v>
      </c>
      <c r="X32" s="339">
        <v>57</v>
      </c>
      <c r="Y32" s="340">
        <v>0</v>
      </c>
      <c r="Z32" s="339">
        <v>63</v>
      </c>
      <c r="AA32" s="337" t="s">
        <v>407</v>
      </c>
      <c r="AB32" s="339">
        <v>125</v>
      </c>
      <c r="AC32" s="339">
        <v>7</v>
      </c>
      <c r="AD32" s="339">
        <v>107</v>
      </c>
      <c r="AE32" s="339">
        <v>285</v>
      </c>
      <c r="AF32" s="339">
        <v>21</v>
      </c>
      <c r="AG32" s="339">
        <v>30</v>
      </c>
      <c r="AH32" s="339">
        <v>89</v>
      </c>
      <c r="AI32" s="339">
        <v>25</v>
      </c>
      <c r="AJ32" s="339">
        <v>24</v>
      </c>
      <c r="AK32" s="339">
        <v>12</v>
      </c>
      <c r="AL32" s="339">
        <v>61</v>
      </c>
      <c r="AM32" s="339">
        <v>50</v>
      </c>
      <c r="AN32" s="337" t="s">
        <v>407</v>
      </c>
      <c r="AO32" s="339">
        <v>16</v>
      </c>
      <c r="AP32" s="339">
        <v>26</v>
      </c>
      <c r="AQ32" s="339">
        <v>43</v>
      </c>
      <c r="AR32" s="339">
        <v>58</v>
      </c>
      <c r="AS32" s="339">
        <v>49</v>
      </c>
      <c r="AT32" s="339">
        <v>37</v>
      </c>
      <c r="AU32" s="339">
        <v>15</v>
      </c>
      <c r="AV32" s="339">
        <v>3</v>
      </c>
      <c r="AW32" s="339">
        <v>29</v>
      </c>
      <c r="AX32" s="339">
        <v>47</v>
      </c>
      <c r="AY32" s="339">
        <v>26</v>
      </c>
      <c r="AZ32" s="339">
        <v>11</v>
      </c>
      <c r="BA32" s="343" t="s">
        <v>407</v>
      </c>
      <c r="BB32" s="339">
        <v>6</v>
      </c>
      <c r="BC32" s="339">
        <v>18</v>
      </c>
      <c r="BD32" s="339">
        <v>31</v>
      </c>
      <c r="BE32" s="339">
        <v>43</v>
      </c>
      <c r="BF32" s="339">
        <v>33</v>
      </c>
      <c r="BG32" s="339">
        <v>36</v>
      </c>
      <c r="BH32" s="339">
        <v>44</v>
      </c>
      <c r="BI32" s="339">
        <v>68</v>
      </c>
      <c r="BJ32" s="700">
        <v>13</v>
      </c>
      <c r="BK32" s="352">
        <f t="shared" ref="BK32" si="18">SUM(BB32:BJ32)</f>
        <v>292</v>
      </c>
      <c r="BL32" s="400"/>
      <c r="BM32" s="401"/>
      <c r="BN32" s="337" t="s">
        <v>407</v>
      </c>
      <c r="BO32" s="339">
        <v>36</v>
      </c>
      <c r="BP32" s="339">
        <v>8</v>
      </c>
      <c r="BQ32" s="339">
        <v>117</v>
      </c>
      <c r="BR32" s="339">
        <v>10</v>
      </c>
      <c r="BS32" s="339">
        <v>19</v>
      </c>
      <c r="BT32" s="339">
        <v>19</v>
      </c>
      <c r="BU32" s="339">
        <v>51</v>
      </c>
      <c r="BV32" s="339">
        <v>60</v>
      </c>
      <c r="BW32" s="339">
        <v>30</v>
      </c>
      <c r="BX32" s="339">
        <v>32</v>
      </c>
      <c r="BY32" s="339">
        <v>71</v>
      </c>
      <c r="BZ32" s="339">
        <v>81</v>
      </c>
      <c r="CA32" s="337" t="s">
        <v>407</v>
      </c>
      <c r="CB32" s="339">
        <v>40</v>
      </c>
      <c r="CC32" s="339">
        <v>21</v>
      </c>
      <c r="CD32" s="339">
        <v>21</v>
      </c>
      <c r="CE32" s="339">
        <v>27</v>
      </c>
      <c r="CF32" s="339">
        <v>30</v>
      </c>
      <c r="CG32" s="339">
        <v>33</v>
      </c>
      <c r="CH32" s="339">
        <v>34</v>
      </c>
      <c r="CI32" s="339">
        <v>29</v>
      </c>
      <c r="CJ32" s="339">
        <v>29</v>
      </c>
      <c r="CK32" s="339">
        <v>48</v>
      </c>
      <c r="CL32" s="339">
        <v>17</v>
      </c>
      <c r="CM32" s="339">
        <v>23</v>
      </c>
      <c r="CN32" s="337" t="s">
        <v>407</v>
      </c>
      <c r="CO32" s="339">
        <v>13</v>
      </c>
      <c r="CP32" s="339">
        <v>36</v>
      </c>
      <c r="CQ32" s="339">
        <v>22</v>
      </c>
      <c r="CR32" s="339">
        <v>22</v>
      </c>
      <c r="CS32" s="339">
        <v>14</v>
      </c>
      <c r="CT32" s="339">
        <v>14</v>
      </c>
      <c r="CU32" s="339">
        <v>26</v>
      </c>
      <c r="CV32" s="700">
        <v>28</v>
      </c>
      <c r="CW32" s="347">
        <f t="shared" si="5"/>
        <v>1069</v>
      </c>
      <c r="CX32" s="350"/>
      <c r="CY32" s="351"/>
      <c r="CZ32" s="351"/>
      <c r="DA32" s="337" t="s">
        <v>407</v>
      </c>
      <c r="DB32" s="339">
        <v>12</v>
      </c>
      <c r="DC32" s="340">
        <v>2</v>
      </c>
      <c r="DD32" s="339">
        <v>9</v>
      </c>
      <c r="DE32" s="339">
        <v>42</v>
      </c>
      <c r="DF32" s="339">
        <v>6</v>
      </c>
      <c r="DG32" s="339">
        <v>27</v>
      </c>
      <c r="DH32" s="339">
        <v>8</v>
      </c>
      <c r="DI32" s="700">
        <v>9</v>
      </c>
      <c r="DJ32" s="352">
        <f t="shared" si="11"/>
        <v>115</v>
      </c>
      <c r="DK32" s="400"/>
      <c r="DL32" s="344"/>
      <c r="DM32" s="403"/>
      <c r="DN32" s="337" t="s">
        <v>407</v>
      </c>
      <c r="DO32" s="339">
        <v>7</v>
      </c>
      <c r="DP32" s="700">
        <v>2</v>
      </c>
      <c r="DQ32" s="352">
        <f t="shared" si="6"/>
        <v>196</v>
      </c>
      <c r="DR32" s="348"/>
      <c r="DS32" s="348"/>
      <c r="DT32" s="349"/>
      <c r="DU32" s="349"/>
      <c r="DV32" s="349"/>
      <c r="DW32" s="349"/>
      <c r="DX32" s="349"/>
      <c r="DY32" s="349"/>
      <c r="DZ32" s="349"/>
      <c r="EA32" s="337" t="s">
        <v>407</v>
      </c>
      <c r="EB32" s="404">
        <f t="shared" si="16"/>
        <v>5921</v>
      </c>
      <c r="EC32" s="364">
        <f t="shared" si="7"/>
        <v>1712</v>
      </c>
      <c r="ED32" s="404">
        <f t="shared" si="12"/>
        <v>292</v>
      </c>
      <c r="EE32" s="404">
        <f t="shared" si="8"/>
        <v>1552</v>
      </c>
      <c r="EF32" s="406">
        <f t="shared" si="13"/>
        <v>1069</v>
      </c>
      <c r="EG32" s="406">
        <f t="shared" si="9"/>
        <v>88</v>
      </c>
      <c r="EH32" s="364">
        <f t="shared" si="14"/>
        <v>115</v>
      </c>
      <c r="EI32" s="364">
        <f t="shared" si="15"/>
        <v>196</v>
      </c>
      <c r="EJ32" s="707">
        <f t="shared" si="10"/>
        <v>317</v>
      </c>
      <c r="EK32" s="347">
        <f t="shared" si="17"/>
        <v>11262</v>
      </c>
      <c r="EL32" s="345"/>
    </row>
    <row r="33" spans="1:142" s="279" customFormat="1" ht="16.399999999999999" customHeight="1">
      <c r="A33" s="337" t="s">
        <v>412</v>
      </c>
      <c r="B33" s="338">
        <v>16</v>
      </c>
      <c r="C33" s="338">
        <v>75</v>
      </c>
      <c r="D33" s="338">
        <v>48</v>
      </c>
      <c r="E33" s="338">
        <v>187</v>
      </c>
      <c r="F33" s="338">
        <v>251</v>
      </c>
      <c r="G33" s="338">
        <v>106</v>
      </c>
      <c r="H33" s="338">
        <v>1431</v>
      </c>
      <c r="I33" s="338">
        <v>215</v>
      </c>
      <c r="J33" s="338">
        <v>442</v>
      </c>
      <c r="K33" s="339">
        <v>56</v>
      </c>
      <c r="L33" s="339">
        <v>10</v>
      </c>
      <c r="M33" s="339">
        <v>629</v>
      </c>
      <c r="N33" s="337" t="s">
        <v>412</v>
      </c>
      <c r="O33" s="339">
        <v>201</v>
      </c>
      <c r="P33" s="339">
        <v>129</v>
      </c>
      <c r="Q33" s="339">
        <v>24</v>
      </c>
      <c r="R33" s="339">
        <v>6</v>
      </c>
      <c r="S33" s="339">
        <v>40</v>
      </c>
      <c r="T33" s="339">
        <v>73</v>
      </c>
      <c r="U33" s="339">
        <v>5</v>
      </c>
      <c r="V33" s="339">
        <v>55</v>
      </c>
      <c r="W33" s="339">
        <v>58</v>
      </c>
      <c r="X33" s="339">
        <v>53</v>
      </c>
      <c r="Y33" s="340">
        <v>0</v>
      </c>
      <c r="Z33" s="339">
        <v>91</v>
      </c>
      <c r="AA33" s="337" t="s">
        <v>412</v>
      </c>
      <c r="AB33" s="339">
        <v>158</v>
      </c>
      <c r="AC33" s="339">
        <v>10</v>
      </c>
      <c r="AD33" s="339">
        <v>137</v>
      </c>
      <c r="AE33" s="339">
        <v>261</v>
      </c>
      <c r="AF33" s="339">
        <v>40</v>
      </c>
      <c r="AG33" s="339">
        <v>23</v>
      </c>
      <c r="AH33" s="339">
        <v>142</v>
      </c>
      <c r="AI33" s="339">
        <v>23</v>
      </c>
      <c r="AJ33" s="339">
        <v>22</v>
      </c>
      <c r="AK33" s="339">
        <v>21</v>
      </c>
      <c r="AL33" s="339">
        <v>30</v>
      </c>
      <c r="AM33" s="339">
        <v>38</v>
      </c>
      <c r="AN33" s="337" t="s">
        <v>412</v>
      </c>
      <c r="AO33" s="339">
        <v>38</v>
      </c>
      <c r="AP33" s="339">
        <v>17</v>
      </c>
      <c r="AQ33" s="339">
        <v>31</v>
      </c>
      <c r="AR33" s="339">
        <v>78</v>
      </c>
      <c r="AS33" s="339">
        <v>89</v>
      </c>
      <c r="AT33" s="339">
        <v>67</v>
      </c>
      <c r="AU33" s="339">
        <v>15</v>
      </c>
      <c r="AV33" s="340">
        <v>0</v>
      </c>
      <c r="AW33" s="339">
        <v>24</v>
      </c>
      <c r="AX33" s="339">
        <v>21</v>
      </c>
      <c r="AY33" s="339">
        <v>16</v>
      </c>
      <c r="AZ33" s="339">
        <v>10</v>
      </c>
      <c r="BA33" s="343" t="s">
        <v>412</v>
      </c>
      <c r="BB33" s="339">
        <v>3</v>
      </c>
      <c r="BC33" s="339">
        <v>13</v>
      </c>
      <c r="BD33" s="339">
        <v>21</v>
      </c>
      <c r="BE33" s="339">
        <v>26</v>
      </c>
      <c r="BF33" s="339">
        <v>29</v>
      </c>
      <c r="BG33" s="339">
        <v>40</v>
      </c>
      <c r="BH33" s="339">
        <v>38</v>
      </c>
      <c r="BI33" s="339">
        <v>60</v>
      </c>
      <c r="BJ33" s="700">
        <v>16</v>
      </c>
      <c r="BK33" s="352">
        <f t="shared" ref="BK33:BK47" si="19">SUM(BB33:BJ33)</f>
        <v>246</v>
      </c>
      <c r="BL33" s="400"/>
      <c r="BM33" s="401"/>
      <c r="BN33" s="337" t="s">
        <v>412</v>
      </c>
      <c r="BO33" s="339">
        <v>59</v>
      </c>
      <c r="BP33" s="339">
        <v>6</v>
      </c>
      <c r="BQ33" s="339">
        <v>50</v>
      </c>
      <c r="BR33" s="339">
        <v>17</v>
      </c>
      <c r="BS33" s="339">
        <v>11</v>
      </c>
      <c r="BT33" s="339">
        <v>33</v>
      </c>
      <c r="BU33" s="339">
        <v>36</v>
      </c>
      <c r="BV33" s="339">
        <v>57</v>
      </c>
      <c r="BW33" s="339">
        <v>24</v>
      </c>
      <c r="BX33" s="339">
        <v>33</v>
      </c>
      <c r="BY33" s="339">
        <v>52</v>
      </c>
      <c r="BZ33" s="339">
        <v>43</v>
      </c>
      <c r="CA33" s="337" t="s">
        <v>412</v>
      </c>
      <c r="CB33" s="340">
        <v>0</v>
      </c>
      <c r="CC33" s="339">
        <v>20</v>
      </c>
      <c r="CD33" s="339">
        <v>16</v>
      </c>
      <c r="CE33" s="339">
        <v>34</v>
      </c>
      <c r="CF33" s="339">
        <v>31</v>
      </c>
      <c r="CG33" s="339">
        <v>31</v>
      </c>
      <c r="CH33" s="339">
        <v>8</v>
      </c>
      <c r="CI33" s="339">
        <v>36</v>
      </c>
      <c r="CJ33" s="339">
        <v>24</v>
      </c>
      <c r="CK33" s="339">
        <v>32</v>
      </c>
      <c r="CL33" s="339">
        <v>23</v>
      </c>
      <c r="CM33" s="339">
        <v>12</v>
      </c>
      <c r="CN33" s="337" t="s">
        <v>412</v>
      </c>
      <c r="CO33" s="339">
        <v>5</v>
      </c>
      <c r="CP33" s="339">
        <v>31</v>
      </c>
      <c r="CQ33" s="339">
        <v>19</v>
      </c>
      <c r="CR33" s="339">
        <v>27</v>
      </c>
      <c r="CS33" s="339">
        <v>11</v>
      </c>
      <c r="CT33" s="339">
        <v>10</v>
      </c>
      <c r="CU33" s="339">
        <v>24</v>
      </c>
      <c r="CV33" s="700">
        <v>46</v>
      </c>
      <c r="CW33" s="347">
        <f t="shared" si="5"/>
        <v>959</v>
      </c>
      <c r="CX33" s="350"/>
      <c r="CY33" s="351"/>
      <c r="CZ33" s="351"/>
      <c r="DA33" s="337" t="s">
        <v>412</v>
      </c>
      <c r="DB33" s="339">
        <v>6</v>
      </c>
      <c r="DC33" s="339">
        <v>1</v>
      </c>
      <c r="DD33" s="339">
        <v>5</v>
      </c>
      <c r="DE33" s="339">
        <v>30</v>
      </c>
      <c r="DF33" s="339">
        <v>9</v>
      </c>
      <c r="DG33" s="339">
        <v>21</v>
      </c>
      <c r="DH33" s="339">
        <v>9</v>
      </c>
      <c r="DI33" s="700">
        <v>3</v>
      </c>
      <c r="DJ33" s="352">
        <f t="shared" si="11"/>
        <v>84</v>
      </c>
      <c r="DK33" s="400"/>
      <c r="DL33" s="344"/>
      <c r="DM33" s="403"/>
      <c r="DN33" s="337" t="s">
        <v>412</v>
      </c>
      <c r="DO33" s="339">
        <v>7</v>
      </c>
      <c r="DP33" s="700">
        <v>2</v>
      </c>
      <c r="DQ33" s="352">
        <f t="shared" si="6"/>
        <v>172</v>
      </c>
      <c r="DR33" s="348"/>
      <c r="DS33" s="348"/>
      <c r="DT33" s="349"/>
      <c r="DU33" s="349"/>
      <c r="DV33" s="349"/>
      <c r="DW33" s="349"/>
      <c r="DX33" s="349"/>
      <c r="DY33" s="349"/>
      <c r="DZ33" s="349"/>
      <c r="EA33" s="337" t="s">
        <v>412</v>
      </c>
      <c r="EB33" s="404">
        <f t="shared" si="16"/>
        <v>5833</v>
      </c>
      <c r="EC33" s="364">
        <f t="shared" si="7"/>
        <v>1875</v>
      </c>
      <c r="ED33" s="404">
        <f t="shared" si="12"/>
        <v>246</v>
      </c>
      <c r="EE33" s="404">
        <f t="shared" si="8"/>
        <v>1281</v>
      </c>
      <c r="EF33" s="406">
        <f t="shared" si="13"/>
        <v>959</v>
      </c>
      <c r="EG33" s="406">
        <f t="shared" si="9"/>
        <v>60</v>
      </c>
      <c r="EH33" s="364">
        <f t="shared" si="14"/>
        <v>84</v>
      </c>
      <c r="EI33" s="364">
        <f t="shared" si="15"/>
        <v>172</v>
      </c>
      <c r="EJ33" s="707">
        <f t="shared" si="10"/>
        <v>291</v>
      </c>
      <c r="EK33" s="347">
        <f t="shared" si="17"/>
        <v>10801</v>
      </c>
      <c r="EL33" s="345"/>
    </row>
    <row r="34" spans="1:142" s="279" customFormat="1" ht="16.399999999999999" customHeight="1">
      <c r="A34" s="337" t="s">
        <v>418</v>
      </c>
      <c r="B34" s="338">
        <v>27</v>
      </c>
      <c r="C34" s="338">
        <v>76</v>
      </c>
      <c r="D34" s="338">
        <v>62</v>
      </c>
      <c r="E34" s="338">
        <v>158</v>
      </c>
      <c r="F34" s="338">
        <v>148</v>
      </c>
      <c r="G34" s="338">
        <v>123</v>
      </c>
      <c r="H34" s="338">
        <v>1567</v>
      </c>
      <c r="I34" s="338">
        <v>231</v>
      </c>
      <c r="J34" s="338">
        <v>526</v>
      </c>
      <c r="K34" s="339">
        <v>59</v>
      </c>
      <c r="L34" s="339">
        <v>11</v>
      </c>
      <c r="M34" s="339">
        <v>806</v>
      </c>
      <c r="N34" s="337" t="s">
        <v>418</v>
      </c>
      <c r="O34" s="339">
        <v>164</v>
      </c>
      <c r="P34" s="339">
        <v>103</v>
      </c>
      <c r="Q34" s="339">
        <v>26</v>
      </c>
      <c r="R34" s="340">
        <v>0</v>
      </c>
      <c r="S34" s="339">
        <v>39</v>
      </c>
      <c r="T34" s="339">
        <v>33</v>
      </c>
      <c r="U34" s="339">
        <v>10</v>
      </c>
      <c r="V34" s="339">
        <v>78</v>
      </c>
      <c r="W34" s="339">
        <v>75</v>
      </c>
      <c r="X34" s="339">
        <v>65</v>
      </c>
      <c r="Y34" s="340">
        <v>0</v>
      </c>
      <c r="Z34" s="339">
        <v>90</v>
      </c>
      <c r="AA34" s="337" t="s">
        <v>418</v>
      </c>
      <c r="AB34" s="339">
        <v>219</v>
      </c>
      <c r="AC34" s="339">
        <v>10</v>
      </c>
      <c r="AD34" s="339">
        <v>92</v>
      </c>
      <c r="AE34" s="339">
        <v>236</v>
      </c>
      <c r="AF34" s="339">
        <v>50</v>
      </c>
      <c r="AG34" s="339">
        <v>31</v>
      </c>
      <c r="AH34" s="339">
        <v>183</v>
      </c>
      <c r="AI34" s="339">
        <v>21</v>
      </c>
      <c r="AJ34" s="339">
        <v>29</v>
      </c>
      <c r="AK34" s="339">
        <v>12</v>
      </c>
      <c r="AL34" s="339">
        <v>31</v>
      </c>
      <c r="AM34" s="339">
        <v>17</v>
      </c>
      <c r="AN34" s="337" t="s">
        <v>418</v>
      </c>
      <c r="AO34" s="339">
        <v>43</v>
      </c>
      <c r="AP34" s="339">
        <v>12</v>
      </c>
      <c r="AQ34" s="339">
        <v>40</v>
      </c>
      <c r="AR34" s="339">
        <v>69</v>
      </c>
      <c r="AS34" s="339">
        <v>150</v>
      </c>
      <c r="AT34" s="339">
        <v>65</v>
      </c>
      <c r="AU34" s="339">
        <v>14</v>
      </c>
      <c r="AV34" s="340">
        <v>0</v>
      </c>
      <c r="AW34" s="339">
        <v>21</v>
      </c>
      <c r="AX34" s="339">
        <v>22</v>
      </c>
      <c r="AY34" s="339">
        <v>16</v>
      </c>
      <c r="AZ34" s="339">
        <v>10</v>
      </c>
      <c r="BA34" s="343" t="s">
        <v>418</v>
      </c>
      <c r="BB34" s="339">
        <v>12</v>
      </c>
      <c r="BC34" s="339">
        <v>22</v>
      </c>
      <c r="BD34" s="339">
        <v>23</v>
      </c>
      <c r="BE34" s="339">
        <v>32</v>
      </c>
      <c r="BF34" s="339">
        <v>21</v>
      </c>
      <c r="BG34" s="339">
        <v>36</v>
      </c>
      <c r="BH34" s="339">
        <v>58</v>
      </c>
      <c r="BI34" s="339">
        <v>37</v>
      </c>
      <c r="BJ34" s="700">
        <v>6</v>
      </c>
      <c r="BK34" s="352">
        <f t="shared" si="19"/>
        <v>247</v>
      </c>
      <c r="BL34" s="400"/>
      <c r="BM34" s="401"/>
      <c r="BN34" s="337" t="s">
        <v>418</v>
      </c>
      <c r="BO34" s="339">
        <v>63</v>
      </c>
      <c r="BP34" s="339">
        <v>8</v>
      </c>
      <c r="BQ34" s="339">
        <v>72</v>
      </c>
      <c r="BR34" s="339">
        <v>20</v>
      </c>
      <c r="BS34" s="339">
        <v>25</v>
      </c>
      <c r="BT34" s="339">
        <v>31</v>
      </c>
      <c r="BU34" s="339">
        <v>46</v>
      </c>
      <c r="BV34" s="339">
        <v>65</v>
      </c>
      <c r="BW34" s="339">
        <v>12</v>
      </c>
      <c r="BX34" s="339">
        <v>28</v>
      </c>
      <c r="BY34" s="339">
        <v>29</v>
      </c>
      <c r="BZ34" s="339">
        <v>31</v>
      </c>
      <c r="CA34" s="337" t="s">
        <v>418</v>
      </c>
      <c r="CB34" s="340">
        <v>1</v>
      </c>
      <c r="CC34" s="339">
        <v>25</v>
      </c>
      <c r="CD34" s="339">
        <v>18</v>
      </c>
      <c r="CE34" s="339">
        <v>41</v>
      </c>
      <c r="CF34" s="339">
        <v>30</v>
      </c>
      <c r="CG34" s="339">
        <v>40</v>
      </c>
      <c r="CH34" s="339">
        <v>7</v>
      </c>
      <c r="CI34" s="339">
        <v>66</v>
      </c>
      <c r="CJ34" s="339">
        <v>17</v>
      </c>
      <c r="CK34" s="339">
        <v>48</v>
      </c>
      <c r="CL34" s="339">
        <v>24</v>
      </c>
      <c r="CM34" s="339">
        <v>21</v>
      </c>
      <c r="CN34" s="337" t="s">
        <v>418</v>
      </c>
      <c r="CO34" s="339">
        <v>13</v>
      </c>
      <c r="CP34" s="339">
        <v>37</v>
      </c>
      <c r="CQ34" s="339">
        <v>35</v>
      </c>
      <c r="CR34" s="339">
        <v>28</v>
      </c>
      <c r="CS34" s="339">
        <v>6</v>
      </c>
      <c r="CT34" s="339">
        <v>11</v>
      </c>
      <c r="CU34" s="339">
        <v>30</v>
      </c>
      <c r="CV34" s="700">
        <v>62</v>
      </c>
      <c r="CW34" s="347">
        <f t="shared" si="5"/>
        <v>1037</v>
      </c>
      <c r="CX34" s="350"/>
      <c r="CY34" s="351"/>
      <c r="CZ34" s="351"/>
      <c r="DA34" s="337" t="s">
        <v>418</v>
      </c>
      <c r="DB34" s="339">
        <v>9</v>
      </c>
      <c r="DC34" s="340">
        <v>0</v>
      </c>
      <c r="DD34" s="339">
        <v>5</v>
      </c>
      <c r="DE34" s="339">
        <v>25</v>
      </c>
      <c r="DF34" s="339">
        <v>6</v>
      </c>
      <c r="DG34" s="339">
        <v>19</v>
      </c>
      <c r="DH34" s="339">
        <v>4</v>
      </c>
      <c r="DI34" s="700">
        <v>10</v>
      </c>
      <c r="DJ34" s="352">
        <f t="shared" si="11"/>
        <v>78</v>
      </c>
      <c r="DK34" s="400"/>
      <c r="DL34" s="344"/>
      <c r="DM34" s="403"/>
      <c r="DN34" s="337" t="s">
        <v>418</v>
      </c>
      <c r="DO34" s="339">
        <v>11</v>
      </c>
      <c r="DP34" s="700">
        <v>1</v>
      </c>
      <c r="DQ34" s="352">
        <f t="shared" si="6"/>
        <v>184</v>
      </c>
      <c r="DR34" s="348"/>
      <c r="DS34" s="348"/>
      <c r="DT34" s="349"/>
      <c r="DU34" s="349"/>
      <c r="DV34" s="349"/>
      <c r="DW34" s="349"/>
      <c r="DX34" s="349"/>
      <c r="DY34" s="349"/>
      <c r="DZ34" s="349"/>
      <c r="EA34" s="337" t="s">
        <v>418</v>
      </c>
      <c r="EB34" s="404">
        <f t="shared" si="16"/>
        <v>6045</v>
      </c>
      <c r="EC34" s="364">
        <f t="shared" si="7"/>
        <v>1816</v>
      </c>
      <c r="ED34" s="404">
        <f t="shared" si="12"/>
        <v>247</v>
      </c>
      <c r="EE34" s="404">
        <f t="shared" si="8"/>
        <v>1483</v>
      </c>
      <c r="EF34" s="406">
        <f t="shared" si="13"/>
        <v>1037</v>
      </c>
      <c r="EG34" s="406">
        <f t="shared" si="9"/>
        <v>65</v>
      </c>
      <c r="EH34" s="364">
        <f t="shared" si="14"/>
        <v>78</v>
      </c>
      <c r="EI34" s="364">
        <f t="shared" si="15"/>
        <v>184</v>
      </c>
      <c r="EJ34" s="707">
        <f t="shared" si="10"/>
        <v>303</v>
      </c>
      <c r="EK34" s="347">
        <f t="shared" si="17"/>
        <v>11258</v>
      </c>
      <c r="EL34" s="345"/>
    </row>
    <row r="35" spans="1:142" s="279" customFormat="1" ht="16.399999999999999" customHeight="1">
      <c r="A35" s="337" t="s">
        <v>396</v>
      </c>
      <c r="B35" s="338">
        <v>25</v>
      </c>
      <c r="C35" s="338">
        <v>78</v>
      </c>
      <c r="D35" s="338">
        <v>75</v>
      </c>
      <c r="E35" s="338">
        <v>211</v>
      </c>
      <c r="F35" s="338">
        <v>148</v>
      </c>
      <c r="G35" s="338">
        <v>102</v>
      </c>
      <c r="H35" s="338">
        <v>1658</v>
      </c>
      <c r="I35" s="338">
        <v>229</v>
      </c>
      <c r="J35" s="338">
        <v>618</v>
      </c>
      <c r="K35" s="339">
        <v>74</v>
      </c>
      <c r="L35" s="339">
        <v>10</v>
      </c>
      <c r="M35" s="339">
        <v>652</v>
      </c>
      <c r="N35" s="337" t="s">
        <v>396</v>
      </c>
      <c r="O35" s="339">
        <v>156</v>
      </c>
      <c r="P35" s="339">
        <v>89</v>
      </c>
      <c r="Q35" s="339">
        <v>35</v>
      </c>
      <c r="R35" s="340">
        <v>0</v>
      </c>
      <c r="S35" s="339">
        <v>38</v>
      </c>
      <c r="T35" s="339">
        <v>26</v>
      </c>
      <c r="U35" s="339">
        <v>6</v>
      </c>
      <c r="V35" s="339">
        <v>43</v>
      </c>
      <c r="W35" s="339">
        <v>117</v>
      </c>
      <c r="X35" s="339">
        <v>67</v>
      </c>
      <c r="Y35" s="340">
        <v>0</v>
      </c>
      <c r="Z35" s="339">
        <v>75</v>
      </c>
      <c r="AA35" s="337" t="s">
        <v>396</v>
      </c>
      <c r="AB35" s="339">
        <v>297</v>
      </c>
      <c r="AC35" s="339">
        <v>15</v>
      </c>
      <c r="AD35" s="339">
        <v>134</v>
      </c>
      <c r="AE35" s="339">
        <v>219</v>
      </c>
      <c r="AF35" s="339">
        <v>36</v>
      </c>
      <c r="AG35" s="339">
        <v>31</v>
      </c>
      <c r="AH35" s="339">
        <v>175</v>
      </c>
      <c r="AI35" s="339">
        <v>31</v>
      </c>
      <c r="AJ35" s="339">
        <v>37</v>
      </c>
      <c r="AK35" s="339">
        <v>20</v>
      </c>
      <c r="AL35" s="339">
        <v>51</v>
      </c>
      <c r="AM35" s="339">
        <v>24</v>
      </c>
      <c r="AN35" s="337" t="s">
        <v>396</v>
      </c>
      <c r="AO35" s="339">
        <v>53</v>
      </c>
      <c r="AP35" s="339">
        <v>25</v>
      </c>
      <c r="AQ35" s="339">
        <v>38</v>
      </c>
      <c r="AR35" s="339">
        <v>48</v>
      </c>
      <c r="AS35" s="339">
        <v>119</v>
      </c>
      <c r="AT35" s="339">
        <v>75</v>
      </c>
      <c r="AU35" s="339">
        <v>11</v>
      </c>
      <c r="AV35" s="340">
        <v>0</v>
      </c>
      <c r="AW35" s="339">
        <v>18</v>
      </c>
      <c r="AX35" s="339">
        <v>57</v>
      </c>
      <c r="AY35" s="339">
        <v>17</v>
      </c>
      <c r="AZ35" s="339">
        <v>14</v>
      </c>
      <c r="BA35" s="343" t="s">
        <v>396</v>
      </c>
      <c r="BB35" s="339">
        <v>7</v>
      </c>
      <c r="BC35" s="339">
        <v>27</v>
      </c>
      <c r="BD35" s="339">
        <v>22</v>
      </c>
      <c r="BE35" s="339">
        <v>26</v>
      </c>
      <c r="BF35" s="339">
        <v>32</v>
      </c>
      <c r="BG35" s="339">
        <v>41</v>
      </c>
      <c r="BH35" s="339">
        <v>39</v>
      </c>
      <c r="BI35" s="339">
        <v>40</v>
      </c>
      <c r="BJ35" s="700">
        <v>1</v>
      </c>
      <c r="BK35" s="352">
        <f t="shared" si="19"/>
        <v>235</v>
      </c>
      <c r="BL35" s="400"/>
      <c r="BM35" s="401"/>
      <c r="BN35" s="337" t="s">
        <v>396</v>
      </c>
      <c r="BO35" s="339">
        <v>43</v>
      </c>
      <c r="BP35" s="339">
        <v>4</v>
      </c>
      <c r="BQ35" s="339">
        <v>139</v>
      </c>
      <c r="BR35" s="339">
        <v>20</v>
      </c>
      <c r="BS35" s="339">
        <v>20</v>
      </c>
      <c r="BT35" s="339">
        <v>28</v>
      </c>
      <c r="BU35" s="339">
        <v>83</v>
      </c>
      <c r="BV35" s="339">
        <v>71</v>
      </c>
      <c r="BW35" s="339">
        <v>15</v>
      </c>
      <c r="BX35" s="339">
        <v>31</v>
      </c>
      <c r="BY35" s="339">
        <v>14</v>
      </c>
      <c r="BZ35" s="339">
        <v>22</v>
      </c>
      <c r="CA35" s="337" t="s">
        <v>396</v>
      </c>
      <c r="CB35" s="339">
        <v>0</v>
      </c>
      <c r="CC35" s="339">
        <v>55</v>
      </c>
      <c r="CD35" s="339">
        <v>24</v>
      </c>
      <c r="CE35" s="339">
        <v>44</v>
      </c>
      <c r="CF35" s="339">
        <v>33</v>
      </c>
      <c r="CG35" s="339">
        <v>65</v>
      </c>
      <c r="CH35" s="339">
        <v>28</v>
      </c>
      <c r="CI35" s="339">
        <v>45</v>
      </c>
      <c r="CJ35" s="339">
        <v>18</v>
      </c>
      <c r="CK35" s="339">
        <v>55</v>
      </c>
      <c r="CL35" s="339">
        <v>31</v>
      </c>
      <c r="CM35" s="339">
        <v>31</v>
      </c>
      <c r="CN35" s="337" t="s">
        <v>396</v>
      </c>
      <c r="CO35" s="339">
        <v>14</v>
      </c>
      <c r="CP35" s="339">
        <v>42</v>
      </c>
      <c r="CQ35" s="339">
        <v>33</v>
      </c>
      <c r="CR35" s="339">
        <v>36</v>
      </c>
      <c r="CS35" s="339">
        <v>12</v>
      </c>
      <c r="CT35" s="339">
        <v>13</v>
      </c>
      <c r="CU35" s="339">
        <v>32</v>
      </c>
      <c r="CV35" s="700">
        <v>52</v>
      </c>
      <c r="CW35" s="347">
        <f t="shared" si="5"/>
        <v>1139</v>
      </c>
      <c r="CX35" s="350"/>
      <c r="CY35" s="351"/>
      <c r="CZ35" s="351"/>
      <c r="DA35" s="337" t="s">
        <v>396</v>
      </c>
      <c r="DB35" s="339">
        <v>8</v>
      </c>
      <c r="DC35" s="339">
        <v>2</v>
      </c>
      <c r="DD35" s="339">
        <v>10</v>
      </c>
      <c r="DE35" s="339">
        <v>29</v>
      </c>
      <c r="DF35" s="339">
        <v>15</v>
      </c>
      <c r="DG35" s="339">
        <v>23</v>
      </c>
      <c r="DH35" s="339">
        <v>14</v>
      </c>
      <c r="DI35" s="700">
        <v>16</v>
      </c>
      <c r="DJ35" s="352">
        <f t="shared" si="11"/>
        <v>117</v>
      </c>
      <c r="DK35" s="400"/>
      <c r="DL35" s="344"/>
      <c r="DM35" s="403"/>
      <c r="DN35" s="337" t="s">
        <v>396</v>
      </c>
      <c r="DO35" s="339">
        <v>10</v>
      </c>
      <c r="DP35" s="703">
        <v>0</v>
      </c>
      <c r="DQ35" s="352">
        <f t="shared" si="6"/>
        <v>208</v>
      </c>
      <c r="DR35" s="348"/>
      <c r="DS35" s="348"/>
      <c r="DT35" s="349"/>
      <c r="DU35" s="349"/>
      <c r="DV35" s="349"/>
      <c r="DW35" s="349"/>
      <c r="DX35" s="349"/>
      <c r="DY35" s="349"/>
      <c r="DZ35" s="349"/>
      <c r="EA35" s="337" t="s">
        <v>396</v>
      </c>
      <c r="EB35" s="404">
        <f t="shared" si="16"/>
        <v>6185</v>
      </c>
      <c r="EC35" s="364">
        <f t="shared" si="7"/>
        <v>1955</v>
      </c>
      <c r="ED35" s="404">
        <f t="shared" si="12"/>
        <v>235</v>
      </c>
      <c r="EE35" s="404">
        <f t="shared" si="8"/>
        <v>1648</v>
      </c>
      <c r="EF35" s="406">
        <f t="shared" si="13"/>
        <v>1139</v>
      </c>
      <c r="EG35" s="406">
        <f t="shared" si="9"/>
        <v>86</v>
      </c>
      <c r="EH35" s="364">
        <f t="shared" si="14"/>
        <v>117</v>
      </c>
      <c r="EI35" s="364">
        <f t="shared" si="15"/>
        <v>208</v>
      </c>
      <c r="EJ35" s="707">
        <f t="shared" si="10"/>
        <v>375</v>
      </c>
      <c r="EK35" s="347">
        <f t="shared" si="17"/>
        <v>11948</v>
      </c>
      <c r="EL35" s="345"/>
    </row>
    <row r="36" spans="1:142" s="279" customFormat="1" ht="16.399999999999999" customHeight="1">
      <c r="A36" s="337" t="s">
        <v>399</v>
      </c>
      <c r="B36" s="338">
        <v>20</v>
      </c>
      <c r="C36" s="338">
        <v>101</v>
      </c>
      <c r="D36" s="338">
        <v>107</v>
      </c>
      <c r="E36" s="338">
        <v>195</v>
      </c>
      <c r="F36" s="338">
        <v>192</v>
      </c>
      <c r="G36" s="338">
        <v>119</v>
      </c>
      <c r="H36" s="338">
        <v>1723</v>
      </c>
      <c r="I36" s="338">
        <v>221</v>
      </c>
      <c r="J36" s="338">
        <v>621</v>
      </c>
      <c r="K36" s="339">
        <v>89</v>
      </c>
      <c r="L36" s="339">
        <v>18</v>
      </c>
      <c r="M36" s="339">
        <v>555</v>
      </c>
      <c r="N36" s="337" t="s">
        <v>399</v>
      </c>
      <c r="O36" s="339">
        <v>185</v>
      </c>
      <c r="P36" s="339">
        <v>94</v>
      </c>
      <c r="Q36" s="339">
        <v>88</v>
      </c>
      <c r="R36" s="340">
        <v>0</v>
      </c>
      <c r="S36" s="339">
        <v>29</v>
      </c>
      <c r="T36" s="339">
        <v>21</v>
      </c>
      <c r="U36" s="339">
        <v>2</v>
      </c>
      <c r="V36" s="339">
        <v>55</v>
      </c>
      <c r="W36" s="339">
        <v>114</v>
      </c>
      <c r="X36" s="339">
        <v>81</v>
      </c>
      <c r="Y36" s="340">
        <v>0</v>
      </c>
      <c r="Z36" s="339">
        <v>61</v>
      </c>
      <c r="AA36" s="337" t="s">
        <v>399</v>
      </c>
      <c r="AB36" s="339">
        <v>237</v>
      </c>
      <c r="AC36" s="339">
        <v>17</v>
      </c>
      <c r="AD36" s="339">
        <v>111</v>
      </c>
      <c r="AE36" s="339">
        <v>206</v>
      </c>
      <c r="AF36" s="339">
        <v>27</v>
      </c>
      <c r="AG36" s="339">
        <v>55</v>
      </c>
      <c r="AH36" s="339">
        <v>180</v>
      </c>
      <c r="AI36" s="339">
        <v>25</v>
      </c>
      <c r="AJ36" s="339">
        <v>37</v>
      </c>
      <c r="AK36" s="339">
        <v>17</v>
      </c>
      <c r="AL36" s="339">
        <v>56</v>
      </c>
      <c r="AM36" s="339">
        <v>17</v>
      </c>
      <c r="AN36" s="337" t="s">
        <v>399</v>
      </c>
      <c r="AO36" s="339">
        <v>62</v>
      </c>
      <c r="AP36" s="339">
        <v>26</v>
      </c>
      <c r="AQ36" s="339">
        <v>41</v>
      </c>
      <c r="AR36" s="339">
        <v>44</v>
      </c>
      <c r="AS36" s="339">
        <v>87</v>
      </c>
      <c r="AT36" s="339">
        <v>60</v>
      </c>
      <c r="AU36" s="339">
        <v>12</v>
      </c>
      <c r="AV36" s="340">
        <v>0</v>
      </c>
      <c r="AW36" s="339">
        <v>30</v>
      </c>
      <c r="AX36" s="339">
        <v>32</v>
      </c>
      <c r="AY36" s="339">
        <v>11</v>
      </c>
      <c r="AZ36" s="339">
        <v>8</v>
      </c>
      <c r="BA36" s="343" t="s">
        <v>399</v>
      </c>
      <c r="BB36" s="339">
        <v>17</v>
      </c>
      <c r="BC36" s="339">
        <v>33</v>
      </c>
      <c r="BD36" s="339">
        <v>32</v>
      </c>
      <c r="BE36" s="339">
        <v>36</v>
      </c>
      <c r="BF36" s="339">
        <v>39</v>
      </c>
      <c r="BG36" s="339">
        <v>64</v>
      </c>
      <c r="BH36" s="339">
        <v>70</v>
      </c>
      <c r="BI36" s="339">
        <v>55</v>
      </c>
      <c r="BJ36" s="700">
        <v>1</v>
      </c>
      <c r="BK36" s="352">
        <f t="shared" si="19"/>
        <v>347</v>
      </c>
      <c r="BL36" s="400"/>
      <c r="BM36" s="401"/>
      <c r="BN36" s="337" t="s">
        <v>399</v>
      </c>
      <c r="BO36" s="339">
        <v>36</v>
      </c>
      <c r="BP36" s="339">
        <v>13</v>
      </c>
      <c r="BQ36" s="339">
        <v>175</v>
      </c>
      <c r="BR36" s="339">
        <v>16</v>
      </c>
      <c r="BS36" s="339">
        <v>10</v>
      </c>
      <c r="BT36" s="339">
        <v>15</v>
      </c>
      <c r="BU36" s="339">
        <v>79</v>
      </c>
      <c r="BV36" s="339">
        <v>65</v>
      </c>
      <c r="BW36" s="339">
        <v>14</v>
      </c>
      <c r="BX36" s="339">
        <v>12</v>
      </c>
      <c r="BY36" s="339">
        <v>13</v>
      </c>
      <c r="BZ36" s="339">
        <v>32</v>
      </c>
      <c r="CA36" s="337" t="s">
        <v>399</v>
      </c>
      <c r="CB36" s="340">
        <v>1</v>
      </c>
      <c r="CC36" s="339">
        <v>36</v>
      </c>
      <c r="CD36" s="339">
        <v>28</v>
      </c>
      <c r="CE36" s="339">
        <v>57</v>
      </c>
      <c r="CF36" s="339">
        <v>39</v>
      </c>
      <c r="CG36" s="339">
        <v>53</v>
      </c>
      <c r="CH36" s="339">
        <v>70</v>
      </c>
      <c r="CI36" s="339">
        <v>43</v>
      </c>
      <c r="CJ36" s="339">
        <v>20</v>
      </c>
      <c r="CK36" s="339">
        <v>60</v>
      </c>
      <c r="CL36" s="339">
        <v>29</v>
      </c>
      <c r="CM36" s="339">
        <v>30</v>
      </c>
      <c r="CN36" s="337" t="s">
        <v>399</v>
      </c>
      <c r="CO36" s="339">
        <v>11</v>
      </c>
      <c r="CP36" s="339">
        <v>36</v>
      </c>
      <c r="CQ36" s="339">
        <v>14</v>
      </c>
      <c r="CR36" s="339">
        <v>26</v>
      </c>
      <c r="CS36" s="339">
        <v>18</v>
      </c>
      <c r="CT36" s="339">
        <v>13</v>
      </c>
      <c r="CU36" s="339">
        <v>28</v>
      </c>
      <c r="CV36" s="700">
        <v>55</v>
      </c>
      <c r="CW36" s="347">
        <f t="shared" si="5"/>
        <v>1240</v>
      </c>
      <c r="CX36" s="350"/>
      <c r="CY36" s="351"/>
      <c r="CZ36" s="351"/>
      <c r="DA36" s="337" t="s">
        <v>399</v>
      </c>
      <c r="DB36" s="339">
        <v>18</v>
      </c>
      <c r="DC36" s="339">
        <v>0</v>
      </c>
      <c r="DD36" s="339">
        <v>10</v>
      </c>
      <c r="DE36" s="339">
        <v>29</v>
      </c>
      <c r="DF36" s="339">
        <v>6</v>
      </c>
      <c r="DG36" s="339">
        <v>23</v>
      </c>
      <c r="DH36" s="339">
        <v>12</v>
      </c>
      <c r="DI36" s="700">
        <v>28</v>
      </c>
      <c r="DJ36" s="352">
        <f t="shared" si="11"/>
        <v>126</v>
      </c>
      <c r="DK36" s="400"/>
      <c r="DL36" s="344"/>
      <c r="DM36" s="403"/>
      <c r="DN36" s="337" t="s">
        <v>399</v>
      </c>
      <c r="DO36" s="339">
        <v>11</v>
      </c>
      <c r="DP36" s="703">
        <v>0</v>
      </c>
      <c r="DQ36" s="352">
        <f t="shared" si="6"/>
        <v>298</v>
      </c>
      <c r="DR36" s="348"/>
      <c r="DS36" s="348"/>
      <c r="DT36" s="349"/>
      <c r="DU36" s="349"/>
      <c r="DV36" s="349"/>
      <c r="DW36" s="349"/>
      <c r="DX36" s="349"/>
      <c r="DY36" s="349"/>
      <c r="DZ36" s="349"/>
      <c r="EA36" s="337" t="s">
        <v>399</v>
      </c>
      <c r="EB36" s="404">
        <f t="shared" si="16"/>
        <v>6535</v>
      </c>
      <c r="EC36" s="364">
        <f t="shared" si="7"/>
        <v>1911</v>
      </c>
      <c r="ED36" s="404">
        <f t="shared" si="12"/>
        <v>347</v>
      </c>
      <c r="EE36" s="404">
        <f t="shared" si="8"/>
        <v>1771</v>
      </c>
      <c r="EF36" s="406">
        <f t="shared" si="13"/>
        <v>1240</v>
      </c>
      <c r="EG36" s="406">
        <f t="shared" si="9"/>
        <v>109</v>
      </c>
      <c r="EH36" s="364">
        <f t="shared" si="14"/>
        <v>126</v>
      </c>
      <c r="EI36" s="364">
        <f t="shared" si="15"/>
        <v>298</v>
      </c>
      <c r="EJ36" s="707">
        <f t="shared" si="10"/>
        <v>442</v>
      </c>
      <c r="EK36" s="347">
        <f t="shared" si="17"/>
        <v>12779</v>
      </c>
      <c r="EL36" s="345"/>
    </row>
    <row r="37" spans="1:142" s="279" customFormat="1" ht="16.399999999999999" customHeight="1">
      <c r="A37" s="337" t="s">
        <v>402</v>
      </c>
      <c r="B37" s="338">
        <v>21</v>
      </c>
      <c r="C37" s="338">
        <v>140</v>
      </c>
      <c r="D37" s="338">
        <v>101</v>
      </c>
      <c r="E37" s="338">
        <v>217</v>
      </c>
      <c r="F37" s="338">
        <v>214</v>
      </c>
      <c r="G37" s="338">
        <v>159</v>
      </c>
      <c r="H37" s="338">
        <v>1627</v>
      </c>
      <c r="I37" s="338">
        <v>251</v>
      </c>
      <c r="J37" s="338">
        <v>551</v>
      </c>
      <c r="K37" s="339">
        <v>103</v>
      </c>
      <c r="L37" s="339">
        <v>21</v>
      </c>
      <c r="M37" s="339">
        <v>614</v>
      </c>
      <c r="N37" s="337" t="s">
        <v>402</v>
      </c>
      <c r="O37" s="339">
        <v>183</v>
      </c>
      <c r="P37" s="339">
        <v>114</v>
      </c>
      <c r="Q37" s="339">
        <v>164</v>
      </c>
      <c r="R37" s="340">
        <v>0</v>
      </c>
      <c r="S37" s="339">
        <v>25</v>
      </c>
      <c r="T37" s="339">
        <v>11</v>
      </c>
      <c r="U37" s="340">
        <v>3</v>
      </c>
      <c r="V37" s="339">
        <v>51</v>
      </c>
      <c r="W37" s="339">
        <v>165</v>
      </c>
      <c r="X37" s="339">
        <v>104</v>
      </c>
      <c r="Y37" s="340">
        <v>0</v>
      </c>
      <c r="Z37" s="339">
        <v>81</v>
      </c>
      <c r="AA37" s="337" t="s">
        <v>402</v>
      </c>
      <c r="AB37" s="339">
        <v>248</v>
      </c>
      <c r="AC37" s="339">
        <v>23</v>
      </c>
      <c r="AD37" s="339">
        <v>159</v>
      </c>
      <c r="AE37" s="339">
        <v>265</v>
      </c>
      <c r="AF37" s="339">
        <v>32</v>
      </c>
      <c r="AG37" s="339">
        <v>54</v>
      </c>
      <c r="AH37" s="339">
        <v>212</v>
      </c>
      <c r="AI37" s="339">
        <v>45</v>
      </c>
      <c r="AJ37" s="339">
        <v>37</v>
      </c>
      <c r="AK37" s="339">
        <v>27</v>
      </c>
      <c r="AL37" s="339">
        <v>84</v>
      </c>
      <c r="AM37" s="339">
        <v>34</v>
      </c>
      <c r="AN37" s="337" t="s">
        <v>402</v>
      </c>
      <c r="AO37" s="339">
        <v>26</v>
      </c>
      <c r="AP37" s="339">
        <v>34</v>
      </c>
      <c r="AQ37" s="339">
        <v>63</v>
      </c>
      <c r="AR37" s="339">
        <v>43</v>
      </c>
      <c r="AS37" s="339">
        <v>70</v>
      </c>
      <c r="AT37" s="339">
        <v>53</v>
      </c>
      <c r="AU37" s="339">
        <v>17</v>
      </c>
      <c r="AV37" s="340">
        <v>0</v>
      </c>
      <c r="AW37" s="339">
        <v>23</v>
      </c>
      <c r="AX37" s="339">
        <v>64</v>
      </c>
      <c r="AY37" s="339">
        <v>22</v>
      </c>
      <c r="AZ37" s="339">
        <v>11</v>
      </c>
      <c r="BA37" s="343" t="s">
        <v>402</v>
      </c>
      <c r="BB37" s="339">
        <v>15</v>
      </c>
      <c r="BC37" s="339">
        <v>30</v>
      </c>
      <c r="BD37" s="339">
        <v>45</v>
      </c>
      <c r="BE37" s="339">
        <v>56</v>
      </c>
      <c r="BF37" s="339">
        <v>52</v>
      </c>
      <c r="BG37" s="339">
        <v>66</v>
      </c>
      <c r="BH37" s="339">
        <v>63</v>
      </c>
      <c r="BI37" s="339">
        <v>53</v>
      </c>
      <c r="BJ37" s="700">
        <v>0</v>
      </c>
      <c r="BK37" s="352">
        <f t="shared" si="19"/>
        <v>380</v>
      </c>
      <c r="BL37" s="400"/>
      <c r="BM37" s="401"/>
      <c r="BN37" s="337" t="s">
        <v>402</v>
      </c>
      <c r="BO37" s="339">
        <v>42</v>
      </c>
      <c r="BP37" s="339">
        <v>16</v>
      </c>
      <c r="BQ37" s="339">
        <v>145</v>
      </c>
      <c r="BR37" s="339">
        <v>14</v>
      </c>
      <c r="BS37" s="339">
        <v>21</v>
      </c>
      <c r="BT37" s="339">
        <v>19</v>
      </c>
      <c r="BU37" s="339">
        <v>84</v>
      </c>
      <c r="BV37" s="339">
        <v>83</v>
      </c>
      <c r="BW37" s="339">
        <v>31</v>
      </c>
      <c r="BX37" s="339">
        <v>22</v>
      </c>
      <c r="BY37" s="339">
        <v>63</v>
      </c>
      <c r="BZ37" s="339">
        <v>64</v>
      </c>
      <c r="CA37" s="337" t="s">
        <v>402</v>
      </c>
      <c r="CB37" s="340">
        <v>0</v>
      </c>
      <c r="CC37" s="339">
        <v>28</v>
      </c>
      <c r="CD37" s="339">
        <v>23</v>
      </c>
      <c r="CE37" s="339">
        <v>64</v>
      </c>
      <c r="CF37" s="339">
        <v>30</v>
      </c>
      <c r="CG37" s="339">
        <v>51</v>
      </c>
      <c r="CH37" s="339">
        <v>89</v>
      </c>
      <c r="CI37" s="339">
        <v>39</v>
      </c>
      <c r="CJ37" s="339">
        <v>40</v>
      </c>
      <c r="CK37" s="339">
        <v>81</v>
      </c>
      <c r="CL37" s="339">
        <v>27</v>
      </c>
      <c r="CM37" s="339">
        <v>42</v>
      </c>
      <c r="CN37" s="337" t="s">
        <v>402</v>
      </c>
      <c r="CO37" s="339">
        <v>13</v>
      </c>
      <c r="CP37" s="339">
        <v>51</v>
      </c>
      <c r="CQ37" s="339">
        <v>40</v>
      </c>
      <c r="CR37" s="339">
        <v>35</v>
      </c>
      <c r="CS37" s="339">
        <v>23</v>
      </c>
      <c r="CT37" s="339">
        <v>17</v>
      </c>
      <c r="CU37" s="339">
        <v>51</v>
      </c>
      <c r="CV37" s="700">
        <v>56</v>
      </c>
      <c r="CW37" s="347">
        <f t="shared" si="5"/>
        <v>1543</v>
      </c>
      <c r="CX37" s="350"/>
      <c r="CY37" s="351"/>
      <c r="CZ37" s="351"/>
      <c r="DA37" s="337" t="s">
        <v>402</v>
      </c>
      <c r="DB37" s="339">
        <v>17</v>
      </c>
      <c r="DC37" s="339">
        <v>5</v>
      </c>
      <c r="DD37" s="339">
        <v>12</v>
      </c>
      <c r="DE37" s="339">
        <v>39</v>
      </c>
      <c r="DF37" s="339">
        <v>8</v>
      </c>
      <c r="DG37" s="339">
        <v>32</v>
      </c>
      <c r="DH37" s="339">
        <v>4</v>
      </c>
      <c r="DI37" s="700">
        <v>19</v>
      </c>
      <c r="DJ37" s="352">
        <f t="shared" si="11"/>
        <v>136</v>
      </c>
      <c r="DK37" s="400"/>
      <c r="DL37" s="344"/>
      <c r="DM37" s="403"/>
      <c r="DN37" s="337" t="s">
        <v>402</v>
      </c>
      <c r="DO37" s="339">
        <v>11</v>
      </c>
      <c r="DP37" s="703">
        <v>0</v>
      </c>
      <c r="DQ37" s="352">
        <f t="shared" si="6"/>
        <v>342</v>
      </c>
      <c r="DR37" s="348"/>
      <c r="DS37" s="348"/>
      <c r="DT37" s="349"/>
      <c r="DU37" s="349"/>
      <c r="DV37" s="349"/>
      <c r="DW37" s="349"/>
      <c r="DX37" s="349"/>
      <c r="DY37" s="349"/>
      <c r="DZ37" s="349"/>
      <c r="EA37" s="337" t="s">
        <v>402</v>
      </c>
      <c r="EB37" s="404">
        <f t="shared" si="16"/>
        <v>7155</v>
      </c>
      <c r="EC37" s="364">
        <f t="shared" si="7"/>
        <v>2339</v>
      </c>
      <c r="ED37" s="404">
        <f t="shared" si="12"/>
        <v>380</v>
      </c>
      <c r="EE37" s="404">
        <f t="shared" si="8"/>
        <v>2149</v>
      </c>
      <c r="EF37" s="406">
        <f t="shared" si="13"/>
        <v>1543</v>
      </c>
      <c r="EG37" s="406">
        <f t="shared" si="9"/>
        <v>145</v>
      </c>
      <c r="EH37" s="364">
        <f t="shared" si="14"/>
        <v>136</v>
      </c>
      <c r="EI37" s="364">
        <f t="shared" si="15"/>
        <v>342</v>
      </c>
      <c r="EJ37" s="707">
        <f t="shared" si="10"/>
        <v>580</v>
      </c>
      <c r="EK37" s="347">
        <f t="shared" si="17"/>
        <v>14769</v>
      </c>
      <c r="EL37" s="345"/>
    </row>
    <row r="38" spans="1:142" s="279" customFormat="1" ht="16.399999999999999" customHeight="1">
      <c r="A38" s="337" t="s">
        <v>405</v>
      </c>
      <c r="B38" s="338">
        <v>29</v>
      </c>
      <c r="C38" s="338">
        <v>126</v>
      </c>
      <c r="D38" s="338">
        <v>93</v>
      </c>
      <c r="E38" s="338">
        <v>149</v>
      </c>
      <c r="F38" s="338">
        <v>148</v>
      </c>
      <c r="G38" s="338">
        <v>124</v>
      </c>
      <c r="H38" s="338">
        <v>1049</v>
      </c>
      <c r="I38" s="338">
        <v>205</v>
      </c>
      <c r="J38" s="338">
        <v>382</v>
      </c>
      <c r="K38" s="339">
        <v>78</v>
      </c>
      <c r="L38" s="339">
        <v>22</v>
      </c>
      <c r="M38" s="339">
        <v>490</v>
      </c>
      <c r="N38" s="337" t="s">
        <v>405</v>
      </c>
      <c r="O38" s="339">
        <v>160</v>
      </c>
      <c r="P38" s="339">
        <v>112</v>
      </c>
      <c r="Q38" s="339">
        <v>102</v>
      </c>
      <c r="R38" s="340">
        <v>0</v>
      </c>
      <c r="S38" s="339">
        <v>20</v>
      </c>
      <c r="T38" s="339">
        <v>18</v>
      </c>
      <c r="U38" s="339">
        <v>3</v>
      </c>
      <c r="V38" s="339">
        <v>34</v>
      </c>
      <c r="W38" s="339">
        <v>104</v>
      </c>
      <c r="X38" s="339">
        <v>69</v>
      </c>
      <c r="Y38" s="340">
        <v>0</v>
      </c>
      <c r="Z38" s="339">
        <v>67</v>
      </c>
      <c r="AA38" s="337" t="s">
        <v>405</v>
      </c>
      <c r="AB38" s="339">
        <v>152</v>
      </c>
      <c r="AC38" s="339">
        <v>20</v>
      </c>
      <c r="AD38" s="339">
        <v>121</v>
      </c>
      <c r="AE38" s="339">
        <v>261</v>
      </c>
      <c r="AF38" s="339">
        <v>37</v>
      </c>
      <c r="AG38" s="339">
        <v>62</v>
      </c>
      <c r="AH38" s="339">
        <v>123</v>
      </c>
      <c r="AI38" s="339">
        <v>30</v>
      </c>
      <c r="AJ38" s="339">
        <v>41</v>
      </c>
      <c r="AK38" s="339">
        <v>29</v>
      </c>
      <c r="AL38" s="339">
        <v>57</v>
      </c>
      <c r="AM38" s="339">
        <v>30</v>
      </c>
      <c r="AN38" s="337" t="s">
        <v>405</v>
      </c>
      <c r="AO38" s="339">
        <v>22</v>
      </c>
      <c r="AP38" s="339">
        <v>35</v>
      </c>
      <c r="AQ38" s="339">
        <v>52</v>
      </c>
      <c r="AR38" s="339">
        <v>39</v>
      </c>
      <c r="AS38" s="339">
        <v>37</v>
      </c>
      <c r="AT38" s="339">
        <v>34</v>
      </c>
      <c r="AU38" s="339">
        <v>13</v>
      </c>
      <c r="AV38" s="340">
        <v>0</v>
      </c>
      <c r="AW38" s="339">
        <v>15</v>
      </c>
      <c r="AX38" s="339">
        <v>85</v>
      </c>
      <c r="AY38" s="339">
        <v>31</v>
      </c>
      <c r="AZ38" s="339">
        <v>14</v>
      </c>
      <c r="BA38" s="343" t="s">
        <v>405</v>
      </c>
      <c r="BB38" s="339">
        <v>7</v>
      </c>
      <c r="BC38" s="339">
        <v>35</v>
      </c>
      <c r="BD38" s="339">
        <v>32</v>
      </c>
      <c r="BE38" s="339">
        <v>51</v>
      </c>
      <c r="BF38" s="339">
        <v>56</v>
      </c>
      <c r="BG38" s="339">
        <v>73</v>
      </c>
      <c r="BH38" s="339">
        <v>65</v>
      </c>
      <c r="BI38" s="339">
        <v>52</v>
      </c>
      <c r="BJ38" s="703">
        <v>2</v>
      </c>
      <c r="BK38" s="352">
        <f t="shared" si="19"/>
        <v>373</v>
      </c>
      <c r="BL38" s="400"/>
      <c r="BM38" s="401"/>
      <c r="BN38" s="337" t="s">
        <v>405</v>
      </c>
      <c r="BO38" s="339">
        <v>32</v>
      </c>
      <c r="BP38" s="339">
        <v>13</v>
      </c>
      <c r="BQ38" s="339">
        <v>84</v>
      </c>
      <c r="BR38" s="339">
        <v>13</v>
      </c>
      <c r="BS38" s="339">
        <v>17</v>
      </c>
      <c r="BT38" s="339">
        <v>32</v>
      </c>
      <c r="BU38" s="339">
        <v>60</v>
      </c>
      <c r="BV38" s="339">
        <v>57</v>
      </c>
      <c r="BW38" s="339">
        <v>41</v>
      </c>
      <c r="BX38" s="339">
        <v>36</v>
      </c>
      <c r="BY38" s="339">
        <v>106</v>
      </c>
      <c r="BZ38" s="339">
        <v>92</v>
      </c>
      <c r="CA38" s="337" t="s">
        <v>405</v>
      </c>
      <c r="CB38" s="340">
        <v>0</v>
      </c>
      <c r="CC38" s="339">
        <v>30</v>
      </c>
      <c r="CD38" s="339">
        <v>34</v>
      </c>
      <c r="CE38" s="339">
        <v>50</v>
      </c>
      <c r="CF38" s="339">
        <v>45</v>
      </c>
      <c r="CG38" s="339">
        <v>52</v>
      </c>
      <c r="CH38" s="339">
        <v>37</v>
      </c>
      <c r="CI38" s="339">
        <v>43</v>
      </c>
      <c r="CJ38" s="339">
        <v>51</v>
      </c>
      <c r="CK38" s="339">
        <v>88</v>
      </c>
      <c r="CL38" s="339">
        <v>40</v>
      </c>
      <c r="CM38" s="339">
        <v>27</v>
      </c>
      <c r="CN38" s="337" t="s">
        <v>405</v>
      </c>
      <c r="CO38" s="339">
        <v>16</v>
      </c>
      <c r="CP38" s="339">
        <v>59</v>
      </c>
      <c r="CQ38" s="339">
        <v>39</v>
      </c>
      <c r="CR38" s="339">
        <v>31</v>
      </c>
      <c r="CS38" s="339">
        <v>19</v>
      </c>
      <c r="CT38" s="339">
        <v>16</v>
      </c>
      <c r="CU38" s="339">
        <v>44</v>
      </c>
      <c r="CV38" s="700">
        <v>59</v>
      </c>
      <c r="CW38" s="347">
        <f t="shared" si="5"/>
        <v>1514</v>
      </c>
      <c r="CX38" s="350"/>
      <c r="CY38" s="351"/>
      <c r="CZ38" s="351"/>
      <c r="DA38" s="337" t="s">
        <v>405</v>
      </c>
      <c r="DB38" s="339">
        <v>32</v>
      </c>
      <c r="DC38" s="339">
        <v>1</v>
      </c>
      <c r="DD38" s="339">
        <v>10</v>
      </c>
      <c r="DE38" s="339">
        <v>48</v>
      </c>
      <c r="DF38" s="339">
        <v>10</v>
      </c>
      <c r="DG38" s="339">
        <v>53</v>
      </c>
      <c r="DH38" s="339">
        <v>5</v>
      </c>
      <c r="DI38" s="700">
        <v>22</v>
      </c>
      <c r="DJ38" s="352">
        <f t="shared" si="11"/>
        <v>181</v>
      </c>
      <c r="DK38" s="400"/>
      <c r="DL38" s="344"/>
      <c r="DM38" s="403"/>
      <c r="DN38" s="337" t="s">
        <v>405</v>
      </c>
      <c r="DO38" s="339">
        <v>10</v>
      </c>
      <c r="DP38" s="703">
        <v>0</v>
      </c>
      <c r="DQ38" s="352">
        <f t="shared" si="6"/>
        <v>309</v>
      </c>
      <c r="DR38" s="348"/>
      <c r="DS38" s="348"/>
      <c r="DT38" s="349"/>
      <c r="DU38" s="349"/>
      <c r="DV38" s="349"/>
      <c r="DW38" s="349"/>
      <c r="DX38" s="349"/>
      <c r="DY38" s="349"/>
      <c r="DZ38" s="349"/>
      <c r="EA38" s="337" t="s">
        <v>405</v>
      </c>
      <c r="EB38" s="404">
        <f t="shared" si="16"/>
        <v>5416</v>
      </c>
      <c r="EC38" s="364">
        <f t="shared" si="7"/>
        <v>1964</v>
      </c>
      <c r="ED38" s="404">
        <f t="shared" si="12"/>
        <v>373</v>
      </c>
      <c r="EE38" s="404">
        <f t="shared" si="8"/>
        <v>2042</v>
      </c>
      <c r="EF38" s="406">
        <f t="shared" si="13"/>
        <v>1514</v>
      </c>
      <c r="EG38" s="406">
        <f t="shared" si="9"/>
        <v>149</v>
      </c>
      <c r="EH38" s="364">
        <f t="shared" si="14"/>
        <v>181</v>
      </c>
      <c r="EI38" s="364">
        <f t="shared" si="15"/>
        <v>309</v>
      </c>
      <c r="EJ38" s="707">
        <f t="shared" si="10"/>
        <v>579</v>
      </c>
      <c r="EK38" s="347">
        <f t="shared" si="17"/>
        <v>12527</v>
      </c>
      <c r="EL38" s="345"/>
    </row>
    <row r="39" spans="1:142" s="279" customFormat="1" ht="16.399999999999999" customHeight="1">
      <c r="A39" s="337" t="s">
        <v>408</v>
      </c>
      <c r="B39" s="338">
        <v>36</v>
      </c>
      <c r="C39" s="338">
        <v>119</v>
      </c>
      <c r="D39" s="338">
        <v>54</v>
      </c>
      <c r="E39" s="338">
        <v>102</v>
      </c>
      <c r="F39" s="338">
        <v>92</v>
      </c>
      <c r="G39" s="338">
        <v>129</v>
      </c>
      <c r="H39" s="338">
        <v>720</v>
      </c>
      <c r="I39" s="338">
        <v>149</v>
      </c>
      <c r="J39" s="338">
        <v>310</v>
      </c>
      <c r="K39" s="339">
        <v>54</v>
      </c>
      <c r="L39" s="339">
        <v>18</v>
      </c>
      <c r="M39" s="339">
        <v>369</v>
      </c>
      <c r="N39" s="337" t="s">
        <v>408</v>
      </c>
      <c r="O39" s="339">
        <v>100</v>
      </c>
      <c r="P39" s="339">
        <v>75</v>
      </c>
      <c r="Q39" s="339">
        <v>56</v>
      </c>
      <c r="R39" s="340">
        <v>0</v>
      </c>
      <c r="S39" s="339">
        <v>14</v>
      </c>
      <c r="T39" s="339">
        <v>15</v>
      </c>
      <c r="U39" s="339">
        <v>1</v>
      </c>
      <c r="V39" s="339">
        <v>14</v>
      </c>
      <c r="W39" s="339">
        <v>51</v>
      </c>
      <c r="X39" s="339">
        <v>28</v>
      </c>
      <c r="Y39" s="340">
        <v>0</v>
      </c>
      <c r="Z39" s="339">
        <v>69</v>
      </c>
      <c r="AA39" s="337" t="s">
        <v>408</v>
      </c>
      <c r="AB39" s="339">
        <v>141</v>
      </c>
      <c r="AC39" s="339">
        <v>16</v>
      </c>
      <c r="AD39" s="339">
        <v>137</v>
      </c>
      <c r="AE39" s="339">
        <v>174</v>
      </c>
      <c r="AF39" s="339">
        <v>26</v>
      </c>
      <c r="AG39" s="339">
        <v>44</v>
      </c>
      <c r="AH39" s="339">
        <v>90</v>
      </c>
      <c r="AI39" s="339">
        <v>33</v>
      </c>
      <c r="AJ39" s="339">
        <v>24</v>
      </c>
      <c r="AK39" s="339">
        <v>17</v>
      </c>
      <c r="AL39" s="339">
        <v>60</v>
      </c>
      <c r="AM39" s="339">
        <v>28</v>
      </c>
      <c r="AN39" s="337" t="s">
        <v>408</v>
      </c>
      <c r="AO39" s="339">
        <v>7</v>
      </c>
      <c r="AP39" s="339">
        <v>24</v>
      </c>
      <c r="AQ39" s="339">
        <v>33</v>
      </c>
      <c r="AR39" s="339">
        <v>26</v>
      </c>
      <c r="AS39" s="339">
        <v>33</v>
      </c>
      <c r="AT39" s="339">
        <v>25</v>
      </c>
      <c r="AU39" s="339">
        <v>6</v>
      </c>
      <c r="AV39" s="340">
        <v>0</v>
      </c>
      <c r="AW39" s="339">
        <v>17</v>
      </c>
      <c r="AX39" s="339">
        <v>51</v>
      </c>
      <c r="AY39" s="339">
        <v>37</v>
      </c>
      <c r="AZ39" s="339">
        <v>25</v>
      </c>
      <c r="BA39" s="343" t="s">
        <v>408</v>
      </c>
      <c r="BB39" s="339">
        <v>19</v>
      </c>
      <c r="BC39" s="339">
        <v>20</v>
      </c>
      <c r="BD39" s="339">
        <v>29</v>
      </c>
      <c r="BE39" s="339">
        <v>48</v>
      </c>
      <c r="BF39" s="339">
        <v>39</v>
      </c>
      <c r="BG39" s="339">
        <v>72</v>
      </c>
      <c r="BH39" s="339">
        <v>42</v>
      </c>
      <c r="BI39" s="339">
        <v>87</v>
      </c>
      <c r="BJ39" s="700">
        <v>1</v>
      </c>
      <c r="BK39" s="352">
        <f t="shared" si="19"/>
        <v>357</v>
      </c>
      <c r="BL39" s="400"/>
      <c r="BM39" s="401"/>
      <c r="BN39" s="337" t="s">
        <v>408</v>
      </c>
      <c r="BO39" s="339">
        <v>26</v>
      </c>
      <c r="BP39" s="339">
        <v>15</v>
      </c>
      <c r="BQ39" s="339">
        <v>52</v>
      </c>
      <c r="BR39" s="339">
        <v>38</v>
      </c>
      <c r="BS39" s="339">
        <v>34</v>
      </c>
      <c r="BT39" s="339">
        <v>86</v>
      </c>
      <c r="BU39" s="339">
        <v>106</v>
      </c>
      <c r="BV39" s="339">
        <v>57</v>
      </c>
      <c r="BW39" s="339">
        <v>73</v>
      </c>
      <c r="BX39" s="339">
        <v>102</v>
      </c>
      <c r="BY39" s="339">
        <v>134</v>
      </c>
      <c r="BZ39" s="339">
        <v>126</v>
      </c>
      <c r="CA39" s="337" t="s">
        <v>408</v>
      </c>
      <c r="CB39" s="340">
        <v>0</v>
      </c>
      <c r="CC39" s="339">
        <v>40</v>
      </c>
      <c r="CD39" s="339">
        <v>28</v>
      </c>
      <c r="CE39" s="339">
        <v>72</v>
      </c>
      <c r="CF39" s="339">
        <v>38</v>
      </c>
      <c r="CG39" s="339">
        <v>51</v>
      </c>
      <c r="CH39" s="339">
        <v>28</v>
      </c>
      <c r="CI39" s="339">
        <v>66</v>
      </c>
      <c r="CJ39" s="339">
        <v>51</v>
      </c>
      <c r="CK39" s="339">
        <v>89</v>
      </c>
      <c r="CL39" s="339">
        <v>28</v>
      </c>
      <c r="CM39" s="339">
        <v>42</v>
      </c>
      <c r="CN39" s="337" t="s">
        <v>408</v>
      </c>
      <c r="CO39" s="339">
        <v>8</v>
      </c>
      <c r="CP39" s="339">
        <v>85</v>
      </c>
      <c r="CQ39" s="339">
        <v>27</v>
      </c>
      <c r="CR39" s="339">
        <v>60</v>
      </c>
      <c r="CS39" s="339">
        <v>16</v>
      </c>
      <c r="CT39" s="339">
        <v>13</v>
      </c>
      <c r="CU39" s="339">
        <v>22</v>
      </c>
      <c r="CV39" s="700">
        <v>65</v>
      </c>
      <c r="CW39" s="347">
        <f t="shared" si="5"/>
        <v>1486</v>
      </c>
      <c r="CX39" s="350"/>
      <c r="CY39" s="351"/>
      <c r="CZ39" s="351"/>
      <c r="DA39" s="337" t="s">
        <v>408</v>
      </c>
      <c r="DB39" s="339">
        <v>25</v>
      </c>
      <c r="DC39" s="339">
        <v>4</v>
      </c>
      <c r="DD39" s="339">
        <v>18</v>
      </c>
      <c r="DE39" s="339">
        <v>52</v>
      </c>
      <c r="DF39" s="339">
        <v>17</v>
      </c>
      <c r="DG39" s="339">
        <v>33</v>
      </c>
      <c r="DH39" s="339">
        <v>13</v>
      </c>
      <c r="DI39" s="700">
        <v>22</v>
      </c>
      <c r="DJ39" s="352">
        <f t="shared" si="11"/>
        <v>184</v>
      </c>
      <c r="DK39" s="400"/>
      <c r="DL39" s="344"/>
      <c r="DM39" s="403"/>
      <c r="DN39" s="337" t="s">
        <v>408</v>
      </c>
      <c r="DO39" s="339">
        <v>4</v>
      </c>
      <c r="DP39" s="703">
        <v>0</v>
      </c>
      <c r="DQ39" s="352">
        <f t="shared" si="6"/>
        <v>346</v>
      </c>
      <c r="DR39" s="348"/>
      <c r="DS39" s="348"/>
      <c r="DT39" s="349"/>
      <c r="DU39" s="349"/>
      <c r="DV39" s="349"/>
      <c r="DW39" s="349"/>
      <c r="DX39" s="349"/>
      <c r="DY39" s="349"/>
      <c r="DZ39" s="349"/>
      <c r="EA39" s="337" t="s">
        <v>408</v>
      </c>
      <c r="EB39" s="404">
        <f t="shared" si="16"/>
        <v>3945</v>
      </c>
      <c r="EC39" s="364">
        <f t="shared" si="7"/>
        <v>1515</v>
      </c>
      <c r="ED39" s="404">
        <f t="shared" si="12"/>
        <v>357</v>
      </c>
      <c r="EE39" s="404">
        <f t="shared" si="8"/>
        <v>2376</v>
      </c>
      <c r="EF39" s="406">
        <f t="shared" si="13"/>
        <v>1486</v>
      </c>
      <c r="EG39" s="406">
        <f t="shared" si="9"/>
        <v>146</v>
      </c>
      <c r="EH39" s="364">
        <f t="shared" si="14"/>
        <v>184</v>
      </c>
      <c r="EI39" s="364">
        <f t="shared" si="15"/>
        <v>346</v>
      </c>
      <c r="EJ39" s="707">
        <f t="shared" si="10"/>
        <v>562</v>
      </c>
      <c r="EK39" s="347">
        <f t="shared" si="17"/>
        <v>10917</v>
      </c>
      <c r="EL39" s="345"/>
    </row>
    <row r="40" spans="1:142" s="279" customFormat="1" ht="16.399999999999999" customHeight="1">
      <c r="A40" s="337" t="s">
        <v>413</v>
      </c>
      <c r="B40" s="338">
        <v>31</v>
      </c>
      <c r="C40" s="338">
        <v>89</v>
      </c>
      <c r="D40" s="338">
        <v>59</v>
      </c>
      <c r="E40" s="338">
        <v>63</v>
      </c>
      <c r="F40" s="338">
        <v>63</v>
      </c>
      <c r="G40" s="338">
        <v>141</v>
      </c>
      <c r="H40" s="338">
        <v>533</v>
      </c>
      <c r="I40" s="338">
        <v>127</v>
      </c>
      <c r="J40" s="338">
        <v>234</v>
      </c>
      <c r="K40" s="339">
        <v>47</v>
      </c>
      <c r="L40" s="339">
        <v>15</v>
      </c>
      <c r="M40" s="339">
        <v>292</v>
      </c>
      <c r="N40" s="337" t="s">
        <v>413</v>
      </c>
      <c r="O40" s="339">
        <v>56</v>
      </c>
      <c r="P40" s="339">
        <v>50</v>
      </c>
      <c r="Q40" s="339">
        <v>30</v>
      </c>
      <c r="R40" s="340">
        <v>0</v>
      </c>
      <c r="S40" s="339">
        <v>18</v>
      </c>
      <c r="T40" s="339">
        <v>16</v>
      </c>
      <c r="U40" s="339">
        <v>6</v>
      </c>
      <c r="V40" s="339">
        <v>13</v>
      </c>
      <c r="W40" s="339">
        <v>29</v>
      </c>
      <c r="X40" s="339">
        <v>23</v>
      </c>
      <c r="Y40" s="340">
        <v>0</v>
      </c>
      <c r="Z40" s="339">
        <v>57</v>
      </c>
      <c r="AA40" s="337" t="s">
        <v>413</v>
      </c>
      <c r="AB40" s="339">
        <v>124</v>
      </c>
      <c r="AC40" s="339">
        <v>28</v>
      </c>
      <c r="AD40" s="339">
        <v>136</v>
      </c>
      <c r="AE40" s="339">
        <v>208</v>
      </c>
      <c r="AF40" s="339">
        <v>31</v>
      </c>
      <c r="AG40" s="339">
        <v>67</v>
      </c>
      <c r="AH40" s="339">
        <v>102</v>
      </c>
      <c r="AI40" s="339">
        <v>10</v>
      </c>
      <c r="AJ40" s="339">
        <v>27</v>
      </c>
      <c r="AK40" s="339">
        <v>17</v>
      </c>
      <c r="AL40" s="339">
        <v>59</v>
      </c>
      <c r="AM40" s="339">
        <v>12</v>
      </c>
      <c r="AN40" s="337" t="s">
        <v>413</v>
      </c>
      <c r="AO40" s="339">
        <v>8</v>
      </c>
      <c r="AP40" s="339">
        <v>21</v>
      </c>
      <c r="AQ40" s="339">
        <v>23</v>
      </c>
      <c r="AR40" s="339">
        <v>28</v>
      </c>
      <c r="AS40" s="339">
        <v>25</v>
      </c>
      <c r="AT40" s="339">
        <v>20</v>
      </c>
      <c r="AU40" s="339">
        <v>8</v>
      </c>
      <c r="AV40" s="340">
        <v>0</v>
      </c>
      <c r="AW40" s="339">
        <v>10</v>
      </c>
      <c r="AX40" s="339">
        <v>44</v>
      </c>
      <c r="AY40" s="339">
        <v>24</v>
      </c>
      <c r="AZ40" s="339">
        <v>12</v>
      </c>
      <c r="BA40" s="343" t="s">
        <v>413</v>
      </c>
      <c r="BB40" s="339">
        <v>23</v>
      </c>
      <c r="BC40" s="339">
        <v>30</v>
      </c>
      <c r="BD40" s="339">
        <v>37</v>
      </c>
      <c r="BE40" s="339">
        <v>55</v>
      </c>
      <c r="BF40" s="339">
        <v>42</v>
      </c>
      <c r="BG40" s="339">
        <v>81</v>
      </c>
      <c r="BH40" s="339">
        <v>75</v>
      </c>
      <c r="BI40" s="339">
        <v>107</v>
      </c>
      <c r="BJ40" s="700">
        <v>4</v>
      </c>
      <c r="BK40" s="352">
        <f t="shared" si="19"/>
        <v>454</v>
      </c>
      <c r="BL40" s="400"/>
      <c r="BM40" s="401"/>
      <c r="BN40" s="337" t="s">
        <v>413</v>
      </c>
      <c r="BO40" s="339">
        <v>26</v>
      </c>
      <c r="BP40" s="339">
        <v>25</v>
      </c>
      <c r="BQ40" s="339">
        <v>32</v>
      </c>
      <c r="BR40" s="339">
        <v>72</v>
      </c>
      <c r="BS40" s="339">
        <v>48</v>
      </c>
      <c r="BT40" s="339">
        <v>124</v>
      </c>
      <c r="BU40" s="339">
        <v>153</v>
      </c>
      <c r="BV40" s="339">
        <v>34</v>
      </c>
      <c r="BW40" s="339">
        <v>60</v>
      </c>
      <c r="BX40" s="339">
        <v>106</v>
      </c>
      <c r="BY40" s="339">
        <v>98</v>
      </c>
      <c r="BZ40" s="339">
        <v>108</v>
      </c>
      <c r="CA40" s="337" t="s">
        <v>413</v>
      </c>
      <c r="CB40" s="340">
        <v>0</v>
      </c>
      <c r="CC40" s="339">
        <v>85</v>
      </c>
      <c r="CD40" s="339">
        <v>48</v>
      </c>
      <c r="CE40" s="339">
        <v>75</v>
      </c>
      <c r="CF40" s="339">
        <v>44</v>
      </c>
      <c r="CG40" s="339">
        <v>55</v>
      </c>
      <c r="CH40" s="339">
        <v>9</v>
      </c>
      <c r="CI40" s="339">
        <v>82</v>
      </c>
      <c r="CJ40" s="339">
        <v>50</v>
      </c>
      <c r="CK40" s="339">
        <v>74</v>
      </c>
      <c r="CL40" s="339">
        <v>37</v>
      </c>
      <c r="CM40" s="339">
        <v>34</v>
      </c>
      <c r="CN40" s="337" t="s">
        <v>413</v>
      </c>
      <c r="CO40" s="339">
        <v>12</v>
      </c>
      <c r="CP40" s="339">
        <v>97</v>
      </c>
      <c r="CQ40" s="339">
        <v>19</v>
      </c>
      <c r="CR40" s="339">
        <v>96</v>
      </c>
      <c r="CS40" s="339">
        <v>19</v>
      </c>
      <c r="CT40" s="339">
        <v>21</v>
      </c>
      <c r="CU40" s="339">
        <v>28</v>
      </c>
      <c r="CV40" s="700">
        <v>47</v>
      </c>
      <c r="CW40" s="347">
        <f t="shared" si="5"/>
        <v>1574</v>
      </c>
      <c r="CX40" s="350"/>
      <c r="CY40" s="351"/>
      <c r="CZ40" s="351"/>
      <c r="DA40" s="337" t="s">
        <v>413</v>
      </c>
      <c r="DB40" s="339">
        <v>39</v>
      </c>
      <c r="DC40" s="339">
        <v>3</v>
      </c>
      <c r="DD40" s="339">
        <v>13</v>
      </c>
      <c r="DE40" s="339">
        <v>74</v>
      </c>
      <c r="DF40" s="339">
        <v>23</v>
      </c>
      <c r="DG40" s="339">
        <v>60</v>
      </c>
      <c r="DH40" s="339">
        <v>19</v>
      </c>
      <c r="DI40" s="700">
        <v>32</v>
      </c>
      <c r="DJ40" s="352">
        <f t="shared" si="11"/>
        <v>263</v>
      </c>
      <c r="DK40" s="400"/>
      <c r="DL40" s="344"/>
      <c r="DM40" s="403"/>
      <c r="DN40" s="337" t="s">
        <v>413</v>
      </c>
      <c r="DO40" s="339">
        <v>2</v>
      </c>
      <c r="DP40" s="703">
        <v>0</v>
      </c>
      <c r="DQ40" s="352">
        <f t="shared" si="6"/>
        <v>395</v>
      </c>
      <c r="DR40" s="348"/>
      <c r="DS40" s="348"/>
      <c r="DT40" s="349"/>
      <c r="DU40" s="349"/>
      <c r="DV40" s="349"/>
      <c r="DW40" s="349"/>
      <c r="DX40" s="349"/>
      <c r="DY40" s="349"/>
      <c r="DZ40" s="349"/>
      <c r="EA40" s="337" t="s">
        <v>413</v>
      </c>
      <c r="EB40" s="404">
        <f t="shared" si="16"/>
        <v>3010</v>
      </c>
      <c r="EC40" s="364">
        <f t="shared" si="7"/>
        <v>1381</v>
      </c>
      <c r="ED40" s="404">
        <f t="shared" si="12"/>
        <v>454</v>
      </c>
      <c r="EE40" s="404">
        <f t="shared" si="8"/>
        <v>2278</v>
      </c>
      <c r="EF40" s="406">
        <f t="shared" si="13"/>
        <v>1574</v>
      </c>
      <c r="EG40" s="406">
        <f t="shared" si="9"/>
        <v>193</v>
      </c>
      <c r="EH40" s="364">
        <f t="shared" si="14"/>
        <v>263</v>
      </c>
      <c r="EI40" s="364">
        <f t="shared" si="15"/>
        <v>395</v>
      </c>
      <c r="EJ40" s="707">
        <f t="shared" si="10"/>
        <v>646</v>
      </c>
      <c r="EK40" s="347">
        <f t="shared" si="17"/>
        <v>10194</v>
      </c>
      <c r="EL40" s="345"/>
    </row>
    <row r="41" spans="1:142" s="279" customFormat="1" ht="16.399999999999999" customHeight="1">
      <c r="A41" s="337" t="s">
        <v>419</v>
      </c>
      <c r="B41" s="338">
        <v>48</v>
      </c>
      <c r="C41" s="338">
        <v>115</v>
      </c>
      <c r="D41" s="338">
        <v>56</v>
      </c>
      <c r="E41" s="338">
        <v>67</v>
      </c>
      <c r="F41" s="338">
        <v>63</v>
      </c>
      <c r="G41" s="338">
        <v>146</v>
      </c>
      <c r="H41" s="338">
        <v>582</v>
      </c>
      <c r="I41" s="338">
        <v>111</v>
      </c>
      <c r="J41" s="338">
        <v>213</v>
      </c>
      <c r="K41" s="339">
        <v>62</v>
      </c>
      <c r="L41" s="339">
        <v>24</v>
      </c>
      <c r="M41" s="339">
        <v>299</v>
      </c>
      <c r="N41" s="337" t="s">
        <v>419</v>
      </c>
      <c r="O41" s="339">
        <v>30</v>
      </c>
      <c r="P41" s="339">
        <v>21</v>
      </c>
      <c r="Q41" s="339">
        <v>58</v>
      </c>
      <c r="R41" s="340">
        <v>0</v>
      </c>
      <c r="S41" s="339">
        <v>8</v>
      </c>
      <c r="T41" s="339">
        <v>11</v>
      </c>
      <c r="U41" s="339">
        <v>3</v>
      </c>
      <c r="V41" s="339">
        <v>10</v>
      </c>
      <c r="W41" s="339">
        <v>23</v>
      </c>
      <c r="X41" s="339">
        <v>12</v>
      </c>
      <c r="Y41" s="340">
        <v>0</v>
      </c>
      <c r="Z41" s="339">
        <v>48</v>
      </c>
      <c r="AA41" s="337" t="s">
        <v>419</v>
      </c>
      <c r="AB41" s="339">
        <v>112</v>
      </c>
      <c r="AC41" s="339">
        <v>36</v>
      </c>
      <c r="AD41" s="339">
        <v>210</v>
      </c>
      <c r="AE41" s="339">
        <v>246</v>
      </c>
      <c r="AF41" s="339">
        <v>41</v>
      </c>
      <c r="AG41" s="339">
        <v>79</v>
      </c>
      <c r="AH41" s="339">
        <v>72</v>
      </c>
      <c r="AI41" s="339">
        <v>25</v>
      </c>
      <c r="AJ41" s="339">
        <v>39</v>
      </c>
      <c r="AK41" s="339">
        <v>9</v>
      </c>
      <c r="AL41" s="339">
        <v>72</v>
      </c>
      <c r="AM41" s="339">
        <v>18</v>
      </c>
      <c r="AN41" s="337" t="s">
        <v>419</v>
      </c>
      <c r="AO41" s="339">
        <v>6</v>
      </c>
      <c r="AP41" s="339">
        <v>20</v>
      </c>
      <c r="AQ41" s="339">
        <v>31</v>
      </c>
      <c r="AR41" s="339">
        <v>28</v>
      </c>
      <c r="AS41" s="339">
        <v>28</v>
      </c>
      <c r="AT41" s="339">
        <v>23</v>
      </c>
      <c r="AU41" s="339">
        <v>8</v>
      </c>
      <c r="AV41" s="340">
        <v>0</v>
      </c>
      <c r="AW41" s="339">
        <v>19</v>
      </c>
      <c r="AX41" s="339">
        <v>36</v>
      </c>
      <c r="AY41" s="339">
        <v>20</v>
      </c>
      <c r="AZ41" s="339">
        <v>15</v>
      </c>
      <c r="BA41" s="343" t="s">
        <v>419</v>
      </c>
      <c r="BB41" s="339">
        <v>37</v>
      </c>
      <c r="BC41" s="339">
        <v>51</v>
      </c>
      <c r="BD41" s="339">
        <v>77</v>
      </c>
      <c r="BE41" s="339">
        <v>59</v>
      </c>
      <c r="BF41" s="339">
        <v>62</v>
      </c>
      <c r="BG41" s="339">
        <v>113</v>
      </c>
      <c r="BH41" s="339">
        <v>90</v>
      </c>
      <c r="BI41" s="339">
        <v>102</v>
      </c>
      <c r="BJ41" s="700">
        <v>2</v>
      </c>
      <c r="BK41" s="352">
        <f t="shared" si="19"/>
        <v>593</v>
      </c>
      <c r="BL41" s="400"/>
      <c r="BM41" s="401"/>
      <c r="BN41" s="337" t="s">
        <v>419</v>
      </c>
      <c r="BO41" s="339">
        <v>24</v>
      </c>
      <c r="BP41" s="339">
        <v>19</v>
      </c>
      <c r="BQ41" s="339">
        <v>82</v>
      </c>
      <c r="BR41" s="339">
        <v>98</v>
      </c>
      <c r="BS41" s="339">
        <v>48</v>
      </c>
      <c r="BT41" s="339">
        <v>90</v>
      </c>
      <c r="BU41" s="339">
        <v>137</v>
      </c>
      <c r="BV41" s="339">
        <v>18</v>
      </c>
      <c r="BW41" s="339">
        <v>33</v>
      </c>
      <c r="BX41" s="339">
        <v>76</v>
      </c>
      <c r="BY41" s="339">
        <v>30</v>
      </c>
      <c r="BZ41" s="339">
        <v>45</v>
      </c>
      <c r="CA41" s="337" t="s">
        <v>419</v>
      </c>
      <c r="CB41" s="340">
        <v>0</v>
      </c>
      <c r="CC41" s="339">
        <v>75</v>
      </c>
      <c r="CD41" s="339">
        <v>33</v>
      </c>
      <c r="CE41" s="339">
        <v>96</v>
      </c>
      <c r="CF41" s="339">
        <v>37</v>
      </c>
      <c r="CG41" s="339">
        <v>70</v>
      </c>
      <c r="CH41" s="339">
        <v>14</v>
      </c>
      <c r="CI41" s="339">
        <v>62</v>
      </c>
      <c r="CJ41" s="339">
        <v>49</v>
      </c>
      <c r="CK41" s="339">
        <v>85</v>
      </c>
      <c r="CL41" s="339">
        <v>49</v>
      </c>
      <c r="CM41" s="339">
        <v>31</v>
      </c>
      <c r="CN41" s="337" t="s">
        <v>419</v>
      </c>
      <c r="CO41" s="339">
        <v>16</v>
      </c>
      <c r="CP41" s="339">
        <v>96</v>
      </c>
      <c r="CQ41" s="339">
        <v>27</v>
      </c>
      <c r="CR41" s="339">
        <v>104</v>
      </c>
      <c r="CS41" s="339">
        <v>24</v>
      </c>
      <c r="CT41" s="339">
        <v>29</v>
      </c>
      <c r="CU41" s="339">
        <v>28</v>
      </c>
      <c r="CV41" s="700">
        <v>42</v>
      </c>
      <c r="CW41" s="347">
        <f t="shared" si="5"/>
        <v>1680</v>
      </c>
      <c r="CX41" s="350"/>
      <c r="CY41" s="351"/>
      <c r="CZ41" s="351"/>
      <c r="DA41" s="337" t="s">
        <v>419</v>
      </c>
      <c r="DB41" s="339">
        <v>65</v>
      </c>
      <c r="DC41" s="339">
        <v>4</v>
      </c>
      <c r="DD41" s="339">
        <v>16</v>
      </c>
      <c r="DE41" s="339">
        <v>63</v>
      </c>
      <c r="DF41" s="339">
        <v>29</v>
      </c>
      <c r="DG41" s="339">
        <v>57</v>
      </c>
      <c r="DH41" s="339">
        <v>23</v>
      </c>
      <c r="DI41" s="700">
        <v>35</v>
      </c>
      <c r="DJ41" s="352">
        <f t="shared" si="11"/>
        <v>292</v>
      </c>
      <c r="DK41" s="400"/>
      <c r="DL41" s="344"/>
      <c r="DM41" s="403"/>
      <c r="DN41" s="337" t="s">
        <v>419</v>
      </c>
      <c r="DO41" s="339">
        <v>3</v>
      </c>
      <c r="DP41" s="703">
        <v>0</v>
      </c>
      <c r="DQ41" s="352">
        <f t="shared" si="6"/>
        <v>458</v>
      </c>
      <c r="DR41" s="348"/>
      <c r="DS41" s="348"/>
      <c r="DT41" s="349"/>
      <c r="DU41" s="349"/>
      <c r="DV41" s="349"/>
      <c r="DW41" s="349"/>
      <c r="DX41" s="349"/>
      <c r="DY41" s="349"/>
      <c r="DZ41" s="349"/>
      <c r="EA41" s="337" t="s">
        <v>419</v>
      </c>
      <c r="EB41" s="404">
        <f t="shared" si="16"/>
        <v>2835</v>
      </c>
      <c r="EC41" s="364">
        <f t="shared" si="7"/>
        <v>1515</v>
      </c>
      <c r="ED41" s="404">
        <f t="shared" si="12"/>
        <v>593</v>
      </c>
      <c r="EE41" s="404">
        <f t="shared" si="8"/>
        <v>2177</v>
      </c>
      <c r="EF41" s="406">
        <f t="shared" si="13"/>
        <v>1680</v>
      </c>
      <c r="EG41" s="406">
        <f t="shared" si="9"/>
        <v>170</v>
      </c>
      <c r="EH41" s="364">
        <f t="shared" si="14"/>
        <v>292</v>
      </c>
      <c r="EI41" s="364">
        <f t="shared" si="15"/>
        <v>458</v>
      </c>
      <c r="EJ41" s="707">
        <f t="shared" si="10"/>
        <v>771</v>
      </c>
      <c r="EK41" s="347">
        <f t="shared" si="17"/>
        <v>10491</v>
      </c>
      <c r="EL41" s="345"/>
    </row>
    <row r="42" spans="1:142" s="279" customFormat="1" ht="16.399999999999999" customHeight="1">
      <c r="A42" s="337" t="s">
        <v>397</v>
      </c>
      <c r="B42" s="338">
        <v>51</v>
      </c>
      <c r="C42" s="338">
        <v>141</v>
      </c>
      <c r="D42" s="338">
        <v>70</v>
      </c>
      <c r="E42" s="338">
        <v>76</v>
      </c>
      <c r="F42" s="338">
        <v>81</v>
      </c>
      <c r="G42" s="338">
        <v>160</v>
      </c>
      <c r="H42" s="338">
        <v>634</v>
      </c>
      <c r="I42" s="338">
        <v>156</v>
      </c>
      <c r="J42" s="338">
        <v>298</v>
      </c>
      <c r="K42" s="339">
        <v>105</v>
      </c>
      <c r="L42" s="339">
        <v>25</v>
      </c>
      <c r="M42" s="339">
        <v>371</v>
      </c>
      <c r="N42" s="337" t="s">
        <v>397</v>
      </c>
      <c r="O42" s="339">
        <v>35</v>
      </c>
      <c r="P42" s="339">
        <v>23</v>
      </c>
      <c r="Q42" s="339">
        <v>34</v>
      </c>
      <c r="R42" s="340">
        <v>0</v>
      </c>
      <c r="S42" s="339">
        <v>16</v>
      </c>
      <c r="T42" s="339">
        <v>5</v>
      </c>
      <c r="U42" s="339">
        <v>1</v>
      </c>
      <c r="V42" s="339">
        <v>3</v>
      </c>
      <c r="W42" s="339">
        <v>25</v>
      </c>
      <c r="X42" s="339">
        <v>13</v>
      </c>
      <c r="Y42" s="340">
        <v>0</v>
      </c>
      <c r="Z42" s="339">
        <v>63</v>
      </c>
      <c r="AA42" s="337" t="s">
        <v>397</v>
      </c>
      <c r="AB42" s="339">
        <v>166</v>
      </c>
      <c r="AC42" s="339">
        <v>41</v>
      </c>
      <c r="AD42" s="339">
        <v>252</v>
      </c>
      <c r="AE42" s="339">
        <v>355</v>
      </c>
      <c r="AF42" s="339">
        <v>54</v>
      </c>
      <c r="AG42" s="339">
        <v>107</v>
      </c>
      <c r="AH42" s="339">
        <v>141</v>
      </c>
      <c r="AI42" s="339">
        <v>33</v>
      </c>
      <c r="AJ42" s="339">
        <v>65</v>
      </c>
      <c r="AK42" s="339">
        <v>33</v>
      </c>
      <c r="AL42" s="339">
        <v>115</v>
      </c>
      <c r="AM42" s="339">
        <v>33</v>
      </c>
      <c r="AN42" s="337" t="s">
        <v>397</v>
      </c>
      <c r="AO42" s="339">
        <v>17</v>
      </c>
      <c r="AP42" s="339">
        <v>36</v>
      </c>
      <c r="AQ42" s="339">
        <v>41</v>
      </c>
      <c r="AR42" s="339">
        <v>40</v>
      </c>
      <c r="AS42" s="339">
        <v>35</v>
      </c>
      <c r="AT42" s="339">
        <v>47</v>
      </c>
      <c r="AU42" s="339">
        <v>13</v>
      </c>
      <c r="AV42" s="340">
        <v>0</v>
      </c>
      <c r="AW42" s="339">
        <v>26</v>
      </c>
      <c r="AX42" s="339">
        <v>53</v>
      </c>
      <c r="AY42" s="339">
        <v>27</v>
      </c>
      <c r="AZ42" s="339">
        <v>23</v>
      </c>
      <c r="BA42" s="343" t="s">
        <v>397</v>
      </c>
      <c r="BB42" s="339">
        <v>35</v>
      </c>
      <c r="BC42" s="339">
        <v>57</v>
      </c>
      <c r="BD42" s="339">
        <v>77</v>
      </c>
      <c r="BE42" s="339">
        <v>92</v>
      </c>
      <c r="BF42" s="339">
        <v>77</v>
      </c>
      <c r="BG42" s="339">
        <v>141</v>
      </c>
      <c r="BH42" s="339">
        <v>139</v>
      </c>
      <c r="BI42" s="339">
        <v>103</v>
      </c>
      <c r="BJ42" s="703">
        <v>0</v>
      </c>
      <c r="BK42" s="352">
        <f t="shared" si="19"/>
        <v>721</v>
      </c>
      <c r="BL42" s="400"/>
      <c r="BM42" s="401"/>
      <c r="BN42" s="337" t="s">
        <v>397</v>
      </c>
      <c r="BO42" s="339">
        <v>32</v>
      </c>
      <c r="BP42" s="339">
        <v>26</v>
      </c>
      <c r="BQ42" s="339">
        <v>92</v>
      </c>
      <c r="BR42" s="339">
        <v>42</v>
      </c>
      <c r="BS42" s="339">
        <v>31</v>
      </c>
      <c r="BT42" s="339">
        <v>66</v>
      </c>
      <c r="BU42" s="339">
        <v>99</v>
      </c>
      <c r="BV42" s="339">
        <v>10</v>
      </c>
      <c r="BW42" s="339">
        <v>25</v>
      </c>
      <c r="BX42" s="339">
        <v>44</v>
      </c>
      <c r="BY42" s="339">
        <v>19</v>
      </c>
      <c r="BZ42" s="339">
        <v>43</v>
      </c>
      <c r="CA42" s="337" t="s">
        <v>397</v>
      </c>
      <c r="CB42" s="340">
        <v>0</v>
      </c>
      <c r="CC42" s="339">
        <v>50</v>
      </c>
      <c r="CD42" s="339">
        <v>29</v>
      </c>
      <c r="CE42" s="339">
        <v>143</v>
      </c>
      <c r="CF42" s="339">
        <v>41</v>
      </c>
      <c r="CG42" s="339">
        <v>113</v>
      </c>
      <c r="CH42" s="339">
        <v>9</v>
      </c>
      <c r="CI42" s="339">
        <v>42</v>
      </c>
      <c r="CJ42" s="339">
        <v>70</v>
      </c>
      <c r="CK42" s="339">
        <v>114</v>
      </c>
      <c r="CL42" s="339">
        <v>57</v>
      </c>
      <c r="CM42" s="339">
        <v>90</v>
      </c>
      <c r="CN42" s="337" t="s">
        <v>397</v>
      </c>
      <c r="CO42" s="339">
        <v>18</v>
      </c>
      <c r="CP42" s="339">
        <v>87</v>
      </c>
      <c r="CQ42" s="339">
        <v>28</v>
      </c>
      <c r="CR42" s="339">
        <v>67</v>
      </c>
      <c r="CS42" s="339">
        <v>37</v>
      </c>
      <c r="CT42" s="339">
        <v>40</v>
      </c>
      <c r="CU42" s="339">
        <v>72</v>
      </c>
      <c r="CV42" s="700">
        <v>63</v>
      </c>
      <c r="CW42" s="347">
        <f t="shared" si="5"/>
        <v>2130</v>
      </c>
      <c r="CX42" s="350"/>
      <c r="CY42" s="351"/>
      <c r="CZ42" s="351"/>
      <c r="DA42" s="337" t="s">
        <v>397</v>
      </c>
      <c r="DB42" s="339">
        <v>54</v>
      </c>
      <c r="DC42" s="339">
        <v>6</v>
      </c>
      <c r="DD42" s="339">
        <v>30</v>
      </c>
      <c r="DE42" s="339">
        <v>99</v>
      </c>
      <c r="DF42" s="339">
        <v>25</v>
      </c>
      <c r="DG42" s="339">
        <v>75</v>
      </c>
      <c r="DH42" s="339">
        <v>20</v>
      </c>
      <c r="DI42" s="700">
        <v>51</v>
      </c>
      <c r="DJ42" s="352">
        <f t="shared" si="11"/>
        <v>360</v>
      </c>
      <c r="DK42" s="400"/>
      <c r="DL42" s="344"/>
      <c r="DM42" s="403"/>
      <c r="DN42" s="337" t="s">
        <v>397</v>
      </c>
      <c r="DO42" s="339">
        <v>2</v>
      </c>
      <c r="DP42" s="703">
        <v>0</v>
      </c>
      <c r="DQ42" s="352">
        <f t="shared" si="6"/>
        <v>604</v>
      </c>
      <c r="DR42" s="348"/>
      <c r="DS42" s="348"/>
      <c r="DT42" s="349"/>
      <c r="DU42" s="349"/>
      <c r="DV42" s="349"/>
      <c r="DW42" s="349"/>
      <c r="DX42" s="349"/>
      <c r="DY42" s="349"/>
      <c r="DZ42" s="349"/>
      <c r="EA42" s="337" t="s">
        <v>397</v>
      </c>
      <c r="EB42" s="404">
        <f t="shared" si="16"/>
        <v>3343</v>
      </c>
      <c r="EC42" s="364">
        <f t="shared" si="7"/>
        <v>2208</v>
      </c>
      <c r="ED42" s="404">
        <f t="shared" si="12"/>
        <v>721</v>
      </c>
      <c r="EE42" s="404">
        <f t="shared" si="8"/>
        <v>2408</v>
      </c>
      <c r="EF42" s="406">
        <f t="shared" si="13"/>
        <v>2130</v>
      </c>
      <c r="EG42" s="406">
        <f t="shared" si="9"/>
        <v>257</v>
      </c>
      <c r="EH42" s="364">
        <f t="shared" si="14"/>
        <v>360</v>
      </c>
      <c r="EI42" s="364">
        <f t="shared" si="15"/>
        <v>604</v>
      </c>
      <c r="EJ42" s="707">
        <f t="shared" si="10"/>
        <v>998</v>
      </c>
      <c r="EK42" s="347">
        <f t="shared" si="17"/>
        <v>13029</v>
      </c>
      <c r="EL42" s="345"/>
    </row>
    <row r="43" spans="1:142" s="279" customFormat="1" ht="16.399999999999999" customHeight="1">
      <c r="A43" s="337" t="s">
        <v>400</v>
      </c>
      <c r="B43" s="338">
        <v>35</v>
      </c>
      <c r="C43" s="338">
        <v>79</v>
      </c>
      <c r="D43" s="338">
        <v>97</v>
      </c>
      <c r="E43" s="338">
        <v>66</v>
      </c>
      <c r="F43" s="338">
        <v>73</v>
      </c>
      <c r="G43" s="338">
        <v>88</v>
      </c>
      <c r="H43" s="338">
        <v>460</v>
      </c>
      <c r="I43" s="338">
        <v>77</v>
      </c>
      <c r="J43" s="338">
        <v>192</v>
      </c>
      <c r="K43" s="339">
        <v>88</v>
      </c>
      <c r="L43" s="339">
        <v>13</v>
      </c>
      <c r="M43" s="339">
        <v>307</v>
      </c>
      <c r="N43" s="337" t="s">
        <v>400</v>
      </c>
      <c r="O43" s="339">
        <v>9</v>
      </c>
      <c r="P43" s="339">
        <v>17</v>
      </c>
      <c r="Q43" s="339">
        <v>26</v>
      </c>
      <c r="R43" s="340">
        <v>0</v>
      </c>
      <c r="S43" s="339">
        <v>6</v>
      </c>
      <c r="T43" s="339">
        <v>7</v>
      </c>
      <c r="U43" s="339">
        <v>2</v>
      </c>
      <c r="V43" s="340">
        <v>3</v>
      </c>
      <c r="W43" s="339">
        <v>18</v>
      </c>
      <c r="X43" s="339">
        <v>8</v>
      </c>
      <c r="Y43" s="340">
        <v>0</v>
      </c>
      <c r="Z43" s="339">
        <v>45</v>
      </c>
      <c r="AA43" s="337" t="s">
        <v>400</v>
      </c>
      <c r="AB43" s="339">
        <v>126</v>
      </c>
      <c r="AC43" s="339">
        <v>25</v>
      </c>
      <c r="AD43" s="339">
        <v>144</v>
      </c>
      <c r="AE43" s="339">
        <v>251</v>
      </c>
      <c r="AF43" s="339">
        <v>32</v>
      </c>
      <c r="AG43" s="339">
        <v>71</v>
      </c>
      <c r="AH43" s="339">
        <v>85</v>
      </c>
      <c r="AI43" s="339">
        <v>37</v>
      </c>
      <c r="AJ43" s="339">
        <v>54</v>
      </c>
      <c r="AK43" s="339">
        <v>34</v>
      </c>
      <c r="AL43" s="339">
        <v>55</v>
      </c>
      <c r="AM43" s="339">
        <v>20</v>
      </c>
      <c r="AN43" s="337" t="s">
        <v>400</v>
      </c>
      <c r="AO43" s="339">
        <v>7</v>
      </c>
      <c r="AP43" s="339">
        <v>42</v>
      </c>
      <c r="AQ43" s="339">
        <v>37</v>
      </c>
      <c r="AR43" s="339">
        <v>29</v>
      </c>
      <c r="AS43" s="339">
        <v>23</v>
      </c>
      <c r="AT43" s="339">
        <v>43</v>
      </c>
      <c r="AU43" s="339">
        <v>10</v>
      </c>
      <c r="AV43" s="340">
        <v>0</v>
      </c>
      <c r="AW43" s="339">
        <v>10</v>
      </c>
      <c r="AX43" s="339">
        <v>56</v>
      </c>
      <c r="AY43" s="339">
        <v>22</v>
      </c>
      <c r="AZ43" s="339">
        <v>15</v>
      </c>
      <c r="BA43" s="343" t="s">
        <v>400</v>
      </c>
      <c r="BB43" s="339">
        <v>29</v>
      </c>
      <c r="BC43" s="339">
        <v>39</v>
      </c>
      <c r="BD43" s="339">
        <v>48</v>
      </c>
      <c r="BE43" s="339">
        <v>81</v>
      </c>
      <c r="BF43" s="339">
        <v>65</v>
      </c>
      <c r="BG43" s="339">
        <v>89</v>
      </c>
      <c r="BH43" s="339">
        <v>101</v>
      </c>
      <c r="BI43" s="339">
        <v>76</v>
      </c>
      <c r="BJ43" s="703">
        <v>0</v>
      </c>
      <c r="BK43" s="352">
        <f t="shared" si="19"/>
        <v>528</v>
      </c>
      <c r="BL43" s="400"/>
      <c r="BM43" s="401"/>
      <c r="BN43" s="337" t="s">
        <v>400</v>
      </c>
      <c r="BO43" s="339">
        <v>33</v>
      </c>
      <c r="BP43" s="339">
        <v>15</v>
      </c>
      <c r="BQ43" s="339">
        <v>63</v>
      </c>
      <c r="BR43" s="339">
        <v>18</v>
      </c>
      <c r="BS43" s="339">
        <v>11</v>
      </c>
      <c r="BT43" s="339">
        <v>27</v>
      </c>
      <c r="BU43" s="339">
        <v>43</v>
      </c>
      <c r="BV43" s="339">
        <v>4</v>
      </c>
      <c r="BW43" s="339">
        <v>13</v>
      </c>
      <c r="BX43" s="339">
        <v>24</v>
      </c>
      <c r="BY43" s="339">
        <v>13</v>
      </c>
      <c r="BZ43" s="339">
        <v>25</v>
      </c>
      <c r="CA43" s="337" t="s">
        <v>400</v>
      </c>
      <c r="CB43" s="340">
        <v>0</v>
      </c>
      <c r="CC43" s="339">
        <v>28</v>
      </c>
      <c r="CD43" s="339">
        <v>17</v>
      </c>
      <c r="CE43" s="339">
        <v>104</v>
      </c>
      <c r="CF43" s="339">
        <v>36</v>
      </c>
      <c r="CG43" s="339">
        <v>68</v>
      </c>
      <c r="CH43" s="339">
        <v>4</v>
      </c>
      <c r="CI43" s="339">
        <v>20</v>
      </c>
      <c r="CJ43" s="339">
        <v>65</v>
      </c>
      <c r="CK43" s="339">
        <v>77</v>
      </c>
      <c r="CL43" s="339">
        <v>25</v>
      </c>
      <c r="CM43" s="339">
        <v>54</v>
      </c>
      <c r="CN43" s="337" t="s">
        <v>400</v>
      </c>
      <c r="CO43" s="339">
        <v>15</v>
      </c>
      <c r="CP43" s="339">
        <v>32</v>
      </c>
      <c r="CQ43" s="339">
        <v>21</v>
      </c>
      <c r="CR43" s="339">
        <v>12</v>
      </c>
      <c r="CS43" s="339">
        <v>21</v>
      </c>
      <c r="CT43" s="339">
        <v>24</v>
      </c>
      <c r="CU43" s="339">
        <v>45</v>
      </c>
      <c r="CV43" s="700">
        <v>53</v>
      </c>
      <c r="CW43" s="347">
        <f t="shared" si="5"/>
        <v>1445</v>
      </c>
      <c r="CX43" s="350"/>
      <c r="CY43" s="351"/>
      <c r="CZ43" s="351"/>
      <c r="DA43" s="337" t="s">
        <v>400</v>
      </c>
      <c r="DB43" s="339">
        <v>31</v>
      </c>
      <c r="DC43" s="339">
        <v>6</v>
      </c>
      <c r="DD43" s="339">
        <v>14</v>
      </c>
      <c r="DE43" s="339">
        <v>51</v>
      </c>
      <c r="DF43" s="339">
        <v>11</v>
      </c>
      <c r="DG43" s="339">
        <v>58</v>
      </c>
      <c r="DH43" s="339">
        <v>13</v>
      </c>
      <c r="DI43" s="700">
        <v>46</v>
      </c>
      <c r="DJ43" s="352">
        <f t="shared" si="11"/>
        <v>230</v>
      </c>
      <c r="DK43" s="400"/>
      <c r="DL43" s="344"/>
      <c r="DM43" s="403"/>
      <c r="DN43" s="337" t="s">
        <v>400</v>
      </c>
      <c r="DO43" s="339">
        <v>2</v>
      </c>
      <c r="DP43" s="703">
        <v>0</v>
      </c>
      <c r="DQ43" s="352">
        <f t="shared" si="6"/>
        <v>377</v>
      </c>
      <c r="DR43" s="348"/>
      <c r="DS43" s="348"/>
      <c r="DT43" s="349"/>
      <c r="DU43" s="349"/>
      <c r="DV43" s="349"/>
      <c r="DW43" s="349"/>
      <c r="DX43" s="349"/>
      <c r="DY43" s="349"/>
      <c r="DZ43" s="349"/>
      <c r="EA43" s="337" t="s">
        <v>400</v>
      </c>
      <c r="EB43" s="404">
        <f t="shared" si="16"/>
        <v>2405</v>
      </c>
      <c r="EC43" s="364">
        <f t="shared" si="7"/>
        <v>1484</v>
      </c>
      <c r="ED43" s="404">
        <f t="shared" si="12"/>
        <v>528</v>
      </c>
      <c r="EE43" s="404">
        <f t="shared" si="8"/>
        <v>1480</v>
      </c>
      <c r="EF43" s="406">
        <f t="shared" si="13"/>
        <v>1445</v>
      </c>
      <c r="EG43" s="406">
        <f t="shared" si="9"/>
        <v>157</v>
      </c>
      <c r="EH43" s="364">
        <f t="shared" si="14"/>
        <v>230</v>
      </c>
      <c r="EI43" s="364">
        <f t="shared" si="15"/>
        <v>377</v>
      </c>
      <c r="EJ43" s="707">
        <f t="shared" si="10"/>
        <v>723</v>
      </c>
      <c r="EK43" s="347">
        <f t="shared" si="17"/>
        <v>8829</v>
      </c>
      <c r="EL43" s="345"/>
    </row>
    <row r="44" spans="1:142" s="279" customFormat="1" ht="16.399999999999999" customHeight="1">
      <c r="A44" s="337" t="s">
        <v>403</v>
      </c>
      <c r="B44" s="338">
        <v>40</v>
      </c>
      <c r="C44" s="338">
        <v>60</v>
      </c>
      <c r="D44" s="338">
        <v>53</v>
      </c>
      <c r="E44" s="338">
        <v>41</v>
      </c>
      <c r="F44" s="338">
        <v>66</v>
      </c>
      <c r="G44" s="338">
        <v>71</v>
      </c>
      <c r="H44" s="338">
        <v>282</v>
      </c>
      <c r="I44" s="338">
        <v>66</v>
      </c>
      <c r="J44" s="338">
        <v>145</v>
      </c>
      <c r="K44" s="339">
        <v>43</v>
      </c>
      <c r="L44" s="339">
        <v>5</v>
      </c>
      <c r="M44" s="339">
        <v>201</v>
      </c>
      <c r="N44" s="337" t="s">
        <v>403</v>
      </c>
      <c r="O44" s="339">
        <v>11</v>
      </c>
      <c r="P44" s="339">
        <v>11</v>
      </c>
      <c r="Q44" s="339">
        <v>17</v>
      </c>
      <c r="R44" s="340">
        <v>0</v>
      </c>
      <c r="S44" s="339">
        <v>4</v>
      </c>
      <c r="T44" s="339">
        <v>3</v>
      </c>
      <c r="U44" s="339">
        <v>1</v>
      </c>
      <c r="V44" s="340">
        <v>0</v>
      </c>
      <c r="W44" s="339">
        <v>10</v>
      </c>
      <c r="X44" s="339">
        <v>10</v>
      </c>
      <c r="Y44" s="340">
        <v>0</v>
      </c>
      <c r="Z44" s="339">
        <v>40</v>
      </c>
      <c r="AA44" s="337" t="s">
        <v>403</v>
      </c>
      <c r="AB44" s="339">
        <v>71</v>
      </c>
      <c r="AC44" s="339">
        <v>27</v>
      </c>
      <c r="AD44" s="339">
        <v>103</v>
      </c>
      <c r="AE44" s="339">
        <v>146</v>
      </c>
      <c r="AF44" s="339">
        <v>15</v>
      </c>
      <c r="AG44" s="339">
        <v>40</v>
      </c>
      <c r="AH44" s="339">
        <v>45</v>
      </c>
      <c r="AI44" s="339">
        <v>14</v>
      </c>
      <c r="AJ44" s="339">
        <v>31</v>
      </c>
      <c r="AK44" s="339">
        <v>12</v>
      </c>
      <c r="AL44" s="339">
        <v>33</v>
      </c>
      <c r="AM44" s="339">
        <v>14</v>
      </c>
      <c r="AN44" s="337" t="s">
        <v>403</v>
      </c>
      <c r="AO44" s="339">
        <v>6</v>
      </c>
      <c r="AP44" s="339">
        <v>20</v>
      </c>
      <c r="AQ44" s="339">
        <v>23</v>
      </c>
      <c r="AR44" s="339">
        <v>11</v>
      </c>
      <c r="AS44" s="339">
        <v>21</v>
      </c>
      <c r="AT44" s="339">
        <v>21</v>
      </c>
      <c r="AU44" s="339">
        <v>14</v>
      </c>
      <c r="AV44" s="340">
        <v>0</v>
      </c>
      <c r="AW44" s="339">
        <v>7</v>
      </c>
      <c r="AX44" s="339">
        <v>38</v>
      </c>
      <c r="AY44" s="339">
        <v>12</v>
      </c>
      <c r="AZ44" s="339">
        <v>7</v>
      </c>
      <c r="BA44" s="343" t="s">
        <v>403</v>
      </c>
      <c r="BB44" s="339">
        <v>21</v>
      </c>
      <c r="BC44" s="339">
        <v>31</v>
      </c>
      <c r="BD44" s="339">
        <v>44</v>
      </c>
      <c r="BE44" s="339">
        <v>42</v>
      </c>
      <c r="BF44" s="339">
        <v>48</v>
      </c>
      <c r="BG44" s="339">
        <v>81</v>
      </c>
      <c r="BH44" s="339">
        <v>84</v>
      </c>
      <c r="BI44" s="339">
        <v>53</v>
      </c>
      <c r="BJ44" s="703">
        <v>0</v>
      </c>
      <c r="BK44" s="352">
        <f t="shared" si="19"/>
        <v>404</v>
      </c>
      <c r="BL44" s="400"/>
      <c r="BM44" s="401"/>
      <c r="BN44" s="337" t="s">
        <v>403</v>
      </c>
      <c r="BO44" s="339">
        <v>23</v>
      </c>
      <c r="BP44" s="339">
        <v>14</v>
      </c>
      <c r="BQ44" s="339">
        <v>40</v>
      </c>
      <c r="BR44" s="339">
        <v>13</v>
      </c>
      <c r="BS44" s="339">
        <v>10</v>
      </c>
      <c r="BT44" s="339">
        <v>16</v>
      </c>
      <c r="BU44" s="339">
        <v>25</v>
      </c>
      <c r="BV44" s="339">
        <v>10</v>
      </c>
      <c r="BW44" s="339">
        <v>7</v>
      </c>
      <c r="BX44" s="339">
        <v>12</v>
      </c>
      <c r="BY44" s="339">
        <v>19</v>
      </c>
      <c r="BZ44" s="339">
        <v>15</v>
      </c>
      <c r="CA44" s="337" t="s">
        <v>403</v>
      </c>
      <c r="CB44" s="340">
        <v>0</v>
      </c>
      <c r="CC44" s="339">
        <v>17</v>
      </c>
      <c r="CD44" s="339">
        <v>17</v>
      </c>
      <c r="CE44" s="339">
        <v>52</v>
      </c>
      <c r="CF44" s="339">
        <v>21</v>
      </c>
      <c r="CG44" s="339">
        <v>43</v>
      </c>
      <c r="CH44" s="339">
        <v>1</v>
      </c>
      <c r="CI44" s="339">
        <v>20</v>
      </c>
      <c r="CJ44" s="339">
        <v>45</v>
      </c>
      <c r="CK44" s="339">
        <v>56</v>
      </c>
      <c r="CL44" s="339">
        <v>18</v>
      </c>
      <c r="CM44" s="339">
        <v>39</v>
      </c>
      <c r="CN44" s="337" t="s">
        <v>403</v>
      </c>
      <c r="CO44" s="339">
        <v>8</v>
      </c>
      <c r="CP44" s="339">
        <v>25</v>
      </c>
      <c r="CQ44" s="339">
        <v>16</v>
      </c>
      <c r="CR44" s="339">
        <v>17</v>
      </c>
      <c r="CS44" s="339">
        <v>18</v>
      </c>
      <c r="CT44" s="339">
        <v>13</v>
      </c>
      <c r="CU44" s="339">
        <v>43</v>
      </c>
      <c r="CV44" s="700">
        <v>25</v>
      </c>
      <c r="CW44" s="347">
        <f t="shared" si="5"/>
        <v>928</v>
      </c>
      <c r="CX44" s="350"/>
      <c r="CY44" s="351"/>
      <c r="CZ44" s="351"/>
      <c r="DA44" s="337" t="s">
        <v>403</v>
      </c>
      <c r="DB44" s="339">
        <v>28</v>
      </c>
      <c r="DC44" s="339">
        <v>4</v>
      </c>
      <c r="DD44" s="339">
        <v>19</v>
      </c>
      <c r="DE44" s="339">
        <v>56</v>
      </c>
      <c r="DF44" s="339">
        <v>18</v>
      </c>
      <c r="DG44" s="339">
        <v>57</v>
      </c>
      <c r="DH44" s="339">
        <v>12</v>
      </c>
      <c r="DI44" s="700">
        <v>32</v>
      </c>
      <c r="DJ44" s="352">
        <f t="shared" si="11"/>
        <v>226</v>
      </c>
      <c r="DK44" s="400"/>
      <c r="DL44" s="344"/>
      <c r="DM44" s="403"/>
      <c r="DN44" s="337" t="s">
        <v>403</v>
      </c>
      <c r="DO44" s="340">
        <v>0</v>
      </c>
      <c r="DP44" s="703">
        <v>0</v>
      </c>
      <c r="DQ44" s="352">
        <f t="shared" si="6"/>
        <v>348</v>
      </c>
      <c r="DR44" s="348"/>
      <c r="DS44" s="348"/>
      <c r="DT44" s="349"/>
      <c r="DU44" s="349"/>
      <c r="DV44" s="349"/>
      <c r="DW44" s="349"/>
      <c r="DX44" s="349"/>
      <c r="DY44" s="349"/>
      <c r="DZ44" s="349"/>
      <c r="EA44" s="337" t="s">
        <v>403</v>
      </c>
      <c r="EB44" s="404">
        <f t="shared" si="16"/>
        <v>1712</v>
      </c>
      <c r="EC44" s="364">
        <f t="shared" si="7"/>
        <v>887</v>
      </c>
      <c r="ED44" s="404">
        <f t="shared" si="12"/>
        <v>404</v>
      </c>
      <c r="EE44" s="404">
        <f t="shared" si="8"/>
        <v>937</v>
      </c>
      <c r="EF44" s="406">
        <f t="shared" si="13"/>
        <v>928</v>
      </c>
      <c r="EG44" s="406">
        <f t="shared" si="9"/>
        <v>146</v>
      </c>
      <c r="EH44" s="364">
        <f t="shared" si="14"/>
        <v>226</v>
      </c>
      <c r="EI44" s="364">
        <f t="shared" si="15"/>
        <v>348</v>
      </c>
      <c r="EJ44" s="707">
        <f t="shared" si="10"/>
        <v>597</v>
      </c>
      <c r="EK44" s="347">
        <f t="shared" si="17"/>
        <v>6185</v>
      </c>
      <c r="EL44" s="345"/>
    </row>
    <row r="45" spans="1:142" s="279" customFormat="1" ht="16.399999999999999" customHeight="1">
      <c r="A45" s="337" t="s">
        <v>406</v>
      </c>
      <c r="B45" s="338">
        <v>26</v>
      </c>
      <c r="C45" s="338">
        <v>32</v>
      </c>
      <c r="D45" s="338">
        <v>38</v>
      </c>
      <c r="E45" s="338">
        <v>34</v>
      </c>
      <c r="F45" s="338">
        <v>42</v>
      </c>
      <c r="G45" s="338">
        <v>44</v>
      </c>
      <c r="H45" s="338">
        <v>171</v>
      </c>
      <c r="I45" s="338">
        <v>43</v>
      </c>
      <c r="J45" s="338">
        <v>86</v>
      </c>
      <c r="K45" s="339">
        <v>23</v>
      </c>
      <c r="L45" s="339">
        <v>12</v>
      </c>
      <c r="M45" s="339">
        <v>127</v>
      </c>
      <c r="N45" s="337" t="s">
        <v>406</v>
      </c>
      <c r="O45" s="339">
        <v>15</v>
      </c>
      <c r="P45" s="339">
        <v>5</v>
      </c>
      <c r="Q45" s="339">
        <v>7</v>
      </c>
      <c r="R45" s="340">
        <v>0</v>
      </c>
      <c r="S45" s="339">
        <v>2</v>
      </c>
      <c r="T45" s="339">
        <v>5</v>
      </c>
      <c r="U45" s="339">
        <v>2</v>
      </c>
      <c r="V45" s="339">
        <v>0</v>
      </c>
      <c r="W45" s="339">
        <v>6</v>
      </c>
      <c r="X45" s="339">
        <v>5</v>
      </c>
      <c r="Y45" s="340">
        <v>0</v>
      </c>
      <c r="Z45" s="339">
        <v>25</v>
      </c>
      <c r="AA45" s="337" t="s">
        <v>406</v>
      </c>
      <c r="AB45" s="339">
        <v>45</v>
      </c>
      <c r="AC45" s="339">
        <v>14</v>
      </c>
      <c r="AD45" s="339">
        <v>45</v>
      </c>
      <c r="AE45" s="339">
        <v>127</v>
      </c>
      <c r="AF45" s="339">
        <v>15</v>
      </c>
      <c r="AG45" s="339">
        <v>50</v>
      </c>
      <c r="AH45" s="339">
        <v>20</v>
      </c>
      <c r="AI45" s="339">
        <v>8</v>
      </c>
      <c r="AJ45" s="339">
        <v>12</v>
      </c>
      <c r="AK45" s="339">
        <v>7</v>
      </c>
      <c r="AL45" s="339">
        <v>17</v>
      </c>
      <c r="AM45" s="339">
        <v>7</v>
      </c>
      <c r="AN45" s="337" t="s">
        <v>406</v>
      </c>
      <c r="AO45" s="340">
        <v>2</v>
      </c>
      <c r="AP45" s="339">
        <v>10</v>
      </c>
      <c r="AQ45" s="339">
        <v>13</v>
      </c>
      <c r="AR45" s="339">
        <v>15</v>
      </c>
      <c r="AS45" s="339">
        <v>18</v>
      </c>
      <c r="AT45" s="339">
        <v>13</v>
      </c>
      <c r="AU45" s="339">
        <v>4</v>
      </c>
      <c r="AV45" s="340">
        <v>0</v>
      </c>
      <c r="AW45" s="339">
        <v>3</v>
      </c>
      <c r="AX45" s="339">
        <v>26</v>
      </c>
      <c r="AY45" s="339">
        <v>7</v>
      </c>
      <c r="AZ45" s="339">
        <v>5</v>
      </c>
      <c r="BA45" s="343" t="s">
        <v>406</v>
      </c>
      <c r="BB45" s="339">
        <v>18</v>
      </c>
      <c r="BC45" s="339">
        <v>16</v>
      </c>
      <c r="BD45" s="339">
        <v>30</v>
      </c>
      <c r="BE45" s="339">
        <v>22</v>
      </c>
      <c r="BF45" s="339">
        <v>28</v>
      </c>
      <c r="BG45" s="339">
        <v>71</v>
      </c>
      <c r="BH45" s="339">
        <v>62</v>
      </c>
      <c r="BI45" s="339">
        <v>40</v>
      </c>
      <c r="BJ45" s="703">
        <v>0</v>
      </c>
      <c r="BK45" s="352">
        <f t="shared" si="19"/>
        <v>287</v>
      </c>
      <c r="BL45" s="400"/>
      <c r="BM45" s="401"/>
      <c r="BN45" s="337" t="s">
        <v>406</v>
      </c>
      <c r="BO45" s="339">
        <v>11</v>
      </c>
      <c r="BP45" s="339">
        <v>17</v>
      </c>
      <c r="BQ45" s="339">
        <v>22</v>
      </c>
      <c r="BR45" s="339">
        <v>11</v>
      </c>
      <c r="BS45" s="339">
        <v>5</v>
      </c>
      <c r="BT45" s="339">
        <v>13</v>
      </c>
      <c r="BU45" s="339">
        <v>13</v>
      </c>
      <c r="BV45" s="339">
        <v>4</v>
      </c>
      <c r="BW45" s="339">
        <v>8</v>
      </c>
      <c r="BX45" s="339">
        <v>10</v>
      </c>
      <c r="BY45" s="339">
        <v>9</v>
      </c>
      <c r="BZ45" s="339">
        <v>13</v>
      </c>
      <c r="CA45" s="337" t="s">
        <v>406</v>
      </c>
      <c r="CB45" s="340">
        <v>0</v>
      </c>
      <c r="CC45" s="339">
        <v>12</v>
      </c>
      <c r="CD45" s="339">
        <v>8</v>
      </c>
      <c r="CE45" s="339">
        <v>25</v>
      </c>
      <c r="CF45" s="339">
        <v>14</v>
      </c>
      <c r="CG45" s="339">
        <v>15</v>
      </c>
      <c r="CH45" s="339">
        <v>2</v>
      </c>
      <c r="CI45" s="339">
        <v>11</v>
      </c>
      <c r="CJ45" s="339">
        <v>39</v>
      </c>
      <c r="CK45" s="339">
        <v>30</v>
      </c>
      <c r="CL45" s="339">
        <v>13</v>
      </c>
      <c r="CM45" s="339">
        <v>24</v>
      </c>
      <c r="CN45" s="337" t="s">
        <v>406</v>
      </c>
      <c r="CO45" s="339">
        <v>3</v>
      </c>
      <c r="CP45" s="339">
        <v>17</v>
      </c>
      <c r="CQ45" s="339">
        <v>8</v>
      </c>
      <c r="CR45" s="339">
        <v>8</v>
      </c>
      <c r="CS45" s="339">
        <v>2</v>
      </c>
      <c r="CT45" s="339">
        <v>4</v>
      </c>
      <c r="CU45" s="339">
        <v>8</v>
      </c>
      <c r="CV45" s="700">
        <v>17</v>
      </c>
      <c r="CW45" s="347">
        <f t="shared" si="5"/>
        <v>571</v>
      </c>
      <c r="CX45" s="350"/>
      <c r="CY45" s="351"/>
      <c r="CZ45" s="351"/>
      <c r="DA45" s="337" t="s">
        <v>406</v>
      </c>
      <c r="DB45" s="339">
        <v>39</v>
      </c>
      <c r="DC45" s="339">
        <v>2</v>
      </c>
      <c r="DD45" s="339">
        <v>8</v>
      </c>
      <c r="DE45" s="339">
        <v>54</v>
      </c>
      <c r="DF45" s="339">
        <v>16</v>
      </c>
      <c r="DG45" s="339">
        <v>48</v>
      </c>
      <c r="DH45" s="339">
        <v>10</v>
      </c>
      <c r="DI45" s="700">
        <v>29</v>
      </c>
      <c r="DJ45" s="352">
        <f t="shared" si="11"/>
        <v>206</v>
      </c>
      <c r="DK45" s="400"/>
      <c r="DL45" s="344"/>
      <c r="DM45" s="403"/>
      <c r="DN45" s="337" t="s">
        <v>406</v>
      </c>
      <c r="DO45" s="340">
        <v>0</v>
      </c>
      <c r="DP45" s="703">
        <v>0</v>
      </c>
      <c r="DQ45" s="352">
        <f t="shared" si="6"/>
        <v>308</v>
      </c>
      <c r="DR45" s="348"/>
      <c r="DS45" s="348"/>
      <c r="DT45" s="349"/>
      <c r="DU45" s="349"/>
      <c r="DV45" s="349"/>
      <c r="DW45" s="349"/>
      <c r="DX45" s="349"/>
      <c r="DY45" s="349"/>
      <c r="DZ45" s="349"/>
      <c r="EA45" s="337" t="s">
        <v>406</v>
      </c>
      <c r="EB45" s="404">
        <f t="shared" si="16"/>
        <v>1136</v>
      </c>
      <c r="EC45" s="364">
        <f t="shared" si="7"/>
        <v>584</v>
      </c>
      <c r="ED45" s="404">
        <f t="shared" si="12"/>
        <v>287</v>
      </c>
      <c r="EE45" s="404">
        <f t="shared" si="8"/>
        <v>632</v>
      </c>
      <c r="EF45" s="406">
        <f t="shared" si="13"/>
        <v>571</v>
      </c>
      <c r="EG45" s="406">
        <f t="shared" si="9"/>
        <v>140</v>
      </c>
      <c r="EH45" s="364">
        <f t="shared" si="14"/>
        <v>206</v>
      </c>
      <c r="EI45" s="364">
        <f t="shared" si="15"/>
        <v>308</v>
      </c>
      <c r="EJ45" s="707">
        <f t="shared" si="10"/>
        <v>487</v>
      </c>
      <c r="EK45" s="347">
        <f t="shared" si="17"/>
        <v>4351</v>
      </c>
      <c r="EL45" s="345"/>
    </row>
    <row r="46" spans="1:142" s="279" customFormat="1" ht="16.399999999999999" customHeight="1">
      <c r="A46" s="337" t="s">
        <v>706</v>
      </c>
      <c r="B46" s="338">
        <v>18</v>
      </c>
      <c r="C46" s="338">
        <v>35</v>
      </c>
      <c r="D46" s="338">
        <v>28</v>
      </c>
      <c r="E46" s="338">
        <v>14</v>
      </c>
      <c r="F46" s="338">
        <v>22</v>
      </c>
      <c r="G46" s="338">
        <v>47</v>
      </c>
      <c r="H46" s="338">
        <v>158</v>
      </c>
      <c r="I46" s="338">
        <v>28</v>
      </c>
      <c r="J46" s="338">
        <v>68</v>
      </c>
      <c r="K46" s="339">
        <v>14</v>
      </c>
      <c r="L46" s="339">
        <v>13</v>
      </c>
      <c r="M46" s="339">
        <v>94</v>
      </c>
      <c r="N46" s="337" t="s">
        <v>706</v>
      </c>
      <c r="O46" s="339">
        <v>5</v>
      </c>
      <c r="P46" s="339">
        <v>4</v>
      </c>
      <c r="Q46" s="339">
        <v>5</v>
      </c>
      <c r="R46" s="340">
        <v>0</v>
      </c>
      <c r="S46" s="339">
        <v>5</v>
      </c>
      <c r="T46" s="339">
        <v>7</v>
      </c>
      <c r="U46" s="339">
        <v>2</v>
      </c>
      <c r="V46" s="340">
        <v>1</v>
      </c>
      <c r="W46" s="339">
        <v>1</v>
      </c>
      <c r="X46" s="339">
        <v>1</v>
      </c>
      <c r="Y46" s="340">
        <v>0</v>
      </c>
      <c r="Z46" s="339">
        <v>8</v>
      </c>
      <c r="AA46" s="337" t="s">
        <v>706</v>
      </c>
      <c r="AB46" s="339">
        <v>34</v>
      </c>
      <c r="AC46" s="339">
        <v>9</v>
      </c>
      <c r="AD46" s="339">
        <v>25</v>
      </c>
      <c r="AE46" s="339">
        <v>104</v>
      </c>
      <c r="AF46" s="339">
        <v>8</v>
      </c>
      <c r="AG46" s="339">
        <v>39</v>
      </c>
      <c r="AH46" s="339">
        <v>11</v>
      </c>
      <c r="AI46" s="339">
        <v>4</v>
      </c>
      <c r="AJ46" s="339">
        <v>10</v>
      </c>
      <c r="AK46" s="339">
        <v>0</v>
      </c>
      <c r="AL46" s="339">
        <v>4</v>
      </c>
      <c r="AM46" s="339">
        <v>4</v>
      </c>
      <c r="AN46" s="337" t="s">
        <v>706</v>
      </c>
      <c r="AO46" s="339">
        <v>1</v>
      </c>
      <c r="AP46" s="339">
        <v>8</v>
      </c>
      <c r="AQ46" s="339">
        <v>6</v>
      </c>
      <c r="AR46" s="339">
        <v>3</v>
      </c>
      <c r="AS46" s="339">
        <v>7</v>
      </c>
      <c r="AT46" s="339">
        <v>13</v>
      </c>
      <c r="AU46" s="339">
        <v>3</v>
      </c>
      <c r="AV46" s="340">
        <v>0</v>
      </c>
      <c r="AW46" s="339">
        <v>0</v>
      </c>
      <c r="AX46" s="339">
        <v>12</v>
      </c>
      <c r="AY46" s="339">
        <v>7</v>
      </c>
      <c r="AZ46" s="339">
        <v>2</v>
      </c>
      <c r="BA46" s="343" t="s">
        <v>706</v>
      </c>
      <c r="BB46" s="339">
        <v>8</v>
      </c>
      <c r="BC46" s="339">
        <v>23</v>
      </c>
      <c r="BD46" s="339">
        <v>25</v>
      </c>
      <c r="BE46" s="339">
        <v>31</v>
      </c>
      <c r="BF46" s="339">
        <v>30</v>
      </c>
      <c r="BG46" s="339">
        <v>51</v>
      </c>
      <c r="BH46" s="339">
        <v>42</v>
      </c>
      <c r="BI46" s="339">
        <v>22</v>
      </c>
      <c r="BJ46" s="703">
        <v>0</v>
      </c>
      <c r="BK46" s="352">
        <f t="shared" si="19"/>
        <v>232</v>
      </c>
      <c r="BL46" s="400"/>
      <c r="BM46" s="401"/>
      <c r="BN46" s="337" t="s">
        <v>706</v>
      </c>
      <c r="BO46" s="339">
        <v>9</v>
      </c>
      <c r="BP46" s="339">
        <v>6</v>
      </c>
      <c r="BQ46" s="339">
        <v>11</v>
      </c>
      <c r="BR46" s="339">
        <v>2</v>
      </c>
      <c r="BS46" s="339">
        <v>5</v>
      </c>
      <c r="BT46" s="339">
        <v>7</v>
      </c>
      <c r="BU46" s="339">
        <v>8</v>
      </c>
      <c r="BV46" s="339">
        <v>2</v>
      </c>
      <c r="BW46" s="339">
        <v>7</v>
      </c>
      <c r="BX46" s="339">
        <v>4</v>
      </c>
      <c r="BY46" s="339">
        <v>5</v>
      </c>
      <c r="BZ46" s="339">
        <v>7</v>
      </c>
      <c r="CA46" s="337" t="s">
        <v>706</v>
      </c>
      <c r="CB46" s="340">
        <v>0</v>
      </c>
      <c r="CC46" s="339">
        <v>8</v>
      </c>
      <c r="CD46" s="339">
        <v>3</v>
      </c>
      <c r="CE46" s="339">
        <v>14</v>
      </c>
      <c r="CF46" s="339">
        <v>4</v>
      </c>
      <c r="CG46" s="339">
        <v>14</v>
      </c>
      <c r="CH46" s="339">
        <v>1</v>
      </c>
      <c r="CI46" s="339">
        <v>7</v>
      </c>
      <c r="CJ46" s="339">
        <v>22</v>
      </c>
      <c r="CK46" s="339">
        <v>23</v>
      </c>
      <c r="CL46" s="339">
        <v>13</v>
      </c>
      <c r="CM46" s="339">
        <v>13</v>
      </c>
      <c r="CN46" s="337" t="s">
        <v>706</v>
      </c>
      <c r="CO46" s="340">
        <v>0</v>
      </c>
      <c r="CP46" s="339">
        <v>11</v>
      </c>
      <c r="CQ46" s="339">
        <v>5</v>
      </c>
      <c r="CR46" s="339">
        <v>8</v>
      </c>
      <c r="CS46" s="339">
        <v>2</v>
      </c>
      <c r="CT46" s="339">
        <v>7</v>
      </c>
      <c r="CU46" s="339">
        <v>6</v>
      </c>
      <c r="CV46" s="700">
        <v>3</v>
      </c>
      <c r="CW46" s="347">
        <f t="shared" si="5"/>
        <v>400</v>
      </c>
      <c r="CX46" s="350"/>
      <c r="CY46" s="351"/>
      <c r="CZ46" s="351"/>
      <c r="DA46" s="408" t="s">
        <v>706</v>
      </c>
      <c r="DB46" s="339">
        <v>27</v>
      </c>
      <c r="DC46" s="339">
        <v>5</v>
      </c>
      <c r="DD46" s="339">
        <v>14</v>
      </c>
      <c r="DE46" s="339">
        <v>42</v>
      </c>
      <c r="DF46" s="339">
        <v>20</v>
      </c>
      <c r="DG46" s="339">
        <v>30</v>
      </c>
      <c r="DH46" s="339">
        <v>15</v>
      </c>
      <c r="DI46" s="700">
        <v>30</v>
      </c>
      <c r="DJ46" s="352">
        <f t="shared" si="11"/>
        <v>183</v>
      </c>
      <c r="DK46" s="400"/>
      <c r="DL46" s="344"/>
      <c r="DM46" s="403"/>
      <c r="DN46" s="337" t="s">
        <v>706</v>
      </c>
      <c r="DO46" s="340">
        <v>0</v>
      </c>
      <c r="DP46" s="703">
        <v>0</v>
      </c>
      <c r="DQ46" s="352">
        <f t="shared" si="6"/>
        <v>254</v>
      </c>
      <c r="DR46" s="348"/>
      <c r="DS46" s="348"/>
      <c r="DT46" s="349"/>
      <c r="DU46" s="349"/>
      <c r="DV46" s="349"/>
      <c r="DW46" s="349"/>
      <c r="DX46" s="349"/>
      <c r="DY46" s="349"/>
      <c r="DZ46" s="349"/>
      <c r="EA46" s="337" t="s">
        <v>706</v>
      </c>
      <c r="EB46" s="404">
        <f>AL23</f>
        <v>832</v>
      </c>
      <c r="EC46" s="364">
        <f t="shared" si="7"/>
        <v>378</v>
      </c>
      <c r="ED46" s="404">
        <f>BK46</f>
        <v>232</v>
      </c>
      <c r="EE46" s="404">
        <f t="shared" si="8"/>
        <v>464</v>
      </c>
      <c r="EF46" s="406">
        <f t="shared" si="13"/>
        <v>400</v>
      </c>
      <c r="EG46" s="406">
        <f t="shared" si="9"/>
        <v>105</v>
      </c>
      <c r="EH46" s="364">
        <f t="shared" si="14"/>
        <v>183</v>
      </c>
      <c r="EI46" s="364">
        <f t="shared" si="15"/>
        <v>254</v>
      </c>
      <c r="EJ46" s="707">
        <f t="shared" si="10"/>
        <v>387</v>
      </c>
      <c r="EK46" s="354">
        <f t="shared" si="17"/>
        <v>3235</v>
      </c>
      <c r="EL46" s="345"/>
    </row>
    <row r="47" spans="1:142" s="279" customFormat="1" ht="16.399999999999999" customHeight="1" thickBot="1">
      <c r="A47" s="355" t="s">
        <v>415</v>
      </c>
      <c r="B47" s="356">
        <v>508</v>
      </c>
      <c r="C47" s="357">
        <v>1586</v>
      </c>
      <c r="D47" s="357">
        <v>1260</v>
      </c>
      <c r="E47" s="357">
        <v>2239</v>
      </c>
      <c r="F47" s="357">
        <v>2555</v>
      </c>
      <c r="G47" s="357">
        <v>2035</v>
      </c>
      <c r="H47" s="357">
        <v>18837</v>
      </c>
      <c r="I47" s="357">
        <v>2935</v>
      </c>
      <c r="J47" s="357">
        <v>6892</v>
      </c>
      <c r="K47" s="357">
        <v>1136</v>
      </c>
      <c r="L47" s="357">
        <v>273</v>
      </c>
      <c r="M47" s="357">
        <v>8068</v>
      </c>
      <c r="N47" s="355" t="s">
        <v>415</v>
      </c>
      <c r="O47" s="356">
        <v>1980</v>
      </c>
      <c r="P47" s="357">
        <v>1233</v>
      </c>
      <c r="Q47" s="357">
        <v>1036</v>
      </c>
      <c r="R47" s="357">
        <v>8</v>
      </c>
      <c r="S47" s="357">
        <v>572</v>
      </c>
      <c r="T47" s="357">
        <v>575</v>
      </c>
      <c r="U47" s="357">
        <v>111</v>
      </c>
      <c r="V47" s="357">
        <v>466</v>
      </c>
      <c r="W47" s="357">
        <v>1190</v>
      </c>
      <c r="X47" s="357">
        <v>834</v>
      </c>
      <c r="Y47" s="358">
        <v>0</v>
      </c>
      <c r="Z47" s="357">
        <v>1073</v>
      </c>
      <c r="AA47" s="355" t="s">
        <v>415</v>
      </c>
      <c r="AB47" s="356">
        <v>3101</v>
      </c>
      <c r="AC47" s="357">
        <v>343</v>
      </c>
      <c r="AD47" s="357">
        <v>2247</v>
      </c>
      <c r="AE47" s="357">
        <v>3900</v>
      </c>
      <c r="AF47" s="357">
        <v>570</v>
      </c>
      <c r="AG47" s="357">
        <v>928</v>
      </c>
      <c r="AH47" s="357">
        <v>2229</v>
      </c>
      <c r="AI47" s="357">
        <v>463</v>
      </c>
      <c r="AJ47" s="357">
        <v>605</v>
      </c>
      <c r="AK47" s="357">
        <v>330</v>
      </c>
      <c r="AL47" s="357">
        <v>969</v>
      </c>
      <c r="AM47" s="357">
        <v>399</v>
      </c>
      <c r="AN47" s="355" t="s">
        <v>415</v>
      </c>
      <c r="AO47" s="356">
        <v>471</v>
      </c>
      <c r="AP47" s="357">
        <v>437</v>
      </c>
      <c r="AQ47" s="357">
        <v>670</v>
      </c>
      <c r="AR47" s="357">
        <v>674</v>
      </c>
      <c r="AS47" s="357">
        <v>1163</v>
      </c>
      <c r="AT47" s="357">
        <v>802</v>
      </c>
      <c r="AU47" s="357">
        <v>195</v>
      </c>
      <c r="AV47" s="357">
        <v>3</v>
      </c>
      <c r="AW47" s="357">
        <v>332</v>
      </c>
      <c r="AX47" s="357">
        <v>770</v>
      </c>
      <c r="AY47" s="357">
        <v>338</v>
      </c>
      <c r="AZ47" s="357">
        <v>213</v>
      </c>
      <c r="BA47" s="360" t="s">
        <v>415</v>
      </c>
      <c r="BB47" s="356">
        <v>288</v>
      </c>
      <c r="BC47" s="357">
        <v>507</v>
      </c>
      <c r="BD47" s="357">
        <v>653</v>
      </c>
      <c r="BE47" s="357">
        <v>810</v>
      </c>
      <c r="BF47" s="357">
        <v>745</v>
      </c>
      <c r="BG47" s="357">
        <v>1203</v>
      </c>
      <c r="BH47" s="357">
        <v>1143</v>
      </c>
      <c r="BI47" s="357">
        <v>1068</v>
      </c>
      <c r="BJ47" s="701">
        <v>57</v>
      </c>
      <c r="BK47" s="359">
        <f t="shared" si="19"/>
        <v>6474</v>
      </c>
      <c r="BL47" s="409"/>
      <c r="BM47" s="401"/>
      <c r="BN47" s="355" t="s">
        <v>415</v>
      </c>
      <c r="BO47" s="366">
        <v>597</v>
      </c>
      <c r="BP47" s="367">
        <v>229</v>
      </c>
      <c r="BQ47" s="367">
        <v>1686</v>
      </c>
      <c r="BR47" s="367">
        <v>441</v>
      </c>
      <c r="BS47" s="367">
        <v>365</v>
      </c>
      <c r="BT47" s="367">
        <v>662</v>
      </c>
      <c r="BU47" s="367">
        <v>1264</v>
      </c>
      <c r="BV47" s="367">
        <v>851</v>
      </c>
      <c r="BW47" s="367">
        <v>446</v>
      </c>
      <c r="BX47" s="367">
        <v>629</v>
      </c>
      <c r="BY47" s="367">
        <v>790</v>
      </c>
      <c r="BZ47" s="367">
        <v>909</v>
      </c>
      <c r="CA47" s="355" t="s">
        <v>415</v>
      </c>
      <c r="CB47" s="366">
        <v>63</v>
      </c>
      <c r="CC47" s="367">
        <v>632</v>
      </c>
      <c r="CD47" s="367">
        <v>419</v>
      </c>
      <c r="CE47" s="367">
        <v>1015</v>
      </c>
      <c r="CF47" s="367">
        <v>570</v>
      </c>
      <c r="CG47" s="367">
        <v>892</v>
      </c>
      <c r="CH47" s="367">
        <v>512</v>
      </c>
      <c r="CI47" s="367">
        <v>781</v>
      </c>
      <c r="CJ47" s="367">
        <v>655</v>
      </c>
      <c r="CK47" s="367">
        <v>1133</v>
      </c>
      <c r="CL47" s="367">
        <v>513</v>
      </c>
      <c r="CM47" s="367">
        <v>583</v>
      </c>
      <c r="CN47" s="355" t="s">
        <v>415</v>
      </c>
      <c r="CO47" s="366">
        <v>197</v>
      </c>
      <c r="CP47" s="367">
        <v>866</v>
      </c>
      <c r="CQ47" s="367">
        <v>454</v>
      </c>
      <c r="CR47" s="367">
        <v>639</v>
      </c>
      <c r="CS47" s="367">
        <v>284</v>
      </c>
      <c r="CT47" s="367">
        <v>274</v>
      </c>
      <c r="CU47" s="367">
        <v>569</v>
      </c>
      <c r="CV47" s="705">
        <v>854</v>
      </c>
      <c r="CW47" s="363">
        <f t="shared" si="5"/>
        <v>22168</v>
      </c>
      <c r="CX47" s="364"/>
      <c r="CY47" s="365"/>
      <c r="CZ47" s="365"/>
      <c r="DA47" s="410" t="s">
        <v>415</v>
      </c>
      <c r="DB47" s="366">
        <v>438</v>
      </c>
      <c r="DC47" s="367">
        <v>51</v>
      </c>
      <c r="DD47" s="367">
        <v>221</v>
      </c>
      <c r="DE47" s="357">
        <v>814</v>
      </c>
      <c r="DF47" s="357">
        <v>247</v>
      </c>
      <c r="DG47" s="357">
        <v>662</v>
      </c>
      <c r="DH47" s="357">
        <v>205</v>
      </c>
      <c r="DI47" s="701">
        <v>423</v>
      </c>
      <c r="DJ47" s="359">
        <f>SUM(DB47:DI47)</f>
        <v>3061</v>
      </c>
      <c r="DK47" s="409"/>
      <c r="DL47" s="342"/>
      <c r="DM47" s="411"/>
      <c r="DN47" s="355" t="s">
        <v>415</v>
      </c>
      <c r="DO47" s="367">
        <v>132</v>
      </c>
      <c r="DP47" s="701">
        <v>5</v>
      </c>
      <c r="DQ47" s="359">
        <f t="shared" si="6"/>
        <v>5482</v>
      </c>
      <c r="DR47" s="364"/>
      <c r="DS47" s="364"/>
      <c r="DT47" s="365"/>
      <c r="DU47" s="365"/>
      <c r="DV47" s="365"/>
      <c r="DW47" s="365"/>
      <c r="DX47" s="365"/>
      <c r="DY47" s="365"/>
      <c r="DZ47" s="365"/>
      <c r="EA47" s="355" t="s">
        <v>415</v>
      </c>
      <c r="EB47" s="357">
        <f t="shared" ref="EB47:EJ47" si="20">SUM(EB28:EB46)</f>
        <v>80673</v>
      </c>
      <c r="EC47" s="357">
        <f t="shared" si="20"/>
        <v>29467</v>
      </c>
      <c r="ED47" s="357">
        <f t="shared" si="20"/>
        <v>6474</v>
      </c>
      <c r="EE47" s="357">
        <f t="shared" si="20"/>
        <v>30275</v>
      </c>
      <c r="EF47" s="357">
        <f>SUM(EF28:EF46)</f>
        <v>22168</v>
      </c>
      <c r="EG47" s="357">
        <f t="shared" si="20"/>
        <v>2288</v>
      </c>
      <c r="EH47" s="357">
        <f t="shared" si="20"/>
        <v>3061</v>
      </c>
      <c r="EI47" s="357">
        <f t="shared" si="20"/>
        <v>5482</v>
      </c>
      <c r="EJ47" s="701">
        <f t="shared" si="20"/>
        <v>9081</v>
      </c>
      <c r="EK47" s="363">
        <f>SUM(EB47:EJ47)</f>
        <v>188969</v>
      </c>
      <c r="EL47" s="344"/>
    </row>
    <row r="48" spans="1:142" s="282" customFormat="1" ht="17.149999999999999" customHeight="1">
      <c r="A48" s="412"/>
      <c r="B48" s="412"/>
      <c r="C48" s="412"/>
      <c r="D48" s="412"/>
      <c r="E48" s="412"/>
      <c r="F48" s="412"/>
      <c r="G48" s="412"/>
      <c r="H48" s="412"/>
      <c r="I48" s="413"/>
      <c r="J48" s="413"/>
      <c r="K48" s="413"/>
      <c r="L48" s="413"/>
      <c r="M48" s="414" t="s">
        <v>714</v>
      </c>
      <c r="N48" s="412"/>
      <c r="O48" s="412"/>
      <c r="P48" s="412"/>
      <c r="Q48" s="412"/>
      <c r="R48" s="412"/>
      <c r="S48" s="412"/>
      <c r="T48" s="412"/>
      <c r="U48" s="412"/>
      <c r="V48" s="413"/>
      <c r="W48" s="413"/>
      <c r="X48" s="413"/>
      <c r="Y48" s="413"/>
      <c r="Z48" s="414" t="s">
        <v>714</v>
      </c>
      <c r="AA48" s="412"/>
      <c r="AB48" s="412"/>
      <c r="AC48" s="412"/>
      <c r="AD48" s="412"/>
      <c r="AE48" s="412"/>
      <c r="AF48" s="412"/>
      <c r="AG48" s="412"/>
      <c r="AH48" s="412"/>
      <c r="AI48" s="413"/>
      <c r="AJ48" s="413"/>
      <c r="AK48" s="413"/>
      <c r="AL48" s="413"/>
      <c r="AM48" s="414" t="s">
        <v>714</v>
      </c>
      <c r="AN48" s="412"/>
      <c r="AO48" s="412"/>
      <c r="AP48" s="412"/>
      <c r="AQ48" s="412"/>
      <c r="AR48" s="412"/>
      <c r="AS48" s="412"/>
      <c r="AT48" s="412"/>
      <c r="AU48" s="412"/>
      <c r="AV48" s="413"/>
      <c r="AW48" s="413"/>
      <c r="AX48" s="413"/>
      <c r="AY48" s="413"/>
      <c r="AZ48" s="414" t="s">
        <v>715</v>
      </c>
      <c r="BA48" s="415"/>
      <c r="BB48" s="415"/>
      <c r="BC48" s="415"/>
      <c r="BD48" s="415"/>
      <c r="BE48" s="415"/>
      <c r="BF48" s="415"/>
      <c r="BG48" s="415"/>
      <c r="BH48" s="415"/>
      <c r="BI48" s="416"/>
      <c r="BJ48" s="416"/>
      <c r="BK48" s="414" t="s">
        <v>716</v>
      </c>
      <c r="BL48" s="417"/>
      <c r="BM48" s="418"/>
      <c r="BN48" s="412"/>
      <c r="BO48" s="412"/>
      <c r="BP48" s="412"/>
      <c r="BQ48" s="412"/>
      <c r="BR48" s="412"/>
      <c r="BS48" s="412"/>
      <c r="BT48" s="412"/>
      <c r="BU48" s="412"/>
      <c r="BV48" s="413"/>
      <c r="BW48" s="413"/>
      <c r="BX48" s="413"/>
      <c r="BY48" s="413"/>
      <c r="BZ48" s="414" t="s">
        <v>714</v>
      </c>
      <c r="CA48" s="412"/>
      <c r="CB48" s="412"/>
      <c r="CC48" s="412"/>
      <c r="CD48" s="412"/>
      <c r="CE48" s="412"/>
      <c r="CF48" s="412"/>
      <c r="CG48" s="412"/>
      <c r="CH48" s="412"/>
      <c r="CI48" s="413"/>
      <c r="CJ48" s="413"/>
      <c r="CK48" s="413"/>
      <c r="CL48" s="413"/>
      <c r="CM48" s="414" t="s">
        <v>714</v>
      </c>
      <c r="CN48" s="412"/>
      <c r="CO48" s="412"/>
      <c r="CP48" s="412"/>
      <c r="CQ48" s="412"/>
      <c r="CR48" s="412"/>
      <c r="CS48" s="412"/>
      <c r="CT48" s="412"/>
      <c r="CU48" s="412"/>
      <c r="CV48" s="413"/>
      <c r="CW48" s="414" t="s">
        <v>717</v>
      </c>
      <c r="CX48" s="418"/>
      <c r="CY48" s="419"/>
      <c r="CZ48" s="418"/>
      <c r="DA48" s="412"/>
      <c r="DB48" s="412"/>
      <c r="DC48" s="412"/>
      <c r="DD48" s="412"/>
      <c r="DE48" s="415"/>
      <c r="DF48" s="415"/>
      <c r="DG48" s="415"/>
      <c r="DH48" s="415"/>
      <c r="DI48" s="417"/>
      <c r="DJ48" s="414" t="s">
        <v>717</v>
      </c>
      <c r="DK48" s="417"/>
      <c r="DL48" s="419"/>
      <c r="DM48" s="418"/>
      <c r="DN48" s="412"/>
      <c r="DO48" s="412"/>
      <c r="DP48" s="415"/>
      <c r="DQ48" s="414" t="s">
        <v>714</v>
      </c>
      <c r="DR48" s="415"/>
      <c r="DS48" s="415"/>
      <c r="DT48" s="412"/>
      <c r="DU48" s="412"/>
      <c r="DV48" s="419"/>
      <c r="DW48" s="419"/>
      <c r="DX48" s="419"/>
      <c r="DY48" s="419"/>
      <c r="DZ48" s="412"/>
      <c r="EA48" s="412"/>
      <c r="EB48" s="412"/>
      <c r="EC48" s="412"/>
      <c r="ED48" s="412"/>
      <c r="EE48" s="412"/>
      <c r="EF48" s="415"/>
      <c r="EG48" s="415"/>
      <c r="EH48" s="415"/>
      <c r="EI48" s="416"/>
      <c r="EJ48" s="416"/>
      <c r="EK48" s="414" t="s">
        <v>717</v>
      </c>
      <c r="EL48" s="415"/>
    </row>
  </sheetData>
  <mergeCells count="183">
    <mergeCell ref="EI26:EI27"/>
    <mergeCell ref="EJ26:EJ27"/>
    <mergeCell ref="EK26:EK27"/>
    <mergeCell ref="EC26:EC27"/>
    <mergeCell ref="ED26:ED27"/>
    <mergeCell ref="EE26:EE27"/>
    <mergeCell ref="EF26:EF27"/>
    <mergeCell ref="EG26:EG27"/>
    <mergeCell ref="EH26:EH27"/>
    <mergeCell ref="DS26:DS27"/>
    <mergeCell ref="DT26:DT27"/>
    <mergeCell ref="DU26:DU27"/>
    <mergeCell ref="DV26:DV27"/>
    <mergeCell ref="DW26:DZ26"/>
    <mergeCell ref="EB26:EB27"/>
    <mergeCell ref="DI26:DI27"/>
    <mergeCell ref="DJ26:DJ27"/>
    <mergeCell ref="DL26:DL27"/>
    <mergeCell ref="DP26:DP27"/>
    <mergeCell ref="DQ26:DQ27"/>
    <mergeCell ref="DR26:DR27"/>
    <mergeCell ref="DC26:DC27"/>
    <mergeCell ref="DD26:DD27"/>
    <mergeCell ref="DE26:DE27"/>
    <mergeCell ref="DF26:DF27"/>
    <mergeCell ref="DG26:DG27"/>
    <mergeCell ref="DH26:DH27"/>
    <mergeCell ref="CT26:CV26"/>
    <mergeCell ref="CW26:CW27"/>
    <mergeCell ref="CX26:CX27"/>
    <mergeCell ref="CY26:CY27"/>
    <mergeCell ref="CZ26:CZ27"/>
    <mergeCell ref="DB26:DB27"/>
    <mergeCell ref="CJ26:CJ27"/>
    <mergeCell ref="CK26:CK27"/>
    <mergeCell ref="CL26:CL27"/>
    <mergeCell ref="CM26:CM27"/>
    <mergeCell ref="CO26:CQ26"/>
    <mergeCell ref="CR26:CS26"/>
    <mergeCell ref="BQ26:BQ27"/>
    <mergeCell ref="BR26:BZ26"/>
    <mergeCell ref="CB26:CB27"/>
    <mergeCell ref="CC26:CD26"/>
    <mergeCell ref="CE26:CG26"/>
    <mergeCell ref="CI26:CI27"/>
    <mergeCell ref="BH26:BH27"/>
    <mergeCell ref="BI26:BI27"/>
    <mergeCell ref="BJ26:BJ27"/>
    <mergeCell ref="BK26:BK27"/>
    <mergeCell ref="BO26:BO27"/>
    <mergeCell ref="BP26:BP27"/>
    <mergeCell ref="BB26:BB27"/>
    <mergeCell ref="BC26:BC27"/>
    <mergeCell ref="BD26:BD27"/>
    <mergeCell ref="BE26:BE27"/>
    <mergeCell ref="BF26:BF27"/>
    <mergeCell ref="BG26:BG27"/>
    <mergeCell ref="AG26:AG27"/>
    <mergeCell ref="AH26:AH27"/>
    <mergeCell ref="AI26:AM26"/>
    <mergeCell ref="AO26:AU26"/>
    <mergeCell ref="AV26:AV27"/>
    <mergeCell ref="AW26:AZ26"/>
    <mergeCell ref="Z26:Z27"/>
    <mergeCell ref="AB26:AB27"/>
    <mergeCell ref="AC26:AC27"/>
    <mergeCell ref="AD26:AD27"/>
    <mergeCell ref="AE26:AE27"/>
    <mergeCell ref="AF26:AF27"/>
    <mergeCell ref="M26:M27"/>
    <mergeCell ref="O26:P26"/>
    <mergeCell ref="Q26:R26"/>
    <mergeCell ref="S26:U26"/>
    <mergeCell ref="V26:X26"/>
    <mergeCell ref="Y26:Y27"/>
    <mergeCell ref="G26:G27"/>
    <mergeCell ref="H26:H27"/>
    <mergeCell ref="I26:I27"/>
    <mergeCell ref="J26:J27"/>
    <mergeCell ref="K26:K27"/>
    <mergeCell ref="L26:L27"/>
    <mergeCell ref="EC3:EC4"/>
    <mergeCell ref="ED3:ED4"/>
    <mergeCell ref="EE3:EE4"/>
    <mergeCell ref="EF3:EF4"/>
    <mergeCell ref="EG3:EG4"/>
    <mergeCell ref="B26:B27"/>
    <mergeCell ref="C26:C27"/>
    <mergeCell ref="D26:D27"/>
    <mergeCell ref="E26:E27"/>
    <mergeCell ref="F26:F27"/>
    <mergeCell ref="DS3:DS4"/>
    <mergeCell ref="DT3:DT4"/>
    <mergeCell ref="DU3:DU4"/>
    <mergeCell ref="DV3:DV4"/>
    <mergeCell ref="DW3:DZ3"/>
    <mergeCell ref="EB3:EB4"/>
    <mergeCell ref="DE3:DE4"/>
    <mergeCell ref="DF3:DF4"/>
    <mergeCell ref="DO3:DO4"/>
    <mergeCell ref="DP3:DP4"/>
    <mergeCell ref="DQ3:DQ4"/>
    <mergeCell ref="DR3:DR4"/>
    <mergeCell ref="CX3:CX4"/>
    <mergeCell ref="CY3:CY4"/>
    <mergeCell ref="CZ3:CZ4"/>
    <mergeCell ref="DB3:DB4"/>
    <mergeCell ref="DC3:DC4"/>
    <mergeCell ref="DD3:DD4"/>
    <mergeCell ref="CR3:CR4"/>
    <mergeCell ref="CS3:CS4"/>
    <mergeCell ref="CT3:CT4"/>
    <mergeCell ref="CU3:CU4"/>
    <mergeCell ref="CV3:CV4"/>
    <mergeCell ref="CW3:CW4"/>
    <mergeCell ref="CB3:CB4"/>
    <mergeCell ref="CC3:CD3"/>
    <mergeCell ref="CE3:CE4"/>
    <mergeCell ref="CO3:CO4"/>
    <mergeCell ref="CP3:CP4"/>
    <mergeCell ref="CQ3:CQ4"/>
    <mergeCell ref="BU3:BU4"/>
    <mergeCell ref="BV3:BV4"/>
    <mergeCell ref="BW3:BW4"/>
    <mergeCell ref="BX3:BX4"/>
    <mergeCell ref="BY3:BY4"/>
    <mergeCell ref="BZ3:BZ4"/>
    <mergeCell ref="BO3:BO4"/>
    <mergeCell ref="BP3:BP4"/>
    <mergeCell ref="BQ3:BQ4"/>
    <mergeCell ref="BR3:BR4"/>
    <mergeCell ref="BS3:BS4"/>
    <mergeCell ref="BT3:BT4"/>
    <mergeCell ref="AL3:AL4"/>
    <mergeCell ref="AO3:AQ3"/>
    <mergeCell ref="AR3:AX3"/>
    <mergeCell ref="AY3:AZ3"/>
    <mergeCell ref="BB3:BD3"/>
    <mergeCell ref="BE3:BE4"/>
    <mergeCell ref="T3:T4"/>
    <mergeCell ref="U3:Z3"/>
    <mergeCell ref="AB3:AG3"/>
    <mergeCell ref="AH3:AI3"/>
    <mergeCell ref="AJ3:AJ4"/>
    <mergeCell ref="AK3:AK4"/>
    <mergeCell ref="K3:K4"/>
    <mergeCell ref="L3:L4"/>
    <mergeCell ref="M3:M4"/>
    <mergeCell ref="O3:O4"/>
    <mergeCell ref="P3:P4"/>
    <mergeCell ref="Q3:S3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CA1:CM1"/>
    <mergeCell ref="CN1:CZ1"/>
    <mergeCell ref="DA1:DM1"/>
    <mergeCell ref="DN1:DZ1"/>
    <mergeCell ref="EA1:EL1"/>
    <mergeCell ref="L2:M2"/>
    <mergeCell ref="Y2:Z2"/>
    <mergeCell ref="AY2:AZ2"/>
    <mergeCell ref="BD2:BE2"/>
    <mergeCell ref="BS2:BX2"/>
    <mergeCell ref="A1:M1"/>
    <mergeCell ref="N1:Z1"/>
    <mergeCell ref="AA1:AM1"/>
    <mergeCell ref="AN1:AZ1"/>
    <mergeCell ref="BA1:BM1"/>
    <mergeCell ref="BN1:BZ1"/>
    <mergeCell ref="EF2:EG2"/>
    <mergeCell ref="BY2:BZ2"/>
    <mergeCell ref="CD2:CE2"/>
    <mergeCell ref="CY2:CZ2"/>
    <mergeCell ref="DE2:DF2"/>
    <mergeCell ref="DL2:DM2"/>
    <mergeCell ref="DY2:DZ2"/>
  </mergeCells>
  <phoneticPr fontId="2"/>
  <pageMargins left="0.59055118110236227" right="0.39370078740157483" top="0.70866141732283472" bottom="0.59055118110236227" header="0.31496062992125984" footer="0.51181102362204722"/>
  <pageSetup paperSize="9" scale="96" firstPageNumber="14" orientation="portrait" r:id="rId1"/>
  <headerFooter alignWithMargins="0">
    <evenHeader>&amp;L２　人　　口</evenHeader>
    <evenFooter>&amp;C-　&amp;P　-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第2章</vt:lpstr>
      <vt:lpstr>2-1世帯人口（国）</vt:lpstr>
      <vt:lpstr>2-2世帯人口（住）</vt:lpstr>
      <vt:lpstr>2-3大字（国）</vt:lpstr>
      <vt:lpstr>2-4大字（住）</vt:lpstr>
      <vt:lpstr>2-5年齢（国）</vt:lpstr>
      <vt:lpstr>2-6年齢（住）</vt:lpstr>
      <vt:lpstr>2-7大字年齢（国）</vt:lpstr>
      <vt:lpstr>2-8大字年齢（住）</vt:lpstr>
      <vt:lpstr>'2-1世帯人口（国）'!Print_Area</vt:lpstr>
      <vt:lpstr>'2-2世帯人口（住）'!Print_Area</vt:lpstr>
      <vt:lpstr>'2-3大字（国）'!Print_Area</vt:lpstr>
      <vt:lpstr>'2-4大字（住）'!Print_Area</vt:lpstr>
      <vt:lpstr>'2-5年齢（国）'!Print_Area</vt:lpstr>
      <vt:lpstr>'2-6年齢（住）'!Print_Area</vt:lpstr>
      <vt:lpstr>'2-7大字年齢（国）'!Print_Area</vt:lpstr>
      <vt:lpstr>'2-8大字年齢（住）'!Print_Area</vt:lpstr>
      <vt:lpstr>第2章!Print_Area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砂内　勇祐</cp:lastModifiedBy>
  <cp:lastPrinted>2022-03-29T01:56:50Z</cp:lastPrinted>
  <dcterms:created xsi:type="dcterms:W3CDTF">2020-12-24T07:48:01Z</dcterms:created>
  <dcterms:modified xsi:type="dcterms:W3CDTF">2022-03-30T00:28:14Z</dcterms:modified>
</cp:coreProperties>
</file>