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6.7.64\01地域づくり推進課\市民協働推進\202市民協働のまちづくり活動応援補助金\R7\【重要】要綱改正※フォルダごと引き継ぐこと\R7.4一部改正（要領に定めない）\"/>
    </mc:Choice>
  </mc:AlternateContent>
  <workbookProtection workbookAlgorithmName="SHA-512" workbookHashValue="0AI3iYqOpgLYBpsqeydpAT/xL4rPKn1TxLzDHQ8OPZlWOISeKdFZMqfA7Hc1XoBHtMesHV8pWaoDHxirT0vfFg==" workbookSaltValue="gnqPZjFU3RxFm7aWjyFmjQ==" workbookSpinCount="100000" lockStructure="1"/>
  <bookViews>
    <workbookView xWindow="-120" yWindow="-120" windowWidth="29040" windowHeight="15720"/>
  </bookViews>
  <sheets>
    <sheet name="★活動の流れと内容" sheetId="3" r:id="rId1"/>
    <sheet name="★決算書" sheetId="1" r:id="rId2"/>
    <sheet name=" (記載例)活動の流れと内容" sheetId="7" r:id="rId3"/>
    <sheet name="費目" sheetId="6" r:id="rId4"/>
    <sheet name="支援枠" sheetId="4" r:id="rId5"/>
  </sheets>
  <definedNames>
    <definedName name="_xlnm._FilterDatabase" localSheetId="2">' (記載例)活動の流れと内容'!$B$3:$I$13</definedName>
    <definedName name="_xlnm._FilterDatabase" localSheetId="0">★活動の流れと内容!$B$3:$I$13</definedName>
    <definedName name="_xlnm.Print_Area" localSheetId="2">' (記載例)活動の流れと内容'!$B$2:$I$42</definedName>
    <definedName name="_xlnm.Print_Area" localSheetId="0">★活動の流れと内容!$B$2:$I$100</definedName>
    <definedName name="_xlnm.Print_Area" localSheetId="1">★決算書!$B$1:$E$37</definedName>
    <definedName name="_xlnm.Print_Area" localSheetId="4">支援枠!$A$1</definedName>
    <definedName name="_xlnm.Print_Area" localSheetId="3">費目!$A$1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  <c r="C4" i="1"/>
  <c r="E24" i="1" l="1"/>
  <c r="E23" i="1"/>
  <c r="E22" i="1"/>
  <c r="E21" i="1"/>
  <c r="E20" i="1"/>
  <c r="E19" i="1"/>
  <c r="E18" i="1"/>
  <c r="E17" i="1"/>
  <c r="D31" i="1"/>
  <c r="E35" i="1" l="1"/>
  <c r="E3" i="1" l="1"/>
  <c r="E4" i="1" s="1"/>
  <c r="D32" i="1" s="1"/>
  <c r="D34" i="1" s="1"/>
  <c r="E25" i="1"/>
  <c r="E26" i="1"/>
  <c r="E27" i="1"/>
  <c r="E28" i="1"/>
  <c r="E29" i="1"/>
  <c r="E30" i="1"/>
  <c r="E31" i="1" l="1"/>
  <c r="E5" i="1" l="1"/>
  <c r="E32" i="1" s="1"/>
  <c r="E34" i="1" s="1"/>
  <c r="E36" i="1" s="1"/>
  <c r="D33" i="1"/>
  <c r="D10" i="1" s="1"/>
  <c r="D36" i="1"/>
  <c r="D37" i="1" l="1"/>
  <c r="E33" i="1"/>
  <c r="C7" i="1" s="1"/>
  <c r="D16" i="1" l="1"/>
  <c r="E37" i="1"/>
  <c r="E10" i="1" l="1"/>
  <c r="E7" i="1" s="1"/>
  <c r="E16" i="1" l="1"/>
  <c r="F16" i="1" s="1"/>
</calcChain>
</file>

<file path=xl/sharedStrings.xml><?xml version="1.0" encoding="utf-8"?>
<sst xmlns="http://schemas.openxmlformats.org/spreadsheetml/2006/main" count="227" uniqueCount="93">
  <si>
    <t>市民活動団体支援</t>
    <rPh sb="0" eb="4">
      <t>シミンカツドウ</t>
    </rPh>
    <rPh sb="4" eb="8">
      <t>ダンタイシエン</t>
    </rPh>
    <phoneticPr fontId="3"/>
  </si>
  <si>
    <t>住民自治協議会支援</t>
    <rPh sb="0" eb="7">
      <t>ジュウミンジチキョウギカイ</t>
    </rPh>
    <rPh sb="7" eb="9">
      <t>シエン</t>
    </rPh>
    <phoneticPr fontId="3"/>
  </si>
  <si>
    <t>学生団体支援</t>
    <rPh sb="0" eb="4">
      <t>ガクセイダンタイ</t>
    </rPh>
    <rPh sb="4" eb="6">
      <t>シエン</t>
    </rPh>
    <phoneticPr fontId="3"/>
  </si>
  <si>
    <t>連携活動支援</t>
    <rPh sb="0" eb="4">
      <t>レンケイカツドウ</t>
    </rPh>
    <rPh sb="4" eb="6">
      <t>シエン</t>
    </rPh>
    <phoneticPr fontId="3"/>
  </si>
  <si>
    <t>継続活動支援</t>
    <rPh sb="0" eb="4">
      <t>ケイゾクカツドウ</t>
    </rPh>
    <rPh sb="4" eb="6">
      <t>シエン</t>
    </rPh>
    <phoneticPr fontId="3"/>
  </si>
  <si>
    <t>実施場所</t>
    <rPh sb="0" eb="2">
      <t>ジッシ</t>
    </rPh>
    <rPh sb="2" eb="4">
      <t>バショ</t>
    </rPh>
    <phoneticPr fontId="3"/>
  </si>
  <si>
    <t>参加者数</t>
    <rPh sb="0" eb="2">
      <t>サンカ</t>
    </rPh>
    <rPh sb="2" eb="3">
      <t>シャ</t>
    </rPh>
    <rPh sb="3" eb="4">
      <t>カズ</t>
    </rPh>
    <phoneticPr fontId="3"/>
  </si>
  <si>
    <t>領収書
番号</t>
    <rPh sb="0" eb="3">
      <t>リョウシュウショ</t>
    </rPh>
    <rPh sb="4" eb="6">
      <t>バンゴウ</t>
    </rPh>
    <phoneticPr fontId="3"/>
  </si>
  <si>
    <t>費目</t>
    <rPh sb="0" eb="2">
      <t>ヒモク</t>
    </rPh>
    <phoneticPr fontId="3"/>
  </si>
  <si>
    <t>金額</t>
    <rPh sb="0" eb="2">
      <t>キンガク</t>
    </rPh>
    <phoneticPr fontId="3"/>
  </si>
  <si>
    <t>報償費</t>
  </si>
  <si>
    <t>印刷製本費</t>
  </si>
  <si>
    <t>使用料及び賃借料</t>
  </si>
  <si>
    <t>役務費</t>
  </si>
  <si>
    <t>委託料</t>
  </si>
  <si>
    <t>食糧費</t>
  </si>
  <si>
    <r>
      <t>第６号様式の添付書類　</t>
    </r>
    <r>
      <rPr>
        <b/>
        <sz val="10"/>
        <color theme="1"/>
        <rFont val="ＭＳ ゴシック"/>
        <family val="3"/>
        <charset val="128"/>
      </rPr>
      <t>活動の流れと内容</t>
    </r>
    <rPh sb="0" eb="1">
      <t>ダイ</t>
    </rPh>
    <rPh sb="2" eb="3">
      <t>ゴウ</t>
    </rPh>
    <rPh sb="3" eb="5">
      <t>ヨウシキ</t>
    </rPh>
    <rPh sb="6" eb="8">
      <t>テンプ</t>
    </rPh>
    <rPh sb="8" eb="10">
      <t>ショルイ</t>
    </rPh>
    <rPh sb="11" eb="13">
      <t>カツドウ</t>
    </rPh>
    <rPh sb="14" eb="15">
      <t>ナガ</t>
    </rPh>
    <rPh sb="17" eb="19">
      <t>ナイヨウ</t>
    </rPh>
    <phoneticPr fontId="3"/>
  </si>
  <si>
    <r>
      <t>第６号様式の添付書類</t>
    </r>
    <r>
      <rPr>
        <b/>
        <sz val="11"/>
        <color theme="1"/>
        <rFont val="ＭＳ ゴシック"/>
        <family val="3"/>
        <charset val="128"/>
      </rPr>
      <t>　市民協働のまちづくり活動応援補助金　決算書</t>
    </r>
    <rPh sb="11" eb="13">
      <t>シミン</t>
    </rPh>
    <rPh sb="13" eb="15">
      <t>キョウドウ</t>
    </rPh>
    <rPh sb="21" eb="23">
      <t>カツドウ</t>
    </rPh>
    <rPh sb="23" eb="25">
      <t>オウエン</t>
    </rPh>
    <rPh sb="25" eb="28">
      <t>ホジョキン</t>
    </rPh>
    <rPh sb="29" eb="32">
      <t>ケッサンショ</t>
    </rPh>
    <phoneticPr fontId="2"/>
  </si>
  <si>
    <t>最大
補助金額</t>
    <rPh sb="0" eb="2">
      <t>サイダイ</t>
    </rPh>
    <rPh sb="3" eb="5">
      <t>ホジョ</t>
    </rPh>
    <rPh sb="5" eb="7">
      <t>キンガク</t>
    </rPh>
    <phoneticPr fontId="2"/>
  </si>
  <si>
    <t>補助率</t>
    <rPh sb="0" eb="3">
      <t>ホジョリツ</t>
    </rPh>
    <phoneticPr fontId="2"/>
  </si>
  <si>
    <t>申請時金額</t>
    <rPh sb="0" eb="2">
      <t>シンセイ</t>
    </rPh>
    <rPh sb="2" eb="3">
      <t>トキ</t>
    </rPh>
    <rPh sb="3" eb="5">
      <t>キンガク</t>
    </rPh>
    <phoneticPr fontId="2"/>
  </si>
  <si>
    <t>市補助金</t>
    <rPh sb="0" eb="1">
      <t>シ</t>
    </rPh>
    <rPh sb="1" eb="4">
      <t>ホジョキン</t>
    </rPh>
    <phoneticPr fontId="2"/>
  </si>
  <si>
    <t>活動の参加者負担金</t>
    <rPh sb="0" eb="2">
      <t>カツドウ</t>
    </rPh>
    <rPh sb="3" eb="6">
      <t>サンカシャ</t>
    </rPh>
    <rPh sb="6" eb="9">
      <t>フタンキン</t>
    </rPh>
    <phoneticPr fontId="2"/>
  </si>
  <si>
    <t>活動への寄附、協賛金など</t>
    <rPh sb="0" eb="2">
      <t>カツドウ</t>
    </rPh>
    <rPh sb="4" eb="6">
      <t>キフ</t>
    </rPh>
    <rPh sb="7" eb="10">
      <t>キョウサンキン</t>
    </rPh>
    <phoneticPr fontId="2"/>
  </si>
  <si>
    <t>団体の自己資金</t>
    <rPh sb="0" eb="2">
      <t>ダンタイ</t>
    </rPh>
    <rPh sb="3" eb="5">
      <t>ジコ</t>
    </rPh>
    <rPh sb="5" eb="7">
      <t>シキン</t>
    </rPh>
    <phoneticPr fontId="2"/>
  </si>
  <si>
    <t>その他の収入</t>
    <rPh sb="2" eb="3">
      <t>ホカ</t>
    </rPh>
    <rPh sb="4" eb="6">
      <t>シュウニュウ</t>
    </rPh>
    <phoneticPr fontId="2"/>
  </si>
  <si>
    <t>助成金</t>
    <rPh sb="0" eb="3">
      <t>ジョセイキン</t>
    </rPh>
    <phoneticPr fontId="2"/>
  </si>
  <si>
    <t>決算金額</t>
    <rPh sb="0" eb="2">
      <t>ケッサン</t>
    </rPh>
    <rPh sb="2" eb="4">
      <t>キンガク</t>
    </rPh>
    <phoneticPr fontId="2"/>
  </si>
  <si>
    <t>原材料費</t>
  </si>
  <si>
    <t>消耗品費</t>
  </si>
  <si>
    <t>旅費</t>
  </si>
  <si>
    <t>研修等参加負担金</t>
  </si>
  <si>
    <t>修繕料</t>
  </si>
  <si>
    <t>備品購入費</t>
  </si>
  <si>
    <t>工事請負費</t>
  </si>
  <si>
    <t>その他必要な経費</t>
  </si>
  <si>
    <t>支出合計(備品購入費反映前)</t>
    <rPh sb="0" eb="2">
      <t>シシュツ</t>
    </rPh>
    <rPh sb="5" eb="7">
      <t>ビヒン</t>
    </rPh>
    <rPh sb="7" eb="9">
      <t>コウニュウ</t>
    </rPh>
    <rPh sb="9" eb="10">
      <t>ヒ</t>
    </rPh>
    <rPh sb="10" eb="12">
      <t>ハンエイ</t>
    </rPh>
    <rPh sb="12" eb="13">
      <t>マエ</t>
    </rPh>
    <phoneticPr fontId="2"/>
  </si>
  <si>
    <t>備品補助率</t>
    <rPh sb="0" eb="2">
      <t>ビヒン</t>
    </rPh>
    <rPh sb="2" eb="5">
      <t>ホジョリツ</t>
    </rPh>
    <phoneticPr fontId="2"/>
  </si>
  <si>
    <t>備品上限金額（申請時）</t>
    <rPh sb="0" eb="2">
      <t>ビヒン</t>
    </rPh>
    <rPh sb="2" eb="4">
      <t>ジョウゲン</t>
    </rPh>
    <rPh sb="4" eb="6">
      <t>キンガク</t>
    </rPh>
    <rPh sb="7" eb="10">
      <t>シンセイジ</t>
    </rPh>
    <phoneticPr fontId="2"/>
  </si>
  <si>
    <t>備品上限金額（決算）</t>
    <rPh sb="0" eb="2">
      <t>ビヒン</t>
    </rPh>
    <rPh sb="2" eb="4">
      <t>ジョウゲン</t>
    </rPh>
    <rPh sb="4" eb="6">
      <t>キンガク</t>
    </rPh>
    <rPh sb="7" eb="9">
      <t>ケッサン</t>
    </rPh>
    <phoneticPr fontId="2"/>
  </si>
  <si>
    <t>備品内補助対象外経費(補助上限突破額)</t>
    <rPh sb="0" eb="2">
      <t>ビヒン</t>
    </rPh>
    <rPh sb="2" eb="3">
      <t>ナイ</t>
    </rPh>
    <rPh sb="3" eb="5">
      <t>ホジョ</t>
    </rPh>
    <rPh sb="5" eb="7">
      <t>タイショウ</t>
    </rPh>
    <rPh sb="7" eb="8">
      <t>ガイ</t>
    </rPh>
    <rPh sb="8" eb="10">
      <t>ケイヒ</t>
    </rPh>
    <rPh sb="11" eb="13">
      <t>ホジョ</t>
    </rPh>
    <rPh sb="13" eb="15">
      <t>ジョウゲン</t>
    </rPh>
    <rPh sb="15" eb="17">
      <t>トッパ</t>
    </rPh>
    <rPh sb="17" eb="18">
      <t>ガク</t>
    </rPh>
    <phoneticPr fontId="2"/>
  </si>
  <si>
    <t>事業費総額</t>
  </si>
  <si>
    <t>補助対象外経費</t>
    <rPh sb="0" eb="2">
      <t>ホジョ</t>
    </rPh>
    <rPh sb="2" eb="4">
      <t>タイショウ</t>
    </rPh>
    <rPh sb="4" eb="5">
      <t>ガイ</t>
    </rPh>
    <rPh sb="5" eb="7">
      <t>ケイヒ</t>
    </rPh>
    <phoneticPr fontId="2"/>
  </si>
  <si>
    <t>項目</t>
    <rPh sb="0" eb="2">
      <t>コウモク</t>
    </rPh>
    <phoneticPr fontId="2"/>
  </si>
  <si>
    <t>区分</t>
    <rPh sb="0" eb="2">
      <t>クブン</t>
    </rPh>
    <phoneticPr fontId="3"/>
  </si>
  <si>
    <t>収入</t>
    <rPh sb="0" eb="2">
      <t>シュウニュウ</t>
    </rPh>
    <phoneticPr fontId="3"/>
  </si>
  <si>
    <t>支出
(補助対象経費)</t>
    <rPh sb="4" eb="6">
      <t>ホジョ</t>
    </rPh>
    <rPh sb="6" eb="8">
      <t>タイショウ</t>
    </rPh>
    <rPh sb="8" eb="10">
      <t>ケイヒ</t>
    </rPh>
    <phoneticPr fontId="2"/>
  </si>
  <si>
    <t>支出
(補助対象外経費)</t>
    <phoneticPr fontId="3"/>
  </si>
  <si>
    <t>補助金額</t>
    <rPh sb="0" eb="2">
      <t>ホジョ</t>
    </rPh>
    <rPh sb="2" eb="4">
      <t>キンガク</t>
    </rPh>
    <phoneticPr fontId="2"/>
  </si>
  <si>
    <t>同一活動での受給履歴</t>
    <phoneticPr fontId="3"/>
  </si>
  <si>
    <t>支援枠種類</t>
    <rPh sb="0" eb="2">
      <t>シエン</t>
    </rPh>
    <rPh sb="2" eb="3">
      <t>ワク</t>
    </rPh>
    <rPh sb="3" eb="5">
      <t>シュルイ</t>
    </rPh>
    <phoneticPr fontId="2"/>
  </si>
  <si>
    <t>備品内補助対象外経費(補助上限突破額)</t>
    <phoneticPr fontId="3"/>
  </si>
  <si>
    <t>支出合計(備品購入費反映後)（B）</t>
    <rPh sb="12" eb="13">
      <t>アト</t>
    </rPh>
    <phoneticPr fontId="2"/>
  </si>
  <si>
    <t>支出合計(補助対象外経費)（C）</t>
    <rPh sb="0" eb="2">
      <t>シシュツ</t>
    </rPh>
    <rPh sb="2" eb="4">
      <t>ゴウケイ</t>
    </rPh>
    <rPh sb="5" eb="7">
      <t>ホジョ</t>
    </rPh>
    <rPh sb="7" eb="9">
      <t>タイショウ</t>
    </rPh>
    <rPh sb="9" eb="10">
      <t>ガイ</t>
    </rPh>
    <rPh sb="10" eb="12">
      <t>ケイヒ</t>
    </rPh>
    <phoneticPr fontId="2"/>
  </si>
  <si>
    <t>収入合計（A）</t>
    <rPh sb="0" eb="2">
      <t>シュウニュウ</t>
    </rPh>
    <rPh sb="2" eb="4">
      <t>ゴウケイ</t>
    </rPh>
    <phoneticPr fontId="2"/>
  </si>
  <si>
    <t>支出合計（B+C）（Aと一致）</t>
    <rPh sb="12" eb="14">
      <t>イッチ</t>
    </rPh>
    <phoneticPr fontId="2"/>
  </si>
  <si>
    <t>※連携活動支援…0回のみ、ほか …0～2回</t>
    <rPh sb="20" eb="21">
      <t>カイ</t>
    </rPh>
    <phoneticPr fontId="3"/>
  </si>
  <si>
    <t>支援枠</t>
    <phoneticPr fontId="3"/>
  </si>
  <si>
    <t>上限額を突破した金額は補助対象外経費となります。</t>
    <rPh sb="0" eb="3">
      <t>ジョウゲンガク</t>
    </rPh>
    <rPh sb="4" eb="6">
      <t>トッパ</t>
    </rPh>
    <rPh sb="8" eb="10">
      <t>キンガク</t>
    </rPh>
    <rPh sb="11" eb="16">
      <t>ホジョタイショウガイ</t>
    </rPh>
    <rPh sb="16" eb="18">
      <t>ケイヒ</t>
    </rPh>
    <phoneticPr fontId="3"/>
  </si>
  <si>
    <t>※補助対象経費×補助率</t>
    <phoneticPr fontId="3"/>
  </si>
  <si>
    <t>費目</t>
    <rPh sb="0" eb="2">
      <t>ヒモク</t>
    </rPh>
    <phoneticPr fontId="3"/>
  </si>
  <si>
    <t>使用用途</t>
    <rPh sb="0" eb="4">
      <t>シヨウヨウト</t>
    </rPh>
    <phoneticPr fontId="3"/>
  </si>
  <si>
    <t>活動内容</t>
    <rPh sb="0" eb="2">
      <t>カツドウ</t>
    </rPh>
    <rPh sb="2" eb="4">
      <t>ナイヨウ</t>
    </rPh>
    <phoneticPr fontId="3"/>
  </si>
  <si>
    <t>委託料</t>
    <phoneticPr fontId="3"/>
  </si>
  <si>
    <t>クイズ大会</t>
    <phoneticPr fontId="3"/>
  </si>
  <si>
    <t>クイズ大会反省会議、講義</t>
    <phoneticPr fontId="3"/>
  </si>
  <si>
    <t>〇〇センター会議室</t>
    <phoneticPr fontId="3"/>
  </si>
  <si>
    <t>〇〇公園</t>
    <phoneticPr fontId="3"/>
  </si>
  <si>
    <t>…</t>
    <phoneticPr fontId="3"/>
  </si>
  <si>
    <t>記入例１</t>
    <rPh sb="0" eb="3">
      <t>キニュウレイ</t>
    </rPh>
    <phoneticPr fontId="3"/>
  </si>
  <si>
    <t>記入例２</t>
    <rPh sb="0" eb="3">
      <t>キニュウレイ</t>
    </rPh>
    <phoneticPr fontId="3"/>
  </si>
  <si>
    <t>記入例３</t>
    <rPh sb="0" eb="3">
      <t>キニュウレイ</t>
    </rPh>
    <phoneticPr fontId="3"/>
  </si>
  <si>
    <t>費目はタブから選択してください。</t>
    <rPh sb="0" eb="2">
      <t>ヒモク</t>
    </rPh>
    <rPh sb="7" eb="9">
      <t>センタク</t>
    </rPh>
    <phoneticPr fontId="3"/>
  </si>
  <si>
    <t>司会へのお礼</t>
    <rPh sb="0" eb="2">
      <t>シカイ</t>
    </rPh>
    <rPh sb="5" eb="6">
      <t>レイ</t>
    </rPh>
    <phoneticPr fontId="3"/>
  </si>
  <si>
    <t>外部アルバイトへのお礼</t>
    <rPh sb="0" eb="2">
      <t>ガイブ</t>
    </rPh>
    <rPh sb="10" eb="11">
      <t>レイ</t>
    </rPh>
    <phoneticPr fontId="3"/>
  </si>
  <si>
    <t>回答用紙コピー代</t>
    <rPh sb="0" eb="2">
      <t>カイトウ</t>
    </rPh>
    <rPh sb="2" eb="4">
      <t>ヨウシ</t>
    </rPh>
    <rPh sb="7" eb="8">
      <t>ダイ</t>
    </rPh>
    <phoneticPr fontId="3"/>
  </si>
  <si>
    <t>音響設備運用</t>
    <rPh sb="0" eb="4">
      <t>オンキョウセツビ</t>
    </rPh>
    <rPh sb="4" eb="6">
      <t>ウンヨウ</t>
    </rPh>
    <phoneticPr fontId="3"/>
  </si>
  <si>
    <t>マイクなど備品レンタル</t>
    <rPh sb="5" eb="7">
      <t>ビヒン</t>
    </rPh>
    <phoneticPr fontId="3"/>
  </si>
  <si>
    <t>会場使用料</t>
    <rPh sb="0" eb="2">
      <t>カイジョウ</t>
    </rPh>
    <rPh sb="2" eb="5">
      <t>シヨウリョウ</t>
    </rPh>
    <phoneticPr fontId="3"/>
  </si>
  <si>
    <t>活動日</t>
    <rPh sb="0" eb="3">
      <t>カツドウビ</t>
    </rPh>
    <phoneticPr fontId="3"/>
  </si>
  <si>
    <t>会議資料コピー代</t>
    <rPh sb="0" eb="2">
      <t>カイギ</t>
    </rPh>
    <rPh sb="2" eb="4">
      <t>シリョウ</t>
    </rPh>
    <rPh sb="7" eb="8">
      <t>ダイ</t>
    </rPh>
    <phoneticPr fontId="3"/>
  </si>
  <si>
    <t>会議用飲料</t>
    <rPh sb="0" eb="3">
      <t>カイギヨウ</t>
    </rPh>
    <rPh sb="3" eb="5">
      <t>インリョウ</t>
    </rPh>
    <phoneticPr fontId="3"/>
  </si>
  <si>
    <t>景品</t>
    <rPh sb="0" eb="2">
      <t>ケイヒン</t>
    </rPh>
    <phoneticPr fontId="3"/>
  </si>
  <si>
    <t>※費目は変更せず、必ずタブの中から選んでください。</t>
    <rPh sb="1" eb="3">
      <t>ヒモク</t>
    </rPh>
    <rPh sb="4" eb="6">
      <t>ヘンコウ</t>
    </rPh>
    <rPh sb="9" eb="10">
      <t>カナラ</t>
    </rPh>
    <rPh sb="14" eb="15">
      <t>ナカ</t>
    </rPh>
    <rPh sb="17" eb="18">
      <t>エラ</t>
    </rPh>
    <phoneticPr fontId="3"/>
  </si>
  <si>
    <t>補助対象外経費</t>
    <rPh sb="0" eb="2">
      <t>ホジョ</t>
    </rPh>
    <rPh sb="2" eb="4">
      <t>タイショウ</t>
    </rPh>
    <rPh sb="4" eb="5">
      <t>ガイ</t>
    </rPh>
    <rPh sb="5" eb="7">
      <t>ケイヒ</t>
    </rPh>
    <phoneticPr fontId="3"/>
  </si>
  <si>
    <t>※収入-支出（不足金額）</t>
    <rPh sb="1" eb="3">
      <t>シュウニュウ</t>
    </rPh>
    <rPh sb="4" eb="6">
      <t>シシュツ</t>
    </rPh>
    <rPh sb="7" eb="9">
      <t>フソク</t>
    </rPh>
    <rPh sb="9" eb="10">
      <t>キン</t>
    </rPh>
    <rPh sb="10" eb="11">
      <t>ガク</t>
    </rPh>
    <phoneticPr fontId="3"/>
  </si>
  <si>
    <t>青色のセルに入力してください→</t>
    <phoneticPr fontId="3"/>
  </si>
  <si>
    <t>支援枠種類はタブから選択してください→</t>
    <rPh sb="0" eb="2">
      <t>シエン</t>
    </rPh>
    <rPh sb="2" eb="3">
      <t>ワク</t>
    </rPh>
    <phoneticPr fontId="3"/>
  </si>
  <si>
    <t>同一活動で補助金を受給した回数を入力してください→</t>
    <rPh sb="0" eb="2">
      <t>ドウイツ</t>
    </rPh>
    <rPh sb="2" eb="4">
      <t>カツドウ</t>
    </rPh>
    <rPh sb="5" eb="8">
      <t>ホジョキン</t>
    </rPh>
    <rPh sb="9" eb="11">
      <t>ジュキュウ</t>
    </rPh>
    <rPh sb="13" eb="15">
      <t>カイスウ</t>
    </rPh>
    <rPh sb="16" eb="18">
      <t>ニュウリョク</t>
    </rPh>
    <phoneticPr fontId="3"/>
  </si>
  <si>
    <t>備品購入費は支援枠によって補助率が決まっています（※表右上）→</t>
    <rPh sb="0" eb="5">
      <t>ビヒンコウニュウヒ</t>
    </rPh>
    <rPh sb="6" eb="9">
      <t>シエンワク</t>
    </rPh>
    <rPh sb="13" eb="16">
      <t>ホジョリツ</t>
    </rPh>
    <rPh sb="17" eb="18">
      <t>キ</t>
    </rPh>
    <rPh sb="26" eb="27">
      <t>ヒョウ</t>
    </rPh>
    <rPh sb="27" eb="29">
      <t>ミギウエ</t>
    </rPh>
    <phoneticPr fontId="3"/>
  </si>
  <si>
    <t>←市へ返還しなければならない金額です。</t>
    <rPh sb="1" eb="2">
      <t>シ</t>
    </rPh>
    <rPh sb="3" eb="5">
      <t>ヘンカン</t>
    </rPh>
    <rPh sb="14" eb="16">
      <t>キンガク</t>
    </rPh>
    <phoneticPr fontId="3"/>
  </si>
  <si>
    <t>精算額※概算払いの場合</t>
    <rPh sb="0" eb="2">
      <t>セイサン</t>
    </rPh>
    <rPh sb="2" eb="3">
      <t>ガク</t>
    </rPh>
    <rPh sb="4" eb="6">
      <t>ガイサン</t>
    </rPh>
    <rPh sb="6" eb="7">
      <t>ハラ</t>
    </rPh>
    <rPh sb="9" eb="11">
      <t>バアイ</t>
    </rPh>
    <phoneticPr fontId="3"/>
  </si>
  <si>
    <t>チャレンジ支援</t>
    <rPh sb="5" eb="7">
      <t>シエン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</si>
</sst>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2" tint="-9.9978637043366805E-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4">
    <xf numFmtId="0" fontId="0" fillId="0" borderId="0" xfId="0">
      <alignment vertical="center"/>
    </xf>
    <xf numFmtId="0" fontId="6" fillId="0" borderId="0" xfId="0" applyFont="1">
      <alignment vertical="center"/>
    </xf>
    <xf numFmtId="0" fontId="8" fillId="0" borderId="13" xfId="0" applyFont="1" applyBorder="1" applyAlignment="1">
      <alignment horizontal="left" vertical="center"/>
    </xf>
    <xf numFmtId="0" fontId="8" fillId="0" borderId="13" xfId="0" applyFont="1" applyBorder="1">
      <alignment vertical="center"/>
    </xf>
    <xf numFmtId="12" fontId="8" fillId="0" borderId="14" xfId="0" applyNumberFormat="1" applyFont="1" applyBorder="1">
      <alignment vertical="center"/>
    </xf>
    <xf numFmtId="0" fontId="8" fillId="0" borderId="9" xfId="0" applyFont="1" applyBorder="1" applyAlignment="1">
      <alignment horizontal="left" vertical="center"/>
    </xf>
    <xf numFmtId="38" fontId="8" fillId="0" borderId="10" xfId="1" applyFont="1" applyBorder="1" applyProtection="1">
      <alignment vertical="center"/>
    </xf>
    <xf numFmtId="0" fontId="8" fillId="0" borderId="9" xfId="0" applyFont="1" applyBorder="1">
      <alignment vertical="center"/>
    </xf>
    <xf numFmtId="0" fontId="8" fillId="0" borderId="11" xfId="0" applyFont="1" applyBorder="1">
      <alignment vertical="center"/>
    </xf>
    <xf numFmtId="0" fontId="8" fillId="0" borderId="0" xfId="0" applyFont="1">
      <alignment vertical="center"/>
    </xf>
    <xf numFmtId="0" fontId="10" fillId="0" borderId="11" xfId="0" applyFont="1" applyBorder="1" applyAlignment="1">
      <alignment horizontal="right" vertical="center"/>
    </xf>
    <xf numFmtId="0" fontId="10" fillId="0" borderId="15" xfId="0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10" fillId="0" borderId="21" xfId="0" applyFont="1" applyBorder="1" applyAlignment="1">
      <alignment horizontal="right" vertical="center"/>
    </xf>
    <xf numFmtId="0" fontId="6" fillId="0" borderId="23" xfId="0" applyFont="1" applyBorder="1">
      <alignment vertical="center"/>
    </xf>
    <xf numFmtId="38" fontId="6" fillId="0" borderId="14" xfId="1" applyFont="1" applyBorder="1" applyProtection="1">
      <alignment vertical="center"/>
    </xf>
    <xf numFmtId="0" fontId="6" fillId="0" borderId="7" xfId="0" applyFont="1" applyBorder="1">
      <alignment vertical="center"/>
    </xf>
    <xf numFmtId="38" fontId="6" fillId="0" borderId="10" xfId="1" applyFont="1" applyBorder="1" applyProtection="1">
      <alignment vertical="center"/>
    </xf>
    <xf numFmtId="0" fontId="6" fillId="0" borderId="7" xfId="0" applyFont="1" applyBorder="1" applyAlignment="1">
      <alignment horizontal="left" vertical="center"/>
    </xf>
    <xf numFmtId="38" fontId="6" fillId="0" borderId="5" xfId="1" applyFont="1" applyBorder="1" applyProtection="1">
      <alignment vertical="center"/>
    </xf>
    <xf numFmtId="0" fontId="9" fillId="0" borderId="7" xfId="0" applyFont="1" applyBorder="1">
      <alignment vertical="center"/>
    </xf>
    <xf numFmtId="38" fontId="9" fillId="0" borderId="5" xfId="1" applyFont="1" applyBorder="1" applyProtection="1">
      <alignment vertical="center"/>
    </xf>
    <xf numFmtId="38" fontId="9" fillId="0" borderId="10" xfId="1" applyFont="1" applyBorder="1" applyProtection="1">
      <alignment vertical="center"/>
    </xf>
    <xf numFmtId="0" fontId="7" fillId="0" borderId="21" xfId="0" applyFont="1" applyBorder="1" applyAlignment="1">
      <alignment horizontal="left" vertical="center"/>
    </xf>
    <xf numFmtId="38" fontId="7" fillId="0" borderId="22" xfId="1" applyFont="1" applyBorder="1" applyProtection="1">
      <alignment vertical="center"/>
    </xf>
    <xf numFmtId="38" fontId="7" fillId="0" borderId="12" xfId="1" applyFont="1" applyBorder="1" applyProtection="1">
      <alignment vertical="center"/>
    </xf>
    <xf numFmtId="38" fontId="6" fillId="0" borderId="24" xfId="1" applyFont="1" applyBorder="1" applyProtection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25" xfId="0" applyFont="1" applyBorder="1" applyAlignment="1">
      <alignment horizontal="right" vertical="center"/>
    </xf>
    <xf numFmtId="38" fontId="7" fillId="0" borderId="18" xfId="1" applyFont="1" applyBorder="1" applyProtection="1">
      <alignment vertical="center"/>
    </xf>
    <xf numFmtId="38" fontId="7" fillId="0" borderId="16" xfId="1" applyFont="1" applyBorder="1" applyProtection="1">
      <alignment vertical="center"/>
    </xf>
    <xf numFmtId="38" fontId="6" fillId="2" borderId="5" xfId="1" applyFont="1" applyFill="1" applyBorder="1" applyProtection="1">
      <alignment vertical="center"/>
      <protection locked="0"/>
    </xf>
    <xf numFmtId="38" fontId="6" fillId="2" borderId="24" xfId="1" applyFont="1" applyFill="1" applyBorder="1" applyProtection="1">
      <alignment vertical="center"/>
      <protection locked="0"/>
    </xf>
    <xf numFmtId="0" fontId="8" fillId="2" borderId="10" xfId="0" applyFont="1" applyFill="1" applyBorder="1" applyProtection="1">
      <alignment vertical="center"/>
      <protection locked="0"/>
    </xf>
    <xf numFmtId="0" fontId="8" fillId="2" borderId="14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right" vertical="center"/>
    </xf>
    <xf numFmtId="12" fontId="8" fillId="0" borderId="10" xfId="0" applyNumberFormat="1" applyFont="1" applyBorder="1">
      <alignment vertical="center"/>
    </xf>
    <xf numFmtId="0" fontId="6" fillId="0" borderId="0" xfId="0" applyFont="1" applyAlignment="1">
      <alignment horizontal="right" vertical="center" wrapText="1"/>
    </xf>
    <xf numFmtId="0" fontId="0" fillId="0" borderId="0" xfId="0" applyProtection="1">
      <alignment vertical="center"/>
      <protection locked="0"/>
    </xf>
    <xf numFmtId="0" fontId="6" fillId="0" borderId="27" xfId="0" applyFont="1" applyBorder="1" applyAlignment="1">
      <alignment horizontal="right" vertical="center" wrapText="1"/>
    </xf>
    <xf numFmtId="0" fontId="6" fillId="0" borderId="27" xfId="0" applyFont="1" applyBorder="1" applyAlignment="1">
      <alignment horizontal="righ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56" fontId="4" fillId="0" borderId="15" xfId="0" applyNumberFormat="1" applyFont="1" applyBorder="1" applyAlignment="1" applyProtection="1">
      <alignment vertical="center" wrapText="1"/>
      <protection locked="0"/>
    </xf>
    <xf numFmtId="0" fontId="4" fillId="0" borderId="18" xfId="0" applyFont="1" applyBorder="1" applyAlignment="1" applyProtection="1">
      <alignment vertical="center" wrapText="1"/>
      <protection locked="0"/>
    </xf>
    <xf numFmtId="0" fontId="4" fillId="0" borderId="18" xfId="0" applyFont="1" applyBorder="1" applyAlignment="1" applyProtection="1">
      <alignment horizontal="center" vertical="center" wrapText="1"/>
      <protection locked="0"/>
    </xf>
    <xf numFmtId="38" fontId="4" fillId="0" borderId="18" xfId="1" applyFont="1" applyFill="1" applyBorder="1" applyAlignment="1" applyProtection="1">
      <alignment horizontal="right" vertical="center" wrapText="1"/>
      <protection locked="0"/>
    </xf>
    <xf numFmtId="0" fontId="4" fillId="0" borderId="16" xfId="0" applyFont="1" applyBorder="1" applyAlignment="1" applyProtection="1">
      <alignment horizontal="left" vertical="center" wrapText="1"/>
      <protection locked="0"/>
    </xf>
    <xf numFmtId="0" fontId="4" fillId="0" borderId="15" xfId="0" applyFont="1" applyBorder="1" applyAlignment="1" applyProtection="1">
      <alignment vertical="center" wrapText="1"/>
      <protection locked="0"/>
    </xf>
    <xf numFmtId="0" fontId="6" fillId="0" borderId="0" xfId="0" applyFont="1" applyAlignment="1">
      <alignment vertical="center" wrapText="1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56" fontId="4" fillId="2" borderId="15" xfId="0" applyNumberFormat="1" applyFont="1" applyFill="1" applyBorder="1" applyAlignment="1" applyProtection="1">
      <alignment vertical="center" wrapText="1"/>
      <protection locked="0"/>
    </xf>
    <xf numFmtId="0" fontId="4" fillId="2" borderId="18" xfId="0" applyFont="1" applyFill="1" applyBorder="1" applyAlignment="1" applyProtection="1">
      <alignment vertical="center" wrapText="1"/>
      <protection locked="0"/>
    </xf>
    <xf numFmtId="0" fontId="4" fillId="2" borderId="18" xfId="0" applyFont="1" applyFill="1" applyBorder="1" applyAlignment="1" applyProtection="1">
      <alignment horizontal="center" vertical="center" wrapText="1"/>
      <protection locked="0"/>
    </xf>
    <xf numFmtId="3" fontId="4" fillId="2" borderId="18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16" xfId="0" applyFont="1" applyFill="1" applyBorder="1" applyAlignment="1" applyProtection="1">
      <alignment horizontal="left" vertical="center" wrapText="1"/>
      <protection locked="0"/>
    </xf>
    <xf numFmtId="0" fontId="4" fillId="2" borderId="15" xfId="0" applyFont="1" applyFill="1" applyBorder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horizontal="center" vertical="center" textRotation="255" wrapText="1"/>
      <protection locked="0"/>
    </xf>
    <xf numFmtId="0" fontId="4" fillId="2" borderId="0" xfId="0" applyFont="1" applyFill="1" applyAlignment="1" applyProtection="1">
      <alignment vertical="center" textRotation="255" wrapText="1"/>
      <protection locked="0"/>
    </xf>
    <xf numFmtId="0" fontId="4" fillId="2" borderId="0" xfId="0" applyFont="1" applyFill="1">
      <alignment vertical="center"/>
    </xf>
    <xf numFmtId="0" fontId="5" fillId="2" borderId="0" xfId="0" applyFont="1" applyFill="1" applyAlignment="1">
      <alignment horizontal="center" vertical="center"/>
    </xf>
    <xf numFmtId="38" fontId="4" fillId="2" borderId="18" xfId="1" applyFont="1" applyFill="1" applyBorder="1" applyAlignment="1" applyProtection="1">
      <alignment horizontal="left" vertical="center" wrapText="1"/>
      <protection locked="0"/>
    </xf>
    <xf numFmtId="38" fontId="10" fillId="0" borderId="12" xfId="1" applyFont="1" applyBorder="1" applyProtection="1">
      <alignment vertical="center"/>
    </xf>
    <xf numFmtId="38" fontId="8" fillId="0" borderId="8" xfId="1" applyFont="1" applyBorder="1" applyProtection="1">
      <alignment vertical="center"/>
    </xf>
    <xf numFmtId="38" fontId="10" fillId="0" borderId="22" xfId="1" applyFont="1" applyBorder="1" applyProtection="1">
      <alignment vertical="center"/>
    </xf>
    <xf numFmtId="38" fontId="8" fillId="0" borderId="20" xfId="1" applyFont="1" applyBorder="1" applyProtection="1">
      <alignment vertical="center"/>
    </xf>
    <xf numFmtId="38" fontId="8" fillId="2" borderId="10" xfId="1" applyFont="1" applyFill="1" applyBorder="1" applyProtection="1">
      <alignment vertical="center"/>
      <protection locked="0"/>
    </xf>
    <xf numFmtId="38" fontId="6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 wrapText="1"/>
    </xf>
    <xf numFmtId="38" fontId="4" fillId="0" borderId="0" xfId="1" applyFont="1" applyBorder="1" applyAlignment="1">
      <alignment vertical="center"/>
    </xf>
    <xf numFmtId="38" fontId="4" fillId="0" borderId="18" xfId="1" applyFont="1" applyBorder="1" applyAlignment="1" applyProtection="1">
      <alignment horizontal="center" vertical="center"/>
    </xf>
    <xf numFmtId="38" fontId="4" fillId="0" borderId="18" xfId="1" applyFont="1" applyBorder="1" applyAlignment="1" applyProtection="1">
      <alignment horizontal="right" vertical="center" wrapText="1"/>
      <protection locked="0"/>
    </xf>
    <xf numFmtId="0" fontId="5" fillId="0" borderId="0" xfId="0" applyFont="1">
      <alignment vertical="center"/>
    </xf>
    <xf numFmtId="38" fontId="4" fillId="0" borderId="0" xfId="1" applyFont="1" applyAlignment="1">
      <alignment vertical="center"/>
    </xf>
    <xf numFmtId="0" fontId="4" fillId="0" borderId="15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38" fontId="4" fillId="0" borderId="18" xfId="1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38" fontId="8" fillId="0" borderId="12" xfId="1" applyFont="1" applyBorder="1" applyProtection="1">
      <alignment vertical="center"/>
    </xf>
    <xf numFmtId="38" fontId="8" fillId="2" borderId="5" xfId="1" applyFont="1" applyFill="1" applyBorder="1" applyProtection="1">
      <alignment vertical="center"/>
      <protection locked="0"/>
    </xf>
    <xf numFmtId="0" fontId="11" fillId="0" borderId="0" xfId="0" applyFont="1" applyAlignment="1">
      <alignment horizontal="center" vertical="top" textRotation="255"/>
    </xf>
    <xf numFmtId="0" fontId="7" fillId="0" borderId="0" xfId="0" applyFont="1" applyAlignment="1">
      <alignment horizontal="right" vertical="center"/>
    </xf>
    <xf numFmtId="0" fontId="6" fillId="0" borderId="27" xfId="0" applyFont="1" applyBorder="1" applyAlignment="1">
      <alignment horizontal="right" vertical="center"/>
    </xf>
    <xf numFmtId="0" fontId="6" fillId="0" borderId="26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56" fontId="4" fillId="2" borderId="28" xfId="0" applyNumberFormat="1" applyFont="1" applyFill="1" applyBorder="1" applyAlignment="1" applyProtection="1">
      <alignment horizontal="center" vertical="center" wrapText="1"/>
      <protection locked="0"/>
    </xf>
    <xf numFmtId="56" fontId="4" fillId="2" borderId="33" xfId="0" applyNumberFormat="1" applyFont="1" applyFill="1" applyBorder="1" applyAlignment="1" applyProtection="1">
      <alignment horizontal="center" vertical="center" wrapText="1"/>
      <protection locked="0"/>
    </xf>
    <xf numFmtId="56" fontId="4" fillId="2" borderId="30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29" xfId="0" applyFont="1" applyFill="1" applyBorder="1" applyAlignment="1" applyProtection="1">
      <alignment vertical="center" wrapText="1"/>
      <protection locked="0"/>
    </xf>
    <xf numFmtId="0" fontId="4" fillId="2" borderId="32" xfId="0" applyFont="1" applyFill="1" applyBorder="1" applyAlignment="1" applyProtection="1">
      <alignment vertical="center" wrapText="1"/>
      <protection locked="0"/>
    </xf>
    <xf numFmtId="0" fontId="4" fillId="2" borderId="31" xfId="0" applyFont="1" applyFill="1" applyBorder="1" applyAlignment="1" applyProtection="1">
      <alignment vertical="center" wrapText="1"/>
      <protection locked="0"/>
    </xf>
    <xf numFmtId="0" fontId="11" fillId="0" borderId="0" xfId="0" applyFont="1" applyAlignment="1">
      <alignment horizontal="center" vertical="center" textRotation="255"/>
    </xf>
    <xf numFmtId="0" fontId="4" fillId="2" borderId="29" xfId="0" applyFont="1" applyFill="1" applyBorder="1" applyAlignment="1" applyProtection="1">
      <alignment horizontal="right" vertical="center" wrapText="1"/>
      <protection locked="0"/>
    </xf>
    <xf numFmtId="0" fontId="4" fillId="2" borderId="32" xfId="0" applyFont="1" applyFill="1" applyBorder="1" applyAlignment="1" applyProtection="1">
      <alignment horizontal="right" vertical="center" wrapText="1"/>
      <protection locked="0"/>
    </xf>
    <xf numFmtId="0" fontId="4" fillId="2" borderId="31" xfId="0" applyFont="1" applyFill="1" applyBorder="1" applyAlignment="1" applyProtection="1">
      <alignment horizontal="right" vertical="center" wrapText="1"/>
      <protection locked="0"/>
    </xf>
    <xf numFmtId="38" fontId="8" fillId="0" borderId="16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00"/>
  <sheetViews>
    <sheetView tabSelected="1" view="pageBreakPreview" zoomScaleNormal="100" zoomScaleSheetLayoutView="100" workbookViewId="0">
      <selection activeCell="G4" sqref="G4:H6"/>
    </sheetView>
  </sheetViews>
  <sheetFormatPr defaultRowHeight="13.5" x14ac:dyDescent="0.4"/>
  <cols>
    <col min="1" max="1" width="9" style="46"/>
    <col min="2" max="2" width="8.75" style="46" customWidth="1"/>
    <col min="3" max="4" width="25" style="46" customWidth="1"/>
    <col min="5" max="5" width="8.5" style="46" bestFit="1" customWidth="1"/>
    <col min="6" max="6" width="10.25" style="46" bestFit="1" customWidth="1"/>
    <col min="7" max="7" width="16.125" style="46" bestFit="1" customWidth="1"/>
    <col min="8" max="8" width="8.5" style="86" customWidth="1"/>
    <col min="9" max="9" width="31.25" style="46" customWidth="1"/>
    <col min="10" max="10" width="9" style="1"/>
    <col min="11" max="16384" width="9" style="46"/>
  </cols>
  <sheetData>
    <row r="1" spans="2:10" x14ac:dyDescent="0.4">
      <c r="G1" s="85" t="s">
        <v>72</v>
      </c>
    </row>
    <row r="2" spans="2:10" ht="12" customHeight="1" x14ac:dyDescent="0.4">
      <c r="B2" s="46" t="s">
        <v>16</v>
      </c>
      <c r="H2" s="82"/>
      <c r="I2" s="47"/>
      <c r="J2" s="93" t="s">
        <v>83</v>
      </c>
    </row>
    <row r="3" spans="2:10" ht="12" x14ac:dyDescent="0.4">
      <c r="B3" s="48" t="s">
        <v>79</v>
      </c>
      <c r="C3" s="49" t="s">
        <v>62</v>
      </c>
      <c r="D3" s="49" t="s">
        <v>5</v>
      </c>
      <c r="E3" s="49" t="s">
        <v>6</v>
      </c>
      <c r="F3" s="49" t="s">
        <v>7</v>
      </c>
      <c r="G3" s="49" t="s">
        <v>8</v>
      </c>
      <c r="H3" s="83" t="s">
        <v>9</v>
      </c>
      <c r="I3" s="50" t="s">
        <v>61</v>
      </c>
      <c r="J3" s="93"/>
    </row>
    <row r="4" spans="2:10" ht="12" x14ac:dyDescent="0.4">
      <c r="B4" s="51"/>
      <c r="C4" s="52"/>
      <c r="D4" s="52"/>
      <c r="E4" s="52"/>
      <c r="F4" s="53"/>
      <c r="G4" s="54"/>
      <c r="H4" s="84"/>
      <c r="I4" s="55"/>
      <c r="J4" s="93"/>
    </row>
    <row r="5" spans="2:10" ht="12" x14ac:dyDescent="0.4">
      <c r="B5" s="56"/>
      <c r="C5" s="52"/>
      <c r="D5" s="52"/>
      <c r="E5" s="52"/>
      <c r="F5" s="53"/>
      <c r="G5" s="54"/>
      <c r="H5" s="84"/>
      <c r="I5" s="55"/>
      <c r="J5" s="93"/>
    </row>
    <row r="6" spans="2:10" ht="12" x14ac:dyDescent="0.4">
      <c r="B6" s="56"/>
      <c r="C6" s="52"/>
      <c r="D6" s="52"/>
      <c r="E6" s="52"/>
      <c r="F6" s="53"/>
      <c r="G6" s="54"/>
      <c r="H6" s="84"/>
      <c r="I6" s="55"/>
      <c r="J6" s="93"/>
    </row>
    <row r="7" spans="2:10" ht="12" x14ac:dyDescent="0.4">
      <c r="B7" s="56"/>
      <c r="C7" s="52"/>
      <c r="D7" s="52"/>
      <c r="E7" s="52"/>
      <c r="F7" s="53"/>
      <c r="G7" s="54"/>
      <c r="H7" s="84"/>
      <c r="I7" s="55"/>
      <c r="J7" s="93"/>
    </row>
    <row r="8" spans="2:10" ht="12" x14ac:dyDescent="0.4">
      <c r="B8" s="56"/>
      <c r="C8" s="52"/>
      <c r="D8" s="52"/>
      <c r="E8" s="52"/>
      <c r="F8" s="53"/>
      <c r="G8" s="54"/>
      <c r="H8" s="84"/>
      <c r="I8" s="55"/>
      <c r="J8" s="93"/>
    </row>
    <row r="9" spans="2:10" ht="12" x14ac:dyDescent="0.4">
      <c r="B9" s="56"/>
      <c r="C9" s="52"/>
      <c r="D9" s="52"/>
      <c r="E9" s="52"/>
      <c r="F9" s="53"/>
      <c r="G9" s="54"/>
      <c r="H9" s="84"/>
      <c r="I9" s="55"/>
      <c r="J9" s="93"/>
    </row>
    <row r="10" spans="2:10" ht="12" x14ac:dyDescent="0.4">
      <c r="B10" s="56"/>
      <c r="C10" s="52"/>
      <c r="D10" s="52"/>
      <c r="E10" s="52"/>
      <c r="F10" s="53"/>
      <c r="G10" s="54"/>
      <c r="H10" s="84"/>
      <c r="I10" s="55"/>
      <c r="J10" s="93"/>
    </row>
    <row r="11" spans="2:10" ht="12" x14ac:dyDescent="0.4">
      <c r="B11" s="56"/>
      <c r="C11" s="52"/>
      <c r="D11" s="52"/>
      <c r="E11" s="52"/>
      <c r="F11" s="53"/>
      <c r="G11" s="54"/>
      <c r="H11" s="84"/>
      <c r="I11" s="55"/>
      <c r="J11" s="93"/>
    </row>
    <row r="12" spans="2:10" ht="12" x14ac:dyDescent="0.4">
      <c r="B12" s="56"/>
      <c r="C12" s="52"/>
      <c r="D12" s="52"/>
      <c r="E12" s="52"/>
      <c r="F12" s="53"/>
      <c r="G12" s="54"/>
      <c r="H12" s="84"/>
      <c r="I12" s="55"/>
      <c r="J12" s="93"/>
    </row>
    <row r="13" spans="2:10" ht="12" x14ac:dyDescent="0.4">
      <c r="B13" s="56"/>
      <c r="C13" s="52"/>
      <c r="D13" s="52"/>
      <c r="E13" s="52"/>
      <c r="F13" s="53"/>
      <c r="G13" s="54"/>
      <c r="H13" s="84"/>
      <c r="I13" s="55"/>
      <c r="J13" s="93"/>
    </row>
    <row r="14" spans="2:10" ht="12" x14ac:dyDescent="0.4">
      <c r="B14" s="87"/>
      <c r="C14" s="88"/>
      <c r="D14" s="88"/>
      <c r="E14" s="88"/>
      <c r="F14" s="88"/>
      <c r="G14" s="54"/>
      <c r="H14" s="89"/>
      <c r="I14" s="90"/>
      <c r="J14" s="93"/>
    </row>
    <row r="15" spans="2:10" ht="12" x14ac:dyDescent="0.4">
      <c r="B15" s="87"/>
      <c r="C15" s="88"/>
      <c r="D15" s="88"/>
      <c r="E15" s="88"/>
      <c r="F15" s="88"/>
      <c r="G15" s="54"/>
      <c r="H15" s="89"/>
      <c r="I15" s="90"/>
      <c r="J15" s="93"/>
    </row>
    <row r="16" spans="2:10" ht="12" x14ac:dyDescent="0.4">
      <c r="B16" s="87"/>
      <c r="C16" s="88"/>
      <c r="D16" s="88"/>
      <c r="E16" s="88"/>
      <c r="F16" s="88"/>
      <c r="G16" s="54"/>
      <c r="H16" s="89"/>
      <c r="I16" s="90"/>
      <c r="J16" s="93"/>
    </row>
    <row r="17" spans="2:10" ht="12" x14ac:dyDescent="0.4">
      <c r="B17" s="87"/>
      <c r="C17" s="88"/>
      <c r="D17" s="88"/>
      <c r="E17" s="88"/>
      <c r="F17" s="88"/>
      <c r="G17" s="54"/>
      <c r="H17" s="89"/>
      <c r="I17" s="90"/>
      <c r="J17" s="93"/>
    </row>
    <row r="18" spans="2:10" ht="12" x14ac:dyDescent="0.4">
      <c r="B18" s="87"/>
      <c r="C18" s="88"/>
      <c r="D18" s="88"/>
      <c r="E18" s="88"/>
      <c r="F18" s="88"/>
      <c r="G18" s="54"/>
      <c r="H18" s="89"/>
      <c r="I18" s="90"/>
      <c r="J18" s="93"/>
    </row>
    <row r="19" spans="2:10" ht="12" x14ac:dyDescent="0.4">
      <c r="B19" s="87"/>
      <c r="C19" s="88"/>
      <c r="D19" s="88"/>
      <c r="E19" s="88"/>
      <c r="F19" s="88"/>
      <c r="G19" s="54"/>
      <c r="H19" s="89"/>
      <c r="I19" s="90"/>
      <c r="J19" s="93"/>
    </row>
    <row r="20" spans="2:10" ht="12" x14ac:dyDescent="0.4">
      <c r="B20" s="87"/>
      <c r="C20" s="88"/>
      <c r="D20" s="88"/>
      <c r="E20" s="88"/>
      <c r="F20" s="88"/>
      <c r="G20" s="54"/>
      <c r="H20" s="89"/>
      <c r="I20" s="90"/>
      <c r="J20" s="93"/>
    </row>
    <row r="21" spans="2:10" ht="12" x14ac:dyDescent="0.4">
      <c r="B21" s="87"/>
      <c r="C21" s="88"/>
      <c r="D21" s="88"/>
      <c r="E21" s="88"/>
      <c r="F21" s="88"/>
      <c r="G21" s="54"/>
      <c r="H21" s="89"/>
      <c r="I21" s="90"/>
      <c r="J21" s="93"/>
    </row>
    <row r="22" spans="2:10" ht="12" x14ac:dyDescent="0.4">
      <c r="B22" s="87"/>
      <c r="C22" s="88"/>
      <c r="D22" s="88"/>
      <c r="E22" s="88"/>
      <c r="F22" s="88"/>
      <c r="G22" s="54"/>
      <c r="H22" s="89"/>
      <c r="I22" s="90"/>
      <c r="J22" s="93"/>
    </row>
    <row r="23" spans="2:10" ht="12" x14ac:dyDescent="0.4">
      <c r="B23" s="87"/>
      <c r="C23" s="88"/>
      <c r="D23" s="88"/>
      <c r="E23" s="88"/>
      <c r="F23" s="88"/>
      <c r="G23" s="54"/>
      <c r="H23" s="89"/>
      <c r="I23" s="90"/>
      <c r="J23" s="93"/>
    </row>
    <row r="24" spans="2:10" ht="12" x14ac:dyDescent="0.4">
      <c r="B24" s="87"/>
      <c r="C24" s="88"/>
      <c r="D24" s="88"/>
      <c r="E24" s="88"/>
      <c r="F24" s="88"/>
      <c r="G24" s="54"/>
      <c r="H24" s="89"/>
      <c r="I24" s="90"/>
      <c r="J24" s="93"/>
    </row>
    <row r="25" spans="2:10" ht="12" x14ac:dyDescent="0.4">
      <c r="B25" s="87"/>
      <c r="C25" s="88"/>
      <c r="D25" s="88"/>
      <c r="E25" s="88"/>
      <c r="F25" s="88"/>
      <c r="G25" s="54"/>
      <c r="H25" s="89"/>
      <c r="I25" s="90"/>
      <c r="J25" s="93"/>
    </row>
    <row r="26" spans="2:10" ht="12" x14ac:dyDescent="0.4">
      <c r="B26" s="87"/>
      <c r="C26" s="88"/>
      <c r="D26" s="88"/>
      <c r="E26" s="88"/>
      <c r="F26" s="88"/>
      <c r="G26" s="54"/>
      <c r="H26" s="89"/>
      <c r="I26" s="90"/>
      <c r="J26" s="93"/>
    </row>
    <row r="27" spans="2:10" ht="12" x14ac:dyDescent="0.4">
      <c r="B27" s="87"/>
      <c r="C27" s="88"/>
      <c r="D27" s="88"/>
      <c r="E27" s="88"/>
      <c r="F27" s="88"/>
      <c r="G27" s="54"/>
      <c r="H27" s="89"/>
      <c r="I27" s="90"/>
      <c r="J27" s="93"/>
    </row>
    <row r="28" spans="2:10" ht="12" x14ac:dyDescent="0.4">
      <c r="B28" s="87"/>
      <c r="C28" s="88"/>
      <c r="D28" s="88"/>
      <c r="E28" s="88"/>
      <c r="F28" s="88"/>
      <c r="G28" s="54"/>
      <c r="H28" s="89"/>
      <c r="I28" s="90"/>
      <c r="J28" s="93"/>
    </row>
    <row r="29" spans="2:10" ht="12" x14ac:dyDescent="0.4">
      <c r="B29" s="87"/>
      <c r="C29" s="88"/>
      <c r="D29" s="88"/>
      <c r="E29" s="88"/>
      <c r="F29" s="88"/>
      <c r="G29" s="54"/>
      <c r="H29" s="89"/>
      <c r="I29" s="90"/>
      <c r="J29" s="93"/>
    </row>
    <row r="30" spans="2:10" ht="12" x14ac:dyDescent="0.4">
      <c r="B30" s="87"/>
      <c r="C30" s="88"/>
      <c r="D30" s="88"/>
      <c r="E30" s="88"/>
      <c r="F30" s="88"/>
      <c r="G30" s="54"/>
      <c r="H30" s="89"/>
      <c r="I30" s="90"/>
      <c r="J30" s="93"/>
    </row>
    <row r="31" spans="2:10" ht="12" x14ac:dyDescent="0.4">
      <c r="B31" s="87"/>
      <c r="C31" s="88"/>
      <c r="D31" s="88"/>
      <c r="E31" s="88"/>
      <c r="F31" s="88"/>
      <c r="G31" s="54"/>
      <c r="H31" s="89"/>
      <c r="I31" s="90"/>
      <c r="J31" s="93"/>
    </row>
    <row r="32" spans="2:10" ht="12" x14ac:dyDescent="0.4">
      <c r="B32" s="87"/>
      <c r="C32" s="88"/>
      <c r="D32" s="88"/>
      <c r="E32" s="88"/>
      <c r="F32" s="88"/>
      <c r="G32" s="54"/>
      <c r="H32" s="89"/>
      <c r="I32" s="90"/>
      <c r="J32" s="93"/>
    </row>
    <row r="33" spans="2:10" ht="12" x14ac:dyDescent="0.4">
      <c r="B33" s="87"/>
      <c r="C33" s="88"/>
      <c r="D33" s="88"/>
      <c r="E33" s="88"/>
      <c r="F33" s="88"/>
      <c r="G33" s="54"/>
      <c r="H33" s="89"/>
      <c r="I33" s="90"/>
      <c r="J33" s="93"/>
    </row>
    <row r="34" spans="2:10" ht="12" x14ac:dyDescent="0.4">
      <c r="B34" s="87"/>
      <c r="C34" s="88"/>
      <c r="D34" s="88"/>
      <c r="E34" s="88"/>
      <c r="F34" s="88"/>
      <c r="G34" s="54"/>
      <c r="H34" s="89"/>
      <c r="I34" s="90"/>
      <c r="J34" s="93"/>
    </row>
    <row r="35" spans="2:10" ht="12" x14ac:dyDescent="0.4">
      <c r="B35" s="87"/>
      <c r="C35" s="88"/>
      <c r="D35" s="88"/>
      <c r="E35" s="88"/>
      <c r="F35" s="88"/>
      <c r="G35" s="54"/>
      <c r="H35" s="89"/>
      <c r="I35" s="90"/>
      <c r="J35" s="93"/>
    </row>
    <row r="36" spans="2:10" ht="12" x14ac:dyDescent="0.4">
      <c r="B36" s="87"/>
      <c r="C36" s="88"/>
      <c r="D36" s="88"/>
      <c r="E36" s="88"/>
      <c r="F36" s="88"/>
      <c r="G36" s="54"/>
      <c r="H36" s="89"/>
      <c r="I36" s="90"/>
      <c r="J36" s="93"/>
    </row>
    <row r="37" spans="2:10" ht="12" x14ac:dyDescent="0.4">
      <c r="B37" s="87"/>
      <c r="C37" s="88"/>
      <c r="D37" s="88"/>
      <c r="E37" s="88"/>
      <c r="F37" s="88"/>
      <c r="G37" s="54"/>
      <c r="H37" s="89"/>
      <c r="I37" s="90"/>
      <c r="J37" s="93"/>
    </row>
    <row r="38" spans="2:10" ht="12" x14ac:dyDescent="0.4">
      <c r="B38" s="87"/>
      <c r="C38" s="88"/>
      <c r="D38" s="88"/>
      <c r="E38" s="88"/>
      <c r="F38" s="88"/>
      <c r="G38" s="54"/>
      <c r="H38" s="89"/>
      <c r="I38" s="90"/>
      <c r="J38" s="93"/>
    </row>
    <row r="39" spans="2:10" ht="12" x14ac:dyDescent="0.4">
      <c r="B39" s="87"/>
      <c r="C39" s="88"/>
      <c r="D39" s="88"/>
      <c r="E39" s="88"/>
      <c r="F39" s="88"/>
      <c r="G39" s="54"/>
      <c r="H39" s="89"/>
      <c r="I39" s="90"/>
      <c r="J39" s="93"/>
    </row>
    <row r="40" spans="2:10" ht="12" x14ac:dyDescent="0.4">
      <c r="B40" s="87"/>
      <c r="C40" s="88"/>
      <c r="D40" s="88"/>
      <c r="E40" s="88"/>
      <c r="F40" s="88"/>
      <c r="G40" s="54"/>
      <c r="H40" s="89"/>
      <c r="I40" s="90"/>
      <c r="J40" s="93"/>
    </row>
    <row r="41" spans="2:10" ht="12" x14ac:dyDescent="0.4">
      <c r="B41" s="87"/>
      <c r="C41" s="88"/>
      <c r="D41" s="88"/>
      <c r="E41" s="88"/>
      <c r="F41" s="88"/>
      <c r="G41" s="54"/>
      <c r="H41" s="89"/>
      <c r="I41" s="90"/>
      <c r="J41" s="93"/>
    </row>
    <row r="42" spans="2:10" ht="12" x14ac:dyDescent="0.4">
      <c r="B42" s="87"/>
      <c r="C42" s="88"/>
      <c r="D42" s="88"/>
      <c r="E42" s="88"/>
      <c r="F42" s="88"/>
      <c r="G42" s="54"/>
      <c r="H42" s="89"/>
      <c r="I42" s="90"/>
      <c r="J42" s="93"/>
    </row>
    <row r="43" spans="2:10" ht="13.5" customHeight="1" x14ac:dyDescent="0.4">
      <c r="B43" s="87"/>
      <c r="C43" s="88"/>
      <c r="D43" s="88"/>
      <c r="E43" s="88"/>
      <c r="F43" s="88"/>
      <c r="G43" s="54"/>
      <c r="H43" s="89"/>
      <c r="I43" s="90"/>
      <c r="J43" s="93"/>
    </row>
    <row r="44" spans="2:10" ht="13.5" customHeight="1" x14ac:dyDescent="0.4">
      <c r="B44" s="87"/>
      <c r="C44" s="88"/>
      <c r="D44" s="88"/>
      <c r="E44" s="88"/>
      <c r="F44" s="88"/>
      <c r="G44" s="54"/>
      <c r="H44" s="89"/>
      <c r="I44" s="90"/>
      <c r="J44" s="93"/>
    </row>
    <row r="45" spans="2:10" ht="13.5" customHeight="1" x14ac:dyDescent="0.4">
      <c r="B45" s="87"/>
      <c r="C45" s="88"/>
      <c r="D45" s="88"/>
      <c r="E45" s="88"/>
      <c r="F45" s="88"/>
      <c r="G45" s="54"/>
      <c r="H45" s="89"/>
      <c r="I45" s="90"/>
      <c r="J45" s="93"/>
    </row>
    <row r="46" spans="2:10" ht="13.5" customHeight="1" x14ac:dyDescent="0.4">
      <c r="B46" s="87"/>
      <c r="C46" s="88"/>
      <c r="D46" s="88"/>
      <c r="E46" s="88"/>
      <c r="F46" s="88"/>
      <c r="G46" s="54"/>
      <c r="H46" s="89"/>
      <c r="I46" s="90"/>
      <c r="J46" s="93"/>
    </row>
    <row r="47" spans="2:10" ht="13.5" customHeight="1" x14ac:dyDescent="0.4">
      <c r="B47" s="87"/>
      <c r="C47" s="88"/>
      <c r="D47" s="88"/>
      <c r="E47" s="88"/>
      <c r="F47" s="88"/>
      <c r="G47" s="54"/>
      <c r="H47" s="89"/>
      <c r="I47" s="90"/>
      <c r="J47" s="93"/>
    </row>
    <row r="48" spans="2:10" ht="13.5" customHeight="1" x14ac:dyDescent="0.4">
      <c r="B48" s="87"/>
      <c r="C48" s="88"/>
      <c r="D48" s="88"/>
      <c r="E48" s="88"/>
      <c r="F48" s="88"/>
      <c r="G48" s="54"/>
      <c r="H48" s="89"/>
      <c r="I48" s="90"/>
      <c r="J48" s="93"/>
    </row>
    <row r="49" spans="2:10" ht="13.5" customHeight="1" x14ac:dyDescent="0.4">
      <c r="B49" s="87"/>
      <c r="C49" s="88"/>
      <c r="D49" s="88"/>
      <c r="E49" s="88"/>
      <c r="F49" s="88"/>
      <c r="G49" s="54"/>
      <c r="H49" s="89"/>
      <c r="I49" s="90"/>
      <c r="J49" s="93"/>
    </row>
    <row r="50" spans="2:10" ht="13.5" customHeight="1" x14ac:dyDescent="0.4">
      <c r="B50" s="87"/>
      <c r="C50" s="88"/>
      <c r="D50" s="88"/>
      <c r="E50" s="88"/>
      <c r="F50" s="88"/>
      <c r="G50" s="54"/>
      <c r="H50" s="89"/>
      <c r="I50" s="90"/>
      <c r="J50" s="93"/>
    </row>
    <row r="51" spans="2:10" ht="13.5" customHeight="1" x14ac:dyDescent="0.4">
      <c r="B51" s="87"/>
      <c r="C51" s="88"/>
      <c r="D51" s="88"/>
      <c r="E51" s="88"/>
      <c r="F51" s="88"/>
      <c r="G51" s="54"/>
      <c r="H51" s="89"/>
      <c r="I51" s="90"/>
      <c r="J51" s="93"/>
    </row>
    <row r="52" spans="2:10" ht="13.5" customHeight="1" x14ac:dyDescent="0.4">
      <c r="B52" s="87"/>
      <c r="C52" s="88"/>
      <c r="D52" s="88"/>
      <c r="E52" s="88"/>
      <c r="F52" s="88"/>
      <c r="G52" s="54"/>
      <c r="H52" s="89"/>
      <c r="I52" s="90"/>
      <c r="J52" s="93"/>
    </row>
    <row r="53" spans="2:10" ht="13.5" customHeight="1" x14ac:dyDescent="0.4">
      <c r="B53" s="87"/>
      <c r="C53" s="88"/>
      <c r="D53" s="88"/>
      <c r="E53" s="88"/>
      <c r="F53" s="88"/>
      <c r="G53" s="54"/>
      <c r="H53" s="89"/>
      <c r="I53" s="90"/>
      <c r="J53" s="93"/>
    </row>
    <row r="54" spans="2:10" ht="13.5" customHeight="1" x14ac:dyDescent="0.4">
      <c r="B54" s="87"/>
      <c r="C54" s="88"/>
      <c r="D54" s="88"/>
      <c r="E54" s="88"/>
      <c r="F54" s="88"/>
      <c r="G54" s="54"/>
      <c r="H54" s="89"/>
      <c r="I54" s="90"/>
      <c r="J54" s="93"/>
    </row>
    <row r="55" spans="2:10" ht="13.5" customHeight="1" x14ac:dyDescent="0.4">
      <c r="B55" s="87"/>
      <c r="C55" s="88"/>
      <c r="D55" s="88"/>
      <c r="E55" s="88"/>
      <c r="F55" s="88"/>
      <c r="G55" s="54"/>
      <c r="H55" s="89"/>
      <c r="I55" s="90"/>
      <c r="J55" s="93"/>
    </row>
    <row r="56" spans="2:10" ht="13.5" customHeight="1" x14ac:dyDescent="0.4">
      <c r="B56" s="87"/>
      <c r="C56" s="88"/>
      <c r="D56" s="88"/>
      <c r="E56" s="88"/>
      <c r="F56" s="88"/>
      <c r="G56" s="54"/>
      <c r="H56" s="89"/>
      <c r="I56" s="90"/>
      <c r="J56" s="93"/>
    </row>
    <row r="57" spans="2:10" ht="13.5" customHeight="1" x14ac:dyDescent="0.4">
      <c r="B57" s="87"/>
      <c r="C57" s="88"/>
      <c r="D57" s="88"/>
      <c r="E57" s="88"/>
      <c r="F57" s="88"/>
      <c r="G57" s="54"/>
      <c r="H57" s="89"/>
      <c r="I57" s="90"/>
      <c r="J57" s="93"/>
    </row>
    <row r="58" spans="2:10" ht="13.5" customHeight="1" x14ac:dyDescent="0.4">
      <c r="B58" s="87"/>
      <c r="C58" s="88"/>
      <c r="D58" s="88"/>
      <c r="E58" s="88"/>
      <c r="F58" s="88"/>
      <c r="G58" s="54"/>
      <c r="H58" s="89"/>
      <c r="I58" s="90"/>
      <c r="J58" s="93"/>
    </row>
    <row r="59" spans="2:10" ht="13.5" customHeight="1" x14ac:dyDescent="0.4">
      <c r="B59" s="87"/>
      <c r="C59" s="88"/>
      <c r="D59" s="88"/>
      <c r="E59" s="88"/>
      <c r="F59" s="88"/>
      <c r="G59" s="54"/>
      <c r="H59" s="89"/>
      <c r="I59" s="90"/>
      <c r="J59" s="93"/>
    </row>
    <row r="60" spans="2:10" ht="13.5" customHeight="1" x14ac:dyDescent="0.4">
      <c r="B60" s="87"/>
      <c r="C60" s="88"/>
      <c r="D60" s="88"/>
      <c r="E60" s="88"/>
      <c r="F60" s="88"/>
      <c r="G60" s="54"/>
      <c r="H60" s="89"/>
      <c r="I60" s="90"/>
      <c r="J60" s="93"/>
    </row>
    <row r="61" spans="2:10" x14ac:dyDescent="0.4">
      <c r="B61" s="87"/>
      <c r="C61" s="88"/>
      <c r="D61" s="88"/>
      <c r="E61" s="88"/>
      <c r="F61" s="88"/>
      <c r="G61" s="54"/>
      <c r="H61" s="89"/>
      <c r="I61" s="90"/>
    </row>
    <row r="62" spans="2:10" x14ac:dyDescent="0.4">
      <c r="B62" s="87"/>
      <c r="C62" s="88"/>
      <c r="D62" s="88"/>
      <c r="E62" s="88"/>
      <c r="F62" s="88"/>
      <c r="G62" s="54"/>
      <c r="H62" s="89"/>
      <c r="I62" s="90"/>
    </row>
    <row r="63" spans="2:10" x14ac:dyDescent="0.4">
      <c r="B63" s="87"/>
      <c r="C63" s="88"/>
      <c r="D63" s="88"/>
      <c r="E63" s="88"/>
      <c r="F63" s="88"/>
      <c r="G63" s="54"/>
      <c r="H63" s="89"/>
      <c r="I63" s="90"/>
    </row>
    <row r="64" spans="2:10" x14ac:dyDescent="0.4">
      <c r="B64" s="87"/>
      <c r="C64" s="88"/>
      <c r="D64" s="88"/>
      <c r="E64" s="88"/>
      <c r="F64" s="88"/>
      <c r="G64" s="54"/>
      <c r="H64" s="89"/>
      <c r="I64" s="90"/>
    </row>
    <row r="65" spans="2:9" x14ac:dyDescent="0.4">
      <c r="B65" s="87"/>
      <c r="C65" s="88"/>
      <c r="D65" s="88"/>
      <c r="E65" s="88"/>
      <c r="F65" s="88"/>
      <c r="G65" s="54"/>
      <c r="H65" s="89"/>
      <c r="I65" s="90"/>
    </row>
    <row r="66" spans="2:9" x14ac:dyDescent="0.4">
      <c r="B66" s="87"/>
      <c r="C66" s="88"/>
      <c r="D66" s="88"/>
      <c r="E66" s="88"/>
      <c r="F66" s="88"/>
      <c r="G66" s="54"/>
      <c r="H66" s="89"/>
      <c r="I66" s="90"/>
    </row>
    <row r="67" spans="2:9" x14ac:dyDescent="0.4">
      <c r="B67" s="87"/>
      <c r="C67" s="88"/>
      <c r="D67" s="88"/>
      <c r="E67" s="88"/>
      <c r="F67" s="88"/>
      <c r="G67" s="54"/>
      <c r="H67" s="89"/>
      <c r="I67" s="90"/>
    </row>
    <row r="68" spans="2:9" x14ac:dyDescent="0.4">
      <c r="B68" s="87"/>
      <c r="C68" s="88"/>
      <c r="D68" s="88"/>
      <c r="E68" s="88"/>
      <c r="F68" s="88"/>
      <c r="G68" s="54"/>
      <c r="H68" s="89"/>
      <c r="I68" s="90"/>
    </row>
    <row r="69" spans="2:9" x14ac:dyDescent="0.4">
      <c r="B69" s="87"/>
      <c r="C69" s="88"/>
      <c r="D69" s="88"/>
      <c r="E69" s="88"/>
      <c r="F69" s="88"/>
      <c r="G69" s="54"/>
      <c r="H69" s="89"/>
      <c r="I69" s="90"/>
    </row>
    <row r="70" spans="2:9" x14ac:dyDescent="0.4">
      <c r="B70" s="87"/>
      <c r="C70" s="88"/>
      <c r="D70" s="88"/>
      <c r="E70" s="88"/>
      <c r="F70" s="88"/>
      <c r="G70" s="54"/>
      <c r="H70" s="89"/>
      <c r="I70" s="90"/>
    </row>
    <row r="71" spans="2:9" x14ac:dyDescent="0.4">
      <c r="B71" s="87"/>
      <c r="C71" s="88"/>
      <c r="D71" s="88"/>
      <c r="E71" s="88"/>
      <c r="F71" s="88"/>
      <c r="G71" s="54"/>
      <c r="H71" s="89"/>
      <c r="I71" s="90"/>
    </row>
    <row r="72" spans="2:9" x14ac:dyDescent="0.4">
      <c r="B72" s="87"/>
      <c r="C72" s="88"/>
      <c r="D72" s="88"/>
      <c r="E72" s="88"/>
      <c r="F72" s="88"/>
      <c r="G72" s="54"/>
      <c r="H72" s="89"/>
      <c r="I72" s="90"/>
    </row>
    <row r="73" spans="2:9" x14ac:dyDescent="0.4">
      <c r="B73" s="87"/>
      <c r="C73" s="88"/>
      <c r="D73" s="88"/>
      <c r="E73" s="88"/>
      <c r="F73" s="88"/>
      <c r="G73" s="54"/>
      <c r="H73" s="89"/>
      <c r="I73" s="90"/>
    </row>
    <row r="74" spans="2:9" x14ac:dyDescent="0.4">
      <c r="B74" s="87"/>
      <c r="C74" s="88"/>
      <c r="D74" s="88"/>
      <c r="E74" s="88"/>
      <c r="F74" s="88"/>
      <c r="G74" s="54"/>
      <c r="H74" s="89"/>
      <c r="I74" s="90"/>
    </row>
    <row r="75" spans="2:9" x14ac:dyDescent="0.4">
      <c r="B75" s="87"/>
      <c r="C75" s="88"/>
      <c r="D75" s="88"/>
      <c r="E75" s="88"/>
      <c r="F75" s="88"/>
      <c r="G75" s="54"/>
      <c r="H75" s="89"/>
      <c r="I75" s="90"/>
    </row>
    <row r="76" spans="2:9" x14ac:dyDescent="0.4">
      <c r="B76" s="87"/>
      <c r="C76" s="88"/>
      <c r="D76" s="88"/>
      <c r="E76" s="88"/>
      <c r="F76" s="88"/>
      <c r="G76" s="54"/>
      <c r="H76" s="89"/>
      <c r="I76" s="90"/>
    </row>
    <row r="77" spans="2:9" x14ac:dyDescent="0.4">
      <c r="B77" s="87"/>
      <c r="C77" s="88"/>
      <c r="D77" s="88"/>
      <c r="E77" s="88"/>
      <c r="F77" s="88"/>
      <c r="G77" s="54"/>
      <c r="H77" s="89"/>
      <c r="I77" s="90"/>
    </row>
    <row r="78" spans="2:9" x14ac:dyDescent="0.4">
      <c r="B78" s="87"/>
      <c r="C78" s="88"/>
      <c r="D78" s="88"/>
      <c r="E78" s="88"/>
      <c r="F78" s="88"/>
      <c r="G78" s="54"/>
      <c r="H78" s="89"/>
      <c r="I78" s="90"/>
    </row>
    <row r="79" spans="2:9" x14ac:dyDescent="0.4">
      <c r="B79" s="87"/>
      <c r="C79" s="88"/>
      <c r="D79" s="88"/>
      <c r="E79" s="88"/>
      <c r="F79" s="88"/>
      <c r="G79" s="54"/>
      <c r="H79" s="89"/>
      <c r="I79" s="90"/>
    </row>
    <row r="80" spans="2:9" x14ac:dyDescent="0.4">
      <c r="B80" s="87"/>
      <c r="C80" s="88"/>
      <c r="D80" s="88"/>
      <c r="E80" s="88"/>
      <c r="F80" s="88"/>
      <c r="G80" s="54"/>
      <c r="H80" s="89"/>
      <c r="I80" s="90"/>
    </row>
    <row r="81" spans="2:9" x14ac:dyDescent="0.4">
      <c r="B81" s="87"/>
      <c r="C81" s="88"/>
      <c r="D81" s="88"/>
      <c r="E81" s="88"/>
      <c r="F81" s="88"/>
      <c r="G81" s="54"/>
      <c r="H81" s="89"/>
      <c r="I81" s="90"/>
    </row>
    <row r="82" spans="2:9" x14ac:dyDescent="0.4">
      <c r="B82" s="87"/>
      <c r="C82" s="88"/>
      <c r="D82" s="88"/>
      <c r="E82" s="88"/>
      <c r="F82" s="88"/>
      <c r="G82" s="54"/>
      <c r="H82" s="89"/>
      <c r="I82" s="90"/>
    </row>
    <row r="83" spans="2:9" x14ac:dyDescent="0.4">
      <c r="B83" s="87"/>
      <c r="C83" s="88"/>
      <c r="D83" s="88"/>
      <c r="E83" s="88"/>
      <c r="F83" s="88"/>
      <c r="G83" s="54"/>
      <c r="H83" s="89"/>
      <c r="I83" s="90"/>
    </row>
    <row r="84" spans="2:9" x14ac:dyDescent="0.4">
      <c r="B84" s="87"/>
      <c r="C84" s="88"/>
      <c r="D84" s="88"/>
      <c r="E84" s="88"/>
      <c r="F84" s="88"/>
      <c r="G84" s="54"/>
      <c r="H84" s="89"/>
      <c r="I84" s="90"/>
    </row>
    <row r="85" spans="2:9" x14ac:dyDescent="0.4">
      <c r="B85" s="87"/>
      <c r="C85" s="88"/>
      <c r="D85" s="88"/>
      <c r="E85" s="88"/>
      <c r="F85" s="88"/>
      <c r="G85" s="54"/>
      <c r="H85" s="89"/>
      <c r="I85" s="90"/>
    </row>
    <row r="86" spans="2:9" x14ac:dyDescent="0.4">
      <c r="B86" s="87"/>
      <c r="C86" s="88"/>
      <c r="D86" s="88"/>
      <c r="E86" s="88"/>
      <c r="F86" s="88"/>
      <c r="G86" s="54"/>
      <c r="H86" s="89"/>
      <c r="I86" s="90"/>
    </row>
    <row r="87" spans="2:9" x14ac:dyDescent="0.4">
      <c r="B87" s="87"/>
      <c r="C87" s="88"/>
      <c r="D87" s="88"/>
      <c r="E87" s="88"/>
      <c r="F87" s="88"/>
      <c r="G87" s="54"/>
      <c r="H87" s="89"/>
      <c r="I87" s="90"/>
    </row>
    <row r="88" spans="2:9" x14ac:dyDescent="0.4">
      <c r="B88" s="87"/>
      <c r="C88" s="88"/>
      <c r="D88" s="88"/>
      <c r="E88" s="88"/>
      <c r="F88" s="88"/>
      <c r="G88" s="54"/>
      <c r="H88" s="89"/>
      <c r="I88" s="90"/>
    </row>
    <row r="89" spans="2:9" x14ac:dyDescent="0.4">
      <c r="B89" s="87"/>
      <c r="C89" s="88"/>
      <c r="D89" s="88"/>
      <c r="E89" s="88"/>
      <c r="F89" s="88"/>
      <c r="G89" s="54"/>
      <c r="H89" s="89"/>
      <c r="I89" s="90"/>
    </row>
    <row r="90" spans="2:9" x14ac:dyDescent="0.4">
      <c r="B90" s="87"/>
      <c r="C90" s="88"/>
      <c r="D90" s="88"/>
      <c r="E90" s="88"/>
      <c r="F90" s="88"/>
      <c r="G90" s="54"/>
      <c r="H90" s="89"/>
      <c r="I90" s="90"/>
    </row>
    <row r="91" spans="2:9" x14ac:dyDescent="0.4">
      <c r="B91" s="87"/>
      <c r="C91" s="88"/>
      <c r="D91" s="88"/>
      <c r="E91" s="88"/>
      <c r="F91" s="88"/>
      <c r="G91" s="54"/>
      <c r="H91" s="89"/>
      <c r="I91" s="90"/>
    </row>
    <row r="92" spans="2:9" x14ac:dyDescent="0.4">
      <c r="B92" s="87"/>
      <c r="C92" s="88"/>
      <c r="D92" s="88"/>
      <c r="E92" s="88"/>
      <c r="F92" s="88"/>
      <c r="G92" s="54"/>
      <c r="H92" s="89"/>
      <c r="I92" s="90"/>
    </row>
    <row r="93" spans="2:9" x14ac:dyDescent="0.4">
      <c r="B93" s="87"/>
      <c r="C93" s="88"/>
      <c r="D93" s="88"/>
      <c r="E93" s="88"/>
      <c r="F93" s="88"/>
      <c r="G93" s="54"/>
      <c r="H93" s="89"/>
      <c r="I93" s="90"/>
    </row>
    <row r="94" spans="2:9" x14ac:dyDescent="0.4">
      <c r="B94" s="87"/>
      <c r="C94" s="88"/>
      <c r="D94" s="88"/>
      <c r="E94" s="88"/>
      <c r="F94" s="88"/>
      <c r="G94" s="54"/>
      <c r="H94" s="89"/>
      <c r="I94" s="90"/>
    </row>
    <row r="95" spans="2:9" x14ac:dyDescent="0.4">
      <c r="B95" s="87"/>
      <c r="C95" s="88"/>
      <c r="D95" s="88"/>
      <c r="E95" s="88"/>
      <c r="F95" s="88"/>
      <c r="G95" s="54"/>
      <c r="H95" s="89"/>
      <c r="I95" s="90"/>
    </row>
    <row r="96" spans="2:9" x14ac:dyDescent="0.4">
      <c r="B96" s="87"/>
      <c r="C96" s="88"/>
      <c r="D96" s="88"/>
      <c r="E96" s="88"/>
      <c r="F96" s="88"/>
      <c r="G96" s="54"/>
      <c r="H96" s="89"/>
      <c r="I96" s="90"/>
    </row>
    <row r="97" spans="2:9" x14ac:dyDescent="0.4">
      <c r="B97" s="87"/>
      <c r="C97" s="88"/>
      <c r="D97" s="88"/>
      <c r="E97" s="88"/>
      <c r="F97" s="88"/>
      <c r="G97" s="54"/>
      <c r="H97" s="89"/>
      <c r="I97" s="90"/>
    </row>
    <row r="98" spans="2:9" x14ac:dyDescent="0.4">
      <c r="B98" s="87"/>
      <c r="C98" s="88"/>
      <c r="D98" s="88"/>
      <c r="E98" s="88"/>
      <c r="F98" s="88"/>
      <c r="G98" s="54"/>
      <c r="H98" s="89"/>
      <c r="I98" s="90"/>
    </row>
    <row r="99" spans="2:9" x14ac:dyDescent="0.4">
      <c r="B99" s="87"/>
      <c r="C99" s="88"/>
      <c r="D99" s="88"/>
      <c r="E99" s="88"/>
      <c r="F99" s="88"/>
      <c r="G99" s="54"/>
      <c r="H99" s="89"/>
      <c r="I99" s="90"/>
    </row>
    <row r="100" spans="2:9" x14ac:dyDescent="0.4">
      <c r="B100" s="87"/>
      <c r="C100" s="88"/>
      <c r="D100" s="88"/>
      <c r="E100" s="88"/>
      <c r="F100" s="88"/>
      <c r="G100" s="54"/>
      <c r="H100" s="89"/>
      <c r="I100" s="90"/>
    </row>
  </sheetData>
  <mergeCells count="1">
    <mergeCell ref="J2:J60"/>
  </mergeCells>
  <phoneticPr fontId="3"/>
  <pageMargins left="0.7" right="0.7" top="0.75" bottom="0.75" header="0.3" footer="0.3"/>
  <pageSetup paperSize="8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費目!$A$2:$A$16</xm:f>
          </x14:formula1>
          <xm:sqref>G4:G100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view="pageBreakPreview" zoomScale="85" zoomScaleNormal="70" zoomScaleSheetLayoutView="85" workbookViewId="0">
      <selection activeCell="G22" sqref="G22"/>
    </sheetView>
  </sheetViews>
  <sheetFormatPr defaultRowHeight="13.5" x14ac:dyDescent="0.4"/>
  <cols>
    <col min="1" max="1" width="62.75" style="1" bestFit="1" customWidth="1"/>
    <col min="2" max="2" width="22.75" style="1" customWidth="1"/>
    <col min="3" max="3" width="40.5" style="1" bestFit="1" customWidth="1"/>
    <col min="4" max="5" width="25" style="1" customWidth="1"/>
    <col min="6" max="6" width="25" style="1" bestFit="1" customWidth="1"/>
    <col min="7" max="16384" width="9" style="1"/>
  </cols>
  <sheetData>
    <row r="1" spans="1:6" x14ac:dyDescent="0.4">
      <c r="A1" s="94" t="s">
        <v>86</v>
      </c>
      <c r="B1" s="102" t="s">
        <v>17</v>
      </c>
      <c r="C1" s="102"/>
      <c r="D1" s="102"/>
      <c r="E1" s="102"/>
    </row>
    <row r="2" spans="1:6" x14ac:dyDescent="0.4">
      <c r="A2" s="94"/>
    </row>
    <row r="3" spans="1:6" x14ac:dyDescent="0.4">
      <c r="A3" s="40" t="s">
        <v>87</v>
      </c>
      <c r="B3" s="2" t="s">
        <v>50</v>
      </c>
      <c r="C3" s="39" t="s">
        <v>0</v>
      </c>
      <c r="D3" s="3" t="s">
        <v>37</v>
      </c>
      <c r="E3" s="4">
        <f>IF(C3="連携活動支援",0,IF(C3="住民自治協議会支援",2/3,1/2))</f>
        <v>0.5</v>
      </c>
    </row>
    <row r="4" spans="1:6" x14ac:dyDescent="0.4">
      <c r="B4" s="5" t="s">
        <v>18</v>
      </c>
      <c r="C4" s="6">
        <f>IF(C3=支援枠!$A$2,400000,(IF(C3=支援枠!$A$3,800000,IF(C3=支援枠!$A$4,200000,IF(C3=支援枠!$A$5,500000,IF(C3=支援枠!$A$6,250000,IF(C3=支援枠!$A$7,50000)))))))</f>
        <v>400000</v>
      </c>
      <c r="D4" s="7" t="s">
        <v>38</v>
      </c>
      <c r="E4" s="6">
        <f>ROUNDDOWN((D31)*E3,0)</f>
        <v>0</v>
      </c>
      <c r="F4" s="96" t="s">
        <v>59</v>
      </c>
    </row>
    <row r="5" spans="1:6" x14ac:dyDescent="0.4">
      <c r="A5" s="80" t="s">
        <v>88</v>
      </c>
      <c r="B5" s="5" t="s">
        <v>49</v>
      </c>
      <c r="C5" s="38">
        <v>0</v>
      </c>
      <c r="D5" s="8" t="s">
        <v>39</v>
      </c>
      <c r="E5" s="91">
        <f>ROUNDDOWN((E31)*E3,0)</f>
        <v>0</v>
      </c>
      <c r="F5" s="96"/>
    </row>
    <row r="6" spans="1:6" x14ac:dyDescent="0.4">
      <c r="A6" s="81" t="s">
        <v>56</v>
      </c>
      <c r="B6" s="5" t="s">
        <v>19</v>
      </c>
      <c r="C6" s="41">
        <f>IF(C3="市民活動団体支援",IF(C5=0,4/5,IF(C5=1,3/5,IF(C5=2,2/5,"該当なし"))),IF(C3="住民自治協議会支援",IF(C5=0,4/5,IF(C5=1,3/5,IF(C5=2,2/5,"該当なし"))),IF(C3="学生団体支援",IF(C5=0,10/10,IF(C5=1,10/10,IF(C5=2,10/10,"該当なし"))),IF(C3="チャレンジ支援",IF(C5=0,10/10,IF(C5=1,10/10,IF(C5=2,10/10,"該当なし"))),IF(C3="連携活動支援",IF(C5=0,10/10,IF(C5=1,"該当なし",IF(C5=2,"該当なし","該当なし"))),IF(C3="継続活動支援",IF(C5=0,1/2,IF(C5=1,1/2,IF(C5=2,1/2,"該当なし"))),"該当なし"))))))</f>
        <v>0.8</v>
      </c>
      <c r="D6" s="9"/>
      <c r="E6" s="9"/>
    </row>
    <row r="7" spans="1:6" x14ac:dyDescent="0.4">
      <c r="A7" s="42"/>
      <c r="B7" s="10" t="s">
        <v>48</v>
      </c>
      <c r="C7" s="74">
        <f>ROUNDDOWN(IF(C6*E33&gt;C4,C4,C6*E33),0)</f>
        <v>0</v>
      </c>
      <c r="D7" s="11" t="s">
        <v>91</v>
      </c>
      <c r="E7" s="113" t="str">
        <f>IF(D10-E10&gt;0,D10-E10,"還付なし")</f>
        <v>還付なし</v>
      </c>
      <c r="F7" s="1" t="s">
        <v>90</v>
      </c>
    </row>
    <row r="8" spans="1:6" x14ac:dyDescent="0.4">
      <c r="B8" s="9"/>
      <c r="C8" s="9"/>
      <c r="D8" s="9"/>
      <c r="E8" s="9"/>
    </row>
    <row r="9" spans="1:6" ht="15" customHeight="1" x14ac:dyDescent="0.4">
      <c r="B9" s="12" t="s">
        <v>44</v>
      </c>
      <c r="C9" s="13" t="s">
        <v>43</v>
      </c>
      <c r="D9" s="14" t="s">
        <v>20</v>
      </c>
      <c r="E9" s="15" t="s">
        <v>27</v>
      </c>
    </row>
    <row r="10" spans="1:6" ht="15" customHeight="1" x14ac:dyDescent="0.4">
      <c r="B10" s="100" t="s">
        <v>45</v>
      </c>
      <c r="C10" s="16" t="s">
        <v>21</v>
      </c>
      <c r="D10" s="75">
        <f>ROUNDDOWN(IF(C6*D33&gt;C4,C4,C6*D33),0)</f>
        <v>0</v>
      </c>
      <c r="E10" s="77">
        <f>ROUNDDOWN(IF(C7-(C7+SUM(E11:E15)-E37)&gt;C7,C7,C7-(C7+SUM(E11:E15)-E37)),0)</f>
        <v>0</v>
      </c>
    </row>
    <row r="11" spans="1:6" ht="15" customHeight="1" x14ac:dyDescent="0.4">
      <c r="B11" s="100"/>
      <c r="C11" s="17" t="s">
        <v>22</v>
      </c>
      <c r="D11" s="92"/>
      <c r="E11" s="78"/>
    </row>
    <row r="12" spans="1:6" ht="15" customHeight="1" x14ac:dyDescent="0.4">
      <c r="B12" s="100"/>
      <c r="C12" s="17" t="s">
        <v>23</v>
      </c>
      <c r="D12" s="92"/>
      <c r="E12" s="78"/>
    </row>
    <row r="13" spans="1:6" ht="15" customHeight="1" x14ac:dyDescent="0.4">
      <c r="B13" s="100"/>
      <c r="C13" s="17" t="s">
        <v>26</v>
      </c>
      <c r="D13" s="92"/>
      <c r="E13" s="78"/>
    </row>
    <row r="14" spans="1:6" ht="15" customHeight="1" x14ac:dyDescent="0.4">
      <c r="B14" s="100"/>
      <c r="C14" s="17" t="s">
        <v>24</v>
      </c>
      <c r="D14" s="92"/>
      <c r="E14" s="78"/>
    </row>
    <row r="15" spans="1:6" ht="15" customHeight="1" x14ac:dyDescent="0.4">
      <c r="B15" s="100"/>
      <c r="C15" s="17" t="s">
        <v>25</v>
      </c>
      <c r="D15" s="92"/>
      <c r="E15" s="78"/>
      <c r="F15" s="1" t="s">
        <v>85</v>
      </c>
    </row>
    <row r="16" spans="1:6" ht="15" customHeight="1" x14ac:dyDescent="0.4">
      <c r="B16" s="101"/>
      <c r="C16" s="18" t="s">
        <v>54</v>
      </c>
      <c r="D16" s="76">
        <f>SUM(D10:D15)</f>
        <v>0</v>
      </c>
      <c r="E16" s="74">
        <f>SUM(E10:E15)</f>
        <v>0</v>
      </c>
      <c r="F16" s="79">
        <f>E16-E37</f>
        <v>0</v>
      </c>
    </row>
    <row r="17" spans="1:5" ht="15" customHeight="1" x14ac:dyDescent="0.4">
      <c r="B17" s="97" t="s">
        <v>46</v>
      </c>
      <c r="C17" s="19" t="s">
        <v>10</v>
      </c>
      <c r="D17" s="37"/>
      <c r="E17" s="20">
        <f>SUMIF(★活動の流れと内容!G:G,C17,★活動の流れと内容!H:H)</f>
        <v>0</v>
      </c>
    </row>
    <row r="18" spans="1:5" ht="15" customHeight="1" x14ac:dyDescent="0.4">
      <c r="B18" s="98"/>
      <c r="C18" s="21" t="s">
        <v>11</v>
      </c>
      <c r="D18" s="36"/>
      <c r="E18" s="22">
        <f>SUMIF(★活動の流れと内容!G:G,C18,★活動の流れと内容!H:H)</f>
        <v>0</v>
      </c>
    </row>
    <row r="19" spans="1:5" ht="15" customHeight="1" x14ac:dyDescent="0.4">
      <c r="B19" s="98"/>
      <c r="C19" s="21" t="s">
        <v>28</v>
      </c>
      <c r="D19" s="36"/>
      <c r="E19" s="22">
        <f>SUMIF(★活動の流れと内容!G:G,C19,★活動の流れと内容!H:H)</f>
        <v>0</v>
      </c>
    </row>
    <row r="20" spans="1:5" ht="15" customHeight="1" x14ac:dyDescent="0.4">
      <c r="B20" s="98"/>
      <c r="C20" s="21" t="s">
        <v>29</v>
      </c>
      <c r="D20" s="36"/>
      <c r="E20" s="22">
        <f>SUMIF(★活動の流れと内容!G:G,C20,★活動の流れと内容!H:H)</f>
        <v>0</v>
      </c>
    </row>
    <row r="21" spans="1:5" ht="15" customHeight="1" x14ac:dyDescent="0.4">
      <c r="B21" s="98"/>
      <c r="C21" s="21" t="s">
        <v>12</v>
      </c>
      <c r="D21" s="36"/>
      <c r="E21" s="22">
        <f>SUMIF(★活動の流れと内容!G:G,C21,★活動の流れと内容!H:H)</f>
        <v>0</v>
      </c>
    </row>
    <row r="22" spans="1:5" ht="15" customHeight="1" x14ac:dyDescent="0.4">
      <c r="B22" s="98"/>
      <c r="C22" s="21" t="s">
        <v>13</v>
      </c>
      <c r="D22" s="36"/>
      <c r="E22" s="22">
        <f>SUMIF(★活動の流れと内容!G:G,C22,★活動の流れと内容!H:H)</f>
        <v>0</v>
      </c>
    </row>
    <row r="23" spans="1:5" ht="15" customHeight="1" x14ac:dyDescent="0.4">
      <c r="B23" s="98"/>
      <c r="C23" s="21" t="s">
        <v>14</v>
      </c>
      <c r="D23" s="36"/>
      <c r="E23" s="22">
        <f>SUMIF(★活動の流れと内容!G:G,C23,★活動の流れと内容!H:H)</f>
        <v>0</v>
      </c>
    </row>
    <row r="24" spans="1:5" ht="15" customHeight="1" x14ac:dyDescent="0.4">
      <c r="B24" s="98"/>
      <c r="C24" s="21" t="s">
        <v>30</v>
      </c>
      <c r="D24" s="36"/>
      <c r="E24" s="22">
        <f>SUMIF(★活動の流れと内容!G:G,C24,★活動の流れと内容!H:H)</f>
        <v>0</v>
      </c>
    </row>
    <row r="25" spans="1:5" ht="15" customHeight="1" x14ac:dyDescent="0.4">
      <c r="B25" s="98"/>
      <c r="C25" s="21" t="s">
        <v>31</v>
      </c>
      <c r="D25" s="36"/>
      <c r="E25" s="22">
        <f>SUMIF(★活動の流れと内容!G:G,C25,★活動の流れと内容!H:H)</f>
        <v>0</v>
      </c>
    </row>
    <row r="26" spans="1:5" ht="15" customHeight="1" x14ac:dyDescent="0.4">
      <c r="B26" s="98"/>
      <c r="C26" s="21" t="s">
        <v>15</v>
      </c>
      <c r="D26" s="36"/>
      <c r="E26" s="22">
        <f>SUMIF(★活動の流れと内容!G:G,C26,★活動の流れと内容!H:H)</f>
        <v>0</v>
      </c>
    </row>
    <row r="27" spans="1:5" ht="15" customHeight="1" x14ac:dyDescent="0.4">
      <c r="B27" s="98"/>
      <c r="C27" s="21" t="s">
        <v>32</v>
      </c>
      <c r="D27" s="36"/>
      <c r="E27" s="22">
        <f>SUMIF(★活動の流れと内容!G:G,C27,★活動の流れと内容!H:H)</f>
        <v>0</v>
      </c>
    </row>
    <row r="28" spans="1:5" ht="15" customHeight="1" x14ac:dyDescent="0.4">
      <c r="B28" s="98"/>
      <c r="C28" s="21" t="s">
        <v>33</v>
      </c>
      <c r="D28" s="36"/>
      <c r="E28" s="22">
        <f>SUMIF(★活動の流れと内容!G:G,C28,★活動の流れと内容!H:H)</f>
        <v>0</v>
      </c>
    </row>
    <row r="29" spans="1:5" ht="15" customHeight="1" x14ac:dyDescent="0.4">
      <c r="B29" s="98"/>
      <c r="C29" s="21" t="s">
        <v>34</v>
      </c>
      <c r="D29" s="36"/>
      <c r="E29" s="22">
        <f>SUMIF(★活動の流れと内容!G:G,C29,★活動の流れと内容!H:H)</f>
        <v>0</v>
      </c>
    </row>
    <row r="30" spans="1:5" ht="15" customHeight="1" x14ac:dyDescent="0.4">
      <c r="B30" s="98"/>
      <c r="C30" s="21" t="s">
        <v>35</v>
      </c>
      <c r="D30" s="36"/>
      <c r="E30" s="22">
        <f>SUMIF(★活動の流れと内容!G:G,C30,★活動の流れと内容!H:H)</f>
        <v>0</v>
      </c>
    </row>
    <row r="31" spans="1:5" ht="15" customHeight="1" x14ac:dyDescent="0.4">
      <c r="A31" s="44" t="s">
        <v>89</v>
      </c>
      <c r="B31" s="98"/>
      <c r="C31" s="23" t="s">
        <v>36</v>
      </c>
      <c r="D31" s="24">
        <f>SUM(D17:D30)</f>
        <v>0</v>
      </c>
      <c r="E31" s="22">
        <f>SUM(E17:E30)</f>
        <v>0</v>
      </c>
    </row>
    <row r="32" spans="1:5" ht="15" customHeight="1" x14ac:dyDescent="0.4">
      <c r="A32" s="45"/>
      <c r="B32" s="98"/>
      <c r="C32" s="25" t="s">
        <v>51</v>
      </c>
      <c r="D32" s="26">
        <f>ROUNDDOWN(IF(E4-D28&gt;0,0,-(E4-D28)),0)</f>
        <v>0</v>
      </c>
      <c r="E32" s="27">
        <f>IF(E5-E28&gt;0,0,-(E5-E28))</f>
        <v>0</v>
      </c>
    </row>
    <row r="33" spans="1:5" ht="15" customHeight="1" x14ac:dyDescent="0.4">
      <c r="A33" s="95" t="s">
        <v>58</v>
      </c>
      <c r="B33" s="99"/>
      <c r="C33" s="28" t="s">
        <v>52</v>
      </c>
      <c r="D33" s="29">
        <f>D31-D32</f>
        <v>0</v>
      </c>
      <c r="E33" s="30">
        <f>E31-E32</f>
        <v>0</v>
      </c>
    </row>
    <row r="34" spans="1:5" ht="15" customHeight="1" x14ac:dyDescent="0.4">
      <c r="A34" s="95"/>
      <c r="B34" s="97" t="s">
        <v>47</v>
      </c>
      <c r="C34" s="19" t="s">
        <v>40</v>
      </c>
      <c r="D34" s="31">
        <f>IF(D32&gt;0,D32,0)</f>
        <v>0</v>
      </c>
      <c r="E34" s="20">
        <f>IF(E32&gt;0,E32,0)</f>
        <v>0</v>
      </c>
    </row>
    <row r="35" spans="1:5" ht="15" customHeight="1" x14ac:dyDescent="0.4">
      <c r="B35" s="98"/>
      <c r="C35" s="21" t="s">
        <v>42</v>
      </c>
      <c r="D35" s="36"/>
      <c r="E35" s="22">
        <f>SUMIF(★活動の流れと内容!G:G,C35,★活動の流れと内容!H:H)</f>
        <v>0</v>
      </c>
    </row>
    <row r="36" spans="1:5" ht="15" customHeight="1" x14ac:dyDescent="0.4">
      <c r="B36" s="99"/>
      <c r="C36" s="28" t="s">
        <v>53</v>
      </c>
      <c r="D36" s="29">
        <f>SUM(D34:D35)</f>
        <v>0</v>
      </c>
      <c r="E36" s="30">
        <f>SUM(E34:E35)</f>
        <v>0</v>
      </c>
    </row>
    <row r="37" spans="1:5" ht="15" customHeight="1" x14ac:dyDescent="0.4">
      <c r="B37" s="32" t="s">
        <v>41</v>
      </c>
      <c r="C37" s="33" t="s">
        <v>55</v>
      </c>
      <c r="D37" s="34">
        <f>SUM(D33+D36)</f>
        <v>0</v>
      </c>
      <c r="E37" s="35">
        <f>SUM(E33+E36)</f>
        <v>0</v>
      </c>
    </row>
  </sheetData>
  <sheetProtection selectLockedCells="1"/>
  <mergeCells count="7">
    <mergeCell ref="A1:A2"/>
    <mergeCell ref="A33:A34"/>
    <mergeCell ref="F4:F5"/>
    <mergeCell ref="B34:B36"/>
    <mergeCell ref="B10:B16"/>
    <mergeCell ref="B17:B33"/>
    <mergeCell ref="B1:E1"/>
  </mergeCells>
  <phoneticPr fontId="3"/>
  <pageMargins left="0.7" right="0.7" top="0.75" bottom="0.75" header="0.3" footer="0.3"/>
  <pageSetup paperSize="9" scale="71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支援枠!$A$2:$A$7</xm:f>
          </x14:formula1>
          <xm:sqref>C3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42"/>
  <sheetViews>
    <sheetView view="pageBreakPreview" zoomScale="115" zoomScaleNormal="100" zoomScaleSheetLayoutView="115" workbookViewId="0">
      <selection activeCell="C13" sqref="C13"/>
    </sheetView>
  </sheetViews>
  <sheetFormatPr defaultRowHeight="13.5" x14ac:dyDescent="0.4"/>
  <cols>
    <col min="1" max="1" width="9" style="1"/>
    <col min="2" max="2" width="9" style="1" bestFit="1" customWidth="1"/>
    <col min="3" max="4" width="25" style="1" customWidth="1"/>
    <col min="5" max="5" width="8.5" style="1" bestFit="1" customWidth="1"/>
    <col min="6" max="6" width="10.25" style="1" bestFit="1" customWidth="1"/>
    <col min="7" max="7" width="16.125" style="1" bestFit="1" customWidth="1"/>
    <col min="8" max="8" width="8.5" style="1" customWidth="1"/>
    <col min="9" max="9" width="31.25" style="1" customWidth="1"/>
    <col min="10" max="16384" width="9" style="1"/>
  </cols>
  <sheetData>
    <row r="2" spans="2:10" x14ac:dyDescent="0.4">
      <c r="B2" s="72" t="s">
        <v>69</v>
      </c>
      <c r="C2" s="71"/>
      <c r="D2" s="71"/>
      <c r="E2" s="71"/>
      <c r="F2" s="71"/>
      <c r="G2" s="71"/>
      <c r="H2" s="71"/>
      <c r="I2" s="58"/>
      <c r="J2" s="109" t="s">
        <v>83</v>
      </c>
    </row>
    <row r="3" spans="2:10" x14ac:dyDescent="0.4">
      <c r="B3" s="60" t="s">
        <v>79</v>
      </c>
      <c r="C3" s="61" t="s">
        <v>62</v>
      </c>
      <c r="D3" s="61" t="s">
        <v>5</v>
      </c>
      <c r="E3" s="61" t="s">
        <v>6</v>
      </c>
      <c r="F3" s="61" t="s">
        <v>7</v>
      </c>
      <c r="G3" s="61" t="s">
        <v>8</v>
      </c>
      <c r="H3" s="61" t="s">
        <v>9</v>
      </c>
      <c r="I3" s="62" t="s">
        <v>61</v>
      </c>
      <c r="J3" s="109"/>
    </row>
    <row r="4" spans="2:10" x14ac:dyDescent="0.4">
      <c r="B4" s="63">
        <v>45292</v>
      </c>
      <c r="C4" s="64" t="s">
        <v>64</v>
      </c>
      <c r="D4" s="64" t="s">
        <v>67</v>
      </c>
      <c r="E4" s="64">
        <v>100</v>
      </c>
      <c r="F4" s="65">
        <v>1</v>
      </c>
      <c r="G4" s="73" t="s">
        <v>10</v>
      </c>
      <c r="H4" s="66">
        <v>33000</v>
      </c>
      <c r="I4" s="67" t="s">
        <v>73</v>
      </c>
      <c r="J4" s="109"/>
    </row>
    <row r="5" spans="2:10" x14ac:dyDescent="0.4">
      <c r="B5" s="63">
        <v>45292</v>
      </c>
      <c r="C5" s="64" t="s">
        <v>64</v>
      </c>
      <c r="D5" s="64" t="s">
        <v>67</v>
      </c>
      <c r="E5" s="64">
        <v>100</v>
      </c>
      <c r="F5" s="65">
        <v>2</v>
      </c>
      <c r="G5" s="73" t="s">
        <v>10</v>
      </c>
      <c r="H5" s="66">
        <v>15000</v>
      </c>
      <c r="I5" s="67" t="s">
        <v>74</v>
      </c>
      <c r="J5" s="109"/>
    </row>
    <row r="6" spans="2:10" x14ac:dyDescent="0.4">
      <c r="B6" s="63">
        <v>45292</v>
      </c>
      <c r="C6" s="64" t="s">
        <v>64</v>
      </c>
      <c r="D6" s="64" t="s">
        <v>67</v>
      </c>
      <c r="E6" s="64">
        <v>100</v>
      </c>
      <c r="F6" s="65">
        <v>3</v>
      </c>
      <c r="G6" s="73" t="s">
        <v>11</v>
      </c>
      <c r="H6" s="66">
        <v>3000</v>
      </c>
      <c r="I6" s="67" t="s">
        <v>75</v>
      </c>
      <c r="J6" s="109"/>
    </row>
    <row r="7" spans="2:10" x14ac:dyDescent="0.4">
      <c r="B7" s="63">
        <v>45292</v>
      </c>
      <c r="C7" s="64" t="s">
        <v>64</v>
      </c>
      <c r="D7" s="64" t="s">
        <v>67</v>
      </c>
      <c r="E7" s="64">
        <v>100</v>
      </c>
      <c r="F7" s="65">
        <v>4</v>
      </c>
      <c r="G7" s="73" t="s">
        <v>29</v>
      </c>
      <c r="H7" s="66">
        <v>25740</v>
      </c>
      <c r="I7" s="67" t="s">
        <v>82</v>
      </c>
      <c r="J7" s="109"/>
    </row>
    <row r="8" spans="2:10" x14ac:dyDescent="0.4">
      <c r="B8" s="63">
        <v>45292</v>
      </c>
      <c r="C8" s="64" t="s">
        <v>64</v>
      </c>
      <c r="D8" s="64" t="s">
        <v>67</v>
      </c>
      <c r="E8" s="64">
        <v>100</v>
      </c>
      <c r="F8" s="65">
        <v>5</v>
      </c>
      <c r="G8" s="73" t="s">
        <v>14</v>
      </c>
      <c r="H8" s="66">
        <v>16500</v>
      </c>
      <c r="I8" s="67" t="s">
        <v>76</v>
      </c>
      <c r="J8" s="109"/>
    </row>
    <row r="9" spans="2:10" x14ac:dyDescent="0.4">
      <c r="B9" s="63">
        <v>45292</v>
      </c>
      <c r="C9" s="64" t="s">
        <v>64</v>
      </c>
      <c r="D9" s="64" t="s">
        <v>67</v>
      </c>
      <c r="E9" s="64">
        <v>100</v>
      </c>
      <c r="F9" s="65">
        <v>5</v>
      </c>
      <c r="G9" s="73" t="s">
        <v>12</v>
      </c>
      <c r="H9" s="66">
        <v>19690</v>
      </c>
      <c r="I9" s="67" t="s">
        <v>78</v>
      </c>
      <c r="J9" s="109"/>
    </row>
    <row r="10" spans="2:10" x14ac:dyDescent="0.4">
      <c r="B10" s="63">
        <v>45292</v>
      </c>
      <c r="C10" s="64" t="s">
        <v>64</v>
      </c>
      <c r="D10" s="64" t="s">
        <v>67</v>
      </c>
      <c r="E10" s="64">
        <v>100</v>
      </c>
      <c r="F10" s="65">
        <v>5</v>
      </c>
      <c r="G10" s="73" t="s">
        <v>12</v>
      </c>
      <c r="H10" s="66">
        <v>20000</v>
      </c>
      <c r="I10" s="67" t="s">
        <v>77</v>
      </c>
      <c r="J10" s="109"/>
    </row>
    <row r="11" spans="2:10" x14ac:dyDescent="0.4">
      <c r="B11" s="63">
        <v>45302</v>
      </c>
      <c r="C11" s="64" t="s">
        <v>65</v>
      </c>
      <c r="D11" s="64" t="s">
        <v>66</v>
      </c>
      <c r="E11" s="64">
        <v>10</v>
      </c>
      <c r="F11" s="65">
        <v>6</v>
      </c>
      <c r="G11" s="73" t="s">
        <v>11</v>
      </c>
      <c r="H11" s="66">
        <v>1000</v>
      </c>
      <c r="I11" s="67" t="s">
        <v>80</v>
      </c>
      <c r="J11" s="109"/>
    </row>
    <row r="12" spans="2:10" x14ac:dyDescent="0.4">
      <c r="B12" s="63">
        <v>45302</v>
      </c>
      <c r="C12" s="64" t="s">
        <v>65</v>
      </c>
      <c r="D12" s="64" t="s">
        <v>66</v>
      </c>
      <c r="E12" s="64">
        <v>10</v>
      </c>
      <c r="F12" s="65">
        <v>7</v>
      </c>
      <c r="G12" s="73" t="s">
        <v>10</v>
      </c>
      <c r="H12" s="66">
        <v>20000</v>
      </c>
      <c r="I12" s="67" t="s">
        <v>73</v>
      </c>
      <c r="J12" s="109"/>
    </row>
    <row r="13" spans="2:10" x14ac:dyDescent="0.4">
      <c r="B13" s="63">
        <v>45302</v>
      </c>
      <c r="C13" s="64" t="s">
        <v>65</v>
      </c>
      <c r="D13" s="64" t="s">
        <v>66</v>
      </c>
      <c r="E13" s="64">
        <v>10</v>
      </c>
      <c r="F13" s="65">
        <v>8</v>
      </c>
      <c r="G13" s="73" t="s">
        <v>15</v>
      </c>
      <c r="H13" s="66">
        <v>3000</v>
      </c>
      <c r="I13" s="67" t="s">
        <v>81</v>
      </c>
      <c r="J13" s="109"/>
    </row>
    <row r="14" spans="2:10" x14ac:dyDescent="0.4">
      <c r="B14" s="69" t="s">
        <v>68</v>
      </c>
      <c r="C14" s="69" t="s">
        <v>68</v>
      </c>
      <c r="D14" s="69" t="s">
        <v>68</v>
      </c>
      <c r="E14" s="70"/>
      <c r="F14" s="69" t="s">
        <v>68</v>
      </c>
      <c r="G14" s="69" t="s">
        <v>68</v>
      </c>
      <c r="H14" s="69" t="s">
        <v>68</v>
      </c>
      <c r="I14" s="69" t="s">
        <v>68</v>
      </c>
      <c r="J14" s="109"/>
    </row>
    <row r="15" spans="2:10" x14ac:dyDescent="0.4">
      <c r="B15" s="57"/>
      <c r="C15" s="57"/>
      <c r="D15" s="57"/>
      <c r="E15" s="57"/>
      <c r="F15" s="57"/>
      <c r="G15" s="57"/>
      <c r="H15" s="57"/>
      <c r="I15" s="57"/>
      <c r="J15" s="109"/>
    </row>
    <row r="16" spans="2:10" x14ac:dyDescent="0.4">
      <c r="B16" s="72" t="s">
        <v>70</v>
      </c>
      <c r="C16" s="59"/>
      <c r="D16" s="59"/>
      <c r="E16" s="59"/>
      <c r="F16" s="59"/>
      <c r="G16" s="59"/>
      <c r="H16" s="59"/>
      <c r="I16" s="59"/>
      <c r="J16" s="109"/>
    </row>
    <row r="17" spans="2:10" x14ac:dyDescent="0.4">
      <c r="B17" s="60" t="s">
        <v>79</v>
      </c>
      <c r="C17" s="61" t="s">
        <v>62</v>
      </c>
      <c r="D17" s="61" t="s">
        <v>5</v>
      </c>
      <c r="E17" s="61" t="s">
        <v>6</v>
      </c>
      <c r="F17" s="61" t="s">
        <v>7</v>
      </c>
      <c r="G17" s="61" t="s">
        <v>8</v>
      </c>
      <c r="H17" s="61" t="s">
        <v>9</v>
      </c>
      <c r="I17" s="62" t="s">
        <v>61</v>
      </c>
      <c r="J17" s="109"/>
    </row>
    <row r="18" spans="2:10" x14ac:dyDescent="0.4">
      <c r="B18" s="63">
        <v>45292</v>
      </c>
      <c r="C18" s="64" t="s">
        <v>64</v>
      </c>
      <c r="D18" s="64" t="s">
        <v>67</v>
      </c>
      <c r="E18" s="64">
        <v>100</v>
      </c>
      <c r="F18" s="65">
        <v>1</v>
      </c>
      <c r="G18" s="73" t="s">
        <v>10</v>
      </c>
      <c r="H18" s="66">
        <v>33000</v>
      </c>
      <c r="I18" s="67" t="s">
        <v>73</v>
      </c>
      <c r="J18" s="109"/>
    </row>
    <row r="19" spans="2:10" x14ac:dyDescent="0.4">
      <c r="B19" s="68"/>
      <c r="C19" s="64"/>
      <c r="D19" s="64"/>
      <c r="E19" s="64"/>
      <c r="F19" s="65">
        <v>2</v>
      </c>
      <c r="G19" s="73" t="s">
        <v>10</v>
      </c>
      <c r="H19" s="66">
        <v>15000</v>
      </c>
      <c r="I19" s="67" t="s">
        <v>74</v>
      </c>
      <c r="J19" s="109"/>
    </row>
    <row r="20" spans="2:10" x14ac:dyDescent="0.4">
      <c r="B20" s="68"/>
      <c r="C20" s="64"/>
      <c r="D20" s="64"/>
      <c r="E20" s="64"/>
      <c r="F20" s="65">
        <v>3</v>
      </c>
      <c r="G20" s="73" t="s">
        <v>11</v>
      </c>
      <c r="H20" s="66">
        <v>3000</v>
      </c>
      <c r="I20" s="67" t="s">
        <v>75</v>
      </c>
      <c r="J20" s="109"/>
    </row>
    <row r="21" spans="2:10" x14ac:dyDescent="0.4">
      <c r="B21" s="68"/>
      <c r="C21" s="64"/>
      <c r="D21" s="64"/>
      <c r="E21" s="64"/>
      <c r="F21" s="65">
        <v>4</v>
      </c>
      <c r="G21" s="73" t="s">
        <v>29</v>
      </c>
      <c r="H21" s="66">
        <v>25740</v>
      </c>
      <c r="I21" s="67" t="s">
        <v>82</v>
      </c>
      <c r="J21" s="109"/>
    </row>
    <row r="22" spans="2:10" x14ac:dyDescent="0.4">
      <c r="B22" s="68"/>
      <c r="C22" s="64"/>
      <c r="D22" s="64"/>
      <c r="E22" s="64"/>
      <c r="F22" s="65">
        <v>5</v>
      </c>
      <c r="G22" s="73" t="s">
        <v>14</v>
      </c>
      <c r="H22" s="66">
        <v>16500</v>
      </c>
      <c r="I22" s="67" t="s">
        <v>76</v>
      </c>
      <c r="J22" s="109"/>
    </row>
    <row r="23" spans="2:10" x14ac:dyDescent="0.4">
      <c r="B23" s="68"/>
      <c r="C23" s="64"/>
      <c r="D23" s="64"/>
      <c r="E23" s="64"/>
      <c r="F23" s="65">
        <v>5</v>
      </c>
      <c r="G23" s="73" t="s">
        <v>12</v>
      </c>
      <c r="H23" s="66">
        <v>19690</v>
      </c>
      <c r="I23" s="67" t="s">
        <v>78</v>
      </c>
      <c r="J23" s="109"/>
    </row>
    <row r="24" spans="2:10" x14ac:dyDescent="0.4">
      <c r="B24" s="68"/>
      <c r="C24" s="64"/>
      <c r="D24" s="64"/>
      <c r="E24" s="64"/>
      <c r="F24" s="65">
        <v>5</v>
      </c>
      <c r="G24" s="73" t="s">
        <v>12</v>
      </c>
      <c r="H24" s="66">
        <v>20000</v>
      </c>
      <c r="I24" s="67" t="s">
        <v>77</v>
      </c>
      <c r="J24" s="109"/>
    </row>
    <row r="25" spans="2:10" x14ac:dyDescent="0.4">
      <c r="B25" s="63">
        <v>45302</v>
      </c>
      <c r="C25" s="64" t="s">
        <v>65</v>
      </c>
      <c r="D25" s="64" t="s">
        <v>66</v>
      </c>
      <c r="E25" s="64">
        <v>10</v>
      </c>
      <c r="F25" s="65">
        <v>6</v>
      </c>
      <c r="G25" s="73" t="s">
        <v>11</v>
      </c>
      <c r="H25" s="66">
        <v>1000</v>
      </c>
      <c r="I25" s="67" t="s">
        <v>80</v>
      </c>
      <c r="J25" s="109"/>
    </row>
    <row r="26" spans="2:10" x14ac:dyDescent="0.4">
      <c r="B26" s="68"/>
      <c r="C26" s="64"/>
      <c r="D26" s="64"/>
      <c r="E26" s="64"/>
      <c r="F26" s="65">
        <v>7</v>
      </c>
      <c r="G26" s="73" t="s">
        <v>10</v>
      </c>
      <c r="H26" s="66">
        <v>20000</v>
      </c>
      <c r="I26" s="67" t="s">
        <v>73</v>
      </c>
      <c r="J26" s="109"/>
    </row>
    <row r="27" spans="2:10" x14ac:dyDescent="0.4">
      <c r="B27" s="68"/>
      <c r="C27" s="64"/>
      <c r="D27" s="64"/>
      <c r="E27" s="64"/>
      <c r="F27" s="65">
        <v>8</v>
      </c>
      <c r="G27" s="73" t="s">
        <v>15</v>
      </c>
      <c r="H27" s="66">
        <v>3000</v>
      </c>
      <c r="I27" s="67" t="s">
        <v>81</v>
      </c>
      <c r="J27" s="109"/>
    </row>
    <row r="28" spans="2:10" x14ac:dyDescent="0.4">
      <c r="B28" s="69" t="s">
        <v>68</v>
      </c>
      <c r="C28" s="69" t="s">
        <v>68</v>
      </c>
      <c r="D28" s="69" t="s">
        <v>68</v>
      </c>
      <c r="E28" s="70"/>
      <c r="F28" s="69" t="s">
        <v>68</v>
      </c>
      <c r="G28" s="69" t="s">
        <v>68</v>
      </c>
      <c r="H28" s="69" t="s">
        <v>68</v>
      </c>
      <c r="I28" s="69" t="s">
        <v>68</v>
      </c>
      <c r="J28" s="109"/>
    </row>
    <row r="29" spans="2:10" x14ac:dyDescent="0.4">
      <c r="B29" s="57"/>
      <c r="C29" s="57"/>
      <c r="D29" s="57"/>
      <c r="E29" s="57"/>
      <c r="F29" s="57"/>
      <c r="G29" s="57"/>
      <c r="H29" s="57"/>
      <c r="I29" s="57"/>
      <c r="J29" s="109"/>
    </row>
    <row r="30" spans="2:10" x14ac:dyDescent="0.4">
      <c r="B30" s="72" t="s">
        <v>71</v>
      </c>
      <c r="C30" s="59"/>
      <c r="D30" s="59"/>
      <c r="E30" s="59"/>
      <c r="F30" s="59"/>
      <c r="G30" s="59"/>
      <c r="H30" s="59"/>
      <c r="I30" s="59"/>
      <c r="J30" s="109"/>
    </row>
    <row r="31" spans="2:10" x14ac:dyDescent="0.4">
      <c r="B31" s="60" t="s">
        <v>79</v>
      </c>
      <c r="C31" s="61" t="s">
        <v>62</v>
      </c>
      <c r="D31" s="61" t="s">
        <v>5</v>
      </c>
      <c r="E31" s="61" t="s">
        <v>6</v>
      </c>
      <c r="F31" s="61" t="s">
        <v>7</v>
      </c>
      <c r="G31" s="61" t="s">
        <v>8</v>
      </c>
      <c r="H31" s="61" t="s">
        <v>9</v>
      </c>
      <c r="I31" s="62" t="s">
        <v>61</v>
      </c>
      <c r="J31" s="109"/>
    </row>
    <row r="32" spans="2:10" x14ac:dyDescent="0.4">
      <c r="B32" s="103">
        <v>45292</v>
      </c>
      <c r="C32" s="106" t="s">
        <v>64</v>
      </c>
      <c r="D32" s="106" t="s">
        <v>67</v>
      </c>
      <c r="E32" s="110">
        <v>100</v>
      </c>
      <c r="F32" s="65">
        <v>1</v>
      </c>
      <c r="G32" s="73" t="s">
        <v>10</v>
      </c>
      <c r="H32" s="66">
        <v>33000</v>
      </c>
      <c r="I32" s="67" t="s">
        <v>73</v>
      </c>
      <c r="J32" s="109"/>
    </row>
    <row r="33" spans="2:10" x14ac:dyDescent="0.4">
      <c r="B33" s="104"/>
      <c r="C33" s="107"/>
      <c r="D33" s="107"/>
      <c r="E33" s="111"/>
      <c r="F33" s="65">
        <v>2</v>
      </c>
      <c r="G33" s="73" t="s">
        <v>10</v>
      </c>
      <c r="H33" s="66">
        <v>15000</v>
      </c>
      <c r="I33" s="67" t="s">
        <v>74</v>
      </c>
      <c r="J33" s="109"/>
    </row>
    <row r="34" spans="2:10" x14ac:dyDescent="0.4">
      <c r="B34" s="104"/>
      <c r="C34" s="107"/>
      <c r="D34" s="107"/>
      <c r="E34" s="111"/>
      <c r="F34" s="65">
        <v>3</v>
      </c>
      <c r="G34" s="73" t="s">
        <v>11</v>
      </c>
      <c r="H34" s="66">
        <v>3000</v>
      </c>
      <c r="I34" s="67" t="s">
        <v>75</v>
      </c>
      <c r="J34" s="109"/>
    </row>
    <row r="35" spans="2:10" x14ac:dyDescent="0.4">
      <c r="B35" s="104"/>
      <c r="C35" s="107"/>
      <c r="D35" s="107"/>
      <c r="E35" s="111"/>
      <c r="F35" s="65">
        <v>4</v>
      </c>
      <c r="G35" s="73" t="s">
        <v>29</v>
      </c>
      <c r="H35" s="66">
        <v>25740</v>
      </c>
      <c r="I35" s="67" t="s">
        <v>82</v>
      </c>
      <c r="J35" s="109"/>
    </row>
    <row r="36" spans="2:10" x14ac:dyDescent="0.4">
      <c r="B36" s="104"/>
      <c r="C36" s="107"/>
      <c r="D36" s="107"/>
      <c r="E36" s="111"/>
      <c r="F36" s="65">
        <v>5</v>
      </c>
      <c r="G36" s="73" t="s">
        <v>14</v>
      </c>
      <c r="H36" s="66">
        <v>16500</v>
      </c>
      <c r="I36" s="67" t="s">
        <v>76</v>
      </c>
      <c r="J36" s="109"/>
    </row>
    <row r="37" spans="2:10" x14ac:dyDescent="0.4">
      <c r="B37" s="104"/>
      <c r="C37" s="107"/>
      <c r="D37" s="107"/>
      <c r="E37" s="111"/>
      <c r="F37" s="65">
        <v>5</v>
      </c>
      <c r="G37" s="73" t="s">
        <v>12</v>
      </c>
      <c r="H37" s="66">
        <v>19690</v>
      </c>
      <c r="I37" s="67" t="s">
        <v>78</v>
      </c>
      <c r="J37" s="109"/>
    </row>
    <row r="38" spans="2:10" x14ac:dyDescent="0.4">
      <c r="B38" s="105"/>
      <c r="C38" s="108"/>
      <c r="D38" s="108"/>
      <c r="E38" s="112"/>
      <c r="F38" s="65">
        <v>5</v>
      </c>
      <c r="G38" s="73" t="s">
        <v>12</v>
      </c>
      <c r="H38" s="66">
        <v>20000</v>
      </c>
      <c r="I38" s="67" t="s">
        <v>77</v>
      </c>
      <c r="J38" s="109"/>
    </row>
    <row r="39" spans="2:10" x14ac:dyDescent="0.4">
      <c r="B39" s="103">
        <v>45302</v>
      </c>
      <c r="C39" s="106" t="s">
        <v>65</v>
      </c>
      <c r="D39" s="106" t="s">
        <v>66</v>
      </c>
      <c r="E39" s="110">
        <v>10</v>
      </c>
      <c r="F39" s="65">
        <v>6</v>
      </c>
      <c r="G39" s="73" t="s">
        <v>11</v>
      </c>
      <c r="H39" s="66">
        <v>1000</v>
      </c>
      <c r="I39" s="67" t="s">
        <v>80</v>
      </c>
      <c r="J39" s="109"/>
    </row>
    <row r="40" spans="2:10" x14ac:dyDescent="0.4">
      <c r="B40" s="104"/>
      <c r="C40" s="107"/>
      <c r="D40" s="107"/>
      <c r="E40" s="111"/>
      <c r="F40" s="65">
        <v>7</v>
      </c>
      <c r="G40" s="73" t="s">
        <v>10</v>
      </c>
      <c r="H40" s="66">
        <v>20000</v>
      </c>
      <c r="I40" s="67" t="s">
        <v>73</v>
      </c>
      <c r="J40" s="109"/>
    </row>
    <row r="41" spans="2:10" x14ac:dyDescent="0.4">
      <c r="B41" s="105"/>
      <c r="C41" s="108"/>
      <c r="D41" s="108"/>
      <c r="E41" s="112"/>
      <c r="F41" s="65">
        <v>8</v>
      </c>
      <c r="G41" s="73" t="s">
        <v>15</v>
      </c>
      <c r="H41" s="66">
        <v>3000</v>
      </c>
      <c r="I41" s="67" t="s">
        <v>81</v>
      </c>
      <c r="J41" s="109"/>
    </row>
    <row r="42" spans="2:10" x14ac:dyDescent="0.4">
      <c r="B42" s="69" t="s">
        <v>68</v>
      </c>
      <c r="C42" s="69" t="s">
        <v>68</v>
      </c>
      <c r="D42" s="69" t="s">
        <v>68</v>
      </c>
      <c r="E42" s="70"/>
      <c r="F42" s="69" t="s">
        <v>68</v>
      </c>
      <c r="G42" s="69" t="s">
        <v>68</v>
      </c>
      <c r="H42" s="69" t="s">
        <v>68</v>
      </c>
      <c r="I42" s="69" t="s">
        <v>68</v>
      </c>
      <c r="J42" s="109"/>
    </row>
  </sheetData>
  <mergeCells count="9">
    <mergeCell ref="B32:B38"/>
    <mergeCell ref="B39:B41"/>
    <mergeCell ref="C39:C41"/>
    <mergeCell ref="D39:D41"/>
    <mergeCell ref="J2:J42"/>
    <mergeCell ref="E32:E38"/>
    <mergeCell ref="E39:E41"/>
    <mergeCell ref="C32:C38"/>
    <mergeCell ref="D32:D38"/>
  </mergeCells>
  <phoneticPr fontId="3"/>
  <pageMargins left="0.7" right="0.7" top="0.75" bottom="0.75" header="0.3" footer="0.3"/>
  <pageSetup paperSize="8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費目!$A$2:$A$15</xm:f>
          </x14:formula1>
          <xm:sqref>G4:G13 G18:G27 G32:G41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view="pageBreakPreview" zoomScaleNormal="115" zoomScaleSheetLayoutView="100" workbookViewId="0">
      <selection activeCell="A3" sqref="A3"/>
    </sheetView>
  </sheetViews>
  <sheetFormatPr defaultRowHeight="18.75" x14ac:dyDescent="0.4"/>
  <cols>
    <col min="1" max="1" width="19.25" bestFit="1" customWidth="1"/>
  </cols>
  <sheetData>
    <row r="1" spans="1:1" x14ac:dyDescent="0.4">
      <c r="A1" s="43" t="s">
        <v>60</v>
      </c>
    </row>
    <row r="2" spans="1:1" x14ac:dyDescent="0.4">
      <c r="A2" s="1" t="s">
        <v>10</v>
      </c>
    </row>
    <row r="3" spans="1:1" x14ac:dyDescent="0.4">
      <c r="A3" s="1" t="s">
        <v>11</v>
      </c>
    </row>
    <row r="4" spans="1:1" x14ac:dyDescent="0.4">
      <c r="A4" s="1" t="s">
        <v>28</v>
      </c>
    </row>
    <row r="5" spans="1:1" x14ac:dyDescent="0.4">
      <c r="A5" s="1" t="s">
        <v>29</v>
      </c>
    </row>
    <row r="6" spans="1:1" x14ac:dyDescent="0.4">
      <c r="A6" s="1" t="s">
        <v>12</v>
      </c>
    </row>
    <row r="7" spans="1:1" x14ac:dyDescent="0.4">
      <c r="A7" t="s">
        <v>13</v>
      </c>
    </row>
    <row r="8" spans="1:1" x14ac:dyDescent="0.4">
      <c r="A8" t="s">
        <v>63</v>
      </c>
    </row>
    <row r="9" spans="1:1" x14ac:dyDescent="0.4">
      <c r="A9" t="s">
        <v>30</v>
      </c>
    </row>
    <row r="10" spans="1:1" x14ac:dyDescent="0.4">
      <c r="A10" t="s">
        <v>31</v>
      </c>
    </row>
    <row r="11" spans="1:1" x14ac:dyDescent="0.4">
      <c r="A11" t="s">
        <v>15</v>
      </c>
    </row>
    <row r="12" spans="1:1" x14ac:dyDescent="0.4">
      <c r="A12" t="s">
        <v>32</v>
      </c>
    </row>
    <row r="13" spans="1:1" x14ac:dyDescent="0.4">
      <c r="A13" t="s">
        <v>33</v>
      </c>
    </row>
    <row r="14" spans="1:1" x14ac:dyDescent="0.4">
      <c r="A14" t="s">
        <v>34</v>
      </c>
    </row>
    <row r="15" spans="1:1" x14ac:dyDescent="0.4">
      <c r="A15" t="s">
        <v>35</v>
      </c>
    </row>
    <row r="16" spans="1:1" x14ac:dyDescent="0.4">
      <c r="A16" t="s">
        <v>84</v>
      </c>
    </row>
  </sheetData>
  <sheetProtection algorithmName="SHA-512" hashValue="BvTR5TfKkkFyqpkK7Lh58vHdYJKBSxlkHVwqq6Missa50ZTAatTeS7XHc5hy3furiOY8MffDvhiYoLcORXZemQ==" saltValue="/y+eusBiShCc3KsVGsaGaQ==" spinCount="100000" sheet="1" formatCells="0" formatColumns="0" formatRows="0" insertColumns="0" insertRows="0" insertHyperlinks="0" deleteColumns="0" deleteRows="0" sort="0" autoFilter="0" pivotTables="0"/>
  <phoneticPr fontId="3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view="pageBreakPreview" zoomScaleNormal="115" zoomScaleSheetLayoutView="100" workbookViewId="0">
      <selection activeCell="B7" sqref="B7"/>
    </sheetView>
  </sheetViews>
  <sheetFormatPr defaultRowHeight="18.75" x14ac:dyDescent="0.4"/>
  <cols>
    <col min="1" max="1" width="19.25" bestFit="1" customWidth="1"/>
  </cols>
  <sheetData>
    <row r="1" spans="1:1" x14ac:dyDescent="0.4">
      <c r="A1" s="43" t="s">
        <v>57</v>
      </c>
    </row>
    <row r="2" spans="1:1" x14ac:dyDescent="0.4">
      <c r="A2" s="1" t="s">
        <v>0</v>
      </c>
    </row>
    <row r="3" spans="1:1" x14ac:dyDescent="0.4">
      <c r="A3" s="1" t="s">
        <v>1</v>
      </c>
    </row>
    <row r="4" spans="1:1" x14ac:dyDescent="0.4">
      <c r="A4" s="1" t="s">
        <v>2</v>
      </c>
    </row>
    <row r="5" spans="1:1" x14ac:dyDescent="0.4">
      <c r="A5" s="1" t="s">
        <v>3</v>
      </c>
    </row>
    <row r="6" spans="1:1" x14ac:dyDescent="0.4">
      <c r="A6" s="1" t="s">
        <v>4</v>
      </c>
    </row>
    <row r="7" spans="1:1" x14ac:dyDescent="0.4">
      <c r="A7" s="1" t="s">
        <v>92</v>
      </c>
    </row>
  </sheetData>
  <sheetProtection formatCells="0" formatColumns="0" formatRows="0" insertColumns="0" insertRows="0" insertHyperlinks="0" deleteColumns="0" deleteRows="0" sort="0" autoFilter="0" pivotTables="0"/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7</vt:i4>
      </vt:variant>
    </vt:vector>
  </HeadingPairs>
  <TitlesOfParts>
    <vt:vector size="12" baseType="lpstr">
      <vt:lpstr>★活動の流れと内容</vt:lpstr>
      <vt:lpstr>★決算書</vt:lpstr>
      <vt:lpstr> (記載例)活動の流れと内容</vt:lpstr>
      <vt:lpstr>費目</vt:lpstr>
      <vt:lpstr>支援枠</vt:lpstr>
      <vt:lpstr>' (記載例)活動の流れと内容'!_FilterDatabase</vt:lpstr>
      <vt:lpstr>★活動の流れと内容!_FilterDatabase</vt:lpstr>
      <vt:lpstr>' (記載例)活動の流れと内容'!Print_Area</vt:lpstr>
      <vt:lpstr>★活動の流れと内容!Print_Area</vt:lpstr>
      <vt:lpstr>★決算書!Print_Area</vt:lpstr>
      <vt:lpstr>支援枠!Print_Area</vt:lpstr>
      <vt:lpstr>費目!Print_Area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山口　桃子</dc:creator>
  <cp:lastModifiedBy>中向井　優</cp:lastModifiedBy>
  <cp:lastPrinted>2024-12-19T04:50:55Z</cp:lastPrinted>
  <dcterms:created xsi:type="dcterms:W3CDTF">2024-10-18T00:45:00Z</dcterms:created>
  <dcterms:modified xsi:type="dcterms:W3CDTF">2025-08-26T02:43:28Z</dcterms:modified>
</cp:coreProperties>
</file>