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44\Desktop\"/>
    </mc:Choice>
  </mc:AlternateContent>
  <xr:revisionPtr revIDLastSave="0" documentId="13_ncr:1_{65C5486F-F359-46AD-9296-1E345305C29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決算書様式" sheetId="10" r:id="rId1"/>
    <sheet name="予算書様式" sheetId="11" r:id="rId2"/>
    <sheet name="(R8～)予算書記載例" sheetId="13" r:id="rId3"/>
    <sheet name="(R8～)決算書記載例" sheetId="14" r:id="rId4"/>
    <sheet name="(～R7)決算書記載例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3" l="1"/>
  <c r="B29" i="13" s="1"/>
  <c r="D73" i="14"/>
  <c r="C73" i="14"/>
  <c r="B71" i="14"/>
  <c r="B70" i="14"/>
  <c r="B73" i="14" s="1"/>
  <c r="B60" i="14"/>
  <c r="B59" i="14"/>
  <c r="C58" i="14"/>
  <c r="B58" i="14" s="1"/>
  <c r="B56" i="14"/>
  <c r="B55" i="14"/>
  <c r="E54" i="14"/>
  <c r="B54" i="14"/>
  <c r="C52" i="14"/>
  <c r="B52" i="14"/>
  <c r="C51" i="14"/>
  <c r="B51" i="14" s="1"/>
  <c r="C50" i="14"/>
  <c r="B50" i="14" s="1"/>
  <c r="O49" i="14"/>
  <c r="N49" i="14"/>
  <c r="M49" i="14"/>
  <c r="L49" i="14"/>
  <c r="K49" i="14"/>
  <c r="J49" i="14"/>
  <c r="C49" i="14" s="1"/>
  <c r="B49" i="14" s="1"/>
  <c r="I49" i="14"/>
  <c r="H49" i="14"/>
  <c r="G49" i="14"/>
  <c r="F49" i="14"/>
  <c r="E49" i="14"/>
  <c r="D49" i="14"/>
  <c r="C48" i="14"/>
  <c r="B48" i="14" s="1"/>
  <c r="C47" i="14"/>
  <c r="B47" i="14" s="1"/>
  <c r="O46" i="14"/>
  <c r="N46" i="14"/>
  <c r="M46" i="14"/>
  <c r="L46" i="14"/>
  <c r="K46" i="14"/>
  <c r="J46" i="14"/>
  <c r="I46" i="14"/>
  <c r="H46" i="14"/>
  <c r="H33" i="14" s="1"/>
  <c r="G46" i="14"/>
  <c r="F46" i="14"/>
  <c r="E46" i="14"/>
  <c r="D46" i="14"/>
  <c r="C45" i="14"/>
  <c r="B45" i="14"/>
  <c r="C44" i="14"/>
  <c r="B44" i="14" s="1"/>
  <c r="C43" i="14"/>
  <c r="B43" i="14" s="1"/>
  <c r="O42" i="14"/>
  <c r="N42" i="14"/>
  <c r="M42" i="14"/>
  <c r="L42" i="14"/>
  <c r="K42" i="14"/>
  <c r="J42" i="14"/>
  <c r="I42" i="14"/>
  <c r="H42" i="14"/>
  <c r="G42" i="14"/>
  <c r="F42" i="14"/>
  <c r="E42" i="14"/>
  <c r="D42" i="14"/>
  <c r="C41" i="14"/>
  <c r="B41" i="14" s="1"/>
  <c r="C40" i="14"/>
  <c r="B40" i="14" s="1"/>
  <c r="C39" i="14"/>
  <c r="B39" i="14" s="1"/>
  <c r="O38" i="14"/>
  <c r="N38" i="14"/>
  <c r="M38" i="14"/>
  <c r="L38" i="14"/>
  <c r="K38" i="14"/>
  <c r="J38" i="14"/>
  <c r="I38" i="14"/>
  <c r="H38" i="14"/>
  <c r="G38" i="14"/>
  <c r="F38" i="14"/>
  <c r="E38" i="14"/>
  <c r="D38" i="14"/>
  <c r="C37" i="14"/>
  <c r="B37" i="14" s="1"/>
  <c r="C36" i="14"/>
  <c r="B36" i="14" s="1"/>
  <c r="C29" i="14"/>
  <c r="B29" i="14" s="1"/>
  <c r="C35" i="14"/>
  <c r="B35" i="14" s="1"/>
  <c r="O34" i="14"/>
  <c r="O33" i="14" s="1"/>
  <c r="O65" i="14" s="1"/>
  <c r="N34" i="14"/>
  <c r="N33" i="14" s="1"/>
  <c r="M34" i="14"/>
  <c r="M33" i="14" s="1"/>
  <c r="L34" i="14"/>
  <c r="K34" i="14"/>
  <c r="J34" i="14"/>
  <c r="I34" i="14"/>
  <c r="I33" i="14" s="1"/>
  <c r="H34" i="14"/>
  <c r="G34" i="14"/>
  <c r="G33" i="14" s="1"/>
  <c r="G65" i="14" s="1"/>
  <c r="F34" i="14"/>
  <c r="F33" i="14" s="1"/>
  <c r="E34" i="14"/>
  <c r="E33" i="14" s="1"/>
  <c r="D34" i="14"/>
  <c r="C31" i="14"/>
  <c r="B31" i="14" s="1"/>
  <c r="C30" i="14"/>
  <c r="B30" i="14" s="1"/>
  <c r="C28" i="14"/>
  <c r="B28" i="14" s="1"/>
  <c r="F27" i="14"/>
  <c r="C27" i="14" s="1"/>
  <c r="O26" i="14"/>
  <c r="N26" i="14"/>
  <c r="M26" i="14"/>
  <c r="L26" i="14"/>
  <c r="K26" i="14"/>
  <c r="J26" i="14"/>
  <c r="I26" i="14"/>
  <c r="H26" i="14"/>
  <c r="G26" i="14"/>
  <c r="F26" i="14"/>
  <c r="E26" i="14"/>
  <c r="D26" i="14"/>
  <c r="D21" i="14"/>
  <c r="B20" i="14"/>
  <c r="B19" i="14"/>
  <c r="B18" i="14"/>
  <c r="B17" i="14"/>
  <c r="B16" i="14"/>
  <c r="B15" i="14"/>
  <c r="E14" i="14"/>
  <c r="E21" i="14" s="1"/>
  <c r="B13" i="14"/>
  <c r="B12" i="14"/>
  <c r="D11" i="14"/>
  <c r="B11" i="14" s="1"/>
  <c r="B10" i="14"/>
  <c r="B9" i="14"/>
  <c r="B8" i="14"/>
  <c r="B7" i="14"/>
  <c r="C6" i="14"/>
  <c r="B6" i="14" s="1"/>
  <c r="D73" i="13"/>
  <c r="C73" i="13"/>
  <c r="B71" i="13"/>
  <c r="B70" i="13"/>
  <c r="B73" i="13" s="1"/>
  <c r="B60" i="13"/>
  <c r="B59" i="13"/>
  <c r="C58" i="13"/>
  <c r="B58" i="13" s="1"/>
  <c r="B56" i="13"/>
  <c r="B55" i="13"/>
  <c r="E54" i="13"/>
  <c r="B54" i="13" s="1"/>
  <c r="C52" i="13"/>
  <c r="B52" i="13" s="1"/>
  <c r="C51" i="13"/>
  <c r="B51" i="13" s="1"/>
  <c r="C50" i="13"/>
  <c r="B50" i="13" s="1"/>
  <c r="O49" i="13"/>
  <c r="N49" i="13"/>
  <c r="M49" i="13"/>
  <c r="L49" i="13"/>
  <c r="K49" i="13"/>
  <c r="J49" i="13"/>
  <c r="I49" i="13"/>
  <c r="H49" i="13"/>
  <c r="G49" i="13"/>
  <c r="F49" i="13"/>
  <c r="E49" i="13"/>
  <c r="D49" i="13"/>
  <c r="C48" i="13"/>
  <c r="B48" i="13" s="1"/>
  <c r="C47" i="13"/>
  <c r="B47" i="13" s="1"/>
  <c r="O46" i="13"/>
  <c r="N46" i="13"/>
  <c r="M46" i="13"/>
  <c r="L46" i="13"/>
  <c r="K46" i="13"/>
  <c r="J46" i="13"/>
  <c r="I46" i="13"/>
  <c r="H46" i="13"/>
  <c r="G46" i="13"/>
  <c r="F46" i="13"/>
  <c r="E46" i="13"/>
  <c r="D46" i="13"/>
  <c r="C45" i="13"/>
  <c r="B45" i="13" s="1"/>
  <c r="C44" i="13"/>
  <c r="B44" i="13" s="1"/>
  <c r="C43" i="13"/>
  <c r="B43" i="13" s="1"/>
  <c r="O42" i="13"/>
  <c r="N42" i="13"/>
  <c r="M42" i="13"/>
  <c r="L42" i="13"/>
  <c r="K42" i="13"/>
  <c r="J42" i="13"/>
  <c r="I42" i="13"/>
  <c r="H42" i="13"/>
  <c r="G42" i="13"/>
  <c r="F42" i="13"/>
  <c r="E42" i="13"/>
  <c r="D42" i="13"/>
  <c r="C41" i="13"/>
  <c r="B41" i="13" s="1"/>
  <c r="C40" i="13"/>
  <c r="B40" i="13" s="1"/>
  <c r="C39" i="13"/>
  <c r="B39" i="13" s="1"/>
  <c r="O38" i="13"/>
  <c r="N38" i="13"/>
  <c r="M38" i="13"/>
  <c r="L38" i="13"/>
  <c r="K38" i="13"/>
  <c r="J38" i="13"/>
  <c r="I38" i="13"/>
  <c r="H38" i="13"/>
  <c r="G38" i="13"/>
  <c r="F38" i="13"/>
  <c r="E38" i="13"/>
  <c r="D38" i="13"/>
  <c r="C37" i="13"/>
  <c r="B37" i="13" s="1"/>
  <c r="C36" i="13"/>
  <c r="B36" i="13" s="1"/>
  <c r="C35" i="13"/>
  <c r="B35" i="13" s="1"/>
  <c r="O34" i="13"/>
  <c r="N34" i="13"/>
  <c r="M34" i="13"/>
  <c r="L34" i="13"/>
  <c r="K34" i="13"/>
  <c r="J34" i="13"/>
  <c r="I34" i="13"/>
  <c r="H34" i="13"/>
  <c r="G34" i="13"/>
  <c r="F34" i="13"/>
  <c r="E34" i="13"/>
  <c r="D34" i="13"/>
  <c r="C31" i="13"/>
  <c r="B31" i="13" s="1"/>
  <c r="C30" i="13"/>
  <c r="B30" i="13" s="1"/>
  <c r="C28" i="13"/>
  <c r="B28" i="13" s="1"/>
  <c r="F27" i="13"/>
  <c r="F26" i="13" s="1"/>
  <c r="O26" i="13"/>
  <c r="N26" i="13"/>
  <c r="M26" i="13"/>
  <c r="L26" i="13"/>
  <c r="K26" i="13"/>
  <c r="J26" i="13"/>
  <c r="I26" i="13"/>
  <c r="H26" i="13"/>
  <c r="G26" i="13"/>
  <c r="E26" i="13"/>
  <c r="D26" i="13"/>
  <c r="B20" i="13"/>
  <c r="B19" i="13"/>
  <c r="B18" i="13"/>
  <c r="B17" i="13"/>
  <c r="B16" i="13"/>
  <c r="B15" i="13"/>
  <c r="E14" i="13"/>
  <c r="E21" i="13" s="1"/>
  <c r="B13" i="13"/>
  <c r="B12" i="13"/>
  <c r="D11" i="13"/>
  <c r="B11" i="13" s="1"/>
  <c r="B10" i="13"/>
  <c r="B9" i="13"/>
  <c r="B8" i="13"/>
  <c r="B7" i="13"/>
  <c r="C6" i="13"/>
  <c r="C21" i="13" s="1"/>
  <c r="D72" i="12"/>
  <c r="C72" i="12"/>
  <c r="B70" i="12"/>
  <c r="B69" i="12"/>
  <c r="B72" i="12" s="1"/>
  <c r="B59" i="12"/>
  <c r="B58" i="12"/>
  <c r="C57" i="12"/>
  <c r="B57" i="12"/>
  <c r="B55" i="12"/>
  <c r="B54" i="12"/>
  <c r="E53" i="12"/>
  <c r="B53" i="12" s="1"/>
  <c r="C51" i="12"/>
  <c r="B51" i="12" s="1"/>
  <c r="C50" i="12"/>
  <c r="B50" i="12"/>
  <c r="C49" i="12"/>
  <c r="B49" i="12" s="1"/>
  <c r="N48" i="12"/>
  <c r="M48" i="12"/>
  <c r="L48" i="12"/>
  <c r="K48" i="12"/>
  <c r="J48" i="12"/>
  <c r="I48" i="12"/>
  <c r="I32" i="12" s="1"/>
  <c r="H48" i="12"/>
  <c r="G48" i="12"/>
  <c r="C48" i="12" s="1"/>
  <c r="B48" i="12" s="1"/>
  <c r="F48" i="12"/>
  <c r="E48" i="12"/>
  <c r="D48" i="12"/>
  <c r="C47" i="12"/>
  <c r="B47" i="12" s="1"/>
  <c r="C46" i="12"/>
  <c r="B46" i="12" s="1"/>
  <c r="N45" i="12"/>
  <c r="M45" i="12"/>
  <c r="L45" i="12"/>
  <c r="K45" i="12"/>
  <c r="J45" i="12"/>
  <c r="J32" i="12" s="1"/>
  <c r="I45" i="12"/>
  <c r="H45" i="12"/>
  <c r="C45" i="12" s="1"/>
  <c r="B45" i="12" s="1"/>
  <c r="G45" i="12"/>
  <c r="F45" i="12"/>
  <c r="E45" i="12"/>
  <c r="D45" i="12"/>
  <c r="C44" i="12"/>
  <c r="B44" i="12" s="1"/>
  <c r="C43" i="12"/>
  <c r="B43" i="12" s="1"/>
  <c r="C42" i="12"/>
  <c r="B42" i="12" s="1"/>
  <c r="N41" i="12"/>
  <c r="M41" i="12"/>
  <c r="M32" i="12" s="1"/>
  <c r="L41" i="12"/>
  <c r="K41" i="12"/>
  <c r="J41" i="12"/>
  <c r="I41" i="12"/>
  <c r="H41" i="12"/>
  <c r="G41" i="12"/>
  <c r="F41" i="12"/>
  <c r="C41" i="12" s="1"/>
  <c r="B41" i="12" s="1"/>
  <c r="E41" i="12"/>
  <c r="E32" i="12" s="1"/>
  <c r="D41" i="12"/>
  <c r="C40" i="12"/>
  <c r="B40" i="12"/>
  <c r="C39" i="12"/>
  <c r="B39" i="12"/>
  <c r="C38" i="12"/>
  <c r="B38" i="12" s="1"/>
  <c r="N37" i="12"/>
  <c r="M37" i="12"/>
  <c r="L37" i="12"/>
  <c r="K37" i="12"/>
  <c r="J37" i="12"/>
  <c r="I37" i="12"/>
  <c r="H37" i="12"/>
  <c r="H32" i="12" s="1"/>
  <c r="G37" i="12"/>
  <c r="F37" i="12"/>
  <c r="C37" i="12" s="1"/>
  <c r="B37" i="12" s="1"/>
  <c r="E37" i="12"/>
  <c r="D37" i="12"/>
  <c r="C36" i="12"/>
  <c r="B36" i="12"/>
  <c r="C35" i="12"/>
  <c r="B35" i="12" s="1"/>
  <c r="C34" i="12"/>
  <c r="B34" i="12" s="1"/>
  <c r="N33" i="12"/>
  <c r="M33" i="12"/>
  <c r="L33" i="12"/>
  <c r="K33" i="12"/>
  <c r="K32" i="12" s="1"/>
  <c r="J33" i="12"/>
  <c r="I33" i="12"/>
  <c r="H33" i="12"/>
  <c r="G33" i="12"/>
  <c r="F33" i="12"/>
  <c r="E33" i="12"/>
  <c r="D33" i="12"/>
  <c r="C33" i="12"/>
  <c r="C32" i="12" s="1"/>
  <c r="B32" i="12" s="1"/>
  <c r="N32" i="12"/>
  <c r="L32" i="12"/>
  <c r="G32" i="12"/>
  <c r="F32" i="12"/>
  <c r="D32" i="12"/>
  <c r="C30" i="12"/>
  <c r="B30" i="12"/>
  <c r="C29" i="12"/>
  <c r="B29" i="12" s="1"/>
  <c r="C28" i="12"/>
  <c r="B28" i="12"/>
  <c r="F27" i="12"/>
  <c r="C27" i="12" s="1"/>
  <c r="N26" i="12"/>
  <c r="N64" i="12" s="1"/>
  <c r="M26" i="12"/>
  <c r="L26" i="12"/>
  <c r="L64" i="12" s="1"/>
  <c r="K26" i="12"/>
  <c r="J26" i="12"/>
  <c r="J64" i="12" s="1"/>
  <c r="I26" i="12"/>
  <c r="I64" i="12" s="1"/>
  <c r="H26" i="12"/>
  <c r="H64" i="12" s="1"/>
  <c r="G26" i="12"/>
  <c r="G64" i="12" s="1"/>
  <c r="F26" i="12"/>
  <c r="F64" i="12" s="1"/>
  <c r="E26" i="12"/>
  <c r="D26" i="12"/>
  <c r="B20" i="12"/>
  <c r="B19" i="12"/>
  <c r="B18" i="12"/>
  <c r="B17" i="12"/>
  <c r="B16" i="12"/>
  <c r="B15" i="12"/>
  <c r="E14" i="12"/>
  <c r="E21" i="12" s="1"/>
  <c r="E62" i="12" s="1"/>
  <c r="E61" i="12" s="1"/>
  <c r="B14" i="12"/>
  <c r="B13" i="12"/>
  <c r="B12" i="12"/>
  <c r="D11" i="12"/>
  <c r="B11" i="12" s="1"/>
  <c r="B10" i="12"/>
  <c r="B9" i="12"/>
  <c r="C8" i="12"/>
  <c r="B8" i="12"/>
  <c r="C7" i="12"/>
  <c r="B7" i="12" s="1"/>
  <c r="C6" i="12"/>
  <c r="B6" i="12" s="1"/>
  <c r="C26" i="14" l="1"/>
  <c r="B26" i="14" s="1"/>
  <c r="B27" i="14"/>
  <c r="C38" i="14"/>
  <c r="B38" i="14" s="1"/>
  <c r="C46" i="14"/>
  <c r="B46" i="14" s="1"/>
  <c r="H65" i="14"/>
  <c r="C42" i="14"/>
  <c r="B42" i="14" s="1"/>
  <c r="M65" i="14"/>
  <c r="I65" i="14"/>
  <c r="J33" i="14"/>
  <c r="J65" i="14" s="1"/>
  <c r="B14" i="14"/>
  <c r="C21" i="14"/>
  <c r="C34" i="14"/>
  <c r="E63" i="14"/>
  <c r="E62" i="14" s="1"/>
  <c r="E65" i="14" s="1"/>
  <c r="D33" i="14"/>
  <c r="L33" i="14"/>
  <c r="L65" i="14" s="1"/>
  <c r="D33" i="13"/>
  <c r="E33" i="13"/>
  <c r="E63" i="13" s="1"/>
  <c r="E62" i="13" s="1"/>
  <c r="E65" i="13" s="1"/>
  <c r="M33" i="13"/>
  <c r="M65" i="13" s="1"/>
  <c r="J33" i="13"/>
  <c r="J65" i="13" s="1"/>
  <c r="C27" i="13"/>
  <c r="C26" i="13" s="1"/>
  <c r="B26" i="13" s="1"/>
  <c r="K33" i="13"/>
  <c r="K65" i="13" s="1"/>
  <c r="G33" i="13"/>
  <c r="G65" i="13" s="1"/>
  <c r="B14" i="13"/>
  <c r="L33" i="13"/>
  <c r="L65" i="13" s="1"/>
  <c r="C46" i="13"/>
  <c r="B46" i="13" s="1"/>
  <c r="B6" i="13"/>
  <c r="F33" i="13"/>
  <c r="F65" i="13" s="1"/>
  <c r="N33" i="13"/>
  <c r="N65" i="13" s="1"/>
  <c r="O33" i="13"/>
  <c r="C34" i="13"/>
  <c r="B34" i="13" s="1"/>
  <c r="C42" i="13"/>
  <c r="B42" i="13" s="1"/>
  <c r="D21" i="13"/>
  <c r="H33" i="13"/>
  <c r="H65" i="13" s="1"/>
  <c r="C49" i="13"/>
  <c r="B49" i="13" s="1"/>
  <c r="N65" i="14"/>
  <c r="F65" i="14"/>
  <c r="B34" i="14"/>
  <c r="B21" i="14"/>
  <c r="K33" i="14"/>
  <c r="K65" i="14" s="1"/>
  <c r="O65" i="13"/>
  <c r="C38" i="13"/>
  <c r="B38" i="13" s="1"/>
  <c r="I33" i="13"/>
  <c r="I65" i="13" s="1"/>
  <c r="C26" i="12"/>
  <c r="B27" i="12"/>
  <c r="K64" i="12"/>
  <c r="D64" i="12"/>
  <c r="E64" i="12"/>
  <c r="M64" i="12"/>
  <c r="B33" i="12"/>
  <c r="C21" i="12"/>
  <c r="D21" i="12"/>
  <c r="D62" i="12" s="1"/>
  <c r="D61" i="12" s="1"/>
  <c r="D72" i="11"/>
  <c r="C72" i="11"/>
  <c r="B70" i="11"/>
  <c r="B69" i="11"/>
  <c r="B72" i="11" s="1"/>
  <c r="B59" i="11"/>
  <c r="B58" i="11"/>
  <c r="C57" i="11"/>
  <c r="B57" i="11" s="1"/>
  <c r="B55" i="11"/>
  <c r="B54" i="11"/>
  <c r="E53" i="11"/>
  <c r="B53" i="11" s="1"/>
  <c r="C51" i="11"/>
  <c r="B51" i="11" s="1"/>
  <c r="C50" i="11"/>
  <c r="B50" i="11" s="1"/>
  <c r="C49" i="11"/>
  <c r="B49" i="11" s="1"/>
  <c r="N48" i="11"/>
  <c r="M48" i="11"/>
  <c r="L48" i="11"/>
  <c r="K48" i="11"/>
  <c r="J48" i="11"/>
  <c r="I48" i="11"/>
  <c r="H48" i="11"/>
  <c r="G48" i="11"/>
  <c r="F48" i="11"/>
  <c r="E48" i="11"/>
  <c r="D48" i="11"/>
  <c r="C47" i="11"/>
  <c r="B47" i="11" s="1"/>
  <c r="C46" i="11"/>
  <c r="B46" i="11" s="1"/>
  <c r="N45" i="11"/>
  <c r="M45" i="11"/>
  <c r="L45" i="11"/>
  <c r="K45" i="11"/>
  <c r="J45" i="11"/>
  <c r="I45" i="11"/>
  <c r="H45" i="11"/>
  <c r="G45" i="11"/>
  <c r="F45" i="11"/>
  <c r="E45" i="11"/>
  <c r="D45" i="11"/>
  <c r="C44" i="11"/>
  <c r="B44" i="11" s="1"/>
  <c r="C43" i="11"/>
  <c r="B43" i="11" s="1"/>
  <c r="C42" i="11"/>
  <c r="B42" i="11" s="1"/>
  <c r="N41" i="11"/>
  <c r="M41" i="11"/>
  <c r="L41" i="11"/>
  <c r="K41" i="11"/>
  <c r="J41" i="11"/>
  <c r="I41" i="11"/>
  <c r="H41" i="11"/>
  <c r="G41" i="11"/>
  <c r="F41" i="11"/>
  <c r="E41" i="11"/>
  <c r="D41" i="11"/>
  <c r="C40" i="11"/>
  <c r="B40" i="11" s="1"/>
  <c r="C39" i="11"/>
  <c r="B39" i="11" s="1"/>
  <c r="C38" i="11"/>
  <c r="B38" i="11" s="1"/>
  <c r="N37" i="11"/>
  <c r="M37" i="11"/>
  <c r="L37" i="11"/>
  <c r="K37" i="11"/>
  <c r="J37" i="11"/>
  <c r="I37" i="11"/>
  <c r="H37" i="11"/>
  <c r="G37" i="11"/>
  <c r="F37" i="11"/>
  <c r="E37" i="11"/>
  <c r="D37" i="11"/>
  <c r="C36" i="11"/>
  <c r="B36" i="11" s="1"/>
  <c r="C35" i="11"/>
  <c r="B35" i="11" s="1"/>
  <c r="C34" i="11"/>
  <c r="B34" i="11" s="1"/>
  <c r="N33" i="11"/>
  <c r="M33" i="11"/>
  <c r="L33" i="11"/>
  <c r="K33" i="11"/>
  <c r="J33" i="11"/>
  <c r="I33" i="11"/>
  <c r="I32" i="11" s="1"/>
  <c r="H33" i="11"/>
  <c r="G33" i="11"/>
  <c r="F33" i="11"/>
  <c r="E33" i="11"/>
  <c r="D33" i="11"/>
  <c r="C30" i="11"/>
  <c r="B30" i="11" s="1"/>
  <c r="C29" i="11"/>
  <c r="B29" i="11" s="1"/>
  <c r="C28" i="11"/>
  <c r="B28" i="11" s="1"/>
  <c r="F26" i="11"/>
  <c r="N26" i="11"/>
  <c r="M26" i="11"/>
  <c r="L26" i="11"/>
  <c r="K26" i="11"/>
  <c r="J26" i="11"/>
  <c r="I26" i="11"/>
  <c r="H26" i="11"/>
  <c r="G26" i="11"/>
  <c r="E26" i="11"/>
  <c r="D26" i="11"/>
  <c r="B20" i="11"/>
  <c r="B19" i="11"/>
  <c r="B18" i="11"/>
  <c r="B17" i="11"/>
  <c r="B16" i="11"/>
  <c r="B15" i="11"/>
  <c r="E14" i="11"/>
  <c r="B14" i="11" s="1"/>
  <c r="B13" i="11"/>
  <c r="B12" i="11"/>
  <c r="D11" i="11"/>
  <c r="B11" i="11" s="1"/>
  <c r="B10" i="11"/>
  <c r="B9" i="11"/>
  <c r="B8" i="11"/>
  <c r="B7" i="11"/>
  <c r="D65" i="14" l="1"/>
  <c r="D63" i="14"/>
  <c r="D62" i="14" s="1"/>
  <c r="C33" i="14"/>
  <c r="B27" i="13"/>
  <c r="D63" i="13"/>
  <c r="D62" i="13" s="1"/>
  <c r="D65" i="13" s="1"/>
  <c r="B21" i="13"/>
  <c r="C33" i="13"/>
  <c r="B21" i="12"/>
  <c r="C62" i="12"/>
  <c r="B26" i="12"/>
  <c r="M32" i="11"/>
  <c r="E32" i="11"/>
  <c r="C45" i="11"/>
  <c r="B45" i="11" s="1"/>
  <c r="K32" i="11"/>
  <c r="K64" i="11" s="1"/>
  <c r="C37" i="11"/>
  <c r="B37" i="11" s="1"/>
  <c r="I64" i="11"/>
  <c r="G32" i="11"/>
  <c r="G64" i="11" s="1"/>
  <c r="C48" i="11"/>
  <c r="B48" i="11" s="1"/>
  <c r="M64" i="11"/>
  <c r="C41" i="11"/>
  <c r="B41" i="11" s="1"/>
  <c r="J32" i="11"/>
  <c r="J64" i="11" s="1"/>
  <c r="N32" i="11"/>
  <c r="N64" i="11" s="1"/>
  <c r="D32" i="11"/>
  <c r="H32" i="11"/>
  <c r="H64" i="11" s="1"/>
  <c r="L32" i="11"/>
  <c r="L64" i="11" s="1"/>
  <c r="C33" i="11"/>
  <c r="B33" i="11"/>
  <c r="C6" i="11"/>
  <c r="D21" i="11"/>
  <c r="C27" i="11"/>
  <c r="F32" i="11"/>
  <c r="F64" i="11" s="1"/>
  <c r="E21" i="11"/>
  <c r="D72" i="10"/>
  <c r="C72" i="10"/>
  <c r="B70" i="10"/>
  <c r="B69" i="10"/>
  <c r="B72" i="10" s="1"/>
  <c r="B59" i="10"/>
  <c r="B58" i="10"/>
  <c r="C57" i="10"/>
  <c r="B57" i="10" s="1"/>
  <c r="B55" i="10"/>
  <c r="B54" i="10"/>
  <c r="E53" i="10"/>
  <c r="B53" i="10" s="1"/>
  <c r="C51" i="10"/>
  <c r="B51" i="10" s="1"/>
  <c r="C50" i="10"/>
  <c r="B50" i="10" s="1"/>
  <c r="C49" i="10"/>
  <c r="B49" i="10" s="1"/>
  <c r="N48" i="10"/>
  <c r="M48" i="10"/>
  <c r="L48" i="10"/>
  <c r="K48" i="10"/>
  <c r="J48" i="10"/>
  <c r="I48" i="10"/>
  <c r="H48" i="10"/>
  <c r="G48" i="10"/>
  <c r="F48" i="10"/>
  <c r="E48" i="10"/>
  <c r="D48" i="10"/>
  <c r="C47" i="10"/>
  <c r="B47" i="10"/>
  <c r="C46" i="10"/>
  <c r="B46" i="10" s="1"/>
  <c r="N45" i="10"/>
  <c r="M45" i="10"/>
  <c r="L45" i="10"/>
  <c r="K45" i="10"/>
  <c r="J45" i="10"/>
  <c r="I45" i="10"/>
  <c r="H45" i="10"/>
  <c r="G45" i="10"/>
  <c r="F45" i="10"/>
  <c r="E45" i="10"/>
  <c r="D45" i="10"/>
  <c r="C44" i="10"/>
  <c r="B44" i="10" s="1"/>
  <c r="C43" i="10"/>
  <c r="B43" i="10" s="1"/>
  <c r="C42" i="10"/>
  <c r="B42" i="10" s="1"/>
  <c r="N41" i="10"/>
  <c r="M41" i="10"/>
  <c r="L41" i="10"/>
  <c r="K41" i="10"/>
  <c r="J41" i="10"/>
  <c r="I41" i="10"/>
  <c r="H41" i="10"/>
  <c r="G41" i="10"/>
  <c r="F41" i="10"/>
  <c r="E41" i="10"/>
  <c r="E32" i="10" s="1"/>
  <c r="D41" i="10"/>
  <c r="C40" i="10"/>
  <c r="B40" i="10" s="1"/>
  <c r="C39" i="10"/>
  <c r="B39" i="10" s="1"/>
  <c r="C38" i="10"/>
  <c r="B38" i="10" s="1"/>
  <c r="N37" i="10"/>
  <c r="M37" i="10"/>
  <c r="L37" i="10"/>
  <c r="K37" i="10"/>
  <c r="J37" i="10"/>
  <c r="I37" i="10"/>
  <c r="H37" i="10"/>
  <c r="G37" i="10"/>
  <c r="F37" i="10"/>
  <c r="E37" i="10"/>
  <c r="D37" i="10"/>
  <c r="C36" i="10"/>
  <c r="B36" i="10" s="1"/>
  <c r="C35" i="10"/>
  <c r="B35" i="10" s="1"/>
  <c r="C34" i="10"/>
  <c r="B34" i="10" s="1"/>
  <c r="N33" i="10"/>
  <c r="M33" i="10"/>
  <c r="L33" i="10"/>
  <c r="K33" i="10"/>
  <c r="J33" i="10"/>
  <c r="I33" i="10"/>
  <c r="H33" i="10"/>
  <c r="C33" i="10" s="1"/>
  <c r="B33" i="10" s="1"/>
  <c r="G33" i="10"/>
  <c r="F33" i="10"/>
  <c r="E33" i="10"/>
  <c r="D33" i="10"/>
  <c r="C30" i="10"/>
  <c r="B30" i="10" s="1"/>
  <c r="C29" i="10"/>
  <c r="B29" i="10" s="1"/>
  <c r="C28" i="10"/>
  <c r="C27" i="10"/>
  <c r="B27" i="10" s="1"/>
  <c r="N26" i="10"/>
  <c r="M26" i="10"/>
  <c r="L26" i="10"/>
  <c r="K26" i="10"/>
  <c r="J26" i="10"/>
  <c r="I26" i="10"/>
  <c r="H26" i="10"/>
  <c r="G26" i="10"/>
  <c r="F26" i="10"/>
  <c r="E26" i="10"/>
  <c r="D26" i="10"/>
  <c r="B20" i="10"/>
  <c r="B19" i="10"/>
  <c r="B18" i="10"/>
  <c r="B17" i="10"/>
  <c r="B16" i="10"/>
  <c r="B15" i="10"/>
  <c r="E14" i="10"/>
  <c r="E21" i="10" s="1"/>
  <c r="B13" i="10"/>
  <c r="B12" i="10"/>
  <c r="D11" i="10"/>
  <c r="D21" i="10" s="1"/>
  <c r="B10" i="10"/>
  <c r="B9" i="10"/>
  <c r="B8" i="10"/>
  <c r="B7" i="10"/>
  <c r="C6" i="10"/>
  <c r="C21" i="10" s="1"/>
  <c r="B33" i="14" l="1"/>
  <c r="C63" i="14"/>
  <c r="B33" i="13"/>
  <c r="C63" i="13"/>
  <c r="C61" i="12"/>
  <c r="B62" i="12"/>
  <c r="C32" i="11"/>
  <c r="B32" i="11" s="1"/>
  <c r="L32" i="10"/>
  <c r="E62" i="11"/>
  <c r="E61" i="11" s="1"/>
  <c r="E64" i="11" s="1"/>
  <c r="I32" i="10"/>
  <c r="I64" i="10" s="1"/>
  <c r="M32" i="10"/>
  <c r="H32" i="10"/>
  <c r="H64" i="10" s="1"/>
  <c r="C48" i="10"/>
  <c r="B48" i="10" s="1"/>
  <c r="C26" i="10"/>
  <c r="B26" i="10" s="1"/>
  <c r="J32" i="10"/>
  <c r="J64" i="10" s="1"/>
  <c r="D62" i="11"/>
  <c r="D61" i="11" s="1"/>
  <c r="D64" i="11" s="1"/>
  <c r="C26" i="11"/>
  <c r="B27" i="11"/>
  <c r="B6" i="11"/>
  <c r="C21" i="11"/>
  <c r="N32" i="10"/>
  <c r="N64" i="10" s="1"/>
  <c r="F32" i="10"/>
  <c r="F64" i="10" s="1"/>
  <c r="M64" i="10"/>
  <c r="D32" i="10"/>
  <c r="D62" i="10" s="1"/>
  <c r="D61" i="10" s="1"/>
  <c r="D64" i="10" s="1"/>
  <c r="C45" i="10"/>
  <c r="B45" i="10" s="1"/>
  <c r="C41" i="10"/>
  <c r="B41" i="10" s="1"/>
  <c r="L64" i="10"/>
  <c r="C37" i="10"/>
  <c r="B37" i="10" s="1"/>
  <c r="G32" i="10"/>
  <c r="G64" i="10" s="1"/>
  <c r="K32" i="10"/>
  <c r="K64" i="10" s="1"/>
  <c r="B28" i="10"/>
  <c r="E62" i="10"/>
  <c r="E61" i="10" s="1"/>
  <c r="E64" i="10" s="1"/>
  <c r="B14" i="10"/>
  <c r="B11" i="10"/>
  <c r="B21" i="10"/>
  <c r="B6" i="10"/>
  <c r="C62" i="14" l="1"/>
  <c r="B63" i="14"/>
  <c r="C62" i="13"/>
  <c r="B63" i="13"/>
  <c r="B61" i="12"/>
  <c r="C64" i="12"/>
  <c r="B64" i="12" s="1"/>
  <c r="C62" i="11"/>
  <c r="B21" i="11"/>
  <c r="B26" i="11"/>
  <c r="C32" i="10"/>
  <c r="B32" i="10" s="1"/>
  <c r="C62" i="10"/>
  <c r="C61" i="10" s="1"/>
  <c r="B61" i="10" s="1"/>
  <c r="C65" i="14" l="1"/>
  <c r="B65" i="14" s="1"/>
  <c r="B62" i="14"/>
  <c r="B62" i="13"/>
  <c r="C65" i="13"/>
  <c r="B65" i="13" s="1"/>
  <c r="B62" i="11"/>
  <c r="C61" i="11"/>
  <c r="B62" i="10"/>
  <c r="C64" i="10"/>
  <c r="B64" i="10" s="1"/>
  <c r="B61" i="11" l="1"/>
  <c r="C64" i="11"/>
  <c r="B64" i="11" s="1"/>
</calcChain>
</file>

<file path=xl/sharedStrings.xml><?xml version="1.0" encoding="utf-8"?>
<sst xmlns="http://schemas.openxmlformats.org/spreadsheetml/2006/main" count="578" uniqueCount="161">
  <si>
    <t>収入</t>
    <phoneticPr fontId="2"/>
  </si>
  <si>
    <t>科目</t>
    <phoneticPr fontId="2"/>
  </si>
  <si>
    <t>備考</t>
    <phoneticPr fontId="2"/>
  </si>
  <si>
    <t>合計</t>
    <phoneticPr fontId="2"/>
  </si>
  <si>
    <t>支出</t>
    <phoneticPr fontId="2"/>
  </si>
  <si>
    <t>事業等</t>
    <rPh sb="0" eb="2">
      <t>ジギョウ</t>
    </rPh>
    <rPh sb="2" eb="3">
      <t>トウ</t>
    </rPh>
    <phoneticPr fontId="2"/>
  </si>
  <si>
    <t>１　市交付金</t>
    <phoneticPr fontId="2"/>
  </si>
  <si>
    <t>消耗品費</t>
    <rPh sb="0" eb="4">
      <t>ショウモウヒンヒ</t>
    </rPh>
    <phoneticPr fontId="2"/>
  </si>
  <si>
    <t>　(1) 基本項目</t>
    <rPh sb="5" eb="7">
      <t>キホン</t>
    </rPh>
    <rPh sb="7" eb="9">
      <t>コウモク</t>
    </rPh>
    <phoneticPr fontId="2"/>
  </si>
  <si>
    <t>　(2) 地域選択項目</t>
    <rPh sb="5" eb="11">
      <t>チイキセンタクコウモク</t>
    </rPh>
    <phoneticPr fontId="2"/>
  </si>
  <si>
    <t>　(1) 会費</t>
    <phoneticPr fontId="2"/>
  </si>
  <si>
    <t>　(2) 寄附金</t>
    <rPh sb="5" eb="8">
      <t>キフキン</t>
    </rPh>
    <phoneticPr fontId="2"/>
  </si>
  <si>
    <t>　(4) 雑収入</t>
    <rPh sb="5" eb="8">
      <t>ザツシュウニュウ</t>
    </rPh>
    <phoneticPr fontId="2"/>
  </si>
  <si>
    <t>　(3) 事業収入</t>
    <rPh sb="5" eb="9">
      <t>ジギョウシュウニュウ</t>
    </rPh>
    <phoneticPr fontId="2"/>
  </si>
  <si>
    <t>　(5) 補助金</t>
    <rPh sb="5" eb="8">
      <t>ホジョキン</t>
    </rPh>
    <phoneticPr fontId="2"/>
  </si>
  <si>
    <t>　(1) 事務所運営</t>
    <rPh sb="5" eb="8">
      <t>ジムショ</t>
    </rPh>
    <rPh sb="8" eb="10">
      <t>ウンエイ</t>
    </rPh>
    <phoneticPr fontId="2"/>
  </si>
  <si>
    <t>　(1) 総務広報部会</t>
    <rPh sb="5" eb="7">
      <t>ソウム</t>
    </rPh>
    <rPh sb="7" eb="9">
      <t>コウホウ</t>
    </rPh>
    <rPh sb="9" eb="11">
      <t>ブカイ</t>
    </rPh>
    <phoneticPr fontId="2"/>
  </si>
  <si>
    <t>　(2) 防犯防災部会</t>
    <phoneticPr fontId="2"/>
  </si>
  <si>
    <t>　　自治会支援事業</t>
    <rPh sb="2" eb="5">
      <t>ジチカイ</t>
    </rPh>
    <rPh sb="5" eb="7">
      <t>シエン</t>
    </rPh>
    <rPh sb="7" eb="9">
      <t>ジギョウ</t>
    </rPh>
    <phoneticPr fontId="2"/>
  </si>
  <si>
    <t>　　空き家調査</t>
    <rPh sb="2" eb="3">
      <t>ア</t>
    </rPh>
    <rPh sb="4" eb="5">
      <t>ヤ</t>
    </rPh>
    <rPh sb="5" eb="7">
      <t>チョウサ</t>
    </rPh>
    <phoneticPr fontId="2"/>
  </si>
  <si>
    <t>　　防犯パトロール</t>
    <rPh sb="2" eb="4">
      <t>ボウハン</t>
    </rPh>
    <phoneticPr fontId="2"/>
  </si>
  <si>
    <t>　　防災訓練</t>
    <rPh sb="2" eb="4">
      <t>ボウサイ</t>
    </rPh>
    <rPh sb="4" eb="6">
      <t>クンレン</t>
    </rPh>
    <phoneticPr fontId="2"/>
  </si>
  <si>
    <t>　　要支援者対策</t>
    <rPh sb="2" eb="6">
      <t>ヨウシエンシャ</t>
    </rPh>
    <rPh sb="6" eb="8">
      <t>タイサク</t>
    </rPh>
    <phoneticPr fontId="2"/>
  </si>
  <si>
    <t>報償費</t>
    <rPh sb="0" eb="3">
      <t>ホウショウヒ</t>
    </rPh>
    <phoneticPr fontId="2"/>
  </si>
  <si>
    <t>食糧費</t>
    <rPh sb="0" eb="3">
      <t>ショクリョウヒ</t>
    </rPh>
    <phoneticPr fontId="2"/>
  </si>
  <si>
    <t>印刷製本費</t>
    <rPh sb="0" eb="5">
      <t>インサツセイホンヒ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</si>
  <si>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</si>
  <si>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</si>
  <si>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備品購入費</t>
    <rPh sb="0" eb="2">
      <t>ビヒン</t>
    </rPh>
    <rPh sb="2" eb="5">
      <t>コウニュウヒ</t>
    </rPh>
    <phoneticPr fontId="2"/>
  </si>
  <si>
    <t>　(3) 会議運営</t>
    <rPh sb="5" eb="7">
      <t>カイギ</t>
    </rPh>
    <rPh sb="7" eb="9">
      <t>ウンエイ</t>
    </rPh>
    <phoneticPr fontId="2"/>
  </si>
  <si>
    <t>　(4) 構成団体支援</t>
    <rPh sb="5" eb="9">
      <t>コウセイダンタイ</t>
    </rPh>
    <rPh sb="9" eb="11">
      <t>シエン</t>
    </rPh>
    <phoneticPr fontId="2"/>
  </si>
  <si>
    <t>補助金</t>
    <rPh sb="0" eb="3">
      <t>ホジョキン</t>
    </rPh>
    <phoneticPr fontId="2"/>
  </si>
  <si>
    <t>　(2) 役員報償等</t>
    <rPh sb="5" eb="7">
      <t>ヤクイン</t>
    </rPh>
    <rPh sb="7" eb="9">
      <t>ホウショウ</t>
    </rPh>
    <rPh sb="9" eb="10">
      <t>トウ</t>
    </rPh>
    <phoneticPr fontId="2"/>
  </si>
  <si>
    <t>自治会50,000円*5</t>
    <rPh sb="0" eb="3">
      <t>ジチカイ</t>
    </rPh>
    <rPh sb="9" eb="10">
      <t>エン</t>
    </rPh>
    <phoneticPr fontId="2"/>
  </si>
  <si>
    <t>　　福祉まつり</t>
    <rPh sb="2" eb="4">
      <t>フクシ</t>
    </rPh>
    <phoneticPr fontId="2"/>
  </si>
  <si>
    <t>　　敬老会</t>
    <rPh sb="2" eb="5">
      <t>ケイロウカイ</t>
    </rPh>
    <phoneticPr fontId="2"/>
  </si>
  <si>
    <t>　　青少年の日イベント</t>
    <rPh sb="2" eb="5">
      <t>セイショウネン</t>
    </rPh>
    <rPh sb="6" eb="7">
      <t>ヒ</t>
    </rPh>
    <phoneticPr fontId="2"/>
  </si>
  <si>
    <t>　(3) 福祉保健部会</t>
    <rPh sb="5" eb="7">
      <t>フクシ</t>
    </rPh>
    <rPh sb="7" eb="9">
      <t>ホケン</t>
    </rPh>
    <rPh sb="9" eb="11">
      <t>ブカイ</t>
    </rPh>
    <phoneticPr fontId="2"/>
  </si>
  <si>
    <t>　(4) 体育健康部会</t>
    <rPh sb="5" eb="9">
      <t>タイイクケンコウ</t>
    </rPh>
    <rPh sb="9" eb="11">
      <t>ブカイ</t>
    </rPh>
    <phoneticPr fontId="2"/>
  </si>
  <si>
    <t>　　市民スポーツ大会</t>
    <rPh sb="2" eb="4">
      <t>シミン</t>
    </rPh>
    <rPh sb="8" eb="10">
      <t>タイカイ</t>
    </rPh>
    <phoneticPr fontId="2"/>
  </si>
  <si>
    <t>　　健康づくり事業</t>
    <rPh sb="2" eb="4">
      <t>ケンコウ</t>
    </rPh>
    <rPh sb="7" eb="9">
      <t>ジギョウ</t>
    </rPh>
    <phoneticPr fontId="2"/>
  </si>
  <si>
    <t>　(5) 環境景観部会</t>
    <rPh sb="5" eb="9">
      <t>カンキョウケイカン</t>
    </rPh>
    <rPh sb="9" eb="11">
      <t>ブカイ</t>
    </rPh>
    <phoneticPr fontId="2"/>
  </si>
  <si>
    <t>　　きれいなまちづくりｷｬﾝﾍﾟｰﾝ</t>
    <phoneticPr fontId="2"/>
  </si>
  <si>
    <t>　　資源回収</t>
    <rPh sb="2" eb="6">
      <t>シゲンカイシュウ</t>
    </rPh>
    <phoneticPr fontId="2"/>
  </si>
  <si>
    <t>　　水辺教室</t>
    <rPh sb="2" eb="6">
      <t>ミズベキョウシツ</t>
    </rPh>
    <phoneticPr fontId="2"/>
  </si>
  <si>
    <t>　(2) 発電機</t>
    <rPh sb="5" eb="8">
      <t>ハツデンキ</t>
    </rPh>
    <phoneticPr fontId="2"/>
  </si>
  <si>
    <t>　(3) 積立金</t>
    <rPh sb="5" eb="7">
      <t>ツミタテ</t>
    </rPh>
    <rPh sb="7" eb="8">
      <t>キン</t>
    </rPh>
    <phoneticPr fontId="2"/>
  </si>
  <si>
    <t>地域選択事業の名称と金額を記載してください。</t>
    <rPh sb="0" eb="6">
      <t>チイキセンタクジギョウ</t>
    </rPh>
    <rPh sb="7" eb="9">
      <t>メイショウ</t>
    </rPh>
    <rPh sb="10" eb="12">
      <t>キンガク</t>
    </rPh>
    <rPh sb="13" eb="15">
      <t>キサイ</t>
    </rPh>
    <phoneticPr fontId="2"/>
  </si>
  <si>
    <t>事業収入の内訳を記載してください。</t>
    <rPh sb="0" eb="4">
      <t>ジギョウシュウニュウ</t>
    </rPh>
    <rPh sb="5" eb="7">
      <t>ウチワケ</t>
    </rPh>
    <rPh sb="8" eb="10">
      <t>キサイ</t>
    </rPh>
    <phoneticPr fontId="2"/>
  </si>
  <si>
    <t>補助金の内訳を記載してください。</t>
    <rPh sb="0" eb="3">
      <t>ホジョキン</t>
    </rPh>
    <rPh sb="4" eb="6">
      <t>ウチワケ</t>
    </rPh>
    <rPh sb="7" eb="9">
      <t>キサイ</t>
    </rPh>
    <phoneticPr fontId="2"/>
  </si>
  <si>
    <t>報償費の内訳を記載してください。</t>
    <rPh sb="0" eb="3">
      <t>ホウショウヒ</t>
    </rPh>
    <rPh sb="4" eb="6">
      <t>ウチワケ</t>
    </rPh>
    <rPh sb="7" eb="9">
      <t>キサイ</t>
    </rPh>
    <phoneticPr fontId="2"/>
  </si>
  <si>
    <t>事務員報償費900円*312時間</t>
    <rPh sb="0" eb="3">
      <t>ジムイン</t>
    </rPh>
    <rPh sb="3" eb="6">
      <t>ホウショウヒ</t>
    </rPh>
    <rPh sb="9" eb="10">
      <t>エン</t>
    </rPh>
    <rPh sb="14" eb="16">
      <t>ジカン</t>
    </rPh>
    <phoneticPr fontId="2"/>
  </si>
  <si>
    <t>会長･事務局長報償費各10,000円</t>
    <rPh sb="0" eb="2">
      <t>カイチョウ</t>
    </rPh>
    <rPh sb="3" eb="7">
      <t>ジムキョクチョウ</t>
    </rPh>
    <rPh sb="7" eb="10">
      <t>ホウショウヒ</t>
    </rPh>
    <rPh sb="10" eb="11">
      <t>カク</t>
    </rPh>
    <rPh sb="17" eb="18">
      <t>エン</t>
    </rPh>
    <phoneticPr fontId="2"/>
  </si>
  <si>
    <t>補助金を交付した構成団体の決算書も自治協で保管してください。</t>
    <rPh sb="0" eb="3">
      <t>ホジョキン</t>
    </rPh>
    <rPh sb="4" eb="6">
      <t>コウフ</t>
    </rPh>
    <rPh sb="8" eb="12">
      <t>コウセイダンタイ</t>
    </rPh>
    <rPh sb="13" eb="16">
      <t>ケッサンショ</t>
    </rPh>
    <rPh sb="17" eb="20">
      <t>ジチキョウ</t>
    </rPh>
    <rPh sb="21" eb="23">
      <t>ホカン</t>
    </rPh>
    <phoneticPr fontId="2"/>
  </si>
  <si>
    <t>積立金の額はその年の交付金額（基本＋選択）の25％を上限とします。</t>
    <rPh sb="0" eb="2">
      <t>ツミタテ</t>
    </rPh>
    <rPh sb="2" eb="3">
      <t>キン</t>
    </rPh>
    <rPh sb="4" eb="5">
      <t>ガク</t>
    </rPh>
    <rPh sb="8" eb="9">
      <t>トシ</t>
    </rPh>
    <rPh sb="10" eb="14">
      <t>コウフキンガク</t>
    </rPh>
    <rPh sb="15" eb="17">
      <t>キホン</t>
    </rPh>
    <rPh sb="18" eb="20">
      <t>センタク</t>
    </rPh>
    <rPh sb="26" eb="28">
      <t>ジョウゲン</t>
    </rPh>
    <phoneticPr fontId="2"/>
  </si>
  <si>
    <t>合計</t>
    <rPh sb="0" eb="2">
      <t>ゴウケイ</t>
    </rPh>
    <phoneticPr fontId="2"/>
  </si>
  <si>
    <t>３　交付金対象外事業</t>
    <rPh sb="2" eb="5">
      <t>コウフキン</t>
    </rPh>
    <rPh sb="5" eb="8">
      <t>タイショウガイ</t>
    </rPh>
    <rPh sb="8" eb="10">
      <t>ジギョウ</t>
    </rPh>
    <phoneticPr fontId="2"/>
  </si>
  <si>
    <t>２　交付金対象事業</t>
    <rPh sb="2" eb="5">
      <t>コウフキン</t>
    </rPh>
    <rPh sb="5" eb="7">
      <t>タイショウ</t>
    </rPh>
    <rPh sb="7" eb="9">
      <t>ジギョウ</t>
    </rPh>
    <phoneticPr fontId="2"/>
  </si>
  <si>
    <t>１　管理運営</t>
    <phoneticPr fontId="2"/>
  </si>
  <si>
    <t>４　積立金</t>
    <rPh sb="2" eb="4">
      <t>ツミタテ</t>
    </rPh>
    <rPh sb="4" eb="5">
      <t>キン</t>
    </rPh>
    <phoneticPr fontId="2"/>
  </si>
  <si>
    <t>　(1) 慶弔</t>
    <rPh sb="5" eb="7">
      <t>ケイチョウ</t>
    </rPh>
    <phoneticPr fontId="2"/>
  </si>
  <si>
    <t>　(2) 親睦会</t>
    <rPh sb="5" eb="8">
      <t>シンボクカイ</t>
    </rPh>
    <phoneticPr fontId="2"/>
  </si>
  <si>
    <t>出演者報償費5,000円*3団体</t>
    <rPh sb="0" eb="3">
      <t>シュツエンシャ</t>
    </rPh>
    <rPh sb="3" eb="6">
      <t>ホウショウヒ</t>
    </rPh>
    <rPh sb="11" eb="12">
      <t>エン</t>
    </rPh>
    <rPh sb="14" eb="16">
      <t>ダンタイ</t>
    </rPh>
    <phoneticPr fontId="2"/>
  </si>
  <si>
    <t>敬老事業</t>
    <rPh sb="0" eb="4">
      <t>ケイロウジギョウ</t>
    </rPh>
    <phoneticPr fontId="2"/>
  </si>
  <si>
    <t>体育振興</t>
    <rPh sb="0" eb="4">
      <t>タイイクシンコウ</t>
    </rPh>
    <phoneticPr fontId="2"/>
  </si>
  <si>
    <t>青少年</t>
    <rPh sb="0" eb="3">
      <t>セイショウネン</t>
    </rPh>
    <phoneticPr fontId="2"/>
  </si>
  <si>
    <t>該当の選択項目名を記載してください。</t>
    <rPh sb="0" eb="2">
      <t>ガイトウ</t>
    </rPh>
    <rPh sb="3" eb="8">
      <t>センタクコウモクメイ</t>
    </rPh>
    <rPh sb="9" eb="11">
      <t>キサイ</t>
    </rPh>
    <phoneticPr fontId="2"/>
  </si>
  <si>
    <t>青少年、体育振興の事業区分を記載ください。</t>
    <rPh sb="0" eb="3">
      <t>セイショウネン</t>
    </rPh>
    <rPh sb="4" eb="8">
      <t>タイイクシンコウ</t>
    </rPh>
    <rPh sb="9" eb="13">
      <t>ジギョウクブン</t>
    </rPh>
    <rPh sb="14" eb="16">
      <t>キサイ</t>
    </rPh>
    <phoneticPr fontId="2"/>
  </si>
  <si>
    <t>金額（円）</t>
    <rPh sb="0" eb="2">
      <t>キンガク</t>
    </rPh>
    <rPh sb="3" eb="4">
      <t>エン</t>
    </rPh>
    <phoneticPr fontId="2"/>
  </si>
  <si>
    <t>金額の内訳</t>
    <rPh sb="0" eb="2">
      <t>キンガク</t>
    </rPh>
    <rPh sb="3" eb="5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</si>
  <si>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</si>
  <si>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</si>
  <si>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　(4) 繰越金（交付金）</t>
    <rPh sb="5" eb="8">
      <t>クリコシキン</t>
    </rPh>
    <rPh sb="9" eb="12">
      <t>コウフキン</t>
    </rPh>
    <phoneticPr fontId="2"/>
  </si>
  <si>
    <t>　(6) 繰越金（その他）</t>
    <rPh sb="5" eb="8">
      <t>クリコシキン</t>
    </rPh>
    <rPh sb="11" eb="12">
      <t>タ</t>
    </rPh>
    <phoneticPr fontId="2"/>
  </si>
  <si>
    <t>積立状況</t>
    <rPh sb="0" eb="2">
      <t>ツミタテ</t>
    </rPh>
    <rPh sb="2" eb="4">
      <t>ジョウキョウ</t>
    </rPh>
    <phoneticPr fontId="2"/>
  </si>
  <si>
    <t>積立事業</t>
    <rPh sb="0" eb="2">
      <t>ツミタテ</t>
    </rPh>
    <rPh sb="2" eb="4">
      <t>ジギョウ</t>
    </rPh>
    <phoneticPr fontId="2"/>
  </si>
  <si>
    <t>前年度までに積み立てた額</t>
    <rPh sb="0" eb="3">
      <t>ゼンネンド</t>
    </rPh>
    <rPh sb="6" eb="7">
      <t>ツ</t>
    </rPh>
    <rPh sb="8" eb="9">
      <t>タ</t>
    </rPh>
    <rPh sb="11" eb="12">
      <t>ガク</t>
    </rPh>
    <phoneticPr fontId="2"/>
  </si>
  <si>
    <t>本年度の積立額</t>
    <rPh sb="0" eb="3">
      <t>ホンネンド</t>
    </rPh>
    <rPh sb="4" eb="6">
      <t>ツミタテ</t>
    </rPh>
    <rPh sb="6" eb="7">
      <t>ガク</t>
    </rPh>
    <phoneticPr fontId="2"/>
  </si>
  <si>
    <t>２　発電機</t>
    <rPh sb="2" eb="5">
      <t>ハツデンキ</t>
    </rPh>
    <phoneticPr fontId="2"/>
  </si>
  <si>
    <t>交付金の内訳科目</t>
    <rPh sb="0" eb="3">
      <t>コウフキン</t>
    </rPh>
    <rPh sb="4" eb="6">
      <t>ウチワケ</t>
    </rPh>
    <rPh sb="6" eb="8">
      <t>カモク</t>
    </rPh>
    <phoneticPr fontId="2"/>
  </si>
  <si>
    <t>５　予備費</t>
    <rPh sb="2" eb="5">
      <t>ヨビヒ</t>
    </rPh>
    <phoneticPr fontId="2"/>
  </si>
  <si>
    <t>基本項目の内訳を記載してください。</t>
    <rPh sb="0" eb="4">
      <t>キホンコウモク</t>
    </rPh>
    <rPh sb="5" eb="7">
      <t>ウチワケ</t>
    </rPh>
    <rPh sb="8" eb="10">
      <t>キサイ</t>
    </rPh>
    <phoneticPr fontId="2"/>
  </si>
  <si>
    <t>積立金は事業実施年度にのみ計上します。</t>
    <rPh sb="0" eb="3">
      <t>ツミタテキン</t>
    </rPh>
    <rPh sb="4" eb="6">
      <t>ジギョウ</t>
    </rPh>
    <rPh sb="6" eb="8">
      <t>ジッシ</t>
    </rPh>
    <rPh sb="8" eb="10">
      <t>ネンド</t>
    </rPh>
    <rPh sb="13" eb="15">
      <t>ケイジョウ</t>
    </rPh>
    <phoneticPr fontId="2"/>
  </si>
  <si>
    <t>福祉まつり売上40,000円＋資源回収収入10,000円</t>
    <rPh sb="0" eb="2">
      <t>フクシ</t>
    </rPh>
    <rPh sb="5" eb="7">
      <t>ウリアゲ</t>
    </rPh>
    <rPh sb="13" eb="14">
      <t>エン</t>
    </rPh>
    <rPh sb="15" eb="19">
      <t>シゲンカイシュウ</t>
    </rPh>
    <rPh sb="19" eb="21">
      <t>シュウニュウ</t>
    </rPh>
    <rPh sb="27" eb="28">
      <t>エン</t>
    </rPh>
    <phoneticPr fontId="2"/>
  </si>
  <si>
    <t>利子50円</t>
    <rPh sb="0" eb="2">
      <t>リシ</t>
    </rPh>
    <rPh sb="4" eb="5">
      <t>エン</t>
    </rPh>
    <phoneticPr fontId="2"/>
  </si>
  <si>
    <t>積立金の内訳を記載してください。</t>
    <rPh sb="0" eb="3">
      <t>ツミタテキン</t>
    </rPh>
    <rPh sb="4" eb="6">
      <t>ウチワケ</t>
    </rPh>
    <rPh sb="7" eb="9">
      <t>キサイ</t>
    </rPh>
    <phoneticPr fontId="2"/>
  </si>
  <si>
    <t>　(1) 予備費</t>
    <rPh sb="5" eb="8">
      <t>ヨビヒ</t>
    </rPh>
    <phoneticPr fontId="2"/>
  </si>
  <si>
    <t>　　広報紙</t>
    <phoneticPr fontId="2"/>
  </si>
  <si>
    <t>財産区補助金</t>
    <rPh sb="0" eb="2">
      <t>ザイサン</t>
    </rPh>
    <rPh sb="2" eb="3">
      <t>ク</t>
    </rPh>
    <rPh sb="3" eb="6">
      <t>ホジョキン</t>
    </rPh>
    <phoneticPr fontId="2"/>
  </si>
  <si>
    <t>２　財産区補助金</t>
    <rPh sb="2" eb="4">
      <t>ザイサン</t>
    </rPh>
    <rPh sb="4" eb="5">
      <t>ク</t>
    </rPh>
    <rPh sb="5" eb="8">
      <t>ホジョキン</t>
    </rPh>
    <phoneticPr fontId="2"/>
  </si>
  <si>
    <t>　(1) 財産区補助金</t>
    <rPh sb="5" eb="7">
      <t>ザイサン</t>
    </rPh>
    <rPh sb="7" eb="8">
      <t>ク</t>
    </rPh>
    <rPh sb="8" eb="11">
      <t>ホジョキン</t>
    </rPh>
    <phoneticPr fontId="2"/>
  </si>
  <si>
    <t>　(2) 繰越金（補助金）</t>
    <rPh sb="5" eb="7">
      <t>クリコシ</t>
    </rPh>
    <rPh sb="7" eb="8">
      <t>キン</t>
    </rPh>
    <rPh sb="9" eb="12">
      <t>ホジョキン</t>
    </rPh>
    <phoneticPr fontId="2"/>
  </si>
  <si>
    <t>３　その他の収入</t>
    <phoneticPr fontId="2"/>
  </si>
  <si>
    <t>チェック項目</t>
    <rPh sb="4" eb="6">
      <t>コウモク</t>
    </rPh>
    <phoneticPr fontId="2"/>
  </si>
  <si>
    <t>交際費（慶弔費を含む。）はありません。</t>
    <phoneticPr fontId="2"/>
  </si>
  <si>
    <t>アルコール類等の飲食を伴う交流会及び懇親会は含まれていません。</t>
    <phoneticPr fontId="2"/>
  </si>
  <si>
    <t>他の団体又は個人に対する貸付金及び投資・出資金はありません。</t>
    <phoneticPr fontId="2"/>
  </si>
  <si>
    <t>他の団体又は個人に対する寄附金はありません。</t>
    <phoneticPr fontId="2"/>
  </si>
  <si>
    <t>注１　欄内に記入できない場合は、別紙とすること。</t>
    <phoneticPr fontId="2"/>
  </si>
  <si>
    <t>□</t>
    <phoneticPr fontId="2"/>
  </si>
  <si>
    <t>☑欄</t>
    <rPh sb="1" eb="2">
      <t>ラン</t>
    </rPh>
    <phoneticPr fontId="2"/>
  </si>
  <si>
    <r>
      <rPr>
        <sz val="11"/>
        <color theme="0"/>
        <rFont val="ＭＳ Ｐゴシック"/>
        <family val="3"/>
        <charset val="128"/>
        <scheme val="minor"/>
      </rPr>
      <t>注</t>
    </r>
    <r>
      <rPr>
        <sz val="11"/>
        <color theme="1"/>
        <rFont val="ＭＳ Ｐゴシック"/>
        <family val="2"/>
        <charset val="128"/>
        <scheme val="minor"/>
      </rPr>
      <t>２　行が不足する場合は、適宜行を追加すること。</t>
    </r>
    <phoneticPr fontId="2"/>
  </si>
  <si>
    <t>１　創立記念事業</t>
    <rPh sb="2" eb="4">
      <t>ソウリツ</t>
    </rPh>
    <rPh sb="4" eb="6">
      <t>キネン</t>
    </rPh>
    <rPh sb="6" eb="8">
      <t>ジギョウ</t>
    </rPh>
    <phoneticPr fontId="2"/>
  </si>
  <si>
    <t>　(1) 創立記念事業</t>
    <rPh sb="5" eb="7">
      <t>ソウリツ</t>
    </rPh>
    <rPh sb="7" eb="9">
      <t>キネン</t>
    </rPh>
    <rPh sb="9" eb="11">
      <t>ジギョウ</t>
    </rPh>
    <phoneticPr fontId="2"/>
  </si>
  <si>
    <t>住民自治協議会視察</t>
    <rPh sb="0" eb="7">
      <t>ジュウミンジチキョウギカイ</t>
    </rPh>
    <rPh sb="7" eb="9">
      <t>シサツ</t>
    </rPh>
    <phoneticPr fontId="2"/>
  </si>
  <si>
    <t>定住促進事業</t>
    <rPh sb="0" eb="2">
      <t>テイジュウ</t>
    </rPh>
    <rPh sb="2" eb="4">
      <t>ソクシン</t>
    </rPh>
    <rPh sb="4" eb="6">
      <t>ジギョウ</t>
    </rPh>
    <phoneticPr fontId="2"/>
  </si>
  <si>
    <t>公衆衛生推進事業</t>
    <rPh sb="0" eb="2">
      <t>コウシュウ</t>
    </rPh>
    <rPh sb="2" eb="4">
      <t>エイセイ</t>
    </rPh>
    <rPh sb="4" eb="6">
      <t>スイシン</t>
    </rPh>
    <rPh sb="6" eb="8">
      <t>ジギョウ</t>
    </rPh>
    <phoneticPr fontId="2"/>
  </si>
  <si>
    <t>その他の支出経費は内訳不要です。</t>
    <rPh sb="2" eb="3">
      <t>タ</t>
    </rPh>
    <rPh sb="4" eb="6">
      <t>シシュツ</t>
    </rPh>
    <rPh sb="6" eb="8">
      <t>ケイヒ</t>
    </rPh>
    <rPh sb="9" eb="11">
      <t>ウチワケ</t>
    </rPh>
    <rPh sb="11" eb="13">
      <t>フヨウ</t>
    </rPh>
    <phoneticPr fontId="2"/>
  </si>
  <si>
    <t>300,000円×R4～R6積立</t>
    <rPh sb="7" eb="8">
      <t>エン</t>
    </rPh>
    <phoneticPr fontId="2"/>
  </si>
  <si>
    <t>200,000円×R4～R6積立</t>
    <rPh sb="7" eb="8">
      <t>エン</t>
    </rPh>
    <rPh sb="14" eb="16">
      <t>ツミタテ</t>
    </rPh>
    <phoneticPr fontId="2"/>
  </si>
  <si>
    <t>５　繰越費</t>
    <rPh sb="2" eb="4">
      <t>クリコシ</t>
    </rPh>
    <rPh sb="4" eb="5">
      <t>ヒ</t>
    </rPh>
    <phoneticPr fontId="2"/>
  </si>
  <si>
    <t>　(1) 繰越費</t>
    <rPh sb="5" eb="7">
      <t>クリコシ</t>
    </rPh>
    <rPh sb="7" eb="8">
      <t>ヒ</t>
    </rPh>
    <phoneticPr fontId="2"/>
  </si>
  <si>
    <t>市民協働のまちづくり活動応援補助金</t>
    <rPh sb="0" eb="2">
      <t>シミン</t>
    </rPh>
    <rPh sb="2" eb="4">
      <t>キョウドウ</t>
    </rPh>
    <rPh sb="10" eb="12">
      <t>カツドウ</t>
    </rPh>
    <rPh sb="12" eb="14">
      <t>オウエン</t>
    </rPh>
    <rPh sb="14" eb="17">
      <t>ホジョキン</t>
    </rPh>
    <phoneticPr fontId="2"/>
  </si>
  <si>
    <t>青少年、市民協働のまちづくり活動応援補助金</t>
    <rPh sb="0" eb="3">
      <t>セイショウネン</t>
    </rPh>
    <phoneticPr fontId="2"/>
  </si>
  <si>
    <t>市民協働のまちづくり活動応援補助金</t>
    <phoneticPr fontId="2"/>
  </si>
  <si>
    <t>交付金・財産区補助金の繰越可能額は２５％以内です。</t>
    <rPh sb="0" eb="3">
      <t>コウフキン</t>
    </rPh>
    <rPh sb="4" eb="6">
      <t>ザイサン</t>
    </rPh>
    <rPh sb="6" eb="7">
      <t>ク</t>
    </rPh>
    <rPh sb="7" eb="10">
      <t>ホジョキン</t>
    </rPh>
    <rPh sb="11" eb="13">
      <t>クリコシ</t>
    </rPh>
    <rPh sb="13" eb="15">
      <t>カノウ</t>
    </rPh>
    <rPh sb="15" eb="16">
      <t>ガク</t>
    </rPh>
    <rPh sb="20" eb="22">
      <t>イナイ</t>
    </rPh>
    <phoneticPr fontId="2"/>
  </si>
  <si>
    <t>　(4)</t>
    <phoneticPr fontId="2"/>
  </si>
  <si>
    <t xml:space="preserve">　(1) </t>
    <phoneticPr fontId="2"/>
  </si>
  <si>
    <t xml:space="preserve">　(2) </t>
    <phoneticPr fontId="2"/>
  </si>
  <si>
    <t xml:space="preserve">　(3) </t>
    <phoneticPr fontId="2"/>
  </si>
  <si>
    <t xml:space="preserve">　(4) </t>
    <phoneticPr fontId="2"/>
  </si>
  <si>
    <t xml:space="preserve">　(5) </t>
    <phoneticPr fontId="2"/>
  </si>
  <si>
    <t xml:space="preserve">　(1) </t>
    <phoneticPr fontId="2"/>
  </si>
  <si>
    <t xml:space="preserve">　(1) </t>
    <phoneticPr fontId="2"/>
  </si>
  <si>
    <t>１　</t>
    <phoneticPr fontId="2"/>
  </si>
  <si>
    <t>２　</t>
    <phoneticPr fontId="2"/>
  </si>
  <si>
    <t>別記様式第１７号（第１３条関係）　　　　　　　　　　　　　　　　収支決算書（令和　年度）　　　　　　　　　　　　　　　　団体の名称（●●住民自治協議会）</t>
    <phoneticPr fontId="2"/>
  </si>
  <si>
    <t>別記様式第３号（第５条関係）　　　　　　　　　　　　　　　　収支予算書（令和　年度）　　　　　　　　　　　　　　　　団体の名称（●●住民自治協議会）</t>
    <rPh sb="32" eb="34">
      <t>ヨサン</t>
    </rPh>
    <phoneticPr fontId="2"/>
  </si>
  <si>
    <t>均等割832,000円＋世帯割321世帯×1,180円＋拠点加算750,000円＋避難支援プラン策定加算95,000円＋協働活動割300,000円</t>
    <rPh sb="0" eb="3">
      <t>キントウワ</t>
    </rPh>
    <rPh sb="10" eb="11">
      <t>エン</t>
    </rPh>
    <rPh sb="12" eb="15">
      <t>セタイワリ</t>
    </rPh>
    <rPh sb="18" eb="20">
      <t>セタイ</t>
    </rPh>
    <rPh sb="26" eb="27">
      <t>エン</t>
    </rPh>
    <rPh sb="28" eb="32">
      <t>キョテンカサン</t>
    </rPh>
    <rPh sb="39" eb="40">
      <t>エン</t>
    </rPh>
    <rPh sb="41" eb="45">
      <t>ヒナンシエン</t>
    </rPh>
    <rPh sb="48" eb="50">
      <t>サクテイ</t>
    </rPh>
    <rPh sb="50" eb="52">
      <t>カサン</t>
    </rPh>
    <rPh sb="58" eb="59">
      <t>エン</t>
    </rPh>
    <rPh sb="60" eb="62">
      <t>キョウドウ</t>
    </rPh>
    <rPh sb="62" eb="65">
      <t>カツドウワリ</t>
    </rPh>
    <rPh sb="72" eb="73">
      <t>エン</t>
    </rPh>
    <phoneticPr fontId="2"/>
  </si>
  <si>
    <t>敬老事業260,000円＋公衆衛生推進事業23,000円＋まちづくり計画更新・普及事業200,000円＋広報紙等配布事業132,000円</t>
    <rPh sb="0" eb="4">
      <t>ケイロウジギョウ</t>
    </rPh>
    <rPh sb="11" eb="12">
      <t>エン</t>
    </rPh>
    <rPh sb="13" eb="15">
      <t>コウシュウ</t>
    </rPh>
    <rPh sb="15" eb="17">
      <t>エイセイ</t>
    </rPh>
    <rPh sb="17" eb="19">
      <t>スイシン</t>
    </rPh>
    <rPh sb="19" eb="21">
      <t>ジギョウ</t>
    </rPh>
    <rPh sb="27" eb="28">
      <t>エン</t>
    </rPh>
    <rPh sb="34" eb="36">
      <t>ケイカク</t>
    </rPh>
    <rPh sb="36" eb="38">
      <t>コウシン</t>
    </rPh>
    <rPh sb="39" eb="41">
      <t>フキュウ</t>
    </rPh>
    <rPh sb="41" eb="43">
      <t>ジギョウ</t>
    </rPh>
    <rPh sb="50" eb="51">
      <t>エン</t>
    </rPh>
    <rPh sb="52" eb="56">
      <t>コウホウシトウ</t>
    </rPh>
    <rPh sb="56" eb="58">
      <t>ハイフ</t>
    </rPh>
    <rPh sb="58" eb="60">
      <t>ジギョウ</t>
    </rPh>
    <rPh sb="67" eb="68">
      <t>エン</t>
    </rPh>
    <phoneticPr fontId="2"/>
  </si>
  <si>
    <t>光熱水費</t>
    <rPh sb="0" eb="4">
      <t>コウネツスイヒ</t>
    </rPh>
    <phoneticPr fontId="2"/>
  </si>
  <si>
    <t>まちづくり計画更新・普及事業</t>
    <rPh sb="5" eb="9">
      <t>ケイカクコウシン</t>
    </rPh>
    <rPh sb="10" eb="14">
      <t>フキュウジギョウ</t>
    </rPh>
    <phoneticPr fontId="2"/>
  </si>
  <si>
    <t>　　まちづくり計画</t>
    <rPh sb="7" eb="9">
      <t>ケイカク</t>
    </rPh>
    <phoneticPr fontId="2"/>
  </si>
  <si>
    <t>　　自治協だより</t>
    <rPh sb="2" eb="5">
      <t>ジチキョウ</t>
    </rPh>
    <phoneticPr fontId="2"/>
  </si>
  <si>
    <t>手数料</t>
    <rPh sb="0" eb="3">
      <t>テスウリョウ</t>
    </rPh>
    <phoneticPr fontId="2"/>
  </si>
  <si>
    <t>世帯×500円</t>
    <rPh sb="0" eb="2">
      <t>セタイ</t>
    </rPh>
    <rPh sb="6" eb="7">
      <t>エン</t>
    </rPh>
    <phoneticPr fontId="2"/>
  </si>
  <si>
    <t>会長･事務局長報償費各20,000円</t>
    <rPh sb="0" eb="2">
      <t>カイチョウ</t>
    </rPh>
    <rPh sb="3" eb="7">
      <t>ジムキョクチョウ</t>
    </rPh>
    <rPh sb="7" eb="10">
      <t>ホウショウヒ</t>
    </rPh>
    <rPh sb="10" eb="11">
      <t>カク</t>
    </rPh>
    <rPh sb="17" eb="18">
      <t>エン</t>
    </rPh>
    <phoneticPr fontId="2"/>
  </si>
  <si>
    <t>出演者報償費5,000円*４団体</t>
    <rPh sb="0" eb="3">
      <t>シュツエンシャ</t>
    </rPh>
    <rPh sb="3" eb="6">
      <t>ホウショウヒ</t>
    </rPh>
    <rPh sb="11" eb="12">
      <t>エン</t>
    </rPh>
    <rPh sb="14" eb="16">
      <t>ダンタイ</t>
    </rPh>
    <phoneticPr fontId="2"/>
  </si>
  <si>
    <t>　(2) 創立20周年記念事業</t>
    <rPh sb="5" eb="7">
      <t>ソウリツ</t>
    </rPh>
    <rPh sb="9" eb="11">
      <t>シュウネン</t>
    </rPh>
    <rPh sb="11" eb="13">
      <t>キネン</t>
    </rPh>
    <rPh sb="13" eb="15">
      <t>ジギョウ</t>
    </rPh>
    <phoneticPr fontId="2"/>
  </si>
  <si>
    <t>　(1) 創立15周年記念事業</t>
    <rPh sb="5" eb="7">
      <t>ソウリツ</t>
    </rPh>
    <rPh sb="9" eb="11">
      <t>シュウネン</t>
    </rPh>
    <rPh sb="11" eb="13">
      <t>キネン</t>
    </rPh>
    <rPh sb="13" eb="15">
      <t>ジギョウ</t>
    </rPh>
    <phoneticPr fontId="2"/>
  </si>
  <si>
    <t>300,000円×R6～R8積立</t>
    <rPh sb="7" eb="8">
      <t>エン</t>
    </rPh>
    <phoneticPr fontId="2"/>
  </si>
  <si>
    <t>200,000円×R8～R12積立</t>
    <rPh sb="7" eb="8">
      <t>エン</t>
    </rPh>
    <rPh sb="15" eb="17">
      <t>ツミタテ</t>
    </rPh>
    <phoneticPr fontId="2"/>
  </si>
  <si>
    <t>１　創立15周年記念事業</t>
    <rPh sb="2" eb="4">
      <t>ソウリツ</t>
    </rPh>
    <rPh sb="6" eb="8">
      <t>シュウネン</t>
    </rPh>
    <rPh sb="8" eb="10">
      <t>キネン</t>
    </rPh>
    <rPh sb="10" eb="12">
      <t>ジギョウ</t>
    </rPh>
    <phoneticPr fontId="2"/>
  </si>
  <si>
    <t>２　創立20周年記念事業</t>
    <rPh sb="2" eb="4">
      <t>ソウリツ</t>
    </rPh>
    <rPh sb="6" eb="8">
      <t>シュウネン</t>
    </rPh>
    <rPh sb="8" eb="10">
      <t>キネン</t>
    </rPh>
    <rPh sb="10" eb="12">
      <t>ジギョウ</t>
    </rPh>
    <phoneticPr fontId="2"/>
  </si>
  <si>
    <t>別記様式第１７号（第１３条関係）　　　　　　　　　　　　　　　　収支決算書（令和７年度）　　　　　　　　　　　　　　　　団体の名称（●●住民自治協議会）</t>
    <phoneticPr fontId="2"/>
  </si>
  <si>
    <t>基本項目730,000円＋構成世帯数321世帯×1,480円＋広報紙配布世帯数35×400円＋拠点加算750,000円</t>
    <rPh sb="0" eb="2">
      <t>キホン</t>
    </rPh>
    <rPh sb="2" eb="4">
      <t>コウモク</t>
    </rPh>
    <rPh sb="11" eb="12">
      <t>エン</t>
    </rPh>
    <rPh sb="13" eb="18">
      <t>コウセイセタイスウ</t>
    </rPh>
    <rPh sb="21" eb="23">
      <t>セタイ</t>
    </rPh>
    <rPh sb="29" eb="30">
      <t>エン</t>
    </rPh>
    <rPh sb="34" eb="36">
      <t>ハイフ</t>
    </rPh>
    <rPh sb="36" eb="39">
      <t>セタイスウ</t>
    </rPh>
    <rPh sb="45" eb="46">
      <t>エン</t>
    </rPh>
    <rPh sb="47" eb="51">
      <t>キョテンカサン</t>
    </rPh>
    <rPh sb="58" eb="59">
      <t>エン</t>
    </rPh>
    <phoneticPr fontId="2"/>
  </si>
  <si>
    <t>敬老事業156,000円＋公衆衛生推進事業23,000円</t>
    <rPh sb="0" eb="4">
      <t>ケイロウジギョウ</t>
    </rPh>
    <rPh sb="11" eb="12">
      <t>エン</t>
    </rPh>
    <rPh sb="13" eb="15">
      <t>コウシュウ</t>
    </rPh>
    <rPh sb="15" eb="17">
      <t>エイセイ</t>
    </rPh>
    <rPh sb="17" eb="19">
      <t>スイシン</t>
    </rPh>
    <rPh sb="19" eb="21">
      <t>ジギョウ</t>
    </rPh>
    <rPh sb="27" eb="28">
      <t>エン</t>
    </rPh>
    <phoneticPr fontId="2"/>
  </si>
  <si>
    <t>基本項目832,000円＋構成世帯数321世帯×1,180円＋拠点加算750,000円＋避難支援プラン策定加算95,000円＋協働活動割300,000円</t>
    <rPh sb="0" eb="2">
      <t>キホン</t>
    </rPh>
    <rPh sb="2" eb="4">
      <t>コウモク</t>
    </rPh>
    <rPh sb="11" eb="12">
      <t>エン</t>
    </rPh>
    <rPh sb="13" eb="18">
      <t>コウセイセタイスウ</t>
    </rPh>
    <rPh sb="21" eb="23">
      <t>セタイ</t>
    </rPh>
    <rPh sb="29" eb="30">
      <t>エン</t>
    </rPh>
    <rPh sb="31" eb="35">
      <t>キョテンカサン</t>
    </rPh>
    <rPh sb="42" eb="43">
      <t>エン</t>
    </rPh>
    <rPh sb="44" eb="48">
      <t>ヒナンシエン</t>
    </rPh>
    <rPh sb="51" eb="53">
      <t>サクテイ</t>
    </rPh>
    <rPh sb="53" eb="55">
      <t>カサン</t>
    </rPh>
    <rPh sb="61" eb="62">
      <t>エン</t>
    </rPh>
    <rPh sb="63" eb="68">
      <t>キョウドウカツドウワリ</t>
    </rPh>
    <rPh sb="75" eb="76">
      <t>エン</t>
    </rPh>
    <phoneticPr fontId="2"/>
  </si>
  <si>
    <t>敬老事業260,000円＋公衆衛生推進事業23,000円＋まちづくり計画更新・普及事業200,000円＋広報紙等配布事業132,000円</t>
    <rPh sb="0" eb="4">
      <t>ケイロウジギョウ</t>
    </rPh>
    <rPh sb="11" eb="12">
      <t>エン</t>
    </rPh>
    <rPh sb="13" eb="17">
      <t>コウシュウエイセイ</t>
    </rPh>
    <rPh sb="17" eb="19">
      <t>スイシン</t>
    </rPh>
    <rPh sb="19" eb="21">
      <t>ジギョウ</t>
    </rPh>
    <rPh sb="27" eb="28">
      <t>エン</t>
    </rPh>
    <rPh sb="34" eb="36">
      <t>ケイカク</t>
    </rPh>
    <rPh sb="36" eb="38">
      <t>コウシン</t>
    </rPh>
    <rPh sb="39" eb="43">
      <t>フキュウジギョウ</t>
    </rPh>
    <rPh sb="50" eb="51">
      <t>エン</t>
    </rPh>
    <rPh sb="52" eb="60">
      <t>コウホウシトウハイフジギョウ</t>
    </rPh>
    <rPh sb="67" eb="68">
      <t>エン</t>
    </rPh>
    <phoneticPr fontId="2"/>
  </si>
  <si>
    <t>利子</t>
    <rPh sb="0" eb="2">
      <t>リシ</t>
    </rPh>
    <phoneticPr fontId="2"/>
  </si>
  <si>
    <t>福祉まつり売上51,500円＋資源回収収入10,000円</t>
    <rPh sb="0" eb="2">
      <t>フクシ</t>
    </rPh>
    <rPh sb="5" eb="7">
      <t>ウリアゲ</t>
    </rPh>
    <rPh sb="13" eb="14">
      <t>エン</t>
    </rPh>
    <rPh sb="15" eb="19">
      <t>シゲンカイシュウ</t>
    </rPh>
    <rPh sb="19" eb="21">
      <t>シュウニュウ</t>
    </rPh>
    <rPh sb="27" eb="28">
      <t>エン</t>
    </rPh>
    <phoneticPr fontId="2"/>
  </si>
  <si>
    <t>市民協働のまちづくり活動応援補助金</t>
    <rPh sb="0" eb="4">
      <t>シミンキョウドウ</t>
    </rPh>
    <rPh sb="10" eb="12">
      <t>カツドウ</t>
    </rPh>
    <rPh sb="12" eb="17">
      <t>オウエンホジョキン</t>
    </rPh>
    <phoneticPr fontId="2"/>
  </si>
  <si>
    <t>出演者報償費5,000円*4団体</t>
    <rPh sb="0" eb="3">
      <t>シュツエンシャ</t>
    </rPh>
    <rPh sb="3" eb="6">
      <t>ホウショウヒ</t>
    </rPh>
    <rPh sb="11" eb="12">
      <t>エン</t>
    </rPh>
    <rPh sb="14" eb="16">
      <t>ダンタイ</t>
    </rPh>
    <phoneticPr fontId="2"/>
  </si>
  <si>
    <t>別記様式第１７号（第１３条関係）　　　　　　　　　　　　　　　　収支決算書（令和８年度）　　　　　　　　　　　　　　　　団体の名称（●●住民自治協議会）</t>
    <phoneticPr fontId="2"/>
  </si>
  <si>
    <t>別記様式第３号（第５条関係）　　　　　　　　　　　　　　　　収支予算書（令和８年度）　　　　　　　　　　　　　　　　団体の名称（●●住民自治協議会）</t>
    <rPh sb="32" eb="34">
      <t>ヨサン</t>
    </rPh>
    <phoneticPr fontId="2"/>
  </si>
  <si>
    <t>　(4) 会議運営</t>
    <rPh sb="5" eb="7">
      <t>カイギ</t>
    </rPh>
    <rPh sb="7" eb="9">
      <t>ウンエイ</t>
    </rPh>
    <phoneticPr fontId="2"/>
  </si>
  <si>
    <t>　(5) 構成団体支援</t>
    <rPh sb="5" eb="9">
      <t>コウセイダンタイ</t>
    </rPh>
    <rPh sb="9" eb="11">
      <t>シエン</t>
    </rPh>
    <phoneticPr fontId="2"/>
  </si>
  <si>
    <t>　(3) 自治会長報償等</t>
    <rPh sb="5" eb="9">
      <t>ジチカイチョウ</t>
    </rPh>
    <rPh sb="9" eb="11">
      <t>ホウショウ</t>
    </rPh>
    <rPh sb="11" eb="12">
      <t>トウ</t>
    </rPh>
    <phoneticPr fontId="2"/>
  </si>
  <si>
    <t>321×800円＋10（非構成世帯等）×400円　　広報紙等配布事業分報償含む</t>
    <rPh sb="7" eb="8">
      <t>エン</t>
    </rPh>
    <rPh sb="12" eb="13">
      <t>ヒ</t>
    </rPh>
    <rPh sb="13" eb="15">
      <t>コウセイ</t>
    </rPh>
    <rPh sb="15" eb="18">
      <t>セタイトウ</t>
    </rPh>
    <rPh sb="23" eb="24">
      <t>エン</t>
    </rPh>
    <rPh sb="26" eb="28">
      <t>コウホウ</t>
    </rPh>
    <rPh sb="28" eb="30">
      <t>シトウ</t>
    </rPh>
    <rPh sb="30" eb="32">
      <t>ハイフ</t>
    </rPh>
    <rPh sb="32" eb="35">
      <t>ジギョウブン</t>
    </rPh>
    <rPh sb="35" eb="37">
      <t>ホウショウ</t>
    </rPh>
    <rPh sb="37" eb="38">
      <t>フク</t>
    </rPh>
    <phoneticPr fontId="2"/>
  </si>
  <si>
    <t>積立金額は交付金額（基本＋選択）の25％が上限です。</t>
    <rPh sb="0" eb="2">
      <t>ツミタテ</t>
    </rPh>
    <rPh sb="2" eb="3">
      <t>キン</t>
    </rPh>
    <rPh sb="3" eb="4">
      <t>ガク</t>
    </rPh>
    <rPh sb="5" eb="9">
      <t>コウフキンガク</t>
    </rPh>
    <rPh sb="10" eb="12">
      <t>キホン</t>
    </rPh>
    <rPh sb="13" eb="15">
      <t>センタク</t>
    </rPh>
    <rPh sb="21" eb="23">
      <t>ジョウゲン</t>
    </rPh>
    <phoneticPr fontId="2"/>
  </si>
  <si>
    <t>　(3) 広報配布</t>
    <rPh sb="5" eb="9">
      <t>コウホウハイフ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</si>
</sst>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38" fontId="0" fillId="2" borderId="12" xfId="1" applyFont="1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Fill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38" fontId="0" fillId="0" borderId="8" xfId="0" applyNumberFormat="1" applyBorder="1" applyAlignment="1">
      <alignment vertical="center" shrinkToFit="1"/>
    </xf>
    <xf numFmtId="38" fontId="0" fillId="0" borderId="2" xfId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6" xfId="1" applyFont="1" applyBorder="1" applyAlignment="1">
      <alignment vertical="center" shrinkToFit="1"/>
    </xf>
    <xf numFmtId="38" fontId="3" fillId="0" borderId="8" xfId="0" applyNumberFormat="1" applyFont="1" applyBorder="1" applyAlignment="1">
      <alignment vertical="center" shrinkToFit="1"/>
    </xf>
    <xf numFmtId="38" fontId="3" fillId="0" borderId="10" xfId="1" applyFont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38" fontId="3" fillId="0" borderId="16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0" fillId="0" borderId="1" xfId="0" quotePrefix="1" applyBorder="1">
      <alignment vertical="center"/>
    </xf>
    <xf numFmtId="38" fontId="0" fillId="0" borderId="1" xfId="1" applyFont="1" applyBorder="1">
      <alignment vertical="center"/>
    </xf>
    <xf numFmtId="0" fontId="0" fillId="0" borderId="12" xfId="0" applyBorder="1">
      <alignment vertical="center"/>
    </xf>
    <xf numFmtId="38" fontId="0" fillId="0" borderId="12" xfId="1" applyFont="1" applyBorder="1">
      <alignment vertical="center"/>
    </xf>
    <xf numFmtId="0" fontId="0" fillId="0" borderId="17" xfId="0" applyBorder="1" applyAlignment="1">
      <alignment horizontal="center" vertical="center"/>
    </xf>
    <xf numFmtId="38" fontId="0" fillId="0" borderId="15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3" borderId="1" xfId="1" applyFont="1" applyFill="1" applyBorder="1" applyAlignment="1">
      <alignment vertical="center" shrinkToFit="1"/>
    </xf>
    <xf numFmtId="38" fontId="0" fillId="3" borderId="12" xfId="1" applyFont="1" applyFill="1" applyBorder="1" applyAlignment="1">
      <alignment vertical="center" shrinkToFit="1"/>
    </xf>
    <xf numFmtId="38" fontId="3" fillId="0" borderId="15" xfId="0" applyNumberFormat="1" applyFont="1" applyBorder="1" applyAlignment="1">
      <alignment horizontal="right" vertical="center" shrinkToFit="1"/>
    </xf>
    <xf numFmtId="38" fontId="0" fillId="3" borderId="1" xfId="1" applyFont="1" applyFill="1" applyBorder="1">
      <alignment vertical="center"/>
    </xf>
    <xf numFmtId="49" fontId="0" fillId="0" borderId="8" xfId="0" applyNumberFormat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38" fontId="3" fillId="0" borderId="20" xfId="1" applyFont="1" applyBorder="1" applyAlignment="1">
      <alignment vertical="center" shrinkToFit="1"/>
    </xf>
    <xf numFmtId="38" fontId="0" fillId="0" borderId="20" xfId="1" applyFont="1" applyBorder="1">
      <alignment vertical="center"/>
    </xf>
    <xf numFmtId="0" fontId="0" fillId="0" borderId="21" xfId="0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38" fontId="0" fillId="3" borderId="8" xfId="1" applyFont="1" applyFill="1" applyBorder="1">
      <alignment vertical="center"/>
    </xf>
    <xf numFmtId="38" fontId="0" fillId="0" borderId="2" xfId="1" applyFont="1" applyBorder="1">
      <alignment vertical="center"/>
    </xf>
    <xf numFmtId="38" fontId="0" fillId="2" borderId="8" xfId="1" applyFont="1" applyFill="1" applyBorder="1">
      <alignment vertical="center"/>
    </xf>
    <xf numFmtId="49" fontId="3" fillId="0" borderId="8" xfId="0" applyNumberFormat="1" applyFon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19" xfId="0" applyNumberFormat="1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38" fontId="0" fillId="0" borderId="8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0" fillId="0" borderId="9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1"/>
  <sheetViews>
    <sheetView tabSelected="1" view="pageBreakPreview" zoomScaleNormal="85" zoomScaleSheetLayoutView="100" workbookViewId="0">
      <selection activeCell="H36" sqref="H36"/>
    </sheetView>
  </sheetViews>
  <sheetFormatPr defaultRowHeight="13" x14ac:dyDescent="0.2"/>
  <cols>
    <col min="1" max="1" width="27.26953125" customWidth="1"/>
    <col min="2" max="2" width="13.08984375" customWidth="1"/>
    <col min="3" max="5" width="12.90625" customWidth="1"/>
    <col min="6" max="14" width="9.26953125" customWidth="1"/>
    <col min="15" max="15" width="22.453125" customWidth="1"/>
    <col min="16" max="16" width="42.36328125" style="2" customWidth="1"/>
    <col min="17" max="17" width="9.26953125" customWidth="1"/>
  </cols>
  <sheetData>
    <row r="1" spans="1:15" x14ac:dyDescent="0.2">
      <c r="A1" s="88" t="s">
        <v>126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2" customFormat="1" x14ac:dyDescent="0.2">
      <c r="A3" s="13" t="s">
        <v>0</v>
      </c>
      <c r="B3" s="13"/>
    </row>
    <row r="4" spans="1:15" s="2" customFormat="1" x14ac:dyDescent="0.2">
      <c r="A4" s="76" t="s">
        <v>1</v>
      </c>
      <c r="B4" s="77" t="s">
        <v>68</v>
      </c>
      <c r="C4" s="79" t="s">
        <v>69</v>
      </c>
      <c r="D4" s="80"/>
      <c r="E4" s="87"/>
      <c r="F4" s="89" t="s">
        <v>2</v>
      </c>
      <c r="G4" s="90"/>
      <c r="H4" s="90"/>
      <c r="I4" s="90"/>
      <c r="J4" s="90"/>
      <c r="K4" s="90"/>
      <c r="L4" s="90"/>
      <c r="M4" s="90"/>
      <c r="N4" s="90"/>
      <c r="O4" s="91"/>
    </row>
    <row r="5" spans="1:15" s="2" customFormat="1" x14ac:dyDescent="0.2">
      <c r="A5" s="76"/>
      <c r="B5" s="78"/>
      <c r="C5" s="17" t="s">
        <v>70</v>
      </c>
      <c r="D5" s="17" t="s">
        <v>88</v>
      </c>
      <c r="E5" s="17" t="s">
        <v>71</v>
      </c>
      <c r="F5" s="92"/>
      <c r="G5" s="93"/>
      <c r="H5" s="93"/>
      <c r="I5" s="93"/>
      <c r="J5" s="93"/>
      <c r="K5" s="93"/>
      <c r="L5" s="93"/>
      <c r="M5" s="93"/>
      <c r="N5" s="93"/>
      <c r="O5" s="94"/>
    </row>
    <row r="6" spans="1:15" s="2" customFormat="1" x14ac:dyDescent="0.2">
      <c r="A6" s="23" t="s">
        <v>6</v>
      </c>
      <c r="B6" s="24">
        <f>C6</f>
        <v>0</v>
      </c>
      <c r="C6" s="25">
        <f>SUM(C7:C10)</f>
        <v>0</v>
      </c>
      <c r="D6" s="33"/>
      <c r="E6" s="26"/>
      <c r="F6" s="84"/>
      <c r="G6" s="85"/>
      <c r="H6" s="85"/>
      <c r="I6" s="85"/>
      <c r="J6" s="85"/>
      <c r="K6" s="85"/>
      <c r="L6" s="85"/>
      <c r="M6" s="85"/>
      <c r="N6" s="85"/>
      <c r="O6" s="86"/>
    </row>
    <row r="7" spans="1:15" s="2" customFormat="1" x14ac:dyDescent="0.2">
      <c r="A7" s="15" t="s">
        <v>8</v>
      </c>
      <c r="B7" s="19">
        <f t="shared" ref="B7:B10" si="0">C7</f>
        <v>0</v>
      </c>
      <c r="C7" s="5"/>
      <c r="D7" s="12"/>
      <c r="E7" s="3"/>
      <c r="F7" s="84"/>
      <c r="G7" s="85"/>
      <c r="H7" s="85"/>
      <c r="I7" s="85"/>
      <c r="J7" s="85"/>
      <c r="K7" s="85"/>
      <c r="L7" s="85"/>
      <c r="M7" s="85"/>
      <c r="N7" s="85"/>
      <c r="O7" s="86"/>
    </row>
    <row r="8" spans="1:15" s="2" customFormat="1" x14ac:dyDescent="0.2">
      <c r="A8" s="15" t="s">
        <v>9</v>
      </c>
      <c r="B8" s="19">
        <f t="shared" si="0"/>
        <v>0</v>
      </c>
      <c r="C8" s="5"/>
      <c r="D8" s="12"/>
      <c r="E8" s="3"/>
      <c r="F8" s="84"/>
      <c r="G8" s="85"/>
      <c r="H8" s="85"/>
      <c r="I8" s="85"/>
      <c r="J8" s="85"/>
      <c r="K8" s="85"/>
      <c r="L8" s="85"/>
      <c r="M8" s="85"/>
      <c r="N8" s="85"/>
      <c r="O8" s="86"/>
    </row>
    <row r="9" spans="1:15" s="2" customFormat="1" x14ac:dyDescent="0.2">
      <c r="A9" s="15" t="s">
        <v>46</v>
      </c>
      <c r="B9" s="19">
        <f t="shared" si="0"/>
        <v>0</v>
      </c>
      <c r="C9" s="5"/>
      <c r="D9" s="12"/>
      <c r="E9" s="3"/>
      <c r="F9" s="84"/>
      <c r="G9" s="85"/>
      <c r="H9" s="85"/>
      <c r="I9" s="85"/>
      <c r="J9" s="85"/>
      <c r="K9" s="85"/>
      <c r="L9" s="85"/>
      <c r="M9" s="85"/>
      <c r="N9" s="85"/>
      <c r="O9" s="86"/>
    </row>
    <row r="10" spans="1:15" s="2" customFormat="1" x14ac:dyDescent="0.2">
      <c r="A10" s="15" t="s">
        <v>72</v>
      </c>
      <c r="B10" s="19">
        <f t="shared" si="0"/>
        <v>0</v>
      </c>
      <c r="C10" s="5"/>
      <c r="D10" s="12"/>
      <c r="E10" s="3"/>
      <c r="F10" s="84"/>
      <c r="G10" s="85"/>
      <c r="H10" s="85"/>
      <c r="I10" s="85"/>
      <c r="J10" s="85"/>
      <c r="K10" s="85"/>
      <c r="L10" s="85"/>
      <c r="M10" s="85"/>
      <c r="N10" s="85"/>
      <c r="O10" s="86"/>
    </row>
    <row r="11" spans="1:15" s="2" customFormat="1" x14ac:dyDescent="0.2">
      <c r="A11" s="23" t="s">
        <v>89</v>
      </c>
      <c r="B11" s="24">
        <f>D11</f>
        <v>0</v>
      </c>
      <c r="C11" s="12"/>
      <c r="D11" s="25">
        <f>SUM(D12:D13)</f>
        <v>0</v>
      </c>
      <c r="E11" s="3"/>
      <c r="F11" s="84"/>
      <c r="G11" s="85"/>
      <c r="H11" s="85"/>
      <c r="I11" s="85"/>
      <c r="J11" s="85"/>
      <c r="K11" s="85"/>
      <c r="L11" s="85"/>
      <c r="M11" s="85"/>
      <c r="N11" s="85"/>
      <c r="O11" s="86"/>
    </row>
    <row r="12" spans="1:15" s="2" customFormat="1" x14ac:dyDescent="0.2">
      <c r="A12" s="15" t="s">
        <v>90</v>
      </c>
      <c r="B12" s="19">
        <f>D12</f>
        <v>0</v>
      </c>
      <c r="C12" s="12"/>
      <c r="D12" s="5"/>
      <c r="E12" s="3"/>
      <c r="F12" s="84"/>
      <c r="G12" s="85"/>
      <c r="H12" s="85"/>
      <c r="I12" s="85"/>
      <c r="J12" s="85"/>
      <c r="K12" s="85"/>
      <c r="L12" s="85"/>
      <c r="M12" s="85"/>
      <c r="N12" s="85"/>
      <c r="O12" s="86"/>
    </row>
    <row r="13" spans="1:15" s="2" customFormat="1" x14ac:dyDescent="0.2">
      <c r="A13" s="15" t="s">
        <v>91</v>
      </c>
      <c r="B13" s="19">
        <f>D13</f>
        <v>0</v>
      </c>
      <c r="C13" s="12"/>
      <c r="D13" s="5"/>
      <c r="E13" s="3"/>
      <c r="F13" s="84"/>
      <c r="G13" s="85"/>
      <c r="H13" s="85"/>
      <c r="I13" s="85"/>
      <c r="J13" s="85"/>
      <c r="K13" s="85"/>
      <c r="L13" s="85"/>
      <c r="M13" s="85"/>
      <c r="N13" s="85"/>
      <c r="O13" s="86"/>
    </row>
    <row r="14" spans="1:15" s="2" customFormat="1" x14ac:dyDescent="0.2">
      <c r="A14" s="23" t="s">
        <v>92</v>
      </c>
      <c r="B14" s="24">
        <f>E14</f>
        <v>0</v>
      </c>
      <c r="C14" s="26"/>
      <c r="D14" s="26"/>
      <c r="E14" s="25">
        <f>SUM(E15:E20)</f>
        <v>0</v>
      </c>
      <c r="F14" s="84"/>
      <c r="G14" s="85"/>
      <c r="H14" s="85"/>
      <c r="I14" s="85"/>
      <c r="J14" s="85"/>
      <c r="K14" s="85"/>
      <c r="L14" s="85"/>
      <c r="M14" s="85"/>
      <c r="N14" s="85"/>
      <c r="O14" s="86"/>
    </row>
    <row r="15" spans="1:15" s="2" customFormat="1" x14ac:dyDescent="0.2">
      <c r="A15" s="15" t="s">
        <v>10</v>
      </c>
      <c r="B15" s="19">
        <f t="shared" ref="B15:B19" si="1">E15</f>
        <v>0</v>
      </c>
      <c r="C15" s="3"/>
      <c r="D15" s="3"/>
      <c r="E15" s="5"/>
      <c r="F15" s="84"/>
      <c r="G15" s="85"/>
      <c r="H15" s="85"/>
      <c r="I15" s="85"/>
      <c r="J15" s="85"/>
      <c r="K15" s="85"/>
      <c r="L15" s="85"/>
      <c r="M15" s="85"/>
      <c r="N15" s="85"/>
      <c r="O15" s="86"/>
    </row>
    <row r="16" spans="1:15" s="2" customFormat="1" x14ac:dyDescent="0.2">
      <c r="A16" s="15" t="s">
        <v>11</v>
      </c>
      <c r="B16" s="19">
        <f t="shared" si="1"/>
        <v>0</v>
      </c>
      <c r="C16" s="3"/>
      <c r="D16" s="3"/>
      <c r="E16" s="5"/>
      <c r="F16" s="84"/>
      <c r="G16" s="85"/>
      <c r="H16" s="85"/>
      <c r="I16" s="85"/>
      <c r="J16" s="85"/>
      <c r="K16" s="85"/>
      <c r="L16" s="85"/>
      <c r="M16" s="85"/>
      <c r="N16" s="85"/>
      <c r="O16" s="86"/>
    </row>
    <row r="17" spans="1:15" s="2" customFormat="1" x14ac:dyDescent="0.2">
      <c r="A17" s="15" t="s">
        <v>13</v>
      </c>
      <c r="B17" s="19">
        <f t="shared" si="1"/>
        <v>0</v>
      </c>
      <c r="C17" s="3"/>
      <c r="D17" s="3"/>
      <c r="E17" s="5"/>
      <c r="F17" s="84"/>
      <c r="G17" s="85"/>
      <c r="H17" s="85"/>
      <c r="I17" s="85"/>
      <c r="J17" s="85"/>
      <c r="K17" s="85"/>
      <c r="L17" s="85"/>
      <c r="M17" s="85"/>
      <c r="N17" s="85"/>
      <c r="O17" s="86"/>
    </row>
    <row r="18" spans="1:15" s="2" customFormat="1" x14ac:dyDescent="0.2">
      <c r="A18" s="15" t="s">
        <v>12</v>
      </c>
      <c r="B18" s="19">
        <f t="shared" si="1"/>
        <v>0</v>
      </c>
      <c r="C18" s="3"/>
      <c r="D18" s="3"/>
      <c r="E18" s="5"/>
      <c r="F18" s="84"/>
      <c r="G18" s="85"/>
      <c r="H18" s="85"/>
      <c r="I18" s="85"/>
      <c r="J18" s="85"/>
      <c r="K18" s="85"/>
      <c r="L18" s="85"/>
      <c r="M18" s="85"/>
      <c r="N18" s="85"/>
      <c r="O18" s="86"/>
    </row>
    <row r="19" spans="1:15" s="2" customFormat="1" x14ac:dyDescent="0.2">
      <c r="A19" s="15" t="s">
        <v>14</v>
      </c>
      <c r="B19" s="19">
        <f t="shared" si="1"/>
        <v>0</v>
      </c>
      <c r="C19" s="3"/>
      <c r="D19" s="3"/>
      <c r="E19" s="5"/>
      <c r="F19" s="84"/>
      <c r="G19" s="85"/>
      <c r="H19" s="85"/>
      <c r="I19" s="85"/>
      <c r="J19" s="85"/>
      <c r="K19" s="85"/>
      <c r="L19" s="85"/>
      <c r="M19" s="85"/>
      <c r="N19" s="85"/>
      <c r="O19" s="86"/>
    </row>
    <row r="20" spans="1:15" s="2" customFormat="1" ht="13.5" thickBot="1" x14ac:dyDescent="0.25">
      <c r="A20" s="8" t="s">
        <v>73</v>
      </c>
      <c r="B20" s="22">
        <f>E20</f>
        <v>0</v>
      </c>
      <c r="C20" s="10"/>
      <c r="D20" s="52"/>
      <c r="E20" s="9"/>
      <c r="F20" s="84"/>
      <c r="G20" s="85"/>
      <c r="H20" s="85"/>
      <c r="I20" s="85"/>
      <c r="J20" s="85"/>
      <c r="K20" s="85"/>
      <c r="L20" s="85"/>
      <c r="M20" s="85"/>
      <c r="N20" s="85"/>
      <c r="O20" s="86"/>
    </row>
    <row r="21" spans="1:15" s="2" customFormat="1" ht="13.5" thickBot="1" x14ac:dyDescent="0.25">
      <c r="A21" s="27" t="s">
        <v>3</v>
      </c>
      <c r="B21" s="28">
        <f>C21+D21+E21</f>
        <v>0</v>
      </c>
      <c r="C21" s="29">
        <f>C6</f>
        <v>0</v>
      </c>
      <c r="D21" s="50">
        <f>D11</f>
        <v>0</v>
      </c>
      <c r="E21" s="30">
        <f>E14</f>
        <v>0</v>
      </c>
      <c r="F21" s="70"/>
      <c r="G21" s="70"/>
      <c r="H21" s="70"/>
      <c r="I21" s="70"/>
      <c r="J21" s="70"/>
      <c r="K21" s="70"/>
      <c r="L21" s="70"/>
      <c r="M21" s="70"/>
      <c r="N21" s="70"/>
      <c r="O21" s="71"/>
    </row>
    <row r="22" spans="1:15" s="2" customFormat="1" ht="6" customHeight="1" x14ac:dyDescent="0.2"/>
    <row r="23" spans="1:15" s="2" customFormat="1" x14ac:dyDescent="0.2">
      <c r="A23" s="13" t="s">
        <v>4</v>
      </c>
      <c r="B23" s="13"/>
    </row>
    <row r="24" spans="1:15" s="2" customFormat="1" x14ac:dyDescent="0.2">
      <c r="A24" s="76" t="s">
        <v>5</v>
      </c>
      <c r="B24" s="77" t="s">
        <v>68</v>
      </c>
      <c r="C24" s="79" t="s">
        <v>69</v>
      </c>
      <c r="D24" s="80"/>
      <c r="E24" s="87"/>
      <c r="F24" s="76" t="s">
        <v>79</v>
      </c>
      <c r="G24" s="76"/>
      <c r="H24" s="76"/>
      <c r="I24" s="76"/>
      <c r="J24" s="76"/>
      <c r="K24" s="76"/>
      <c r="L24" s="76"/>
      <c r="M24" s="76"/>
      <c r="N24" s="76"/>
      <c r="O24" s="77" t="s">
        <v>2</v>
      </c>
    </row>
    <row r="25" spans="1:15" s="2" customFormat="1" x14ac:dyDescent="0.2">
      <c r="A25" s="76"/>
      <c r="B25" s="78"/>
      <c r="C25" s="17" t="s">
        <v>70</v>
      </c>
      <c r="D25" s="17" t="s">
        <v>88</v>
      </c>
      <c r="E25" s="17" t="s">
        <v>71</v>
      </c>
      <c r="F25" s="17" t="s">
        <v>23</v>
      </c>
      <c r="G25" s="17" t="s">
        <v>7</v>
      </c>
      <c r="H25" s="17" t="s">
        <v>24</v>
      </c>
      <c r="I25" s="17" t="s">
        <v>25</v>
      </c>
      <c r="J25" s="17" t="s">
        <v>26</v>
      </c>
      <c r="K25" s="17" t="s">
        <v>27</v>
      </c>
      <c r="L25" s="17" t="s">
        <v>28</v>
      </c>
      <c r="M25" s="17" t="s">
        <v>31</v>
      </c>
      <c r="N25" s="17"/>
      <c r="O25" s="78"/>
    </row>
    <row r="26" spans="1:15" s="2" customFormat="1" x14ac:dyDescent="0.2">
      <c r="A26" s="23" t="s">
        <v>58</v>
      </c>
      <c r="B26" s="31">
        <f>C26+D26+E26</f>
        <v>0</v>
      </c>
      <c r="C26" s="25">
        <f>SUM(C27:C30)</f>
        <v>0</v>
      </c>
      <c r="D26" s="25">
        <f>SUM(D27:D30)</f>
        <v>0</v>
      </c>
      <c r="E26" s="25">
        <f t="shared" ref="E26:N26" si="2">SUM(E27:E30)</f>
        <v>0</v>
      </c>
      <c r="F26" s="25">
        <f t="shared" si="2"/>
        <v>0</v>
      </c>
      <c r="G26" s="25">
        <f t="shared" si="2"/>
        <v>0</v>
      </c>
      <c r="H26" s="25">
        <f t="shared" si="2"/>
        <v>0</v>
      </c>
      <c r="I26" s="25">
        <f t="shared" si="2"/>
        <v>0</v>
      </c>
      <c r="J26" s="25">
        <f t="shared" si="2"/>
        <v>0</v>
      </c>
      <c r="K26" s="25">
        <f t="shared" si="2"/>
        <v>0</v>
      </c>
      <c r="L26" s="25">
        <f t="shared" si="2"/>
        <v>0</v>
      </c>
      <c r="M26" s="25">
        <f t="shared" si="2"/>
        <v>0</v>
      </c>
      <c r="N26" s="25">
        <f t="shared" si="2"/>
        <v>0</v>
      </c>
      <c r="O26" s="1"/>
    </row>
    <row r="27" spans="1:15" s="2" customFormat="1" x14ac:dyDescent="0.2">
      <c r="A27" s="15" t="s">
        <v>15</v>
      </c>
      <c r="B27" s="21">
        <f>C27+D27+E27</f>
        <v>0</v>
      </c>
      <c r="C27" s="4">
        <f>SUM(F27:N27)</f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s="2" customFormat="1" x14ac:dyDescent="0.2">
      <c r="A28" s="15" t="s">
        <v>32</v>
      </c>
      <c r="B28" s="21">
        <f t="shared" ref="B28:B30" si="3">C28+D28+E28</f>
        <v>0</v>
      </c>
      <c r="C28" s="4">
        <f>SUM(F28:N28)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s="2" customFormat="1" x14ac:dyDescent="0.2">
      <c r="A29" s="15" t="s">
        <v>29</v>
      </c>
      <c r="B29" s="21">
        <f t="shared" si="3"/>
        <v>0</v>
      </c>
      <c r="C29" s="4">
        <f>SUM(F29:N29)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s="2" customFormat="1" x14ac:dyDescent="0.2">
      <c r="A30" s="48" t="s">
        <v>116</v>
      </c>
      <c r="B30" s="21">
        <f t="shared" si="3"/>
        <v>0</v>
      </c>
      <c r="C30" s="4">
        <f>SUM(F30:N30)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s="2" customFormat="1" x14ac:dyDescent="0.2">
      <c r="A31" s="15"/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"/>
    </row>
    <row r="32" spans="1:15" s="2" customFormat="1" x14ac:dyDescent="0.2">
      <c r="A32" s="23" t="s">
        <v>57</v>
      </c>
      <c r="B32" s="31">
        <f>C32+D32+E32</f>
        <v>0</v>
      </c>
      <c r="C32" s="25">
        <f t="shared" ref="C32:N32" si="4">C33+C37+C41+C45+C48</f>
        <v>0</v>
      </c>
      <c r="D32" s="25">
        <f t="shared" si="4"/>
        <v>0</v>
      </c>
      <c r="E32" s="25">
        <f t="shared" si="4"/>
        <v>0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si="4"/>
        <v>0</v>
      </c>
      <c r="O32" s="1"/>
    </row>
    <row r="33" spans="1:15" s="2" customFormat="1" x14ac:dyDescent="0.2">
      <c r="A33" s="58" t="s">
        <v>117</v>
      </c>
      <c r="B33" s="31">
        <f>C33+D33+E33</f>
        <v>0</v>
      </c>
      <c r="C33" s="25">
        <f t="shared" ref="C33:C51" si="5">SUM(F33:N33)</f>
        <v>0</v>
      </c>
      <c r="D33" s="25">
        <f>SUM(D34:D36)</f>
        <v>0</v>
      </c>
      <c r="E33" s="25">
        <f>SUM(E34:E36)</f>
        <v>0</v>
      </c>
      <c r="F33" s="25">
        <f t="shared" ref="F33" si="6">SUM(F34:F36)</f>
        <v>0</v>
      </c>
      <c r="G33" s="25">
        <f>SUM(G34:G36)</f>
        <v>0</v>
      </c>
      <c r="H33" s="25">
        <f t="shared" ref="H33:N33" si="7">SUM(H34:H36)</f>
        <v>0</v>
      </c>
      <c r="I33" s="25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1"/>
    </row>
    <row r="34" spans="1:15" s="2" customFormat="1" x14ac:dyDescent="0.2">
      <c r="A34" s="59"/>
      <c r="B34" s="21">
        <f>C34+D34+E34</f>
        <v>0</v>
      </c>
      <c r="C34" s="4">
        <f t="shared" si="5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"/>
    </row>
    <row r="35" spans="1:15" s="2" customFormat="1" x14ac:dyDescent="0.2">
      <c r="A35" s="59"/>
      <c r="B35" s="21">
        <f t="shared" ref="B35:B51" si="8">C35+D35+E35</f>
        <v>0</v>
      </c>
      <c r="C35" s="4">
        <f t="shared" si="5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"/>
    </row>
    <row r="36" spans="1:15" s="2" customFormat="1" x14ac:dyDescent="0.2">
      <c r="A36" s="59"/>
      <c r="B36" s="21">
        <f t="shared" si="8"/>
        <v>0</v>
      </c>
      <c r="C36" s="4">
        <f t="shared" si="5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"/>
    </row>
    <row r="37" spans="1:15" s="2" customFormat="1" x14ac:dyDescent="0.2">
      <c r="A37" s="58" t="s">
        <v>118</v>
      </c>
      <c r="B37" s="31">
        <f t="shared" si="8"/>
        <v>0</v>
      </c>
      <c r="C37" s="25">
        <f t="shared" si="5"/>
        <v>0</v>
      </c>
      <c r="D37" s="25">
        <f>SUM(D38:D40)</f>
        <v>0</v>
      </c>
      <c r="E37" s="25">
        <f>SUM(E38:E40)</f>
        <v>0</v>
      </c>
      <c r="F37" s="25">
        <f t="shared" ref="F37" si="9">SUM(F38:F40)</f>
        <v>0</v>
      </c>
      <c r="G37" s="25">
        <f>SUM(G38:G40)</f>
        <v>0</v>
      </c>
      <c r="H37" s="25">
        <f t="shared" ref="H37:N37" si="10">SUM(H38:H40)</f>
        <v>0</v>
      </c>
      <c r="I37" s="25">
        <f t="shared" si="10"/>
        <v>0</v>
      </c>
      <c r="J37" s="25">
        <f t="shared" si="10"/>
        <v>0</v>
      </c>
      <c r="K37" s="25">
        <f t="shared" si="10"/>
        <v>0</v>
      </c>
      <c r="L37" s="25">
        <f t="shared" si="10"/>
        <v>0</v>
      </c>
      <c r="M37" s="25">
        <f t="shared" si="10"/>
        <v>0</v>
      </c>
      <c r="N37" s="25">
        <f t="shared" si="10"/>
        <v>0</v>
      </c>
      <c r="O37" s="1"/>
    </row>
    <row r="38" spans="1:15" s="2" customFormat="1" x14ac:dyDescent="0.2">
      <c r="A38" s="59"/>
      <c r="B38" s="21">
        <f t="shared" si="8"/>
        <v>0</v>
      </c>
      <c r="C38" s="4">
        <f t="shared" si="5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"/>
    </row>
    <row r="39" spans="1:15" s="2" customFormat="1" x14ac:dyDescent="0.2">
      <c r="A39" s="59"/>
      <c r="B39" s="21">
        <f t="shared" si="8"/>
        <v>0</v>
      </c>
      <c r="C39" s="4">
        <f t="shared" si="5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"/>
    </row>
    <row r="40" spans="1:15" s="2" customFormat="1" x14ac:dyDescent="0.2">
      <c r="A40" s="59"/>
      <c r="B40" s="21">
        <f t="shared" si="8"/>
        <v>0</v>
      </c>
      <c r="C40" s="4">
        <f t="shared" si="5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"/>
    </row>
    <row r="41" spans="1:15" s="2" customFormat="1" x14ac:dyDescent="0.2">
      <c r="A41" s="58" t="s">
        <v>119</v>
      </c>
      <c r="B41" s="31">
        <f t="shared" si="8"/>
        <v>0</v>
      </c>
      <c r="C41" s="25">
        <f t="shared" si="5"/>
        <v>0</v>
      </c>
      <c r="D41" s="25">
        <f>SUM(D42:D44)</f>
        <v>0</v>
      </c>
      <c r="E41" s="25">
        <f>SUM(E42:E44)</f>
        <v>0</v>
      </c>
      <c r="F41" s="25">
        <f t="shared" ref="F41" si="11">SUM(F42:F44)</f>
        <v>0</v>
      </c>
      <c r="G41" s="25">
        <f>SUM(G42:G44)</f>
        <v>0</v>
      </c>
      <c r="H41" s="25">
        <f t="shared" ref="H41:N41" si="12">SUM(H42:H44)</f>
        <v>0</v>
      </c>
      <c r="I41" s="25">
        <f t="shared" si="12"/>
        <v>0</v>
      </c>
      <c r="J41" s="25">
        <f t="shared" si="12"/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1"/>
    </row>
    <row r="42" spans="1:15" s="2" customFormat="1" x14ac:dyDescent="0.2">
      <c r="A42" s="59"/>
      <c r="B42" s="21">
        <f t="shared" si="8"/>
        <v>0</v>
      </c>
      <c r="C42" s="4">
        <f t="shared" si="5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"/>
    </row>
    <row r="43" spans="1:15" s="2" customFormat="1" x14ac:dyDescent="0.2">
      <c r="A43" s="59"/>
      <c r="B43" s="21">
        <f t="shared" si="8"/>
        <v>0</v>
      </c>
      <c r="C43" s="4">
        <f t="shared" si="5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"/>
    </row>
    <row r="44" spans="1:15" s="2" customFormat="1" x14ac:dyDescent="0.2">
      <c r="A44" s="59"/>
      <c r="B44" s="21">
        <f t="shared" si="8"/>
        <v>0</v>
      </c>
      <c r="C44" s="4">
        <f t="shared" si="5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"/>
    </row>
    <row r="45" spans="1:15" s="2" customFormat="1" x14ac:dyDescent="0.2">
      <c r="A45" s="58" t="s">
        <v>120</v>
      </c>
      <c r="B45" s="31">
        <f t="shared" si="8"/>
        <v>0</v>
      </c>
      <c r="C45" s="25">
        <f t="shared" si="5"/>
        <v>0</v>
      </c>
      <c r="D45" s="25">
        <f t="shared" ref="D45:N45" si="13">SUM(D46:D47)</f>
        <v>0</v>
      </c>
      <c r="E45" s="25">
        <f t="shared" si="13"/>
        <v>0</v>
      </c>
      <c r="F45" s="25">
        <f t="shared" si="13"/>
        <v>0</v>
      </c>
      <c r="G45" s="25">
        <f t="shared" si="13"/>
        <v>0</v>
      </c>
      <c r="H45" s="25">
        <f t="shared" si="13"/>
        <v>0</v>
      </c>
      <c r="I45" s="25">
        <f t="shared" si="13"/>
        <v>0</v>
      </c>
      <c r="J45" s="25">
        <f t="shared" si="13"/>
        <v>0</v>
      </c>
      <c r="K45" s="25">
        <f t="shared" si="13"/>
        <v>0</v>
      </c>
      <c r="L45" s="25">
        <f t="shared" si="13"/>
        <v>0</v>
      </c>
      <c r="M45" s="25">
        <f t="shared" si="13"/>
        <v>0</v>
      </c>
      <c r="N45" s="25">
        <f t="shared" si="13"/>
        <v>0</v>
      </c>
      <c r="O45" s="1"/>
    </row>
    <row r="46" spans="1:15" s="2" customFormat="1" x14ac:dyDescent="0.2">
      <c r="A46" s="59"/>
      <c r="B46" s="21">
        <f t="shared" si="8"/>
        <v>0</v>
      </c>
      <c r="C46" s="4">
        <f t="shared" si="5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1"/>
    </row>
    <row r="47" spans="1:15" s="2" customFormat="1" x14ac:dyDescent="0.2">
      <c r="A47" s="59"/>
      <c r="B47" s="21">
        <f t="shared" si="8"/>
        <v>0</v>
      </c>
      <c r="C47" s="4">
        <f t="shared" si="5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"/>
    </row>
    <row r="48" spans="1:15" s="2" customFormat="1" x14ac:dyDescent="0.2">
      <c r="A48" s="58" t="s">
        <v>121</v>
      </c>
      <c r="B48" s="31">
        <f t="shared" si="8"/>
        <v>0</v>
      </c>
      <c r="C48" s="25">
        <f t="shared" si="5"/>
        <v>0</v>
      </c>
      <c r="D48" s="25">
        <f>SUM(D49:D51)</f>
        <v>0</v>
      </c>
      <c r="E48" s="25">
        <f>SUM(E49:E51)</f>
        <v>0</v>
      </c>
      <c r="F48" s="25">
        <f t="shared" ref="F48" si="14">SUM(F49:F51)</f>
        <v>0</v>
      </c>
      <c r="G48" s="25">
        <f>SUM(G49:G51)</f>
        <v>0</v>
      </c>
      <c r="H48" s="25">
        <f t="shared" ref="H48:N48" si="15">SUM(H49:H51)</f>
        <v>0</v>
      </c>
      <c r="I48" s="25">
        <f t="shared" si="15"/>
        <v>0</v>
      </c>
      <c r="J48" s="25">
        <f t="shared" si="15"/>
        <v>0</v>
      </c>
      <c r="K48" s="25">
        <f t="shared" si="15"/>
        <v>0</v>
      </c>
      <c r="L48" s="25">
        <f t="shared" si="15"/>
        <v>0</v>
      </c>
      <c r="M48" s="25">
        <f t="shared" si="15"/>
        <v>0</v>
      </c>
      <c r="N48" s="25">
        <f t="shared" si="15"/>
        <v>0</v>
      </c>
      <c r="O48" s="1"/>
    </row>
    <row r="49" spans="1:15" s="2" customFormat="1" x14ac:dyDescent="0.2">
      <c r="A49" s="59"/>
      <c r="B49" s="21">
        <f t="shared" si="8"/>
        <v>0</v>
      </c>
      <c r="C49" s="4">
        <f t="shared" si="5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"/>
    </row>
    <row r="50" spans="1:15" s="2" customFormat="1" x14ac:dyDescent="0.2">
      <c r="A50" s="59"/>
      <c r="B50" s="21">
        <f t="shared" si="8"/>
        <v>0</v>
      </c>
      <c r="C50" s="4">
        <f t="shared" si="5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"/>
    </row>
    <row r="51" spans="1:15" s="2" customFormat="1" x14ac:dyDescent="0.2">
      <c r="A51" s="59"/>
      <c r="B51" s="21">
        <f t="shared" si="8"/>
        <v>0</v>
      </c>
      <c r="C51" s="4">
        <f t="shared" si="5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"/>
    </row>
    <row r="52" spans="1:15" s="2" customFormat="1" x14ac:dyDescent="0.2">
      <c r="A52" s="48"/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"/>
    </row>
    <row r="53" spans="1:15" s="2" customFormat="1" x14ac:dyDescent="0.2">
      <c r="A53" s="58" t="s">
        <v>56</v>
      </c>
      <c r="B53" s="31">
        <f>E53</f>
        <v>0</v>
      </c>
      <c r="C53" s="32"/>
      <c r="D53" s="32"/>
      <c r="E53" s="25">
        <f>SUM(E54:E55)</f>
        <v>0</v>
      </c>
      <c r="F53" s="81"/>
      <c r="G53" s="82"/>
      <c r="H53" s="82"/>
      <c r="I53" s="82"/>
      <c r="J53" s="82"/>
      <c r="K53" s="82"/>
      <c r="L53" s="82"/>
      <c r="M53" s="82"/>
      <c r="N53" s="82"/>
      <c r="O53" s="83"/>
    </row>
    <row r="54" spans="1:15" s="2" customFormat="1" x14ac:dyDescent="0.2">
      <c r="A54" s="48" t="s">
        <v>122</v>
      </c>
      <c r="B54" s="21">
        <f>E54</f>
        <v>0</v>
      </c>
      <c r="C54" s="12"/>
      <c r="D54" s="12"/>
      <c r="E54" s="5"/>
      <c r="F54" s="69"/>
      <c r="G54" s="70"/>
      <c r="H54" s="70"/>
      <c r="I54" s="70"/>
      <c r="J54" s="70"/>
      <c r="K54" s="70"/>
      <c r="L54" s="70"/>
      <c r="M54" s="70"/>
      <c r="N54" s="70"/>
      <c r="O54" s="71"/>
    </row>
    <row r="55" spans="1:15" s="2" customFormat="1" x14ac:dyDescent="0.2">
      <c r="A55" s="48" t="s">
        <v>118</v>
      </c>
      <c r="B55" s="21">
        <f>E55</f>
        <v>0</v>
      </c>
      <c r="C55" s="12"/>
      <c r="D55" s="12"/>
      <c r="E55" s="5"/>
      <c r="F55" s="69"/>
      <c r="G55" s="70"/>
      <c r="H55" s="70"/>
      <c r="I55" s="70"/>
      <c r="J55" s="70"/>
      <c r="K55" s="70"/>
      <c r="L55" s="70"/>
      <c r="M55" s="70"/>
      <c r="N55" s="70"/>
      <c r="O55" s="71"/>
    </row>
    <row r="56" spans="1:15" s="2" customFormat="1" x14ac:dyDescent="0.2">
      <c r="A56" s="48"/>
      <c r="B56" s="15"/>
      <c r="C56" s="12"/>
      <c r="D56" s="12"/>
      <c r="E56" s="18"/>
      <c r="F56" s="69"/>
      <c r="G56" s="70"/>
      <c r="H56" s="70"/>
      <c r="I56" s="70"/>
      <c r="J56" s="70"/>
      <c r="K56" s="70"/>
      <c r="L56" s="70"/>
      <c r="M56" s="70"/>
      <c r="N56" s="70"/>
      <c r="O56" s="71"/>
    </row>
    <row r="57" spans="1:15" s="2" customFormat="1" x14ac:dyDescent="0.2">
      <c r="A57" s="58" t="s">
        <v>59</v>
      </c>
      <c r="B57" s="31">
        <f t="shared" ref="B57:B59" si="16">C57+E57</f>
        <v>0</v>
      </c>
      <c r="C57" s="25">
        <f>SUM(C58:C59)</f>
        <v>0</v>
      </c>
      <c r="D57" s="32"/>
      <c r="E57" s="33"/>
      <c r="F57" s="81"/>
      <c r="G57" s="82"/>
      <c r="H57" s="82"/>
      <c r="I57" s="82"/>
      <c r="J57" s="82"/>
      <c r="K57" s="82"/>
      <c r="L57" s="82"/>
      <c r="M57" s="82"/>
      <c r="N57" s="82"/>
      <c r="O57" s="83"/>
    </row>
    <row r="58" spans="1:15" s="2" customFormat="1" x14ac:dyDescent="0.2">
      <c r="A58" s="48" t="s">
        <v>123</v>
      </c>
      <c r="B58" s="21">
        <f t="shared" si="16"/>
        <v>0</v>
      </c>
      <c r="C58" s="5"/>
      <c r="D58" s="12"/>
      <c r="E58" s="12"/>
      <c r="F58" s="69"/>
      <c r="G58" s="70"/>
      <c r="H58" s="70"/>
      <c r="I58" s="70"/>
      <c r="J58" s="70"/>
      <c r="K58" s="70"/>
      <c r="L58" s="70"/>
      <c r="M58" s="70"/>
      <c r="N58" s="70"/>
      <c r="O58" s="71"/>
    </row>
    <row r="59" spans="1:15" s="2" customFormat="1" x14ac:dyDescent="0.2">
      <c r="A59" s="48" t="s">
        <v>118</v>
      </c>
      <c r="B59" s="21">
        <f t="shared" si="16"/>
        <v>0</v>
      </c>
      <c r="C59" s="5"/>
      <c r="D59" s="12"/>
      <c r="E59" s="12"/>
      <c r="F59" s="69"/>
      <c r="G59" s="70"/>
      <c r="H59" s="70"/>
      <c r="I59" s="70"/>
      <c r="J59" s="70"/>
      <c r="K59" s="70"/>
      <c r="L59" s="70"/>
      <c r="M59" s="70"/>
      <c r="N59" s="70"/>
      <c r="O59" s="71"/>
    </row>
    <row r="60" spans="1:15" s="2" customFormat="1" x14ac:dyDescent="0.2">
      <c r="A60" s="48"/>
      <c r="B60" s="15"/>
      <c r="C60" s="18"/>
      <c r="D60" s="12"/>
      <c r="E60" s="12"/>
      <c r="F60" s="69"/>
      <c r="G60" s="70"/>
      <c r="H60" s="70"/>
      <c r="I60" s="70"/>
      <c r="J60" s="70"/>
      <c r="K60" s="70"/>
      <c r="L60" s="70"/>
      <c r="M60" s="70"/>
      <c r="N60" s="70"/>
      <c r="O60" s="71"/>
    </row>
    <row r="61" spans="1:15" s="2" customFormat="1" x14ac:dyDescent="0.2">
      <c r="A61" s="58" t="s">
        <v>110</v>
      </c>
      <c r="B61" s="31">
        <f t="shared" ref="B61:B62" si="17">C61+E61</f>
        <v>0</v>
      </c>
      <c r="C61" s="25">
        <f>SUM(C62)</f>
        <v>0</v>
      </c>
      <c r="D61" s="25">
        <f>SUM(D62)</f>
        <v>0</v>
      </c>
      <c r="E61" s="25">
        <f>SUM(E62)</f>
        <v>0</v>
      </c>
      <c r="F61" s="72"/>
      <c r="G61" s="73"/>
      <c r="H61" s="73"/>
      <c r="I61" s="73"/>
      <c r="J61" s="73"/>
      <c r="K61" s="73"/>
      <c r="L61" s="73"/>
      <c r="M61" s="73"/>
      <c r="N61" s="73"/>
      <c r="O61" s="74"/>
    </row>
    <row r="62" spans="1:15" s="2" customFormat="1" x14ac:dyDescent="0.2">
      <c r="A62" s="59" t="s">
        <v>111</v>
      </c>
      <c r="B62" s="21">
        <f t="shared" si="17"/>
        <v>0</v>
      </c>
      <c r="C62" s="18">
        <f>C21-C26-C32-C57</f>
        <v>0</v>
      </c>
      <c r="D62" s="18">
        <f>D21-D26-D32</f>
        <v>0</v>
      </c>
      <c r="E62" s="18">
        <f>E21-E26-E32-E53</f>
        <v>0</v>
      </c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15" s="2" customFormat="1" ht="13.5" thickBot="1" x14ac:dyDescent="0.25">
      <c r="A63" s="14"/>
      <c r="B63" s="20"/>
      <c r="C63" s="11"/>
      <c r="D63" s="11"/>
      <c r="E63" s="11"/>
      <c r="F63" s="72"/>
      <c r="G63" s="73"/>
      <c r="H63" s="73"/>
      <c r="I63" s="73"/>
      <c r="J63" s="73"/>
      <c r="K63" s="73"/>
      <c r="L63" s="73"/>
      <c r="M63" s="73"/>
      <c r="N63" s="73"/>
      <c r="O63" s="74"/>
    </row>
    <row r="64" spans="1:15" s="2" customFormat="1" ht="13.5" thickBot="1" x14ac:dyDescent="0.25">
      <c r="A64" s="27" t="s">
        <v>55</v>
      </c>
      <c r="B64" s="46">
        <f>C64+D64+E64</f>
        <v>0</v>
      </c>
      <c r="C64" s="29">
        <f>C26+C32+C57+C61</f>
        <v>0</v>
      </c>
      <c r="D64" s="29">
        <f>D26+D32+D57+D61</f>
        <v>0</v>
      </c>
      <c r="E64" s="34">
        <f>E26+E32+E53+E61</f>
        <v>0</v>
      </c>
      <c r="F64" s="35">
        <f>F26+F32</f>
        <v>0</v>
      </c>
      <c r="G64" s="36">
        <f t="shared" ref="G64:N64" si="18">G26+G32</f>
        <v>0</v>
      </c>
      <c r="H64" s="36">
        <f t="shared" si="18"/>
        <v>0</v>
      </c>
      <c r="I64" s="36">
        <f t="shared" si="18"/>
        <v>0</v>
      </c>
      <c r="J64" s="36">
        <f t="shared" si="18"/>
        <v>0</v>
      </c>
      <c r="K64" s="36">
        <f t="shared" si="18"/>
        <v>0</v>
      </c>
      <c r="L64" s="36">
        <f t="shared" si="18"/>
        <v>0</v>
      </c>
      <c r="M64" s="36">
        <f t="shared" si="18"/>
        <v>0</v>
      </c>
      <c r="N64" s="36">
        <f t="shared" si="18"/>
        <v>0</v>
      </c>
      <c r="O64" s="18"/>
    </row>
    <row r="65" spans="1:15" s="2" customFormat="1" ht="4.5" customHeight="1" x14ac:dyDescent="0.2">
      <c r="A65"/>
      <c r="B65"/>
      <c r="C65" s="6"/>
      <c r="D65" s="6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s="2" customFormat="1" x14ac:dyDescent="0.2">
      <c r="A66" s="13" t="s">
        <v>74</v>
      </c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x14ac:dyDescent="0.2">
      <c r="A67" s="76" t="s">
        <v>75</v>
      </c>
      <c r="B67" s="77" t="s">
        <v>68</v>
      </c>
      <c r="C67" s="79" t="s">
        <v>69</v>
      </c>
      <c r="D67" s="80"/>
      <c r="E67" s="76" t="s">
        <v>2</v>
      </c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1:15" x14ac:dyDescent="0.2">
      <c r="A68" s="76"/>
      <c r="B68" s="78"/>
      <c r="C68" s="17" t="s">
        <v>76</v>
      </c>
      <c r="D68" s="49" t="s">
        <v>77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1:15" x14ac:dyDescent="0.2">
      <c r="A69" s="37" t="s">
        <v>124</v>
      </c>
      <c r="B69" s="38">
        <f>C69+D69</f>
        <v>0</v>
      </c>
      <c r="C69" s="43">
        <v>0</v>
      </c>
      <c r="D69" s="5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</row>
    <row r="70" spans="1:15" x14ac:dyDescent="0.2">
      <c r="A70" s="37" t="s">
        <v>125</v>
      </c>
      <c r="B70" s="38">
        <f>C70+D70</f>
        <v>0</v>
      </c>
      <c r="C70" s="43">
        <v>0</v>
      </c>
      <c r="D70" s="5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</row>
    <row r="71" spans="1:15" ht="13.5" thickBot="1" x14ac:dyDescent="0.25">
      <c r="A71" s="39"/>
      <c r="B71" s="40"/>
      <c r="C71" s="40"/>
      <c r="D71" s="56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</row>
    <row r="72" spans="1:15" ht="13.5" thickBot="1" x14ac:dyDescent="0.25">
      <c r="A72" s="41" t="s">
        <v>55</v>
      </c>
      <c r="B72" s="42">
        <f>SUM(B69:B71)</f>
        <v>0</v>
      </c>
      <c r="C72" s="42">
        <f>SUM(C69:C71)</f>
        <v>0</v>
      </c>
      <c r="D72" s="51">
        <f>SUM(D69:D71)</f>
        <v>0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</row>
    <row r="73" spans="1:15" ht="3.75" customHeight="1" x14ac:dyDescent="0.2"/>
    <row r="74" spans="1:15" ht="13.5" customHeight="1" x14ac:dyDescent="0.2"/>
    <row r="75" spans="1:15" ht="13.5" customHeight="1" x14ac:dyDescent="0.2">
      <c r="A75" s="66" t="s">
        <v>93</v>
      </c>
      <c r="B75" s="67"/>
      <c r="C75" s="67"/>
      <c r="D75" s="68"/>
      <c r="E75" s="54" t="s">
        <v>100</v>
      </c>
    </row>
    <row r="76" spans="1:15" ht="13.5" customHeight="1" x14ac:dyDescent="0.2">
      <c r="A76" s="62" t="s">
        <v>94</v>
      </c>
      <c r="B76" s="63"/>
      <c r="C76" s="63"/>
      <c r="D76" s="64"/>
      <c r="E76" s="54" t="s">
        <v>99</v>
      </c>
    </row>
    <row r="77" spans="1:15" ht="13.5" customHeight="1" x14ac:dyDescent="0.2">
      <c r="A77" s="62" t="s">
        <v>95</v>
      </c>
      <c r="B77" s="63"/>
      <c r="C77" s="63"/>
      <c r="D77" s="64"/>
      <c r="E77" s="54" t="s">
        <v>99</v>
      </c>
    </row>
    <row r="78" spans="1:15" ht="13.5" customHeight="1" x14ac:dyDescent="0.2">
      <c r="A78" s="62" t="s">
        <v>96</v>
      </c>
      <c r="B78" s="63"/>
      <c r="C78" s="63"/>
      <c r="D78" s="64"/>
      <c r="E78" s="54" t="s">
        <v>99</v>
      </c>
    </row>
    <row r="79" spans="1:15" ht="13.5" customHeight="1" x14ac:dyDescent="0.2">
      <c r="A79" s="62" t="s">
        <v>97</v>
      </c>
      <c r="B79" s="63"/>
      <c r="C79" s="63"/>
      <c r="D79" s="64"/>
      <c r="E79" s="54" t="s">
        <v>99</v>
      </c>
    </row>
    <row r="80" spans="1:15" ht="13.5" customHeight="1" x14ac:dyDescent="0.2">
      <c r="A80" t="s">
        <v>98</v>
      </c>
    </row>
    <row r="81" spans="1:1" x14ac:dyDescent="0.2">
      <c r="A81" s="53" t="s">
        <v>101</v>
      </c>
    </row>
  </sheetData>
  <mergeCells count="50">
    <mergeCell ref="F6:O6"/>
    <mergeCell ref="A1:O1"/>
    <mergeCell ref="A4:A5"/>
    <mergeCell ref="B4:B5"/>
    <mergeCell ref="C4:E4"/>
    <mergeCell ref="F4:O5"/>
    <mergeCell ref="F18:O18"/>
    <mergeCell ref="F7:O7"/>
    <mergeCell ref="F8:O8"/>
    <mergeCell ref="F9:O9"/>
    <mergeCell ref="F10:O10"/>
    <mergeCell ref="F11:O11"/>
    <mergeCell ref="F12:O12"/>
    <mergeCell ref="F13:O13"/>
    <mergeCell ref="F14:O14"/>
    <mergeCell ref="F15:O15"/>
    <mergeCell ref="F16:O16"/>
    <mergeCell ref="F17:O17"/>
    <mergeCell ref="F19:O19"/>
    <mergeCell ref="F20:O20"/>
    <mergeCell ref="F21:O21"/>
    <mergeCell ref="A24:A25"/>
    <mergeCell ref="B24:B25"/>
    <mergeCell ref="C24:E24"/>
    <mergeCell ref="F24:N24"/>
    <mergeCell ref="O24:O25"/>
    <mergeCell ref="A67:A68"/>
    <mergeCell ref="B67:B68"/>
    <mergeCell ref="C67:D67"/>
    <mergeCell ref="E67:O68"/>
    <mergeCell ref="F53:O53"/>
    <mergeCell ref="F54:O54"/>
    <mergeCell ref="F55:O55"/>
    <mergeCell ref="F56:O56"/>
    <mergeCell ref="F57:O57"/>
    <mergeCell ref="F58:O58"/>
    <mergeCell ref="F59:O59"/>
    <mergeCell ref="F60:O60"/>
    <mergeCell ref="F61:O61"/>
    <mergeCell ref="F62:O62"/>
    <mergeCell ref="F63:O63"/>
    <mergeCell ref="A77:D77"/>
    <mergeCell ref="A78:D78"/>
    <mergeCell ref="A79:D79"/>
    <mergeCell ref="E69:O69"/>
    <mergeCell ref="E70:O70"/>
    <mergeCell ref="E71:O71"/>
    <mergeCell ref="E72:O72"/>
    <mergeCell ref="A75:D75"/>
    <mergeCell ref="A76:D76"/>
  </mergeCells>
  <phoneticPr fontId="2"/>
  <pageMargins left="0.55118110236220474" right="0.11811023622047245" top="0.31496062992125984" bottom="0.27559055118110237" header="0.11811023622047245" footer="0.11811023622047245"/>
  <pageSetup paperSize="8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81"/>
  <sheetViews>
    <sheetView view="pageBreakPreview" zoomScaleNormal="85" zoomScaleSheetLayoutView="100" workbookViewId="0">
      <selection activeCell="D2" sqref="D2"/>
    </sheetView>
  </sheetViews>
  <sheetFormatPr defaultRowHeight="13" x14ac:dyDescent="0.2"/>
  <cols>
    <col min="1" max="1" width="27.26953125" customWidth="1"/>
    <col min="2" max="2" width="13.08984375" customWidth="1"/>
    <col min="3" max="5" width="12.90625" customWidth="1"/>
    <col min="6" max="14" width="9.26953125" customWidth="1"/>
    <col min="15" max="15" width="22.453125" customWidth="1"/>
    <col min="16" max="16" width="42.36328125" style="2" customWidth="1"/>
    <col min="17" max="17" width="9.26953125" customWidth="1"/>
  </cols>
  <sheetData>
    <row r="1" spans="1:15" x14ac:dyDescent="0.2">
      <c r="A1" s="88" t="s">
        <v>127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2" customFormat="1" x14ac:dyDescent="0.2">
      <c r="A3" s="13" t="s">
        <v>0</v>
      </c>
      <c r="B3" s="13"/>
    </row>
    <row r="4" spans="1:15" s="2" customFormat="1" x14ac:dyDescent="0.2">
      <c r="A4" s="76" t="s">
        <v>1</v>
      </c>
      <c r="B4" s="77" t="s">
        <v>68</v>
      </c>
      <c r="C4" s="79" t="s">
        <v>69</v>
      </c>
      <c r="D4" s="80"/>
      <c r="E4" s="87"/>
      <c r="F4" s="89" t="s">
        <v>2</v>
      </c>
      <c r="G4" s="90"/>
      <c r="H4" s="90"/>
      <c r="I4" s="90"/>
      <c r="J4" s="90"/>
      <c r="K4" s="90"/>
      <c r="L4" s="90"/>
      <c r="M4" s="90"/>
      <c r="N4" s="90"/>
      <c r="O4" s="91"/>
    </row>
    <row r="5" spans="1:15" s="2" customFormat="1" x14ac:dyDescent="0.2">
      <c r="A5" s="76"/>
      <c r="B5" s="78"/>
      <c r="C5" s="17" t="s">
        <v>70</v>
      </c>
      <c r="D5" s="17" t="s">
        <v>88</v>
      </c>
      <c r="E5" s="17" t="s">
        <v>71</v>
      </c>
      <c r="F5" s="92"/>
      <c r="G5" s="93"/>
      <c r="H5" s="93"/>
      <c r="I5" s="93"/>
      <c r="J5" s="93"/>
      <c r="K5" s="93"/>
      <c r="L5" s="93"/>
      <c r="M5" s="93"/>
      <c r="N5" s="93"/>
      <c r="O5" s="94"/>
    </row>
    <row r="6" spans="1:15" s="2" customFormat="1" x14ac:dyDescent="0.2">
      <c r="A6" s="23" t="s">
        <v>6</v>
      </c>
      <c r="B6" s="24">
        <f>C6</f>
        <v>0</v>
      </c>
      <c r="C6" s="25">
        <f>SUM(C7:C10)</f>
        <v>0</v>
      </c>
      <c r="D6" s="33"/>
      <c r="E6" s="26"/>
      <c r="F6" s="84"/>
      <c r="G6" s="85"/>
      <c r="H6" s="85"/>
      <c r="I6" s="85"/>
      <c r="J6" s="85"/>
      <c r="K6" s="85"/>
      <c r="L6" s="85"/>
      <c r="M6" s="85"/>
      <c r="N6" s="85"/>
      <c r="O6" s="86"/>
    </row>
    <row r="7" spans="1:15" s="2" customFormat="1" x14ac:dyDescent="0.2">
      <c r="A7" s="15" t="s">
        <v>8</v>
      </c>
      <c r="B7" s="19">
        <f t="shared" ref="B7:B10" si="0">C7</f>
        <v>0</v>
      </c>
      <c r="C7" s="44"/>
      <c r="D7" s="12"/>
      <c r="E7" s="3"/>
      <c r="F7" s="84"/>
      <c r="G7" s="85"/>
      <c r="H7" s="85"/>
      <c r="I7" s="85"/>
      <c r="J7" s="85"/>
      <c r="K7" s="85"/>
      <c r="L7" s="85"/>
      <c r="M7" s="85"/>
      <c r="N7" s="85"/>
      <c r="O7" s="86"/>
    </row>
    <row r="8" spans="1:15" s="2" customFormat="1" x14ac:dyDescent="0.2">
      <c r="A8" s="15" t="s">
        <v>9</v>
      </c>
      <c r="B8" s="19">
        <f t="shared" si="0"/>
        <v>0</v>
      </c>
      <c r="C8" s="44"/>
      <c r="D8" s="12"/>
      <c r="E8" s="3"/>
      <c r="F8" s="84"/>
      <c r="G8" s="85"/>
      <c r="H8" s="85"/>
      <c r="I8" s="85"/>
      <c r="J8" s="85"/>
      <c r="K8" s="85"/>
      <c r="L8" s="85"/>
      <c r="M8" s="85"/>
      <c r="N8" s="85"/>
      <c r="O8" s="86"/>
    </row>
    <row r="9" spans="1:15" s="2" customFormat="1" x14ac:dyDescent="0.2">
      <c r="A9" s="15" t="s">
        <v>46</v>
      </c>
      <c r="B9" s="19">
        <f t="shared" si="0"/>
        <v>0</v>
      </c>
      <c r="C9" s="44"/>
      <c r="D9" s="12"/>
      <c r="E9" s="3"/>
      <c r="F9" s="84"/>
      <c r="G9" s="85"/>
      <c r="H9" s="85"/>
      <c r="I9" s="85"/>
      <c r="J9" s="85"/>
      <c r="K9" s="85"/>
      <c r="L9" s="85"/>
      <c r="M9" s="85"/>
      <c r="N9" s="85"/>
      <c r="O9" s="86"/>
    </row>
    <row r="10" spans="1:15" s="2" customFormat="1" x14ac:dyDescent="0.2">
      <c r="A10" s="15" t="s">
        <v>72</v>
      </c>
      <c r="B10" s="19">
        <f t="shared" si="0"/>
        <v>0</v>
      </c>
      <c r="C10" s="44"/>
      <c r="D10" s="12"/>
      <c r="E10" s="3"/>
      <c r="F10" s="84"/>
      <c r="G10" s="85"/>
      <c r="H10" s="85"/>
      <c r="I10" s="85"/>
      <c r="J10" s="85"/>
      <c r="K10" s="85"/>
      <c r="L10" s="85"/>
      <c r="M10" s="85"/>
      <c r="N10" s="85"/>
      <c r="O10" s="86"/>
    </row>
    <row r="11" spans="1:15" s="2" customFormat="1" x14ac:dyDescent="0.2">
      <c r="A11" s="23" t="s">
        <v>89</v>
      </c>
      <c r="B11" s="24">
        <f>D11</f>
        <v>0</v>
      </c>
      <c r="C11" s="12"/>
      <c r="D11" s="25">
        <f>SUM(D12:D13)</f>
        <v>0</v>
      </c>
      <c r="E11" s="3"/>
      <c r="F11" s="84"/>
      <c r="G11" s="85"/>
      <c r="H11" s="85"/>
      <c r="I11" s="85"/>
      <c r="J11" s="85"/>
      <c r="K11" s="85"/>
      <c r="L11" s="85"/>
      <c r="M11" s="85"/>
      <c r="N11" s="85"/>
      <c r="O11" s="86"/>
    </row>
    <row r="12" spans="1:15" s="2" customFormat="1" x14ac:dyDescent="0.2">
      <c r="A12" s="15" t="s">
        <v>90</v>
      </c>
      <c r="B12" s="19">
        <f>D12</f>
        <v>0</v>
      </c>
      <c r="C12" s="12"/>
      <c r="D12" s="44"/>
      <c r="E12" s="3"/>
      <c r="F12" s="84"/>
      <c r="G12" s="85"/>
      <c r="H12" s="85"/>
      <c r="I12" s="85"/>
      <c r="J12" s="85"/>
      <c r="K12" s="85"/>
      <c r="L12" s="85"/>
      <c r="M12" s="85"/>
      <c r="N12" s="85"/>
      <c r="O12" s="86"/>
    </row>
    <row r="13" spans="1:15" s="2" customFormat="1" x14ac:dyDescent="0.2">
      <c r="A13" s="15" t="s">
        <v>91</v>
      </c>
      <c r="B13" s="19">
        <f>D13</f>
        <v>0</v>
      </c>
      <c r="C13" s="12"/>
      <c r="D13" s="44"/>
      <c r="E13" s="3"/>
      <c r="F13" s="84"/>
      <c r="G13" s="85"/>
      <c r="H13" s="85"/>
      <c r="I13" s="85"/>
      <c r="J13" s="85"/>
      <c r="K13" s="85"/>
      <c r="L13" s="85"/>
      <c r="M13" s="85"/>
      <c r="N13" s="85"/>
      <c r="O13" s="86"/>
    </row>
    <row r="14" spans="1:15" s="2" customFormat="1" x14ac:dyDescent="0.2">
      <c r="A14" s="23" t="s">
        <v>92</v>
      </c>
      <c r="B14" s="24">
        <f>E14</f>
        <v>0</v>
      </c>
      <c r="C14" s="26"/>
      <c r="D14" s="26"/>
      <c r="E14" s="25">
        <f>SUM(E15:E20)</f>
        <v>0</v>
      </c>
      <c r="F14" s="84"/>
      <c r="G14" s="85"/>
      <c r="H14" s="85"/>
      <c r="I14" s="85"/>
      <c r="J14" s="85"/>
      <c r="K14" s="85"/>
      <c r="L14" s="85"/>
      <c r="M14" s="85"/>
      <c r="N14" s="85"/>
      <c r="O14" s="86"/>
    </row>
    <row r="15" spans="1:15" s="2" customFormat="1" x14ac:dyDescent="0.2">
      <c r="A15" s="15" t="s">
        <v>10</v>
      </c>
      <c r="B15" s="19">
        <f t="shared" ref="B15:B19" si="1">E15</f>
        <v>0</v>
      </c>
      <c r="C15" s="3"/>
      <c r="D15" s="3"/>
      <c r="E15" s="44"/>
      <c r="F15" s="84"/>
      <c r="G15" s="85"/>
      <c r="H15" s="85"/>
      <c r="I15" s="85"/>
      <c r="J15" s="85"/>
      <c r="K15" s="85"/>
      <c r="L15" s="85"/>
      <c r="M15" s="85"/>
      <c r="N15" s="85"/>
      <c r="O15" s="86"/>
    </row>
    <row r="16" spans="1:15" s="2" customFormat="1" x14ac:dyDescent="0.2">
      <c r="A16" s="15" t="s">
        <v>11</v>
      </c>
      <c r="B16" s="19">
        <f t="shared" si="1"/>
        <v>0</v>
      </c>
      <c r="C16" s="3"/>
      <c r="D16" s="3"/>
      <c r="E16" s="44"/>
      <c r="F16" s="84"/>
      <c r="G16" s="85"/>
      <c r="H16" s="85"/>
      <c r="I16" s="85"/>
      <c r="J16" s="85"/>
      <c r="K16" s="85"/>
      <c r="L16" s="85"/>
      <c r="M16" s="85"/>
      <c r="N16" s="85"/>
      <c r="O16" s="86"/>
    </row>
    <row r="17" spans="1:15" s="2" customFormat="1" x14ac:dyDescent="0.2">
      <c r="A17" s="15" t="s">
        <v>13</v>
      </c>
      <c r="B17" s="19">
        <f t="shared" si="1"/>
        <v>0</v>
      </c>
      <c r="C17" s="3"/>
      <c r="D17" s="3"/>
      <c r="E17" s="44"/>
      <c r="F17" s="84"/>
      <c r="G17" s="85"/>
      <c r="H17" s="85"/>
      <c r="I17" s="85"/>
      <c r="J17" s="85"/>
      <c r="K17" s="85"/>
      <c r="L17" s="85"/>
      <c r="M17" s="85"/>
      <c r="N17" s="85"/>
      <c r="O17" s="86"/>
    </row>
    <row r="18" spans="1:15" s="2" customFormat="1" x14ac:dyDescent="0.2">
      <c r="A18" s="15" t="s">
        <v>12</v>
      </c>
      <c r="B18" s="19">
        <f t="shared" si="1"/>
        <v>0</v>
      </c>
      <c r="C18" s="3"/>
      <c r="D18" s="3"/>
      <c r="E18" s="44"/>
      <c r="F18" s="84"/>
      <c r="G18" s="85"/>
      <c r="H18" s="85"/>
      <c r="I18" s="85"/>
      <c r="J18" s="85"/>
      <c r="K18" s="85"/>
      <c r="L18" s="85"/>
      <c r="M18" s="85"/>
      <c r="N18" s="85"/>
      <c r="O18" s="86"/>
    </row>
    <row r="19" spans="1:15" s="2" customFormat="1" x14ac:dyDescent="0.2">
      <c r="A19" s="15" t="s">
        <v>14</v>
      </c>
      <c r="B19" s="19">
        <f t="shared" si="1"/>
        <v>0</v>
      </c>
      <c r="C19" s="3"/>
      <c r="D19" s="3"/>
      <c r="E19" s="44"/>
      <c r="F19" s="84"/>
      <c r="G19" s="85"/>
      <c r="H19" s="85"/>
      <c r="I19" s="85"/>
      <c r="J19" s="85"/>
      <c r="K19" s="85"/>
      <c r="L19" s="85"/>
      <c r="M19" s="85"/>
      <c r="N19" s="85"/>
      <c r="O19" s="86"/>
    </row>
    <row r="20" spans="1:15" s="2" customFormat="1" ht="13.5" thickBot="1" x14ac:dyDescent="0.25">
      <c r="A20" s="8" t="s">
        <v>73</v>
      </c>
      <c r="B20" s="22">
        <f>E20</f>
        <v>0</v>
      </c>
      <c r="C20" s="10"/>
      <c r="D20" s="52"/>
      <c r="E20" s="45"/>
      <c r="F20" s="84"/>
      <c r="G20" s="85"/>
      <c r="H20" s="85"/>
      <c r="I20" s="85"/>
      <c r="J20" s="85"/>
      <c r="K20" s="85"/>
      <c r="L20" s="85"/>
      <c r="M20" s="85"/>
      <c r="N20" s="85"/>
      <c r="O20" s="86"/>
    </row>
    <row r="21" spans="1:15" s="2" customFormat="1" ht="13.5" thickBot="1" x14ac:dyDescent="0.25">
      <c r="A21" s="27" t="s">
        <v>3</v>
      </c>
      <c r="B21" s="28">
        <f>C21+D21+E21</f>
        <v>0</v>
      </c>
      <c r="C21" s="29">
        <f>C6</f>
        <v>0</v>
      </c>
      <c r="D21" s="50">
        <f>D11</f>
        <v>0</v>
      </c>
      <c r="E21" s="30">
        <f>E14</f>
        <v>0</v>
      </c>
      <c r="F21" s="70"/>
      <c r="G21" s="70"/>
      <c r="H21" s="70"/>
      <c r="I21" s="70"/>
      <c r="J21" s="70"/>
      <c r="K21" s="70"/>
      <c r="L21" s="70"/>
      <c r="M21" s="70"/>
      <c r="N21" s="70"/>
      <c r="O21" s="71"/>
    </row>
    <row r="22" spans="1:15" s="2" customFormat="1" ht="6" customHeight="1" x14ac:dyDescent="0.2"/>
    <row r="23" spans="1:15" s="2" customFormat="1" x14ac:dyDescent="0.2">
      <c r="A23" s="13" t="s">
        <v>4</v>
      </c>
      <c r="B23" s="13"/>
    </row>
    <row r="24" spans="1:15" s="2" customFormat="1" x14ac:dyDescent="0.2">
      <c r="A24" s="76" t="s">
        <v>5</v>
      </c>
      <c r="B24" s="77" t="s">
        <v>68</v>
      </c>
      <c r="C24" s="79" t="s">
        <v>69</v>
      </c>
      <c r="D24" s="80"/>
      <c r="E24" s="87"/>
      <c r="F24" s="76" t="s">
        <v>79</v>
      </c>
      <c r="G24" s="76"/>
      <c r="H24" s="76"/>
      <c r="I24" s="76"/>
      <c r="J24" s="76"/>
      <c r="K24" s="76"/>
      <c r="L24" s="76"/>
      <c r="M24" s="76"/>
      <c r="N24" s="76"/>
      <c r="O24" s="77" t="s">
        <v>2</v>
      </c>
    </row>
    <row r="25" spans="1:15" s="2" customFormat="1" x14ac:dyDescent="0.2">
      <c r="A25" s="76"/>
      <c r="B25" s="78"/>
      <c r="C25" s="17" t="s">
        <v>70</v>
      </c>
      <c r="D25" s="17" t="s">
        <v>88</v>
      </c>
      <c r="E25" s="17" t="s">
        <v>71</v>
      </c>
      <c r="F25" s="17" t="s">
        <v>23</v>
      </c>
      <c r="G25" s="17" t="s">
        <v>7</v>
      </c>
      <c r="H25" s="17" t="s">
        <v>24</v>
      </c>
      <c r="I25" s="17" t="s">
        <v>25</v>
      </c>
      <c r="J25" s="17" t="s">
        <v>26</v>
      </c>
      <c r="K25" s="17" t="s">
        <v>27</v>
      </c>
      <c r="L25" s="17" t="s">
        <v>28</v>
      </c>
      <c r="M25" s="17" t="s">
        <v>31</v>
      </c>
      <c r="N25" s="17"/>
      <c r="O25" s="78"/>
    </row>
    <row r="26" spans="1:15" s="2" customFormat="1" x14ac:dyDescent="0.2">
      <c r="A26" s="58" t="s">
        <v>58</v>
      </c>
      <c r="B26" s="31">
        <f>C26+D26+E26</f>
        <v>0</v>
      </c>
      <c r="C26" s="25">
        <f>SUM(C27:C30)</f>
        <v>0</v>
      </c>
      <c r="D26" s="25">
        <f>SUM(D27:D30)</f>
        <v>0</v>
      </c>
      <c r="E26" s="25">
        <f t="shared" ref="E26:N26" si="2">SUM(E27:E30)</f>
        <v>0</v>
      </c>
      <c r="F26" s="25">
        <f t="shared" si="2"/>
        <v>0</v>
      </c>
      <c r="G26" s="25">
        <f t="shared" si="2"/>
        <v>0</v>
      </c>
      <c r="H26" s="25">
        <f t="shared" si="2"/>
        <v>0</v>
      </c>
      <c r="I26" s="25">
        <f t="shared" si="2"/>
        <v>0</v>
      </c>
      <c r="J26" s="25">
        <f t="shared" si="2"/>
        <v>0</v>
      </c>
      <c r="K26" s="25">
        <f t="shared" si="2"/>
        <v>0</v>
      </c>
      <c r="L26" s="25">
        <f t="shared" si="2"/>
        <v>0</v>
      </c>
      <c r="M26" s="25">
        <f t="shared" si="2"/>
        <v>0</v>
      </c>
      <c r="N26" s="25">
        <f t="shared" si="2"/>
        <v>0</v>
      </c>
      <c r="O26" s="1"/>
    </row>
    <row r="27" spans="1:15" s="2" customFormat="1" x14ac:dyDescent="0.2">
      <c r="A27" s="48" t="s">
        <v>15</v>
      </c>
      <c r="B27" s="21">
        <f>C27+D27+E27</f>
        <v>0</v>
      </c>
      <c r="C27" s="4">
        <f>SUM(F27:N27)</f>
        <v>0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"/>
    </row>
    <row r="28" spans="1:15" s="2" customFormat="1" x14ac:dyDescent="0.2">
      <c r="A28" s="48" t="s">
        <v>32</v>
      </c>
      <c r="B28" s="21">
        <f t="shared" ref="B28:B30" si="3">C28+D28+E28</f>
        <v>0</v>
      </c>
      <c r="C28" s="4">
        <f>SUM(F28:N28)</f>
        <v>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"/>
    </row>
    <row r="29" spans="1:15" s="2" customFormat="1" x14ac:dyDescent="0.2">
      <c r="A29" s="48" t="s">
        <v>29</v>
      </c>
      <c r="B29" s="21">
        <f t="shared" si="3"/>
        <v>0</v>
      </c>
      <c r="C29" s="4">
        <f>SUM(F29:N29)</f>
        <v>0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1"/>
    </row>
    <row r="30" spans="1:15" s="2" customFormat="1" x14ac:dyDescent="0.2">
      <c r="A30" s="48" t="s">
        <v>120</v>
      </c>
      <c r="B30" s="21">
        <f t="shared" si="3"/>
        <v>0</v>
      </c>
      <c r="C30" s="4">
        <f>SUM(F30:N30)</f>
        <v>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"/>
    </row>
    <row r="31" spans="1:15" s="2" customFormat="1" x14ac:dyDescent="0.2">
      <c r="A31" s="48"/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"/>
    </row>
    <row r="32" spans="1:15" s="2" customFormat="1" x14ac:dyDescent="0.2">
      <c r="A32" s="58" t="s">
        <v>57</v>
      </c>
      <c r="B32" s="31">
        <f>C32+D32+E32</f>
        <v>0</v>
      </c>
      <c r="C32" s="25">
        <f t="shared" ref="C32:N32" si="4">C33+C37+C41+C45+C48</f>
        <v>0</v>
      </c>
      <c r="D32" s="25">
        <f t="shared" si="4"/>
        <v>0</v>
      </c>
      <c r="E32" s="25">
        <f t="shared" si="4"/>
        <v>0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si="4"/>
        <v>0</v>
      </c>
      <c r="O32" s="1"/>
    </row>
    <row r="33" spans="1:15" s="2" customFormat="1" x14ac:dyDescent="0.2">
      <c r="A33" s="58" t="s">
        <v>123</v>
      </c>
      <c r="B33" s="31">
        <f>C33+D33+E33</f>
        <v>0</v>
      </c>
      <c r="C33" s="25">
        <f t="shared" ref="C33:C51" si="5">SUM(F33:N33)</f>
        <v>0</v>
      </c>
      <c r="D33" s="25">
        <f>SUM(D34:D36)</f>
        <v>0</v>
      </c>
      <c r="E33" s="25">
        <f>SUM(E34:E36)</f>
        <v>0</v>
      </c>
      <c r="F33" s="25">
        <f t="shared" ref="F33" si="6">SUM(F34:F36)</f>
        <v>0</v>
      </c>
      <c r="G33" s="25">
        <f>SUM(G34:G36)</f>
        <v>0</v>
      </c>
      <c r="H33" s="25">
        <f t="shared" ref="H33:N33" si="7">SUM(H34:H36)</f>
        <v>0</v>
      </c>
      <c r="I33" s="25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1"/>
    </row>
    <row r="34" spans="1:15" s="2" customFormat="1" x14ac:dyDescent="0.2">
      <c r="A34" s="59"/>
      <c r="B34" s="21">
        <f>C34+D34+E34</f>
        <v>0</v>
      </c>
      <c r="C34" s="4">
        <f t="shared" si="5"/>
        <v>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</row>
    <row r="35" spans="1:15" s="2" customFormat="1" x14ac:dyDescent="0.2">
      <c r="A35" s="59"/>
      <c r="B35" s="21">
        <f t="shared" ref="B35:B51" si="8">C35+D35+E35</f>
        <v>0</v>
      </c>
      <c r="C35" s="4">
        <f t="shared" si="5"/>
        <v>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1"/>
    </row>
    <row r="36" spans="1:15" s="2" customFormat="1" x14ac:dyDescent="0.2">
      <c r="A36" s="59"/>
      <c r="B36" s="21">
        <f t="shared" si="8"/>
        <v>0</v>
      </c>
      <c r="C36" s="4">
        <f t="shared" si="5"/>
        <v>0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"/>
    </row>
    <row r="37" spans="1:15" s="2" customFormat="1" x14ac:dyDescent="0.2">
      <c r="A37" s="58" t="s">
        <v>118</v>
      </c>
      <c r="B37" s="31">
        <f t="shared" si="8"/>
        <v>0</v>
      </c>
      <c r="C37" s="25">
        <f t="shared" si="5"/>
        <v>0</v>
      </c>
      <c r="D37" s="25">
        <f>SUM(D38:D40)</f>
        <v>0</v>
      </c>
      <c r="E37" s="25">
        <f>SUM(E38:E40)</f>
        <v>0</v>
      </c>
      <c r="F37" s="25">
        <f t="shared" ref="F37" si="9">SUM(F38:F40)</f>
        <v>0</v>
      </c>
      <c r="G37" s="25">
        <f>SUM(G38:G40)</f>
        <v>0</v>
      </c>
      <c r="H37" s="25">
        <f t="shared" ref="H37:N37" si="10">SUM(H38:H40)</f>
        <v>0</v>
      </c>
      <c r="I37" s="25">
        <f t="shared" si="10"/>
        <v>0</v>
      </c>
      <c r="J37" s="25">
        <f t="shared" si="10"/>
        <v>0</v>
      </c>
      <c r="K37" s="25">
        <f t="shared" si="10"/>
        <v>0</v>
      </c>
      <c r="L37" s="25">
        <f t="shared" si="10"/>
        <v>0</v>
      </c>
      <c r="M37" s="25">
        <f t="shared" si="10"/>
        <v>0</v>
      </c>
      <c r="N37" s="25">
        <f t="shared" si="10"/>
        <v>0</v>
      </c>
      <c r="O37" s="1"/>
    </row>
    <row r="38" spans="1:15" s="2" customFormat="1" x14ac:dyDescent="0.2">
      <c r="A38" s="59"/>
      <c r="B38" s="21">
        <f t="shared" si="8"/>
        <v>0</v>
      </c>
      <c r="C38" s="4">
        <f t="shared" si="5"/>
        <v>0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"/>
    </row>
    <row r="39" spans="1:15" s="2" customFormat="1" x14ac:dyDescent="0.2">
      <c r="A39" s="59"/>
      <c r="B39" s="21">
        <f t="shared" si="8"/>
        <v>0</v>
      </c>
      <c r="C39" s="4">
        <f t="shared" si="5"/>
        <v>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"/>
    </row>
    <row r="40" spans="1:15" s="2" customFormat="1" x14ac:dyDescent="0.2">
      <c r="A40" s="59"/>
      <c r="B40" s="21">
        <f t="shared" si="8"/>
        <v>0</v>
      </c>
      <c r="C40" s="4">
        <f t="shared" si="5"/>
        <v>0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"/>
    </row>
    <row r="41" spans="1:15" s="2" customFormat="1" x14ac:dyDescent="0.2">
      <c r="A41" s="58" t="s">
        <v>119</v>
      </c>
      <c r="B41" s="31">
        <f t="shared" si="8"/>
        <v>0</v>
      </c>
      <c r="C41" s="25">
        <f t="shared" si="5"/>
        <v>0</v>
      </c>
      <c r="D41" s="25">
        <f>SUM(D42:D44)</f>
        <v>0</v>
      </c>
      <c r="E41" s="25">
        <f>SUM(E42:E44)</f>
        <v>0</v>
      </c>
      <c r="F41" s="25">
        <f t="shared" ref="F41" si="11">SUM(F42:F44)</f>
        <v>0</v>
      </c>
      <c r="G41" s="25">
        <f>SUM(G42:G44)</f>
        <v>0</v>
      </c>
      <c r="H41" s="25">
        <f t="shared" ref="H41:N41" si="12">SUM(H42:H44)</f>
        <v>0</v>
      </c>
      <c r="I41" s="25">
        <f t="shared" si="12"/>
        <v>0</v>
      </c>
      <c r="J41" s="25">
        <f t="shared" si="12"/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1"/>
    </row>
    <row r="42" spans="1:15" s="2" customFormat="1" x14ac:dyDescent="0.2">
      <c r="A42" s="59"/>
      <c r="B42" s="21">
        <f t="shared" si="8"/>
        <v>0</v>
      </c>
      <c r="C42" s="4">
        <f t="shared" si="5"/>
        <v>0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1"/>
    </row>
    <row r="43" spans="1:15" s="2" customFormat="1" x14ac:dyDescent="0.2">
      <c r="A43" s="59"/>
      <c r="B43" s="21">
        <f t="shared" si="8"/>
        <v>0</v>
      </c>
      <c r="C43" s="4">
        <f t="shared" si="5"/>
        <v>0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1"/>
    </row>
    <row r="44" spans="1:15" s="2" customFormat="1" x14ac:dyDescent="0.2">
      <c r="A44" s="59"/>
      <c r="B44" s="21">
        <f t="shared" si="8"/>
        <v>0</v>
      </c>
      <c r="C44" s="4">
        <f t="shared" si="5"/>
        <v>0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1"/>
    </row>
    <row r="45" spans="1:15" s="2" customFormat="1" x14ac:dyDescent="0.2">
      <c r="A45" s="58" t="s">
        <v>120</v>
      </c>
      <c r="B45" s="31">
        <f t="shared" si="8"/>
        <v>0</v>
      </c>
      <c r="C45" s="25">
        <f t="shared" si="5"/>
        <v>0</v>
      </c>
      <c r="D45" s="25">
        <f t="shared" ref="D45:N45" si="13">SUM(D46:D47)</f>
        <v>0</v>
      </c>
      <c r="E45" s="25">
        <f t="shared" si="13"/>
        <v>0</v>
      </c>
      <c r="F45" s="25">
        <f t="shared" si="13"/>
        <v>0</v>
      </c>
      <c r="G45" s="25">
        <f t="shared" si="13"/>
        <v>0</v>
      </c>
      <c r="H45" s="25">
        <f t="shared" si="13"/>
        <v>0</v>
      </c>
      <c r="I45" s="25">
        <f t="shared" si="13"/>
        <v>0</v>
      </c>
      <c r="J45" s="25">
        <f t="shared" si="13"/>
        <v>0</v>
      </c>
      <c r="K45" s="25">
        <f t="shared" si="13"/>
        <v>0</v>
      </c>
      <c r="L45" s="25">
        <f t="shared" si="13"/>
        <v>0</v>
      </c>
      <c r="M45" s="25">
        <f t="shared" si="13"/>
        <v>0</v>
      </c>
      <c r="N45" s="25">
        <f t="shared" si="13"/>
        <v>0</v>
      </c>
      <c r="O45" s="1"/>
    </row>
    <row r="46" spans="1:15" s="2" customFormat="1" x14ac:dyDescent="0.2">
      <c r="A46" s="59"/>
      <c r="B46" s="21">
        <f t="shared" si="8"/>
        <v>0</v>
      </c>
      <c r="C46" s="4">
        <f t="shared" si="5"/>
        <v>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1"/>
    </row>
    <row r="47" spans="1:15" s="2" customFormat="1" x14ac:dyDescent="0.2">
      <c r="A47" s="59"/>
      <c r="B47" s="21">
        <f t="shared" si="8"/>
        <v>0</v>
      </c>
      <c r="C47" s="4">
        <f t="shared" si="5"/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1"/>
    </row>
    <row r="48" spans="1:15" s="2" customFormat="1" x14ac:dyDescent="0.2">
      <c r="A48" s="58" t="s">
        <v>121</v>
      </c>
      <c r="B48" s="31">
        <f t="shared" si="8"/>
        <v>0</v>
      </c>
      <c r="C48" s="25">
        <f t="shared" si="5"/>
        <v>0</v>
      </c>
      <c r="D48" s="25">
        <f>SUM(D49:D51)</f>
        <v>0</v>
      </c>
      <c r="E48" s="25">
        <f>SUM(E49:E51)</f>
        <v>0</v>
      </c>
      <c r="F48" s="25">
        <f t="shared" ref="F48" si="14">SUM(F49:F51)</f>
        <v>0</v>
      </c>
      <c r="G48" s="25">
        <f>SUM(G49:G51)</f>
        <v>0</v>
      </c>
      <c r="H48" s="25">
        <f t="shared" ref="H48:N48" si="15">SUM(H49:H51)</f>
        <v>0</v>
      </c>
      <c r="I48" s="25">
        <f t="shared" si="15"/>
        <v>0</v>
      </c>
      <c r="J48" s="25">
        <f t="shared" si="15"/>
        <v>0</v>
      </c>
      <c r="K48" s="25">
        <f t="shared" si="15"/>
        <v>0</v>
      </c>
      <c r="L48" s="25">
        <f t="shared" si="15"/>
        <v>0</v>
      </c>
      <c r="M48" s="25">
        <f t="shared" si="15"/>
        <v>0</v>
      </c>
      <c r="N48" s="25">
        <f t="shared" si="15"/>
        <v>0</v>
      </c>
      <c r="O48" s="1"/>
    </row>
    <row r="49" spans="1:15" s="2" customFormat="1" x14ac:dyDescent="0.2">
      <c r="A49" s="59"/>
      <c r="B49" s="21">
        <f t="shared" si="8"/>
        <v>0</v>
      </c>
      <c r="C49" s="4">
        <f t="shared" si="5"/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1"/>
    </row>
    <row r="50" spans="1:15" s="2" customFormat="1" x14ac:dyDescent="0.2">
      <c r="A50" s="59"/>
      <c r="B50" s="21">
        <f t="shared" si="8"/>
        <v>0</v>
      </c>
      <c r="C50" s="4">
        <f t="shared" si="5"/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1"/>
    </row>
    <row r="51" spans="1:15" s="2" customFormat="1" x14ac:dyDescent="0.2">
      <c r="A51" s="59"/>
      <c r="B51" s="21">
        <f t="shared" si="8"/>
        <v>0</v>
      </c>
      <c r="C51" s="4">
        <f t="shared" si="5"/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1"/>
    </row>
    <row r="52" spans="1:15" s="2" customFormat="1" x14ac:dyDescent="0.2">
      <c r="A52" s="48"/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"/>
    </row>
    <row r="53" spans="1:15" s="2" customFormat="1" x14ac:dyDescent="0.2">
      <c r="A53" s="58" t="s">
        <v>56</v>
      </c>
      <c r="B53" s="31">
        <f>E53</f>
        <v>0</v>
      </c>
      <c r="C53" s="32"/>
      <c r="D53" s="32"/>
      <c r="E53" s="25">
        <f>SUM(E54:E55)</f>
        <v>0</v>
      </c>
      <c r="F53" s="81"/>
      <c r="G53" s="82"/>
      <c r="H53" s="82"/>
      <c r="I53" s="82"/>
      <c r="J53" s="82"/>
      <c r="K53" s="82"/>
      <c r="L53" s="82"/>
      <c r="M53" s="82"/>
      <c r="N53" s="82"/>
      <c r="O53" s="83"/>
    </row>
    <row r="54" spans="1:15" s="2" customFormat="1" x14ac:dyDescent="0.2">
      <c r="A54" s="48" t="s">
        <v>122</v>
      </c>
      <c r="B54" s="21">
        <f>E54</f>
        <v>0</v>
      </c>
      <c r="C54" s="12"/>
      <c r="D54" s="12"/>
      <c r="E54" s="44"/>
      <c r="F54" s="69"/>
      <c r="G54" s="70"/>
      <c r="H54" s="70"/>
      <c r="I54" s="70"/>
      <c r="J54" s="70"/>
      <c r="K54" s="70"/>
      <c r="L54" s="70"/>
      <c r="M54" s="70"/>
      <c r="N54" s="70"/>
      <c r="O54" s="71"/>
    </row>
    <row r="55" spans="1:15" s="2" customFormat="1" x14ac:dyDescent="0.2">
      <c r="A55" s="48" t="s">
        <v>118</v>
      </c>
      <c r="B55" s="21">
        <f>E55</f>
        <v>0</v>
      </c>
      <c r="C55" s="12"/>
      <c r="D55" s="12"/>
      <c r="E55" s="44"/>
      <c r="F55" s="69"/>
      <c r="G55" s="70"/>
      <c r="H55" s="70"/>
      <c r="I55" s="70"/>
      <c r="J55" s="70"/>
      <c r="K55" s="70"/>
      <c r="L55" s="70"/>
      <c r="M55" s="70"/>
      <c r="N55" s="70"/>
      <c r="O55" s="71"/>
    </row>
    <row r="56" spans="1:15" s="2" customFormat="1" x14ac:dyDescent="0.2">
      <c r="A56" s="48"/>
      <c r="B56" s="15"/>
      <c r="C56" s="12"/>
      <c r="D56" s="12"/>
      <c r="E56" s="18"/>
      <c r="F56" s="69"/>
      <c r="G56" s="70"/>
      <c r="H56" s="70"/>
      <c r="I56" s="70"/>
      <c r="J56" s="70"/>
      <c r="K56" s="70"/>
      <c r="L56" s="70"/>
      <c r="M56" s="70"/>
      <c r="N56" s="70"/>
      <c r="O56" s="71"/>
    </row>
    <row r="57" spans="1:15" s="2" customFormat="1" x14ac:dyDescent="0.2">
      <c r="A57" s="58" t="s">
        <v>59</v>
      </c>
      <c r="B57" s="31">
        <f t="shared" ref="B57:B59" si="16">C57+E57</f>
        <v>0</v>
      </c>
      <c r="C57" s="25">
        <f>SUM(C58:C59)</f>
        <v>0</v>
      </c>
      <c r="D57" s="32"/>
      <c r="E57" s="33"/>
      <c r="F57" s="81"/>
      <c r="G57" s="82"/>
      <c r="H57" s="82"/>
      <c r="I57" s="82"/>
      <c r="J57" s="82"/>
      <c r="K57" s="82"/>
      <c r="L57" s="82"/>
      <c r="M57" s="82"/>
      <c r="N57" s="82"/>
      <c r="O57" s="83"/>
    </row>
    <row r="58" spans="1:15" s="2" customFormat="1" x14ac:dyDescent="0.2">
      <c r="A58" s="48" t="s">
        <v>123</v>
      </c>
      <c r="B58" s="21">
        <f t="shared" si="16"/>
        <v>0</v>
      </c>
      <c r="C58" s="44"/>
      <c r="D58" s="12"/>
      <c r="E58" s="12"/>
      <c r="F58" s="69"/>
      <c r="G58" s="70"/>
      <c r="H58" s="70"/>
      <c r="I58" s="70"/>
      <c r="J58" s="70"/>
      <c r="K58" s="70"/>
      <c r="L58" s="70"/>
      <c r="M58" s="70"/>
      <c r="N58" s="70"/>
      <c r="O58" s="71"/>
    </row>
    <row r="59" spans="1:15" s="2" customFormat="1" x14ac:dyDescent="0.2">
      <c r="A59" s="48" t="s">
        <v>118</v>
      </c>
      <c r="B59" s="21">
        <f t="shared" si="16"/>
        <v>0</v>
      </c>
      <c r="C59" s="44"/>
      <c r="D59" s="12"/>
      <c r="E59" s="12"/>
      <c r="F59" s="69"/>
      <c r="G59" s="70"/>
      <c r="H59" s="70"/>
      <c r="I59" s="70"/>
      <c r="J59" s="70"/>
      <c r="K59" s="70"/>
      <c r="L59" s="70"/>
      <c r="M59" s="70"/>
      <c r="N59" s="70"/>
      <c r="O59" s="71"/>
    </row>
    <row r="60" spans="1:15" s="2" customFormat="1" x14ac:dyDescent="0.2">
      <c r="A60" s="48"/>
      <c r="B60" s="15"/>
      <c r="C60" s="18"/>
      <c r="D60" s="12"/>
      <c r="E60" s="12"/>
      <c r="F60" s="69"/>
      <c r="G60" s="70"/>
      <c r="H60" s="70"/>
      <c r="I60" s="70"/>
      <c r="J60" s="70"/>
      <c r="K60" s="70"/>
      <c r="L60" s="70"/>
      <c r="M60" s="70"/>
      <c r="N60" s="70"/>
      <c r="O60" s="71"/>
    </row>
    <row r="61" spans="1:15" s="2" customFormat="1" x14ac:dyDescent="0.2">
      <c r="A61" s="58" t="s">
        <v>80</v>
      </c>
      <c r="B61" s="31">
        <f t="shared" ref="B61:B62" si="17">C61+E61</f>
        <v>0</v>
      </c>
      <c r="C61" s="25">
        <f>SUM(C62)</f>
        <v>0</v>
      </c>
      <c r="D61" s="25">
        <f>SUM(D62)</f>
        <v>0</v>
      </c>
      <c r="E61" s="25">
        <f>SUM(E62)</f>
        <v>0</v>
      </c>
      <c r="F61" s="72"/>
      <c r="G61" s="73"/>
      <c r="H61" s="73"/>
      <c r="I61" s="73"/>
      <c r="J61" s="73"/>
      <c r="K61" s="73"/>
      <c r="L61" s="73"/>
      <c r="M61" s="73"/>
      <c r="N61" s="73"/>
      <c r="O61" s="74"/>
    </row>
    <row r="62" spans="1:15" s="2" customFormat="1" x14ac:dyDescent="0.2">
      <c r="A62" s="59" t="s">
        <v>86</v>
      </c>
      <c r="B62" s="21">
        <f t="shared" si="17"/>
        <v>0</v>
      </c>
      <c r="C62" s="18">
        <f>C21-C26-C32-C57</f>
        <v>0</v>
      </c>
      <c r="D62" s="18">
        <f>D21-D26-D32</f>
        <v>0</v>
      </c>
      <c r="E62" s="18">
        <f>E21-E26-E32-E53</f>
        <v>0</v>
      </c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15" s="2" customFormat="1" ht="13.5" thickBot="1" x14ac:dyDescent="0.25">
      <c r="A63" s="60"/>
      <c r="B63" s="20"/>
      <c r="C63" s="11"/>
      <c r="D63" s="11"/>
      <c r="E63" s="11"/>
      <c r="F63" s="72"/>
      <c r="G63" s="73"/>
      <c r="H63" s="73"/>
      <c r="I63" s="73"/>
      <c r="J63" s="73"/>
      <c r="K63" s="73"/>
      <c r="L63" s="73"/>
      <c r="M63" s="73"/>
      <c r="N63" s="73"/>
      <c r="O63" s="74"/>
    </row>
    <row r="64" spans="1:15" s="2" customFormat="1" ht="13.5" thickBot="1" x14ac:dyDescent="0.25">
      <c r="A64" s="27" t="s">
        <v>55</v>
      </c>
      <c r="B64" s="46">
        <f>C64+D64+E64</f>
        <v>0</v>
      </c>
      <c r="C64" s="29">
        <f>C26+C32+C57+C61</f>
        <v>0</v>
      </c>
      <c r="D64" s="29">
        <f>D26+D32+D57+D61</f>
        <v>0</v>
      </c>
      <c r="E64" s="34">
        <f>E26+E32+E53+E61</f>
        <v>0</v>
      </c>
      <c r="F64" s="35">
        <f>F26+F32</f>
        <v>0</v>
      </c>
      <c r="G64" s="36">
        <f t="shared" ref="G64:N64" si="18">G26+G32</f>
        <v>0</v>
      </c>
      <c r="H64" s="36">
        <f t="shared" si="18"/>
        <v>0</v>
      </c>
      <c r="I64" s="36">
        <f t="shared" si="18"/>
        <v>0</v>
      </c>
      <c r="J64" s="36">
        <f t="shared" si="18"/>
        <v>0</v>
      </c>
      <c r="K64" s="36">
        <f t="shared" si="18"/>
        <v>0</v>
      </c>
      <c r="L64" s="36">
        <f t="shared" si="18"/>
        <v>0</v>
      </c>
      <c r="M64" s="36">
        <f t="shared" si="18"/>
        <v>0</v>
      </c>
      <c r="N64" s="36">
        <f t="shared" si="18"/>
        <v>0</v>
      </c>
      <c r="O64" s="18"/>
    </row>
    <row r="65" spans="1:15" s="2" customFormat="1" ht="4.5" customHeight="1" x14ac:dyDescent="0.2">
      <c r="A65"/>
      <c r="B65"/>
      <c r="C65" s="6"/>
      <c r="D65" s="6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s="2" customFormat="1" x14ac:dyDescent="0.2">
      <c r="A66" s="13" t="s">
        <v>74</v>
      </c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x14ac:dyDescent="0.2">
      <c r="A67" s="76" t="s">
        <v>75</v>
      </c>
      <c r="B67" s="77" t="s">
        <v>68</v>
      </c>
      <c r="C67" s="79" t="s">
        <v>69</v>
      </c>
      <c r="D67" s="80"/>
      <c r="E67" s="76" t="s">
        <v>2</v>
      </c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1:15" x14ac:dyDescent="0.2">
      <c r="A68" s="76"/>
      <c r="B68" s="78"/>
      <c r="C68" s="17" t="s">
        <v>76</v>
      </c>
      <c r="D68" s="49" t="s">
        <v>77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1:15" x14ac:dyDescent="0.2">
      <c r="A69" s="37" t="s">
        <v>124</v>
      </c>
      <c r="B69" s="38">
        <f>C69+D69</f>
        <v>0</v>
      </c>
      <c r="C69" s="47"/>
      <c r="D69" s="5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</row>
    <row r="70" spans="1:15" x14ac:dyDescent="0.2">
      <c r="A70" s="37" t="s">
        <v>125</v>
      </c>
      <c r="B70" s="38">
        <f>C70+D70</f>
        <v>0</v>
      </c>
      <c r="C70" s="47"/>
      <c r="D70" s="5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</row>
    <row r="71" spans="1:15" ht="13.5" thickBot="1" x14ac:dyDescent="0.25">
      <c r="A71" s="39"/>
      <c r="B71" s="40"/>
      <c r="C71" s="40"/>
      <c r="D71" s="56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</row>
    <row r="72" spans="1:15" ht="13.5" thickBot="1" x14ac:dyDescent="0.25">
      <c r="A72" s="41" t="s">
        <v>55</v>
      </c>
      <c r="B72" s="42">
        <f>SUM(B69:B71)</f>
        <v>0</v>
      </c>
      <c r="C72" s="42">
        <f>SUM(C69:C71)</f>
        <v>0</v>
      </c>
      <c r="D72" s="51">
        <f>SUM(D69:D71)</f>
        <v>0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</row>
    <row r="73" spans="1:15" ht="3.75" customHeight="1" x14ac:dyDescent="0.2"/>
    <row r="74" spans="1:15" ht="13.5" customHeight="1" x14ac:dyDescent="0.2"/>
    <row r="75" spans="1:15" ht="13.5" customHeight="1" x14ac:dyDescent="0.2">
      <c r="A75" s="66" t="s">
        <v>93</v>
      </c>
      <c r="B75" s="67"/>
      <c r="C75" s="67"/>
      <c r="D75" s="68"/>
      <c r="E75" s="54" t="s">
        <v>100</v>
      </c>
    </row>
    <row r="76" spans="1:15" ht="13.5" customHeight="1" x14ac:dyDescent="0.2">
      <c r="A76" s="62" t="s">
        <v>94</v>
      </c>
      <c r="B76" s="63"/>
      <c r="C76" s="63"/>
      <c r="D76" s="64"/>
      <c r="E76" s="54" t="s">
        <v>99</v>
      </c>
    </row>
    <row r="77" spans="1:15" ht="13.5" customHeight="1" x14ac:dyDescent="0.2">
      <c r="A77" s="62" t="s">
        <v>95</v>
      </c>
      <c r="B77" s="63"/>
      <c r="C77" s="63"/>
      <c r="D77" s="64"/>
      <c r="E77" s="54" t="s">
        <v>99</v>
      </c>
    </row>
    <row r="78" spans="1:15" ht="13.5" customHeight="1" x14ac:dyDescent="0.2">
      <c r="A78" s="62" t="s">
        <v>96</v>
      </c>
      <c r="B78" s="63"/>
      <c r="C78" s="63"/>
      <c r="D78" s="64"/>
      <c r="E78" s="54" t="s">
        <v>99</v>
      </c>
    </row>
    <row r="79" spans="1:15" ht="13.5" customHeight="1" x14ac:dyDescent="0.2">
      <c r="A79" s="62" t="s">
        <v>97</v>
      </c>
      <c r="B79" s="63"/>
      <c r="C79" s="63"/>
      <c r="D79" s="64"/>
      <c r="E79" s="54" t="s">
        <v>99</v>
      </c>
    </row>
    <row r="80" spans="1:15" ht="13.5" customHeight="1" x14ac:dyDescent="0.2">
      <c r="A80" t="s">
        <v>98</v>
      </c>
    </row>
    <row r="81" spans="1:1" x14ac:dyDescent="0.2">
      <c r="A81" s="53" t="s">
        <v>101</v>
      </c>
    </row>
  </sheetData>
  <mergeCells count="50">
    <mergeCell ref="F6:O6"/>
    <mergeCell ref="A1:O1"/>
    <mergeCell ref="A4:A5"/>
    <mergeCell ref="B4:B5"/>
    <mergeCell ref="C4:E4"/>
    <mergeCell ref="F4:O5"/>
    <mergeCell ref="F18:O18"/>
    <mergeCell ref="F7:O7"/>
    <mergeCell ref="F8:O8"/>
    <mergeCell ref="F9:O9"/>
    <mergeCell ref="F10:O10"/>
    <mergeCell ref="F11:O11"/>
    <mergeCell ref="F12:O12"/>
    <mergeCell ref="F13:O13"/>
    <mergeCell ref="F14:O14"/>
    <mergeCell ref="F15:O15"/>
    <mergeCell ref="F16:O16"/>
    <mergeCell ref="F17:O17"/>
    <mergeCell ref="F19:O19"/>
    <mergeCell ref="F20:O20"/>
    <mergeCell ref="F21:O21"/>
    <mergeCell ref="A24:A25"/>
    <mergeCell ref="B24:B25"/>
    <mergeCell ref="C24:E24"/>
    <mergeCell ref="F24:N24"/>
    <mergeCell ref="O24:O25"/>
    <mergeCell ref="A67:A68"/>
    <mergeCell ref="B67:B68"/>
    <mergeCell ref="C67:D67"/>
    <mergeCell ref="E67:O68"/>
    <mergeCell ref="F53:O53"/>
    <mergeCell ref="F54:O54"/>
    <mergeCell ref="F55:O55"/>
    <mergeCell ref="F56:O56"/>
    <mergeCell ref="F57:O57"/>
    <mergeCell ref="F58:O58"/>
    <mergeCell ref="F59:O59"/>
    <mergeCell ref="F60:O60"/>
    <mergeCell ref="F61:O61"/>
    <mergeCell ref="F62:O62"/>
    <mergeCell ref="F63:O63"/>
    <mergeCell ref="A77:D77"/>
    <mergeCell ref="A78:D78"/>
    <mergeCell ref="A79:D79"/>
    <mergeCell ref="E69:O69"/>
    <mergeCell ref="E70:O70"/>
    <mergeCell ref="E71:O71"/>
    <mergeCell ref="E72:O72"/>
    <mergeCell ref="A75:D75"/>
    <mergeCell ref="A76:D76"/>
  </mergeCells>
  <phoneticPr fontId="2"/>
  <pageMargins left="0.55118110236220474" right="0.12" top="0.3" bottom="0.27559055118110237" header="0.11811023622047245" footer="0.11811023622047245"/>
  <pageSetup paperSize="8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32CF-A645-42D1-87C2-F969433C3A08}">
  <sheetPr>
    <pageSetUpPr fitToPage="1"/>
  </sheetPr>
  <dimension ref="A1:Q82"/>
  <sheetViews>
    <sheetView topLeftCell="A4" zoomScale="70" zoomScaleNormal="70" workbookViewId="0">
      <selection activeCell="T55" sqref="T55"/>
    </sheetView>
  </sheetViews>
  <sheetFormatPr defaultRowHeight="13" x14ac:dyDescent="0.2"/>
  <cols>
    <col min="1" max="1" width="27.26953125" customWidth="1"/>
    <col min="2" max="2" width="13.08984375" customWidth="1"/>
    <col min="3" max="5" width="12.90625" customWidth="1"/>
    <col min="6" max="15" width="9.26953125" customWidth="1"/>
    <col min="16" max="16" width="57.81640625" customWidth="1"/>
    <col min="17" max="17" width="50.81640625" style="2" customWidth="1"/>
    <col min="18" max="18" width="9.26953125" customWidth="1"/>
  </cols>
  <sheetData>
    <row r="1" spans="1:17" x14ac:dyDescent="0.2">
      <c r="A1" s="88" t="s">
        <v>154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ht="4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s="2" customFormat="1" x14ac:dyDescent="0.2">
      <c r="A3" s="13" t="s">
        <v>0</v>
      </c>
      <c r="B3" s="13"/>
    </row>
    <row r="4" spans="1:17" s="2" customFormat="1" x14ac:dyDescent="0.2">
      <c r="A4" s="76" t="s">
        <v>1</v>
      </c>
      <c r="B4" s="77" t="s">
        <v>68</v>
      </c>
      <c r="C4" s="79" t="s">
        <v>69</v>
      </c>
      <c r="D4" s="80"/>
      <c r="E4" s="87"/>
      <c r="F4" s="89" t="s">
        <v>2</v>
      </c>
      <c r="G4" s="90"/>
      <c r="H4" s="90"/>
      <c r="I4" s="90"/>
      <c r="J4" s="90"/>
      <c r="K4" s="90"/>
      <c r="L4" s="90"/>
      <c r="M4" s="90"/>
      <c r="N4" s="90"/>
      <c r="O4" s="90"/>
      <c r="P4" s="91"/>
    </row>
    <row r="5" spans="1:17" s="2" customFormat="1" x14ac:dyDescent="0.2">
      <c r="A5" s="76"/>
      <c r="B5" s="78"/>
      <c r="C5" s="17" t="s">
        <v>70</v>
      </c>
      <c r="D5" s="17" t="s">
        <v>88</v>
      </c>
      <c r="E5" s="17" t="s">
        <v>71</v>
      </c>
      <c r="F5" s="92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17" s="2" customFormat="1" x14ac:dyDescent="0.2">
      <c r="A6" s="23" t="s">
        <v>6</v>
      </c>
      <c r="B6" s="24">
        <f>C6</f>
        <v>3383840</v>
      </c>
      <c r="C6" s="25">
        <f>SUM(C7:C10)</f>
        <v>3383840</v>
      </c>
      <c r="D6" s="33"/>
      <c r="E6" s="26"/>
      <c r="F6" s="84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1:17" s="2" customFormat="1" x14ac:dyDescent="0.2">
      <c r="A7" s="15" t="s">
        <v>8</v>
      </c>
      <c r="B7" s="19">
        <f t="shared" ref="B7:B10" si="0">C7</f>
        <v>2355000</v>
      </c>
      <c r="C7" s="44">
        <v>2355000</v>
      </c>
      <c r="D7" s="12"/>
      <c r="E7" s="3"/>
      <c r="F7" s="84" t="s">
        <v>128</v>
      </c>
      <c r="G7" s="85"/>
      <c r="H7" s="85"/>
      <c r="I7" s="85"/>
      <c r="J7" s="85"/>
      <c r="K7" s="85"/>
      <c r="L7" s="85"/>
      <c r="M7" s="85"/>
      <c r="N7" s="85"/>
      <c r="O7" s="85"/>
      <c r="P7" s="86"/>
      <c r="Q7" s="2" t="s">
        <v>81</v>
      </c>
    </row>
    <row r="8" spans="1:17" s="2" customFormat="1" x14ac:dyDescent="0.2">
      <c r="A8" s="15" t="s">
        <v>9</v>
      </c>
      <c r="B8" s="19">
        <f t="shared" si="0"/>
        <v>615000</v>
      </c>
      <c r="C8" s="44">
        <v>615000</v>
      </c>
      <c r="D8" s="12"/>
      <c r="E8" s="3"/>
      <c r="F8" s="84" t="s">
        <v>129</v>
      </c>
      <c r="G8" s="85"/>
      <c r="H8" s="85"/>
      <c r="I8" s="85"/>
      <c r="J8" s="85"/>
      <c r="K8" s="85"/>
      <c r="L8" s="85"/>
      <c r="M8" s="85"/>
      <c r="N8" s="85"/>
      <c r="O8" s="85"/>
      <c r="P8" s="86"/>
      <c r="Q8" s="2" t="s">
        <v>47</v>
      </c>
    </row>
    <row r="9" spans="1:17" s="2" customFormat="1" x14ac:dyDescent="0.2">
      <c r="A9" s="15" t="s">
        <v>46</v>
      </c>
      <c r="B9" s="19">
        <f t="shared" si="0"/>
        <v>0</v>
      </c>
      <c r="C9" s="44">
        <v>0</v>
      </c>
      <c r="D9" s="12"/>
      <c r="E9" s="3"/>
      <c r="F9" s="84"/>
      <c r="G9" s="85"/>
      <c r="H9" s="85"/>
      <c r="I9" s="85"/>
      <c r="J9" s="85"/>
      <c r="K9" s="85"/>
      <c r="L9" s="85"/>
      <c r="M9" s="85"/>
      <c r="N9" s="85"/>
      <c r="O9" s="85"/>
      <c r="P9" s="86"/>
      <c r="Q9" s="2" t="s">
        <v>82</v>
      </c>
    </row>
    <row r="10" spans="1:17" s="2" customFormat="1" x14ac:dyDescent="0.2">
      <c r="A10" s="15" t="s">
        <v>72</v>
      </c>
      <c r="B10" s="19">
        <f t="shared" si="0"/>
        <v>413840</v>
      </c>
      <c r="C10" s="44">
        <v>413840</v>
      </c>
      <c r="D10" s="12"/>
      <c r="E10" s="3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6"/>
    </row>
    <row r="11" spans="1:17" s="2" customFormat="1" x14ac:dyDescent="0.2">
      <c r="A11" s="23" t="s">
        <v>89</v>
      </c>
      <c r="B11" s="24">
        <f>D11</f>
        <v>1000000</v>
      </c>
      <c r="C11" s="12"/>
      <c r="D11" s="25">
        <f>SUM(D12:D13)</f>
        <v>1000000</v>
      </c>
      <c r="E11" s="3"/>
      <c r="F11" s="84"/>
      <c r="G11" s="85"/>
      <c r="H11" s="85"/>
      <c r="I11" s="85"/>
      <c r="J11" s="85"/>
      <c r="K11" s="85"/>
      <c r="L11" s="85"/>
      <c r="M11" s="85"/>
      <c r="N11" s="85"/>
      <c r="O11" s="85"/>
      <c r="P11" s="86"/>
    </row>
    <row r="12" spans="1:17" s="2" customFormat="1" x14ac:dyDescent="0.2">
      <c r="A12" s="15" t="s">
        <v>90</v>
      </c>
      <c r="B12" s="19">
        <f>D12</f>
        <v>1000000</v>
      </c>
      <c r="C12" s="12"/>
      <c r="D12" s="44">
        <v>1000000</v>
      </c>
      <c r="E12" s="3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1:17" s="2" customFormat="1" x14ac:dyDescent="0.2">
      <c r="A13" s="15" t="s">
        <v>91</v>
      </c>
      <c r="B13" s="19">
        <f>D13</f>
        <v>0</v>
      </c>
      <c r="C13" s="12"/>
      <c r="D13" s="44">
        <v>0</v>
      </c>
      <c r="E13" s="3"/>
      <c r="F13" s="84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1:17" s="2" customFormat="1" x14ac:dyDescent="0.2">
      <c r="A14" s="23" t="s">
        <v>92</v>
      </c>
      <c r="B14" s="24">
        <f>E14</f>
        <v>894190</v>
      </c>
      <c r="C14" s="26"/>
      <c r="D14" s="26"/>
      <c r="E14" s="25">
        <f>SUM(E15:E20)</f>
        <v>894190</v>
      </c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6"/>
    </row>
    <row r="15" spans="1:17" s="2" customFormat="1" x14ac:dyDescent="0.2">
      <c r="A15" s="15" t="s">
        <v>10</v>
      </c>
      <c r="B15" s="19">
        <f t="shared" ref="B15:B19" si="1">E15</f>
        <v>160000</v>
      </c>
      <c r="C15" s="3"/>
      <c r="D15" s="3"/>
      <c r="E15" s="44">
        <v>160000</v>
      </c>
      <c r="F15" s="84" t="s">
        <v>135</v>
      </c>
      <c r="G15" s="85"/>
      <c r="H15" s="85"/>
      <c r="I15" s="85"/>
      <c r="J15" s="85"/>
      <c r="K15" s="85"/>
      <c r="L15" s="85"/>
      <c r="M15" s="85"/>
      <c r="N15" s="85"/>
      <c r="O15" s="85"/>
      <c r="P15" s="86"/>
    </row>
    <row r="16" spans="1:17" s="2" customFormat="1" x14ac:dyDescent="0.2">
      <c r="A16" s="15" t="s">
        <v>11</v>
      </c>
      <c r="B16" s="19">
        <f t="shared" si="1"/>
        <v>20000</v>
      </c>
      <c r="C16" s="3"/>
      <c r="D16" s="3"/>
      <c r="E16" s="44">
        <v>20000</v>
      </c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6"/>
    </row>
    <row r="17" spans="1:17" s="2" customFormat="1" x14ac:dyDescent="0.2">
      <c r="A17" s="15" t="s">
        <v>13</v>
      </c>
      <c r="B17" s="19">
        <f t="shared" si="1"/>
        <v>50000</v>
      </c>
      <c r="C17" s="3"/>
      <c r="D17" s="3"/>
      <c r="E17" s="44">
        <v>50000</v>
      </c>
      <c r="F17" s="84" t="s">
        <v>83</v>
      </c>
      <c r="G17" s="85"/>
      <c r="H17" s="85"/>
      <c r="I17" s="85"/>
      <c r="J17" s="85"/>
      <c r="K17" s="85"/>
      <c r="L17" s="85"/>
      <c r="M17" s="85"/>
      <c r="N17" s="85"/>
      <c r="O17" s="85"/>
      <c r="P17" s="86"/>
      <c r="Q17" s="2" t="s">
        <v>48</v>
      </c>
    </row>
    <row r="18" spans="1:17" s="2" customFormat="1" x14ac:dyDescent="0.2">
      <c r="A18" s="15" t="s">
        <v>12</v>
      </c>
      <c r="B18" s="19">
        <f t="shared" si="1"/>
        <v>50</v>
      </c>
      <c r="C18" s="3"/>
      <c r="D18" s="3"/>
      <c r="E18" s="44">
        <v>50</v>
      </c>
      <c r="F18" s="84" t="s">
        <v>84</v>
      </c>
      <c r="G18" s="85"/>
      <c r="H18" s="85"/>
      <c r="I18" s="85"/>
      <c r="J18" s="85"/>
      <c r="K18" s="85"/>
      <c r="L18" s="85"/>
      <c r="M18" s="85"/>
      <c r="N18" s="85"/>
      <c r="O18" s="85"/>
      <c r="P18" s="86"/>
    </row>
    <row r="19" spans="1:17" s="2" customFormat="1" x14ac:dyDescent="0.2">
      <c r="A19" s="15" t="s">
        <v>14</v>
      </c>
      <c r="B19" s="19">
        <f t="shared" si="1"/>
        <v>300000</v>
      </c>
      <c r="C19" s="3"/>
      <c r="D19" s="3"/>
      <c r="E19" s="44">
        <v>300000</v>
      </c>
      <c r="F19" s="84" t="s">
        <v>112</v>
      </c>
      <c r="G19" s="85"/>
      <c r="H19" s="85"/>
      <c r="I19" s="85"/>
      <c r="J19" s="85"/>
      <c r="K19" s="85"/>
      <c r="L19" s="85"/>
      <c r="M19" s="85"/>
      <c r="N19" s="85"/>
      <c r="O19" s="85"/>
      <c r="P19" s="86"/>
      <c r="Q19" s="2" t="s">
        <v>49</v>
      </c>
    </row>
    <row r="20" spans="1:17" s="2" customFormat="1" ht="13.5" thickBot="1" x14ac:dyDescent="0.25">
      <c r="A20" s="8" t="s">
        <v>73</v>
      </c>
      <c r="B20" s="22">
        <f>E20</f>
        <v>364140</v>
      </c>
      <c r="C20" s="10"/>
      <c r="D20" s="52"/>
      <c r="E20" s="45">
        <v>364140</v>
      </c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6"/>
    </row>
    <row r="21" spans="1:17" s="2" customFormat="1" ht="13.5" thickBot="1" x14ac:dyDescent="0.25">
      <c r="A21" s="27" t="s">
        <v>3</v>
      </c>
      <c r="B21" s="28">
        <f>C21+D21+E21</f>
        <v>5278030</v>
      </c>
      <c r="C21" s="29">
        <f>C6</f>
        <v>3383840</v>
      </c>
      <c r="D21" s="50">
        <f>D11</f>
        <v>1000000</v>
      </c>
      <c r="E21" s="30">
        <f>E14</f>
        <v>894190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</row>
    <row r="22" spans="1:17" s="2" customFormat="1" ht="6" customHeight="1" x14ac:dyDescent="0.2"/>
    <row r="23" spans="1:17" s="2" customFormat="1" x14ac:dyDescent="0.2">
      <c r="A23" s="13" t="s">
        <v>4</v>
      </c>
      <c r="B23" s="13"/>
    </row>
    <row r="24" spans="1:17" s="2" customFormat="1" x14ac:dyDescent="0.2">
      <c r="A24" s="76" t="s">
        <v>5</v>
      </c>
      <c r="B24" s="77" t="s">
        <v>68</v>
      </c>
      <c r="C24" s="79" t="s">
        <v>69</v>
      </c>
      <c r="D24" s="80"/>
      <c r="E24" s="87"/>
      <c r="F24" s="76" t="s">
        <v>79</v>
      </c>
      <c r="G24" s="76"/>
      <c r="H24" s="76"/>
      <c r="I24" s="76"/>
      <c r="J24" s="76"/>
      <c r="K24" s="76"/>
      <c r="L24" s="76"/>
      <c r="M24" s="76"/>
      <c r="N24" s="76"/>
      <c r="O24" s="61"/>
      <c r="P24" s="77" t="s">
        <v>2</v>
      </c>
    </row>
    <row r="25" spans="1:17" s="2" customFormat="1" x14ac:dyDescent="0.2">
      <c r="A25" s="76"/>
      <c r="B25" s="78"/>
      <c r="C25" s="17" t="s">
        <v>70</v>
      </c>
      <c r="D25" s="17" t="s">
        <v>88</v>
      </c>
      <c r="E25" s="17" t="s">
        <v>71</v>
      </c>
      <c r="F25" s="17" t="s">
        <v>23</v>
      </c>
      <c r="G25" s="17" t="s">
        <v>7</v>
      </c>
      <c r="H25" s="17" t="s">
        <v>24</v>
      </c>
      <c r="I25" s="17" t="s">
        <v>25</v>
      </c>
      <c r="J25" s="17" t="s">
        <v>26</v>
      </c>
      <c r="K25" s="17" t="s">
        <v>27</v>
      </c>
      <c r="L25" s="17" t="s">
        <v>28</v>
      </c>
      <c r="M25" s="17" t="s">
        <v>31</v>
      </c>
      <c r="N25" s="17" t="s">
        <v>130</v>
      </c>
      <c r="O25" s="17" t="s">
        <v>134</v>
      </c>
      <c r="P25" s="78"/>
    </row>
    <row r="26" spans="1:17" s="2" customFormat="1" x14ac:dyDescent="0.2">
      <c r="A26" s="23" t="s">
        <v>58</v>
      </c>
      <c r="B26" s="31">
        <f>C26+D26+E26</f>
        <v>1372900</v>
      </c>
      <c r="C26" s="25">
        <f t="shared" ref="C26:O26" si="2">SUM(C27:C31)</f>
        <v>1327900</v>
      </c>
      <c r="D26" s="25">
        <f t="shared" si="2"/>
        <v>0</v>
      </c>
      <c r="E26" s="25">
        <f t="shared" si="2"/>
        <v>45000</v>
      </c>
      <c r="F26" s="25">
        <f t="shared" si="2"/>
        <v>631600</v>
      </c>
      <c r="G26" s="25">
        <f t="shared" si="2"/>
        <v>45000</v>
      </c>
      <c r="H26" s="25">
        <f t="shared" si="2"/>
        <v>25000</v>
      </c>
      <c r="I26" s="25">
        <f t="shared" si="2"/>
        <v>25000</v>
      </c>
      <c r="J26" s="25">
        <f t="shared" si="2"/>
        <v>15000</v>
      </c>
      <c r="K26" s="25">
        <f t="shared" si="2"/>
        <v>60000</v>
      </c>
      <c r="L26" s="25">
        <f t="shared" si="2"/>
        <v>250000</v>
      </c>
      <c r="M26" s="25">
        <f t="shared" si="2"/>
        <v>250000</v>
      </c>
      <c r="N26" s="25">
        <f t="shared" si="2"/>
        <v>20000</v>
      </c>
      <c r="O26" s="25">
        <f t="shared" si="2"/>
        <v>6300</v>
      </c>
      <c r="P26" s="1"/>
    </row>
    <row r="27" spans="1:17" s="2" customFormat="1" x14ac:dyDescent="0.2">
      <c r="A27" s="15" t="s">
        <v>15</v>
      </c>
      <c r="B27" s="21">
        <f>C27+D27+E27</f>
        <v>681800</v>
      </c>
      <c r="C27" s="4">
        <f>SUM(F27:O27)</f>
        <v>671800</v>
      </c>
      <c r="D27" s="44"/>
      <c r="E27" s="44">
        <v>10000</v>
      </c>
      <c r="F27" s="44">
        <f>900*2*3*52</f>
        <v>280800</v>
      </c>
      <c r="G27" s="44">
        <v>40000</v>
      </c>
      <c r="H27" s="44">
        <v>10000</v>
      </c>
      <c r="I27" s="44">
        <v>5000</v>
      </c>
      <c r="J27" s="44">
        <v>5000</v>
      </c>
      <c r="K27" s="44">
        <v>60000</v>
      </c>
      <c r="L27" s="44">
        <v>250000</v>
      </c>
      <c r="M27" s="44"/>
      <c r="N27" s="44">
        <v>20000</v>
      </c>
      <c r="O27" s="44">
        <v>1000</v>
      </c>
      <c r="P27" s="1" t="s">
        <v>51</v>
      </c>
      <c r="Q27" s="2" t="s">
        <v>50</v>
      </c>
    </row>
    <row r="28" spans="1:17" s="2" customFormat="1" x14ac:dyDescent="0.2">
      <c r="A28" s="15" t="s">
        <v>32</v>
      </c>
      <c r="B28" s="21">
        <f t="shared" ref="B28:B31" si="3">C28+D28+E28</f>
        <v>41000</v>
      </c>
      <c r="C28" s="4">
        <f>SUM(F28:O28)</f>
        <v>41000</v>
      </c>
      <c r="D28" s="44"/>
      <c r="E28" s="44"/>
      <c r="F28" s="44">
        <v>40000</v>
      </c>
      <c r="G28" s="44"/>
      <c r="H28" s="44"/>
      <c r="I28" s="44"/>
      <c r="J28" s="44"/>
      <c r="K28" s="44"/>
      <c r="L28" s="44"/>
      <c r="M28" s="44"/>
      <c r="N28" s="44"/>
      <c r="O28" s="44">
        <v>1000</v>
      </c>
      <c r="P28" s="1" t="s">
        <v>136</v>
      </c>
      <c r="Q28" s="2" t="s">
        <v>50</v>
      </c>
    </row>
    <row r="29" spans="1:17" s="2" customFormat="1" x14ac:dyDescent="0.2">
      <c r="A29" s="1" t="s">
        <v>157</v>
      </c>
      <c r="B29" s="21">
        <f>C29+D29+E29</f>
        <v>264100</v>
      </c>
      <c r="C29" s="4">
        <f>SUM(F29:O29)</f>
        <v>264100</v>
      </c>
      <c r="D29" s="44"/>
      <c r="E29" s="44"/>
      <c r="F29" s="44">
        <v>260800</v>
      </c>
      <c r="G29" s="44"/>
      <c r="H29" s="44"/>
      <c r="I29" s="44"/>
      <c r="J29" s="44"/>
      <c r="K29" s="44"/>
      <c r="L29" s="44"/>
      <c r="M29" s="44"/>
      <c r="N29" s="44"/>
      <c r="O29" s="44">
        <v>3300</v>
      </c>
      <c r="P29" s="1" t="s">
        <v>158</v>
      </c>
      <c r="Q29" s="2" t="s">
        <v>50</v>
      </c>
    </row>
    <row r="30" spans="1:17" s="2" customFormat="1" x14ac:dyDescent="0.2">
      <c r="A30" s="15" t="s">
        <v>155</v>
      </c>
      <c r="B30" s="21">
        <f t="shared" si="3"/>
        <v>110000</v>
      </c>
      <c r="C30" s="4">
        <f>SUM(F30:O30)</f>
        <v>100000</v>
      </c>
      <c r="D30" s="44"/>
      <c r="E30" s="44">
        <v>10000</v>
      </c>
      <c r="F30" s="44">
        <v>50000</v>
      </c>
      <c r="G30" s="44">
        <v>5000</v>
      </c>
      <c r="H30" s="44">
        <v>15000</v>
      </c>
      <c r="I30" s="44">
        <v>20000</v>
      </c>
      <c r="J30" s="44">
        <v>10000</v>
      </c>
      <c r="K30" s="44"/>
      <c r="L30" s="44"/>
      <c r="M30" s="44"/>
      <c r="N30" s="44"/>
      <c r="O30" s="44"/>
      <c r="P30" s="1"/>
    </row>
    <row r="31" spans="1:17" s="2" customFormat="1" x14ac:dyDescent="0.2">
      <c r="A31" s="15" t="s">
        <v>156</v>
      </c>
      <c r="B31" s="21">
        <f t="shared" si="3"/>
        <v>276000</v>
      </c>
      <c r="C31" s="4">
        <f>SUM(F31:O31)</f>
        <v>251000</v>
      </c>
      <c r="D31" s="44"/>
      <c r="E31" s="44">
        <v>25000</v>
      </c>
      <c r="F31" s="44"/>
      <c r="G31" s="44"/>
      <c r="H31" s="44"/>
      <c r="I31" s="44"/>
      <c r="J31" s="44"/>
      <c r="K31" s="44"/>
      <c r="L31" s="44"/>
      <c r="M31" s="44">
        <v>250000</v>
      </c>
      <c r="N31" s="44"/>
      <c r="O31" s="44">
        <v>1000</v>
      </c>
      <c r="P31" s="1" t="s">
        <v>33</v>
      </c>
      <c r="Q31" s="2" t="s">
        <v>53</v>
      </c>
    </row>
    <row r="32" spans="1:17" s="2" customFormat="1" x14ac:dyDescent="0.2">
      <c r="A32" s="15"/>
      <c r="B32" s="15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"/>
    </row>
    <row r="33" spans="1:17" s="2" customFormat="1" x14ac:dyDescent="0.2">
      <c r="A33" s="23" t="s">
        <v>57</v>
      </c>
      <c r="B33" s="31">
        <f>C33+D33+E33</f>
        <v>2654000</v>
      </c>
      <c r="C33" s="25">
        <f t="shared" ref="C33:O33" si="4">C34+C38+C42+C46+C49</f>
        <v>1324000</v>
      </c>
      <c r="D33" s="25">
        <f t="shared" si="4"/>
        <v>1000000</v>
      </c>
      <c r="E33" s="25">
        <f t="shared" si="4"/>
        <v>330000</v>
      </c>
      <c r="F33" s="25">
        <f t="shared" si="4"/>
        <v>250000</v>
      </c>
      <c r="G33" s="25">
        <f t="shared" si="4"/>
        <v>115000</v>
      </c>
      <c r="H33" s="25">
        <f t="shared" si="4"/>
        <v>295000</v>
      </c>
      <c r="I33" s="25">
        <f t="shared" si="4"/>
        <v>389000</v>
      </c>
      <c r="J33" s="25">
        <f t="shared" si="4"/>
        <v>20000</v>
      </c>
      <c r="K33" s="25">
        <f t="shared" si="4"/>
        <v>20000</v>
      </c>
      <c r="L33" s="25">
        <f t="shared" si="4"/>
        <v>220000</v>
      </c>
      <c r="M33" s="25">
        <f t="shared" si="4"/>
        <v>0</v>
      </c>
      <c r="N33" s="25">
        <f t="shared" si="4"/>
        <v>10000</v>
      </c>
      <c r="O33" s="25">
        <f t="shared" si="4"/>
        <v>5000</v>
      </c>
      <c r="P33" s="1"/>
    </row>
    <row r="34" spans="1:17" s="2" customFormat="1" x14ac:dyDescent="0.2">
      <c r="A34" s="23" t="s">
        <v>16</v>
      </c>
      <c r="B34" s="31">
        <f>C34+D34+E34</f>
        <v>513000</v>
      </c>
      <c r="C34" s="25">
        <f t="shared" ref="C34:C52" si="5">SUM(F34:O34)</f>
        <v>513000</v>
      </c>
      <c r="D34" s="25">
        <f t="shared" ref="D34:O34" si="6">SUM(D35:D37)</f>
        <v>0</v>
      </c>
      <c r="E34" s="25">
        <f t="shared" si="6"/>
        <v>0</v>
      </c>
      <c r="F34" s="25">
        <f t="shared" si="6"/>
        <v>100000</v>
      </c>
      <c r="G34" s="25">
        <f t="shared" si="6"/>
        <v>35000</v>
      </c>
      <c r="H34" s="25">
        <f t="shared" si="6"/>
        <v>25000</v>
      </c>
      <c r="I34" s="25">
        <f t="shared" si="6"/>
        <v>330000</v>
      </c>
      <c r="J34" s="25">
        <f t="shared" si="6"/>
        <v>13000</v>
      </c>
      <c r="K34" s="25">
        <f t="shared" si="6"/>
        <v>0</v>
      </c>
      <c r="L34" s="25">
        <f t="shared" si="6"/>
        <v>10000</v>
      </c>
      <c r="M34" s="25">
        <f t="shared" si="6"/>
        <v>0</v>
      </c>
      <c r="N34" s="25">
        <f t="shared" si="6"/>
        <v>0</v>
      </c>
      <c r="O34" s="25">
        <f t="shared" si="6"/>
        <v>0</v>
      </c>
      <c r="P34" s="1"/>
    </row>
    <row r="35" spans="1:17" s="2" customFormat="1" x14ac:dyDescent="0.2">
      <c r="A35" s="1" t="s">
        <v>133</v>
      </c>
      <c r="B35" s="21">
        <f t="shared" ref="B35:B52" si="7">C35+D35+E35</f>
        <v>150000</v>
      </c>
      <c r="C35" s="4">
        <f t="shared" si="5"/>
        <v>150000</v>
      </c>
      <c r="D35" s="44"/>
      <c r="E35" s="44"/>
      <c r="F35" s="44"/>
      <c r="G35" s="44">
        <v>15000</v>
      </c>
      <c r="H35" s="44">
        <v>5000</v>
      </c>
      <c r="I35" s="44">
        <v>120000</v>
      </c>
      <c r="J35" s="44">
        <v>10000</v>
      </c>
      <c r="K35" s="44"/>
      <c r="L35" s="44"/>
      <c r="M35" s="44"/>
      <c r="N35" s="44"/>
      <c r="O35" s="44"/>
      <c r="P35" s="1"/>
    </row>
    <row r="36" spans="1:17" s="2" customFormat="1" x14ac:dyDescent="0.2">
      <c r="A36" s="1" t="s">
        <v>132</v>
      </c>
      <c r="B36" s="21">
        <f t="shared" si="7"/>
        <v>310000</v>
      </c>
      <c r="C36" s="4">
        <f t="shared" si="5"/>
        <v>310000</v>
      </c>
      <c r="D36" s="44"/>
      <c r="E36" s="44"/>
      <c r="F36" s="44">
        <v>100000</v>
      </c>
      <c r="G36" s="44"/>
      <c r="H36" s="44">
        <v>10000</v>
      </c>
      <c r="I36" s="44">
        <v>200000</v>
      </c>
      <c r="J36" s="44"/>
      <c r="K36" s="44"/>
      <c r="L36" s="44"/>
      <c r="M36" s="44"/>
      <c r="N36" s="44"/>
      <c r="O36" s="44"/>
      <c r="P36" s="1" t="s">
        <v>131</v>
      </c>
      <c r="Q36" s="2" t="s">
        <v>66</v>
      </c>
    </row>
    <row r="37" spans="1:17" s="2" customFormat="1" x14ac:dyDescent="0.2">
      <c r="A37" s="1" t="s">
        <v>19</v>
      </c>
      <c r="B37" s="21">
        <f t="shared" si="7"/>
        <v>53000</v>
      </c>
      <c r="C37" s="4">
        <f t="shared" si="5"/>
        <v>53000</v>
      </c>
      <c r="D37" s="44"/>
      <c r="E37" s="44"/>
      <c r="F37" s="44"/>
      <c r="G37" s="44">
        <v>20000</v>
      </c>
      <c r="H37" s="44">
        <v>10000</v>
      </c>
      <c r="I37" s="44">
        <v>10000</v>
      </c>
      <c r="J37" s="44">
        <v>3000</v>
      </c>
      <c r="K37" s="44"/>
      <c r="L37" s="44">
        <v>10000</v>
      </c>
      <c r="M37" s="44"/>
      <c r="N37" s="44"/>
      <c r="O37" s="44"/>
      <c r="P37" s="1"/>
    </row>
    <row r="38" spans="1:17" s="2" customFormat="1" x14ac:dyDescent="0.2">
      <c r="A38" s="23" t="s">
        <v>17</v>
      </c>
      <c r="B38" s="31">
        <f t="shared" si="7"/>
        <v>244000</v>
      </c>
      <c r="C38" s="25">
        <f t="shared" si="5"/>
        <v>244000</v>
      </c>
      <c r="D38" s="25">
        <f>SUM(D39:D41)</f>
        <v>0</v>
      </c>
      <c r="E38" s="25">
        <f>SUM(E39:E41)</f>
        <v>0</v>
      </c>
      <c r="F38" s="25">
        <f t="shared" ref="F38" si="8">SUM(F39:F41)</f>
        <v>20000</v>
      </c>
      <c r="G38" s="25">
        <f>SUM(G39:G41)</f>
        <v>28000</v>
      </c>
      <c r="H38" s="25">
        <f t="shared" ref="H38:O38" si="9">SUM(H39:H41)</f>
        <v>35000</v>
      </c>
      <c r="I38" s="25">
        <f t="shared" si="9"/>
        <v>11000</v>
      </c>
      <c r="J38" s="25">
        <f t="shared" si="9"/>
        <v>0</v>
      </c>
      <c r="K38" s="25">
        <f t="shared" si="9"/>
        <v>0</v>
      </c>
      <c r="L38" s="25">
        <f t="shared" si="9"/>
        <v>150000</v>
      </c>
      <c r="M38" s="25">
        <f t="shared" si="9"/>
        <v>0</v>
      </c>
      <c r="N38" s="25">
        <f t="shared" si="9"/>
        <v>0</v>
      </c>
      <c r="O38" s="25">
        <f t="shared" si="9"/>
        <v>0</v>
      </c>
      <c r="P38" s="1"/>
    </row>
    <row r="39" spans="1:17" s="2" customFormat="1" x14ac:dyDescent="0.2">
      <c r="A39" s="1" t="s">
        <v>20</v>
      </c>
      <c r="B39" s="21">
        <f t="shared" si="7"/>
        <v>80000</v>
      </c>
      <c r="C39" s="4">
        <f t="shared" si="5"/>
        <v>80000</v>
      </c>
      <c r="D39" s="44"/>
      <c r="E39" s="44"/>
      <c r="F39" s="44">
        <v>10000</v>
      </c>
      <c r="G39" s="44">
        <v>5000</v>
      </c>
      <c r="H39" s="44">
        <v>10000</v>
      </c>
      <c r="I39" s="44">
        <v>5000</v>
      </c>
      <c r="J39" s="44"/>
      <c r="K39" s="44"/>
      <c r="L39" s="44">
        <v>50000</v>
      </c>
      <c r="M39" s="44"/>
      <c r="N39" s="44"/>
      <c r="O39" s="44"/>
      <c r="P39" s="1"/>
    </row>
    <row r="40" spans="1:17" s="2" customFormat="1" x14ac:dyDescent="0.2">
      <c r="A40" s="1" t="s">
        <v>21</v>
      </c>
      <c r="B40" s="21">
        <f t="shared" si="7"/>
        <v>133000</v>
      </c>
      <c r="C40" s="4">
        <f t="shared" si="5"/>
        <v>133000</v>
      </c>
      <c r="D40" s="44"/>
      <c r="E40" s="44"/>
      <c r="F40" s="44"/>
      <c r="G40" s="44">
        <v>8000</v>
      </c>
      <c r="H40" s="44">
        <v>20000</v>
      </c>
      <c r="I40" s="44">
        <v>5000</v>
      </c>
      <c r="J40" s="44"/>
      <c r="K40" s="44"/>
      <c r="L40" s="44">
        <v>100000</v>
      </c>
      <c r="M40" s="44"/>
      <c r="N40" s="44"/>
      <c r="O40" s="44"/>
      <c r="P40" s="1"/>
    </row>
    <row r="41" spans="1:17" s="2" customFormat="1" x14ac:dyDescent="0.2">
      <c r="A41" s="1" t="s">
        <v>22</v>
      </c>
      <c r="B41" s="21">
        <f t="shared" si="7"/>
        <v>31000</v>
      </c>
      <c r="C41" s="4">
        <f t="shared" si="5"/>
        <v>31000</v>
      </c>
      <c r="D41" s="44"/>
      <c r="E41" s="44"/>
      <c r="F41" s="44">
        <v>10000</v>
      </c>
      <c r="G41" s="44">
        <v>15000</v>
      </c>
      <c r="H41" s="44">
        <v>5000</v>
      </c>
      <c r="I41" s="44">
        <v>1000</v>
      </c>
      <c r="J41" s="44"/>
      <c r="K41" s="44"/>
      <c r="L41" s="44"/>
      <c r="M41" s="44"/>
      <c r="N41" s="44"/>
      <c r="O41" s="44"/>
      <c r="P41" s="1"/>
    </row>
    <row r="42" spans="1:17" s="2" customFormat="1" x14ac:dyDescent="0.2">
      <c r="A42" s="23" t="s">
        <v>37</v>
      </c>
      <c r="B42" s="31">
        <f t="shared" si="7"/>
        <v>1433000</v>
      </c>
      <c r="C42" s="25">
        <f t="shared" si="5"/>
        <v>403000</v>
      </c>
      <c r="D42" s="25">
        <f>SUM(D43:D45)</f>
        <v>1000000</v>
      </c>
      <c r="E42" s="25">
        <f>SUM(E43:E45)</f>
        <v>30000</v>
      </c>
      <c r="F42" s="25">
        <f t="shared" ref="F42" si="10">SUM(F43:F45)</f>
        <v>125000</v>
      </c>
      <c r="G42" s="25">
        <f>SUM(G43:G45)</f>
        <v>25000</v>
      </c>
      <c r="H42" s="25">
        <f t="shared" ref="H42:O42" si="11">SUM(H43:H45)</f>
        <v>170000</v>
      </c>
      <c r="I42" s="25">
        <f t="shared" si="11"/>
        <v>33000</v>
      </c>
      <c r="J42" s="25">
        <f t="shared" si="11"/>
        <v>2000</v>
      </c>
      <c r="K42" s="25">
        <f t="shared" si="11"/>
        <v>15000</v>
      </c>
      <c r="L42" s="25">
        <f t="shared" si="11"/>
        <v>30000</v>
      </c>
      <c r="M42" s="25">
        <f t="shared" si="11"/>
        <v>0</v>
      </c>
      <c r="N42" s="25">
        <f t="shared" si="11"/>
        <v>0</v>
      </c>
      <c r="O42" s="25">
        <f t="shared" si="11"/>
        <v>3000</v>
      </c>
      <c r="P42" s="1"/>
    </row>
    <row r="43" spans="1:17" s="2" customFormat="1" x14ac:dyDescent="0.2">
      <c r="A43" s="1" t="s">
        <v>34</v>
      </c>
      <c r="B43" s="21">
        <f t="shared" si="7"/>
        <v>1133000</v>
      </c>
      <c r="C43" s="4">
        <f t="shared" si="5"/>
        <v>103000</v>
      </c>
      <c r="D43" s="44">
        <v>1000000</v>
      </c>
      <c r="E43" s="44">
        <v>30000</v>
      </c>
      <c r="F43" s="44">
        <v>20000</v>
      </c>
      <c r="G43" s="44">
        <v>10000</v>
      </c>
      <c r="H43" s="44">
        <v>30000</v>
      </c>
      <c r="I43" s="44">
        <v>8000</v>
      </c>
      <c r="J43" s="44">
        <v>2000</v>
      </c>
      <c r="K43" s="44">
        <v>10000</v>
      </c>
      <c r="L43" s="44">
        <v>20000</v>
      </c>
      <c r="M43" s="44"/>
      <c r="N43" s="44"/>
      <c r="O43" s="44">
        <v>3000</v>
      </c>
      <c r="P43" s="1" t="s">
        <v>137</v>
      </c>
    </row>
    <row r="44" spans="1:17" s="2" customFormat="1" x14ac:dyDescent="0.2">
      <c r="A44" s="1" t="s">
        <v>35</v>
      </c>
      <c r="B44" s="21">
        <f t="shared" si="7"/>
        <v>260000</v>
      </c>
      <c r="C44" s="4">
        <f t="shared" si="5"/>
        <v>260000</v>
      </c>
      <c r="D44" s="44"/>
      <c r="E44" s="44"/>
      <c r="F44" s="44">
        <v>105000</v>
      </c>
      <c r="G44" s="44"/>
      <c r="H44" s="44">
        <v>135000</v>
      </c>
      <c r="I44" s="44">
        <v>20000</v>
      </c>
      <c r="J44" s="44"/>
      <c r="K44" s="44"/>
      <c r="L44" s="44"/>
      <c r="M44" s="44"/>
      <c r="N44" s="44"/>
      <c r="O44" s="44"/>
      <c r="P44" s="1" t="s">
        <v>63</v>
      </c>
      <c r="Q44" s="2" t="s">
        <v>66</v>
      </c>
    </row>
    <row r="45" spans="1:17" s="2" customFormat="1" x14ac:dyDescent="0.2">
      <c r="A45" s="1" t="s">
        <v>36</v>
      </c>
      <c r="B45" s="21">
        <f t="shared" si="7"/>
        <v>40000</v>
      </c>
      <c r="C45" s="4">
        <f t="shared" si="5"/>
        <v>40000</v>
      </c>
      <c r="D45" s="44"/>
      <c r="E45" s="44"/>
      <c r="F45" s="44"/>
      <c r="G45" s="44">
        <v>15000</v>
      </c>
      <c r="H45" s="44">
        <v>5000</v>
      </c>
      <c r="I45" s="44">
        <v>5000</v>
      </c>
      <c r="J45" s="44"/>
      <c r="K45" s="44">
        <v>5000</v>
      </c>
      <c r="L45" s="44">
        <v>10000</v>
      </c>
      <c r="M45" s="44"/>
      <c r="N45" s="44"/>
      <c r="O45" s="44"/>
      <c r="P45" s="1"/>
    </row>
    <row r="46" spans="1:17" s="2" customFormat="1" x14ac:dyDescent="0.2">
      <c r="A46" s="23" t="s">
        <v>38</v>
      </c>
      <c r="B46" s="31">
        <f t="shared" si="7"/>
        <v>33000</v>
      </c>
      <c r="C46" s="25">
        <f t="shared" si="5"/>
        <v>33000</v>
      </c>
      <c r="D46" s="25">
        <f t="shared" ref="D46:O46" si="12">SUM(D47:D48)</f>
        <v>0</v>
      </c>
      <c r="E46" s="25">
        <f t="shared" si="12"/>
        <v>0</v>
      </c>
      <c r="F46" s="25">
        <f t="shared" si="12"/>
        <v>0</v>
      </c>
      <c r="G46" s="25">
        <f t="shared" si="12"/>
        <v>4000</v>
      </c>
      <c r="H46" s="25">
        <f t="shared" si="12"/>
        <v>20000</v>
      </c>
      <c r="I46" s="25">
        <f t="shared" si="12"/>
        <v>4000</v>
      </c>
      <c r="J46" s="25">
        <f t="shared" si="12"/>
        <v>0</v>
      </c>
      <c r="K46" s="25">
        <f t="shared" si="12"/>
        <v>5000</v>
      </c>
      <c r="L46" s="25">
        <f t="shared" si="12"/>
        <v>0</v>
      </c>
      <c r="M46" s="25">
        <f t="shared" si="12"/>
        <v>0</v>
      </c>
      <c r="N46" s="25">
        <f t="shared" si="12"/>
        <v>0</v>
      </c>
      <c r="O46" s="25">
        <f t="shared" si="12"/>
        <v>0</v>
      </c>
      <c r="P46" s="1"/>
    </row>
    <row r="47" spans="1:17" s="2" customFormat="1" x14ac:dyDescent="0.2">
      <c r="A47" s="1" t="s">
        <v>39</v>
      </c>
      <c r="B47" s="21">
        <f t="shared" si="7"/>
        <v>24000</v>
      </c>
      <c r="C47" s="4">
        <f t="shared" si="5"/>
        <v>24000</v>
      </c>
      <c r="D47" s="44"/>
      <c r="E47" s="44"/>
      <c r="F47" s="44"/>
      <c r="G47" s="44">
        <v>2000</v>
      </c>
      <c r="H47" s="44">
        <v>15000</v>
      </c>
      <c r="I47" s="44">
        <v>2000</v>
      </c>
      <c r="J47" s="44"/>
      <c r="K47" s="44">
        <v>5000</v>
      </c>
      <c r="L47" s="44"/>
      <c r="M47" s="44"/>
      <c r="N47" s="44"/>
      <c r="O47" s="44"/>
      <c r="P47" s="1"/>
    </row>
    <row r="48" spans="1:17" s="2" customFormat="1" x14ac:dyDescent="0.2">
      <c r="A48" s="1" t="s">
        <v>40</v>
      </c>
      <c r="B48" s="21">
        <f t="shared" si="7"/>
        <v>9000</v>
      </c>
      <c r="C48" s="4">
        <f t="shared" si="5"/>
        <v>9000</v>
      </c>
      <c r="D48" s="44"/>
      <c r="E48" s="44"/>
      <c r="F48" s="44"/>
      <c r="G48" s="44">
        <v>2000</v>
      </c>
      <c r="H48" s="44">
        <v>5000</v>
      </c>
      <c r="I48" s="44">
        <v>2000</v>
      </c>
      <c r="J48" s="44"/>
      <c r="K48" s="44"/>
      <c r="L48" s="44"/>
      <c r="M48" s="44"/>
      <c r="N48" s="44"/>
      <c r="O48" s="44"/>
      <c r="P48" s="1"/>
    </row>
    <row r="49" spans="1:17" s="2" customFormat="1" x14ac:dyDescent="0.2">
      <c r="A49" s="23" t="s">
        <v>41</v>
      </c>
      <c r="B49" s="31">
        <f t="shared" si="7"/>
        <v>431000</v>
      </c>
      <c r="C49" s="25">
        <f t="shared" si="5"/>
        <v>131000</v>
      </c>
      <c r="D49" s="25">
        <f>SUM(D50:D52)</f>
        <v>0</v>
      </c>
      <c r="E49" s="25">
        <f>SUM(E50:E52)</f>
        <v>300000</v>
      </c>
      <c r="F49" s="25">
        <f t="shared" ref="F49" si="13">SUM(F50:F52)</f>
        <v>5000</v>
      </c>
      <c r="G49" s="25">
        <f>SUM(G50:G52)</f>
        <v>23000</v>
      </c>
      <c r="H49" s="25">
        <f t="shared" ref="H49:O49" si="14">SUM(H50:H52)</f>
        <v>45000</v>
      </c>
      <c r="I49" s="25">
        <f t="shared" si="14"/>
        <v>11000</v>
      </c>
      <c r="J49" s="25">
        <f t="shared" si="14"/>
        <v>5000</v>
      </c>
      <c r="K49" s="25">
        <f t="shared" si="14"/>
        <v>0</v>
      </c>
      <c r="L49" s="25">
        <f t="shared" si="14"/>
        <v>30000</v>
      </c>
      <c r="M49" s="25">
        <f t="shared" si="14"/>
        <v>0</v>
      </c>
      <c r="N49" s="25">
        <f t="shared" si="14"/>
        <v>10000</v>
      </c>
      <c r="O49" s="25">
        <f t="shared" si="14"/>
        <v>2000</v>
      </c>
      <c r="P49" s="1"/>
    </row>
    <row r="50" spans="1:17" s="2" customFormat="1" x14ac:dyDescent="0.2">
      <c r="A50" s="1" t="s">
        <v>42</v>
      </c>
      <c r="B50" s="21">
        <f t="shared" si="7"/>
        <v>40000</v>
      </c>
      <c r="C50" s="4">
        <f t="shared" si="5"/>
        <v>40000</v>
      </c>
      <c r="D50" s="44"/>
      <c r="E50" s="44"/>
      <c r="F50" s="44"/>
      <c r="G50" s="44">
        <v>5000</v>
      </c>
      <c r="H50" s="44">
        <v>20000</v>
      </c>
      <c r="I50" s="44"/>
      <c r="J50" s="44"/>
      <c r="K50" s="44"/>
      <c r="L50" s="44">
        <v>10000</v>
      </c>
      <c r="M50" s="44"/>
      <c r="N50" s="44">
        <v>5000</v>
      </c>
      <c r="O50" s="44"/>
      <c r="P50" s="1" t="s">
        <v>106</v>
      </c>
      <c r="Q50" s="2" t="s">
        <v>66</v>
      </c>
    </row>
    <row r="51" spans="1:17" s="2" customFormat="1" x14ac:dyDescent="0.2">
      <c r="A51" s="1" t="s">
        <v>43</v>
      </c>
      <c r="B51" s="21">
        <f t="shared" si="7"/>
        <v>11000</v>
      </c>
      <c r="C51" s="4">
        <f t="shared" si="5"/>
        <v>11000</v>
      </c>
      <c r="D51" s="44"/>
      <c r="E51" s="44"/>
      <c r="F51" s="44"/>
      <c r="G51" s="44">
        <v>3000</v>
      </c>
      <c r="H51" s="44">
        <v>5000</v>
      </c>
      <c r="I51" s="44">
        <v>3000</v>
      </c>
      <c r="J51" s="44"/>
      <c r="K51" s="44"/>
      <c r="L51" s="44"/>
      <c r="M51" s="44"/>
      <c r="N51" s="44"/>
      <c r="O51" s="44"/>
      <c r="P51" s="1"/>
    </row>
    <row r="52" spans="1:17" s="2" customFormat="1" x14ac:dyDescent="0.2">
      <c r="A52" s="1" t="s">
        <v>44</v>
      </c>
      <c r="B52" s="21">
        <f t="shared" si="7"/>
        <v>380000</v>
      </c>
      <c r="C52" s="4">
        <f t="shared" si="5"/>
        <v>80000</v>
      </c>
      <c r="D52" s="44"/>
      <c r="E52" s="44">
        <v>300000</v>
      </c>
      <c r="F52" s="44">
        <v>5000</v>
      </c>
      <c r="G52" s="44">
        <v>15000</v>
      </c>
      <c r="H52" s="44">
        <v>20000</v>
      </c>
      <c r="I52" s="44">
        <v>8000</v>
      </c>
      <c r="J52" s="44">
        <v>5000</v>
      </c>
      <c r="K52" s="44"/>
      <c r="L52" s="44">
        <v>20000</v>
      </c>
      <c r="M52" s="44"/>
      <c r="N52" s="44">
        <v>5000</v>
      </c>
      <c r="O52" s="44">
        <v>2000</v>
      </c>
      <c r="P52" s="1" t="s">
        <v>151</v>
      </c>
    </row>
    <row r="53" spans="1:17" s="2" customFormat="1" x14ac:dyDescent="0.2">
      <c r="A53" s="15"/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"/>
    </row>
    <row r="54" spans="1:17" s="2" customFormat="1" x14ac:dyDescent="0.2">
      <c r="A54" s="23" t="s">
        <v>56</v>
      </c>
      <c r="B54" s="31">
        <f>E54</f>
        <v>130000</v>
      </c>
      <c r="C54" s="32"/>
      <c r="D54" s="32"/>
      <c r="E54" s="25">
        <f>SUM(E55:E56)</f>
        <v>130000</v>
      </c>
      <c r="F54" s="81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spans="1:17" s="2" customFormat="1" x14ac:dyDescent="0.2">
      <c r="A55" s="15" t="s">
        <v>60</v>
      </c>
      <c r="B55" s="21">
        <f>E55</f>
        <v>50000</v>
      </c>
      <c r="C55" s="12"/>
      <c r="D55" s="12"/>
      <c r="E55" s="44">
        <v>50000</v>
      </c>
      <c r="F55" s="69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2" t="s">
        <v>107</v>
      </c>
    </row>
    <row r="56" spans="1:17" s="2" customFormat="1" x14ac:dyDescent="0.2">
      <c r="A56" s="15" t="s">
        <v>61</v>
      </c>
      <c r="B56" s="21">
        <f>E56</f>
        <v>80000</v>
      </c>
      <c r="C56" s="12"/>
      <c r="D56" s="12"/>
      <c r="E56" s="44">
        <v>80000</v>
      </c>
      <c r="F56" s="69"/>
      <c r="G56" s="70"/>
      <c r="H56" s="70"/>
      <c r="I56" s="70"/>
      <c r="J56" s="70"/>
      <c r="K56" s="70"/>
      <c r="L56" s="70"/>
      <c r="M56" s="70"/>
      <c r="N56" s="70"/>
      <c r="O56" s="70"/>
      <c r="P56" s="71"/>
      <c r="Q56" s="2" t="s">
        <v>107</v>
      </c>
    </row>
    <row r="57" spans="1:17" s="2" customFormat="1" x14ac:dyDescent="0.2">
      <c r="A57" s="15"/>
      <c r="B57" s="15"/>
      <c r="C57" s="12"/>
      <c r="D57" s="12"/>
      <c r="E57" s="18"/>
      <c r="F57" s="69"/>
      <c r="G57" s="70"/>
      <c r="H57" s="70"/>
      <c r="I57" s="70"/>
      <c r="J57" s="70"/>
      <c r="K57" s="70"/>
      <c r="L57" s="70"/>
      <c r="M57" s="70"/>
      <c r="N57" s="70"/>
      <c r="O57" s="70"/>
      <c r="P57" s="71"/>
    </row>
    <row r="58" spans="1:17" s="2" customFormat="1" x14ac:dyDescent="0.2">
      <c r="A58" s="23" t="s">
        <v>59</v>
      </c>
      <c r="B58" s="31">
        <f t="shared" ref="B58:B60" si="15">C58+E58</f>
        <v>500000</v>
      </c>
      <c r="C58" s="25">
        <f>SUM(C59:C60)</f>
        <v>500000</v>
      </c>
      <c r="D58" s="32"/>
      <c r="E58" s="33"/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3"/>
      <c r="Q58" s="2" t="s">
        <v>159</v>
      </c>
    </row>
    <row r="59" spans="1:17" s="2" customFormat="1" x14ac:dyDescent="0.2">
      <c r="A59" s="15" t="s">
        <v>139</v>
      </c>
      <c r="B59" s="21">
        <f t="shared" si="15"/>
        <v>300000</v>
      </c>
      <c r="C59" s="44">
        <v>300000</v>
      </c>
      <c r="D59" s="12"/>
      <c r="E59" s="12"/>
      <c r="F59" s="69" t="s">
        <v>140</v>
      </c>
      <c r="G59" s="70"/>
      <c r="H59" s="70"/>
      <c r="I59" s="70"/>
      <c r="J59" s="70"/>
      <c r="K59" s="70"/>
      <c r="L59" s="70"/>
      <c r="M59" s="70"/>
      <c r="N59" s="70"/>
      <c r="O59" s="70"/>
      <c r="P59" s="71"/>
      <c r="Q59" s="2" t="s">
        <v>85</v>
      </c>
    </row>
    <row r="60" spans="1:17" s="2" customFormat="1" x14ac:dyDescent="0.2">
      <c r="A60" s="15" t="s">
        <v>138</v>
      </c>
      <c r="B60" s="21">
        <f t="shared" si="15"/>
        <v>200000</v>
      </c>
      <c r="C60" s="44">
        <v>200000</v>
      </c>
      <c r="D60" s="12"/>
      <c r="E60" s="12"/>
      <c r="F60" s="69" t="s">
        <v>141</v>
      </c>
      <c r="G60" s="70"/>
      <c r="H60" s="70"/>
      <c r="I60" s="70"/>
      <c r="J60" s="70"/>
      <c r="K60" s="70"/>
      <c r="L60" s="70"/>
      <c r="M60" s="70"/>
      <c r="N60" s="70"/>
      <c r="O60" s="70"/>
      <c r="P60" s="71"/>
      <c r="Q60" s="2" t="s">
        <v>85</v>
      </c>
    </row>
    <row r="61" spans="1:17" s="2" customFormat="1" x14ac:dyDescent="0.2">
      <c r="A61" s="15"/>
      <c r="B61" s="15"/>
      <c r="C61" s="18"/>
      <c r="D61" s="12"/>
      <c r="E61" s="12"/>
      <c r="F61" s="69"/>
      <c r="G61" s="70"/>
      <c r="H61" s="70"/>
      <c r="I61" s="70"/>
      <c r="J61" s="70"/>
      <c r="K61" s="70"/>
      <c r="L61" s="70"/>
      <c r="M61" s="70"/>
      <c r="N61" s="70"/>
      <c r="O61" s="70"/>
      <c r="P61" s="71"/>
    </row>
    <row r="62" spans="1:17" s="2" customFormat="1" x14ac:dyDescent="0.2">
      <c r="A62" s="23" t="s">
        <v>80</v>
      </c>
      <c r="B62" s="31">
        <f t="shared" ref="B62:B63" si="16">C62+E62</f>
        <v>621130</v>
      </c>
      <c r="C62" s="25">
        <f>SUM(C63)</f>
        <v>231940</v>
      </c>
      <c r="D62" s="25">
        <f>SUM(D63)</f>
        <v>0</v>
      </c>
      <c r="E62" s="25">
        <f>SUM(E63)</f>
        <v>389190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4"/>
    </row>
    <row r="63" spans="1:17" s="2" customFormat="1" x14ac:dyDescent="0.2">
      <c r="A63" s="1" t="s">
        <v>86</v>
      </c>
      <c r="B63" s="21">
        <f t="shared" si="16"/>
        <v>621130</v>
      </c>
      <c r="C63" s="18">
        <f>C21-C26-C33-C58</f>
        <v>231940</v>
      </c>
      <c r="D63" s="18">
        <f>D21-D26-D33</f>
        <v>0</v>
      </c>
      <c r="E63" s="18">
        <f>E21-E26-E33-E54</f>
        <v>389190</v>
      </c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</row>
    <row r="64" spans="1:17" s="2" customFormat="1" ht="13.5" thickBot="1" x14ac:dyDescent="0.25">
      <c r="A64" s="14"/>
      <c r="B64" s="20"/>
      <c r="C64" s="11"/>
      <c r="D64" s="11"/>
      <c r="E64" s="11"/>
      <c r="F64" s="72"/>
      <c r="G64" s="73"/>
      <c r="H64" s="73"/>
      <c r="I64" s="73"/>
      <c r="J64" s="73"/>
      <c r="K64" s="73"/>
      <c r="L64" s="73"/>
      <c r="M64" s="73"/>
      <c r="N64" s="73"/>
      <c r="O64" s="73"/>
      <c r="P64" s="74"/>
    </row>
    <row r="65" spans="1:16" s="2" customFormat="1" ht="13.5" thickBot="1" x14ac:dyDescent="0.25">
      <c r="A65" s="27" t="s">
        <v>55</v>
      </c>
      <c r="B65" s="46">
        <f>C65+D65+E65</f>
        <v>5278030</v>
      </c>
      <c r="C65" s="29">
        <f>C26+C33+C58+C62</f>
        <v>3383840</v>
      </c>
      <c r="D65" s="29">
        <f>D26+D33+D58+D62</f>
        <v>1000000</v>
      </c>
      <c r="E65" s="34">
        <f>E26+E33+E54+E62</f>
        <v>894190</v>
      </c>
      <c r="F65" s="35">
        <f t="shared" ref="F65:O65" si="17">F26+F33</f>
        <v>881600</v>
      </c>
      <c r="G65" s="36">
        <f t="shared" si="17"/>
        <v>160000</v>
      </c>
      <c r="H65" s="36">
        <f t="shared" si="17"/>
        <v>320000</v>
      </c>
      <c r="I65" s="36">
        <f t="shared" si="17"/>
        <v>414000</v>
      </c>
      <c r="J65" s="36">
        <f t="shared" si="17"/>
        <v>35000</v>
      </c>
      <c r="K65" s="36">
        <f t="shared" si="17"/>
        <v>80000</v>
      </c>
      <c r="L65" s="36">
        <f t="shared" si="17"/>
        <v>470000</v>
      </c>
      <c r="M65" s="36">
        <f t="shared" si="17"/>
        <v>250000</v>
      </c>
      <c r="N65" s="36">
        <f t="shared" si="17"/>
        <v>30000</v>
      </c>
      <c r="O65" s="36">
        <f t="shared" si="17"/>
        <v>11300</v>
      </c>
      <c r="P65" s="18"/>
    </row>
    <row r="66" spans="1:16" s="2" customFormat="1" ht="4.5" customHeight="1" x14ac:dyDescent="0.2">
      <c r="A66"/>
      <c r="B66"/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6" s="2" customFormat="1" x14ac:dyDescent="0.2">
      <c r="A67" s="13" t="s">
        <v>74</v>
      </c>
      <c r="C67" s="6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6" x14ac:dyDescent="0.2">
      <c r="A68" s="76" t="s">
        <v>75</v>
      </c>
      <c r="B68" s="77" t="s">
        <v>68</v>
      </c>
      <c r="C68" s="79" t="s">
        <v>69</v>
      </c>
      <c r="D68" s="80"/>
      <c r="E68" s="76" t="s">
        <v>2</v>
      </c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69" spans="1:16" x14ac:dyDescent="0.2">
      <c r="A69" s="76"/>
      <c r="B69" s="78"/>
      <c r="C69" s="17" t="s">
        <v>76</v>
      </c>
      <c r="D69" s="49" t="s">
        <v>77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</row>
    <row r="70" spans="1:16" x14ac:dyDescent="0.2">
      <c r="A70" s="37" t="s">
        <v>142</v>
      </c>
      <c r="B70" s="38">
        <f>C70+D70</f>
        <v>900000</v>
      </c>
      <c r="C70" s="47">
        <v>600000</v>
      </c>
      <c r="D70" s="55">
        <v>300000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x14ac:dyDescent="0.2">
      <c r="A71" s="37" t="s">
        <v>143</v>
      </c>
      <c r="B71" s="38">
        <f>C71+D71</f>
        <v>200000</v>
      </c>
      <c r="C71" s="47">
        <v>0</v>
      </c>
      <c r="D71" s="55">
        <v>200000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13.5" thickBot="1" x14ac:dyDescent="0.25">
      <c r="A72" s="39"/>
      <c r="B72" s="40"/>
      <c r="C72" s="40"/>
      <c r="D72" s="56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ht="13.5" thickBot="1" x14ac:dyDescent="0.25">
      <c r="A73" s="41" t="s">
        <v>55</v>
      </c>
      <c r="B73" s="42">
        <f>SUM(B70:B72)</f>
        <v>1100000</v>
      </c>
      <c r="C73" s="42">
        <f>SUM(C70:C72)</f>
        <v>600000</v>
      </c>
      <c r="D73" s="51">
        <f>SUM(D70:D72)</f>
        <v>500000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ht="3.75" customHeight="1" x14ac:dyDescent="0.2"/>
    <row r="75" spans="1:16" ht="13.5" customHeight="1" x14ac:dyDescent="0.2"/>
    <row r="76" spans="1:16" ht="13.5" customHeight="1" x14ac:dyDescent="0.2">
      <c r="A76" s="66" t="s">
        <v>93</v>
      </c>
      <c r="B76" s="67"/>
      <c r="C76" s="67"/>
      <c r="D76" s="68"/>
      <c r="E76" s="54" t="s">
        <v>100</v>
      </c>
    </row>
    <row r="77" spans="1:16" ht="13.5" customHeight="1" x14ac:dyDescent="0.2">
      <c r="A77" s="62" t="s">
        <v>94</v>
      </c>
      <c r="B77" s="63"/>
      <c r="C77" s="63"/>
      <c r="D77" s="64"/>
      <c r="E77" s="54" t="s">
        <v>99</v>
      </c>
    </row>
    <row r="78" spans="1:16" ht="13.5" customHeight="1" x14ac:dyDescent="0.2">
      <c r="A78" s="62" t="s">
        <v>95</v>
      </c>
      <c r="B78" s="63"/>
      <c r="C78" s="63"/>
      <c r="D78" s="64"/>
      <c r="E78" s="54" t="s">
        <v>99</v>
      </c>
    </row>
    <row r="79" spans="1:16" ht="13.5" customHeight="1" x14ac:dyDescent="0.2">
      <c r="A79" s="62" t="s">
        <v>96</v>
      </c>
      <c r="B79" s="63"/>
      <c r="C79" s="63"/>
      <c r="D79" s="64"/>
      <c r="E79" s="54" t="s">
        <v>99</v>
      </c>
    </row>
    <row r="80" spans="1:16" ht="13.5" customHeight="1" x14ac:dyDescent="0.2">
      <c r="A80" s="62" t="s">
        <v>97</v>
      </c>
      <c r="B80" s="63"/>
      <c r="C80" s="63"/>
      <c r="D80" s="64"/>
      <c r="E80" s="54" t="s">
        <v>99</v>
      </c>
    </row>
    <row r="81" spans="1:1" ht="13.5" customHeight="1" x14ac:dyDescent="0.2">
      <c r="A81" t="s">
        <v>98</v>
      </c>
    </row>
    <row r="82" spans="1:1" x14ac:dyDescent="0.2">
      <c r="A82" s="53" t="s">
        <v>101</v>
      </c>
    </row>
  </sheetData>
  <mergeCells count="50">
    <mergeCell ref="F6:P6"/>
    <mergeCell ref="A1:P1"/>
    <mergeCell ref="A4:A5"/>
    <mergeCell ref="B4:B5"/>
    <mergeCell ref="C4:E4"/>
    <mergeCell ref="F4:P5"/>
    <mergeCell ref="F18:P18"/>
    <mergeCell ref="F7:P7"/>
    <mergeCell ref="F8:P8"/>
    <mergeCell ref="F9:P9"/>
    <mergeCell ref="F10:P10"/>
    <mergeCell ref="F11:P11"/>
    <mergeCell ref="F12:P12"/>
    <mergeCell ref="F13:P13"/>
    <mergeCell ref="F14:P14"/>
    <mergeCell ref="F15:P15"/>
    <mergeCell ref="F16:P16"/>
    <mergeCell ref="F17:P17"/>
    <mergeCell ref="F19:P19"/>
    <mergeCell ref="F20:P20"/>
    <mergeCell ref="F21:P21"/>
    <mergeCell ref="A24:A25"/>
    <mergeCell ref="B24:B25"/>
    <mergeCell ref="C24:E24"/>
    <mergeCell ref="F24:N24"/>
    <mergeCell ref="P24:P25"/>
    <mergeCell ref="A68:A69"/>
    <mergeCell ref="B68:B69"/>
    <mergeCell ref="C68:D68"/>
    <mergeCell ref="E68:P69"/>
    <mergeCell ref="F54:P54"/>
    <mergeCell ref="F55:P55"/>
    <mergeCell ref="F56:P56"/>
    <mergeCell ref="F57:P57"/>
    <mergeCell ref="F58:P58"/>
    <mergeCell ref="F59:P59"/>
    <mergeCell ref="F60:P60"/>
    <mergeCell ref="F61:P61"/>
    <mergeCell ref="F62:P62"/>
    <mergeCell ref="F63:P63"/>
    <mergeCell ref="F64:P64"/>
    <mergeCell ref="A78:D78"/>
    <mergeCell ref="A79:D79"/>
    <mergeCell ref="A80:D80"/>
    <mergeCell ref="E70:P70"/>
    <mergeCell ref="E71:P71"/>
    <mergeCell ref="E72:P72"/>
    <mergeCell ref="E73:P73"/>
    <mergeCell ref="A76:D76"/>
    <mergeCell ref="A77:D77"/>
  </mergeCells>
  <phoneticPr fontId="2"/>
  <pageMargins left="0.7" right="0.7" top="0.75" bottom="0.75" header="0.3" footer="0.3"/>
  <pageSetup paperSize="9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8D10-7808-4985-B679-6BD8991D6ED6}">
  <sheetPr>
    <pageSetUpPr fitToPage="1"/>
  </sheetPr>
  <dimension ref="A1:Q82"/>
  <sheetViews>
    <sheetView topLeftCell="A10" zoomScale="85" zoomScaleNormal="85" workbookViewId="0">
      <selection activeCell="F61" sqref="F61:P61"/>
    </sheetView>
  </sheetViews>
  <sheetFormatPr defaultRowHeight="13" x14ac:dyDescent="0.2"/>
  <cols>
    <col min="1" max="1" width="27.26953125" customWidth="1"/>
    <col min="2" max="2" width="13.08984375" customWidth="1"/>
    <col min="3" max="5" width="12.90625" customWidth="1"/>
    <col min="6" max="15" width="9.26953125" customWidth="1"/>
    <col min="16" max="16" width="61.7265625" customWidth="1"/>
    <col min="17" max="17" width="49.54296875" style="2" customWidth="1"/>
    <col min="18" max="18" width="9.26953125" customWidth="1"/>
  </cols>
  <sheetData>
    <row r="1" spans="1:17" x14ac:dyDescent="0.2">
      <c r="A1" s="88" t="s">
        <v>153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ht="4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s="2" customFormat="1" x14ac:dyDescent="0.2">
      <c r="A3" s="13" t="s">
        <v>0</v>
      </c>
      <c r="B3" s="13"/>
    </row>
    <row r="4" spans="1:17" s="2" customFormat="1" x14ac:dyDescent="0.2">
      <c r="A4" s="76" t="s">
        <v>1</v>
      </c>
      <c r="B4" s="77" t="s">
        <v>68</v>
      </c>
      <c r="C4" s="79" t="s">
        <v>69</v>
      </c>
      <c r="D4" s="80"/>
      <c r="E4" s="87"/>
      <c r="F4" s="89" t="s">
        <v>2</v>
      </c>
      <c r="G4" s="90"/>
      <c r="H4" s="90"/>
      <c r="I4" s="90"/>
      <c r="J4" s="90"/>
      <c r="K4" s="90"/>
      <c r="L4" s="90"/>
      <c r="M4" s="90"/>
      <c r="N4" s="90"/>
      <c r="O4" s="90"/>
      <c r="P4" s="91"/>
    </row>
    <row r="5" spans="1:17" s="2" customFormat="1" x14ac:dyDescent="0.2">
      <c r="A5" s="76"/>
      <c r="B5" s="78"/>
      <c r="C5" s="17" t="s">
        <v>70</v>
      </c>
      <c r="D5" s="17" t="s">
        <v>88</v>
      </c>
      <c r="E5" s="17" t="s">
        <v>71</v>
      </c>
      <c r="F5" s="92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17" s="2" customFormat="1" x14ac:dyDescent="0.2">
      <c r="A6" s="23" t="s">
        <v>6</v>
      </c>
      <c r="B6" s="24">
        <f>C6</f>
        <v>3383840</v>
      </c>
      <c r="C6" s="25">
        <f>SUM(C7:C10)</f>
        <v>3383840</v>
      </c>
      <c r="D6" s="33"/>
      <c r="E6" s="26"/>
      <c r="F6" s="84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1:17" s="2" customFormat="1" x14ac:dyDescent="0.2">
      <c r="A7" s="15" t="s">
        <v>8</v>
      </c>
      <c r="B7" s="19">
        <f t="shared" ref="B7:B10" si="0">C7</f>
        <v>2355000</v>
      </c>
      <c r="C7" s="5">
        <v>2355000</v>
      </c>
      <c r="D7" s="12"/>
      <c r="E7" s="3"/>
      <c r="F7" s="84" t="s">
        <v>147</v>
      </c>
      <c r="G7" s="85"/>
      <c r="H7" s="85"/>
      <c r="I7" s="85"/>
      <c r="J7" s="85"/>
      <c r="K7" s="85"/>
      <c r="L7" s="85"/>
      <c r="M7" s="85"/>
      <c r="N7" s="85"/>
      <c r="O7" s="85"/>
      <c r="P7" s="86"/>
      <c r="Q7" s="2" t="s">
        <v>81</v>
      </c>
    </row>
    <row r="8" spans="1:17" s="2" customFormat="1" x14ac:dyDescent="0.2">
      <c r="A8" s="15" t="s">
        <v>9</v>
      </c>
      <c r="B8" s="19">
        <f t="shared" si="0"/>
        <v>615000</v>
      </c>
      <c r="C8" s="5">
        <v>615000</v>
      </c>
      <c r="D8" s="12"/>
      <c r="E8" s="3"/>
      <c r="F8" s="84" t="s">
        <v>148</v>
      </c>
      <c r="G8" s="85"/>
      <c r="H8" s="85"/>
      <c r="I8" s="85"/>
      <c r="J8" s="85"/>
      <c r="K8" s="85"/>
      <c r="L8" s="85"/>
      <c r="M8" s="85"/>
      <c r="N8" s="85"/>
      <c r="O8" s="85"/>
      <c r="P8" s="86"/>
      <c r="Q8" s="2" t="s">
        <v>47</v>
      </c>
    </row>
    <row r="9" spans="1:17" s="2" customFormat="1" x14ac:dyDescent="0.2">
      <c r="A9" s="15" t="s">
        <v>46</v>
      </c>
      <c r="B9" s="19">
        <f t="shared" si="0"/>
        <v>0</v>
      </c>
      <c r="C9" s="5">
        <v>0</v>
      </c>
      <c r="D9" s="12"/>
      <c r="E9" s="3"/>
      <c r="F9" s="84"/>
      <c r="G9" s="85"/>
      <c r="H9" s="85"/>
      <c r="I9" s="85"/>
      <c r="J9" s="85"/>
      <c r="K9" s="85"/>
      <c r="L9" s="85"/>
      <c r="M9" s="85"/>
      <c r="N9" s="85"/>
      <c r="O9" s="85"/>
      <c r="P9" s="86"/>
      <c r="Q9" s="2" t="s">
        <v>82</v>
      </c>
    </row>
    <row r="10" spans="1:17" s="2" customFormat="1" x14ac:dyDescent="0.2">
      <c r="A10" s="15" t="s">
        <v>72</v>
      </c>
      <c r="B10" s="19">
        <f t="shared" si="0"/>
        <v>413840</v>
      </c>
      <c r="C10" s="5">
        <v>413840</v>
      </c>
      <c r="D10" s="12"/>
      <c r="E10" s="3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6"/>
    </row>
    <row r="11" spans="1:17" s="2" customFormat="1" x14ac:dyDescent="0.2">
      <c r="A11" s="23" t="s">
        <v>89</v>
      </c>
      <c r="B11" s="24">
        <f>D11</f>
        <v>1000000</v>
      </c>
      <c r="C11" s="12"/>
      <c r="D11" s="25">
        <f>SUM(D12:D13)</f>
        <v>1000000</v>
      </c>
      <c r="E11" s="3"/>
      <c r="F11" s="84"/>
      <c r="G11" s="85"/>
      <c r="H11" s="85"/>
      <c r="I11" s="85"/>
      <c r="J11" s="85"/>
      <c r="K11" s="85"/>
      <c r="L11" s="85"/>
      <c r="M11" s="85"/>
      <c r="N11" s="85"/>
      <c r="O11" s="85"/>
      <c r="P11" s="86"/>
    </row>
    <row r="12" spans="1:17" s="2" customFormat="1" x14ac:dyDescent="0.2">
      <c r="A12" s="15" t="s">
        <v>90</v>
      </c>
      <c r="B12" s="19">
        <f>D12</f>
        <v>1000000</v>
      </c>
      <c r="C12" s="12"/>
      <c r="D12" s="5">
        <v>1000000</v>
      </c>
      <c r="E12" s="3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1:17" s="2" customFormat="1" x14ac:dyDescent="0.2">
      <c r="A13" s="15" t="s">
        <v>91</v>
      </c>
      <c r="B13" s="19">
        <f>D13</f>
        <v>0</v>
      </c>
      <c r="C13" s="12"/>
      <c r="D13" s="5">
        <v>0</v>
      </c>
      <c r="E13" s="3"/>
      <c r="F13" s="84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1:17" s="2" customFormat="1" x14ac:dyDescent="0.2">
      <c r="A14" s="23" t="s">
        <v>92</v>
      </c>
      <c r="B14" s="24">
        <f>E14</f>
        <v>929202</v>
      </c>
      <c r="C14" s="26"/>
      <c r="D14" s="26"/>
      <c r="E14" s="25">
        <f>SUM(E15:E20)</f>
        <v>929202</v>
      </c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6"/>
    </row>
    <row r="15" spans="1:17" s="2" customFormat="1" x14ac:dyDescent="0.2">
      <c r="A15" s="15" t="s">
        <v>10</v>
      </c>
      <c r="B15" s="19">
        <f t="shared" ref="B15:B19" si="1">E15</f>
        <v>160500</v>
      </c>
      <c r="C15" s="3"/>
      <c r="D15" s="3"/>
      <c r="E15" s="5">
        <v>160500</v>
      </c>
      <c r="F15" s="84" t="s">
        <v>135</v>
      </c>
      <c r="G15" s="85"/>
      <c r="H15" s="85"/>
      <c r="I15" s="85"/>
      <c r="J15" s="85"/>
      <c r="K15" s="85"/>
      <c r="L15" s="85"/>
      <c r="M15" s="85"/>
      <c r="N15" s="85"/>
      <c r="O15" s="85"/>
      <c r="P15" s="86"/>
    </row>
    <row r="16" spans="1:17" s="2" customFormat="1" x14ac:dyDescent="0.2">
      <c r="A16" s="15" t="s">
        <v>11</v>
      </c>
      <c r="B16" s="19">
        <f t="shared" si="1"/>
        <v>43000</v>
      </c>
      <c r="C16" s="3"/>
      <c r="D16" s="3"/>
      <c r="E16" s="5">
        <v>43000</v>
      </c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6"/>
    </row>
    <row r="17" spans="1:17" s="2" customFormat="1" x14ac:dyDescent="0.2">
      <c r="A17" s="15" t="s">
        <v>13</v>
      </c>
      <c r="B17" s="19">
        <f t="shared" si="1"/>
        <v>61500</v>
      </c>
      <c r="C17" s="3"/>
      <c r="D17" s="3"/>
      <c r="E17" s="5">
        <v>61500</v>
      </c>
      <c r="F17" s="84" t="s">
        <v>150</v>
      </c>
      <c r="G17" s="85"/>
      <c r="H17" s="85"/>
      <c r="I17" s="85"/>
      <c r="J17" s="85"/>
      <c r="K17" s="85"/>
      <c r="L17" s="85"/>
      <c r="M17" s="85"/>
      <c r="N17" s="85"/>
      <c r="O17" s="85"/>
      <c r="P17" s="86"/>
      <c r="Q17" s="2" t="s">
        <v>48</v>
      </c>
    </row>
    <row r="18" spans="1:17" s="2" customFormat="1" x14ac:dyDescent="0.2">
      <c r="A18" s="15" t="s">
        <v>12</v>
      </c>
      <c r="B18" s="19">
        <f t="shared" si="1"/>
        <v>62</v>
      </c>
      <c r="C18" s="3"/>
      <c r="D18" s="3"/>
      <c r="E18" s="5">
        <v>62</v>
      </c>
      <c r="F18" s="84" t="s">
        <v>149</v>
      </c>
      <c r="G18" s="85"/>
      <c r="H18" s="85"/>
      <c r="I18" s="85"/>
      <c r="J18" s="85"/>
      <c r="K18" s="85"/>
      <c r="L18" s="85"/>
      <c r="M18" s="85"/>
      <c r="N18" s="85"/>
      <c r="O18" s="85"/>
      <c r="P18" s="86"/>
    </row>
    <row r="19" spans="1:17" s="2" customFormat="1" x14ac:dyDescent="0.2">
      <c r="A19" s="15" t="s">
        <v>14</v>
      </c>
      <c r="B19" s="19">
        <f t="shared" si="1"/>
        <v>300000</v>
      </c>
      <c r="C19" s="3"/>
      <c r="D19" s="3"/>
      <c r="E19" s="5">
        <v>300000</v>
      </c>
      <c r="F19" s="84" t="s">
        <v>114</v>
      </c>
      <c r="G19" s="85"/>
      <c r="H19" s="85"/>
      <c r="I19" s="85"/>
      <c r="J19" s="85"/>
      <c r="K19" s="85"/>
      <c r="L19" s="85"/>
      <c r="M19" s="85"/>
      <c r="N19" s="85"/>
      <c r="O19" s="85"/>
      <c r="P19" s="86"/>
      <c r="Q19" s="2" t="s">
        <v>49</v>
      </c>
    </row>
    <row r="20" spans="1:17" s="2" customFormat="1" ht="13.5" thickBot="1" x14ac:dyDescent="0.25">
      <c r="A20" s="8" t="s">
        <v>73</v>
      </c>
      <c r="B20" s="22">
        <f>E20</f>
        <v>364140</v>
      </c>
      <c r="C20" s="10"/>
      <c r="D20" s="52"/>
      <c r="E20" s="9">
        <v>364140</v>
      </c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6"/>
    </row>
    <row r="21" spans="1:17" s="2" customFormat="1" ht="13.5" thickBot="1" x14ac:dyDescent="0.25">
      <c r="A21" s="27" t="s">
        <v>3</v>
      </c>
      <c r="B21" s="28">
        <f>C21+D21+E21</f>
        <v>5313042</v>
      </c>
      <c r="C21" s="29">
        <f>C6</f>
        <v>3383840</v>
      </c>
      <c r="D21" s="50">
        <f>D11</f>
        <v>1000000</v>
      </c>
      <c r="E21" s="30">
        <f>E14</f>
        <v>929202</v>
      </c>
      <c r="F21" s="95"/>
      <c r="G21" s="70"/>
      <c r="H21" s="70"/>
      <c r="I21" s="70"/>
      <c r="J21" s="70"/>
      <c r="K21" s="70"/>
      <c r="L21" s="70"/>
      <c r="M21" s="70"/>
      <c r="N21" s="70"/>
      <c r="O21" s="70"/>
      <c r="P21" s="71"/>
    </row>
    <row r="22" spans="1:17" s="2" customFormat="1" ht="6" customHeight="1" x14ac:dyDescent="0.2"/>
    <row r="23" spans="1:17" s="2" customFormat="1" x14ac:dyDescent="0.2">
      <c r="A23" s="13" t="s">
        <v>4</v>
      </c>
      <c r="B23" s="13"/>
    </row>
    <row r="24" spans="1:17" s="2" customFormat="1" x14ac:dyDescent="0.2">
      <c r="A24" s="76" t="s">
        <v>5</v>
      </c>
      <c r="B24" s="77" t="s">
        <v>68</v>
      </c>
      <c r="C24" s="79" t="s">
        <v>69</v>
      </c>
      <c r="D24" s="80"/>
      <c r="E24" s="87"/>
      <c r="F24" s="76" t="s">
        <v>79</v>
      </c>
      <c r="G24" s="76"/>
      <c r="H24" s="76"/>
      <c r="I24" s="76"/>
      <c r="J24" s="76"/>
      <c r="K24" s="76"/>
      <c r="L24" s="76"/>
      <c r="M24" s="76"/>
      <c r="N24" s="76"/>
      <c r="O24" s="76"/>
      <c r="P24" s="77" t="s">
        <v>2</v>
      </c>
    </row>
    <row r="25" spans="1:17" s="2" customFormat="1" x14ac:dyDescent="0.2">
      <c r="A25" s="76"/>
      <c r="B25" s="78"/>
      <c r="C25" s="17" t="s">
        <v>70</v>
      </c>
      <c r="D25" s="17" t="s">
        <v>88</v>
      </c>
      <c r="E25" s="17" t="s">
        <v>71</v>
      </c>
      <c r="F25" s="17" t="s">
        <v>23</v>
      </c>
      <c r="G25" s="17" t="s">
        <v>7</v>
      </c>
      <c r="H25" s="17" t="s">
        <v>24</v>
      </c>
      <c r="I25" s="17" t="s">
        <v>25</v>
      </c>
      <c r="J25" s="17" t="s">
        <v>26</v>
      </c>
      <c r="K25" s="17" t="s">
        <v>27</v>
      </c>
      <c r="L25" s="17" t="s">
        <v>28</v>
      </c>
      <c r="M25" s="17" t="s">
        <v>31</v>
      </c>
      <c r="N25" s="17" t="s">
        <v>130</v>
      </c>
      <c r="O25" s="17" t="s">
        <v>134</v>
      </c>
      <c r="P25" s="78"/>
    </row>
    <row r="26" spans="1:17" s="2" customFormat="1" x14ac:dyDescent="0.2">
      <c r="A26" s="23" t="s">
        <v>58</v>
      </c>
      <c r="B26" s="31">
        <f>C26+D26+E26</f>
        <v>1348010</v>
      </c>
      <c r="C26" s="25">
        <f>SUM(C27:C31)</f>
        <v>1313130</v>
      </c>
      <c r="D26" s="25">
        <f>SUM(D27:D31)</f>
        <v>0</v>
      </c>
      <c r="E26" s="25">
        <f t="shared" ref="E26:L26" si="2">SUM(E27:E31)</f>
        <v>34880</v>
      </c>
      <c r="F26" s="25">
        <f t="shared" si="2"/>
        <v>635600</v>
      </c>
      <c r="G26" s="25">
        <f t="shared" si="2"/>
        <v>41920</v>
      </c>
      <c r="H26" s="25">
        <f t="shared" si="2"/>
        <v>22600</v>
      </c>
      <c r="I26" s="25">
        <f t="shared" si="2"/>
        <v>20210</v>
      </c>
      <c r="J26" s="25">
        <f t="shared" si="2"/>
        <v>15200</v>
      </c>
      <c r="K26" s="25">
        <f t="shared" si="2"/>
        <v>56500</v>
      </c>
      <c r="L26" s="25">
        <f t="shared" si="2"/>
        <v>235000</v>
      </c>
      <c r="M26" s="25">
        <f>SUM(M27:M31)</f>
        <v>250000</v>
      </c>
      <c r="N26" s="25">
        <f t="shared" ref="N26:O26" si="3">SUM(N27:N31)</f>
        <v>26200</v>
      </c>
      <c r="O26" s="25">
        <f t="shared" si="3"/>
        <v>9900</v>
      </c>
      <c r="P26" s="1"/>
    </row>
    <row r="27" spans="1:17" s="2" customFormat="1" x14ac:dyDescent="0.2">
      <c r="A27" s="15" t="s">
        <v>15</v>
      </c>
      <c r="B27" s="21">
        <f>C27+D27+E27</f>
        <v>672430</v>
      </c>
      <c r="C27" s="4">
        <f>SUM(F27:O27)</f>
        <v>660930</v>
      </c>
      <c r="D27" s="5"/>
      <c r="E27" s="5">
        <v>11500</v>
      </c>
      <c r="F27" s="5">
        <f>900*2*3*52</f>
        <v>280800</v>
      </c>
      <c r="G27" s="5">
        <v>35280</v>
      </c>
      <c r="H27" s="5">
        <v>9800</v>
      </c>
      <c r="I27" s="5">
        <v>7700</v>
      </c>
      <c r="J27" s="5">
        <v>6350</v>
      </c>
      <c r="K27" s="5">
        <v>56500</v>
      </c>
      <c r="L27" s="5">
        <v>235000</v>
      </c>
      <c r="M27" s="5"/>
      <c r="N27" s="5">
        <v>26200</v>
      </c>
      <c r="O27" s="5">
        <v>3300</v>
      </c>
      <c r="P27" s="1" t="s">
        <v>51</v>
      </c>
      <c r="Q27" s="2" t="s">
        <v>50</v>
      </c>
    </row>
    <row r="28" spans="1:17" s="2" customFormat="1" x14ac:dyDescent="0.2">
      <c r="A28" s="15" t="s">
        <v>32</v>
      </c>
      <c r="B28" s="21">
        <f t="shared" ref="B28:B31" si="4">C28+D28+E28</f>
        <v>42200</v>
      </c>
      <c r="C28" s="4">
        <f>SUM(F28:O28)</f>
        <v>42200</v>
      </c>
      <c r="D28" s="5"/>
      <c r="E28" s="5"/>
      <c r="F28" s="5">
        <v>40000</v>
      </c>
      <c r="G28" s="5"/>
      <c r="H28" s="5"/>
      <c r="I28" s="5"/>
      <c r="J28" s="5"/>
      <c r="K28" s="5"/>
      <c r="L28" s="5"/>
      <c r="M28" s="5"/>
      <c r="N28" s="5"/>
      <c r="O28" s="5">
        <v>2200</v>
      </c>
      <c r="P28" s="1" t="s">
        <v>52</v>
      </c>
      <c r="Q28" s="2" t="s">
        <v>50</v>
      </c>
    </row>
    <row r="29" spans="1:17" s="2" customFormat="1" x14ac:dyDescent="0.2">
      <c r="A29" s="1" t="s">
        <v>160</v>
      </c>
      <c r="B29" s="21">
        <f>C29+D29+E29</f>
        <v>264100</v>
      </c>
      <c r="C29" s="4">
        <f>SUM(F29:O29)</f>
        <v>264100</v>
      </c>
      <c r="D29" s="5"/>
      <c r="E29" s="5"/>
      <c r="F29" s="5">
        <v>260800</v>
      </c>
      <c r="G29" s="5"/>
      <c r="H29" s="5"/>
      <c r="I29" s="5"/>
      <c r="J29" s="5"/>
      <c r="K29" s="5"/>
      <c r="L29" s="5"/>
      <c r="M29" s="5"/>
      <c r="N29" s="5"/>
      <c r="O29" s="5">
        <v>3300</v>
      </c>
      <c r="P29" s="1" t="s">
        <v>158</v>
      </c>
      <c r="Q29" s="2" t="s">
        <v>50</v>
      </c>
    </row>
    <row r="30" spans="1:17" s="2" customFormat="1" x14ac:dyDescent="0.2">
      <c r="A30" s="15" t="s">
        <v>155</v>
      </c>
      <c r="B30" s="21">
        <f t="shared" si="4"/>
        <v>98180</v>
      </c>
      <c r="C30" s="4">
        <f>SUM(F30:O30)</f>
        <v>94800</v>
      </c>
      <c r="D30" s="5"/>
      <c r="E30" s="5">
        <v>3380</v>
      </c>
      <c r="F30" s="5">
        <v>54000</v>
      </c>
      <c r="G30" s="5">
        <v>6640</v>
      </c>
      <c r="H30" s="5">
        <v>12800</v>
      </c>
      <c r="I30" s="5">
        <v>12510</v>
      </c>
      <c r="J30" s="5">
        <v>8850</v>
      </c>
      <c r="K30" s="5"/>
      <c r="L30" s="5"/>
      <c r="M30" s="5"/>
      <c r="N30" s="5"/>
      <c r="O30" s="5"/>
      <c r="P30" s="1"/>
    </row>
    <row r="31" spans="1:17" s="2" customFormat="1" x14ac:dyDescent="0.2">
      <c r="A31" s="15" t="s">
        <v>30</v>
      </c>
      <c r="B31" s="21">
        <f t="shared" si="4"/>
        <v>271100</v>
      </c>
      <c r="C31" s="4">
        <f>SUM(F31:O31)</f>
        <v>251100</v>
      </c>
      <c r="D31" s="5"/>
      <c r="E31" s="5">
        <v>20000</v>
      </c>
      <c r="F31" s="5"/>
      <c r="G31" s="5"/>
      <c r="H31" s="5"/>
      <c r="I31" s="5"/>
      <c r="J31" s="5"/>
      <c r="K31" s="5"/>
      <c r="L31" s="5"/>
      <c r="M31" s="5">
        <v>250000</v>
      </c>
      <c r="N31" s="5"/>
      <c r="O31" s="5">
        <v>1100</v>
      </c>
      <c r="P31" s="1" t="s">
        <v>33</v>
      </c>
      <c r="Q31" s="2" t="s">
        <v>53</v>
      </c>
    </row>
    <row r="32" spans="1:17" s="2" customFormat="1" x14ac:dyDescent="0.2">
      <c r="A32" s="15"/>
      <c r="B32" s="15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"/>
    </row>
    <row r="33" spans="1:17" s="2" customFormat="1" x14ac:dyDescent="0.2">
      <c r="A33" s="23" t="s">
        <v>57</v>
      </c>
      <c r="B33" s="31">
        <f>C33+D33+E33</f>
        <v>2622950</v>
      </c>
      <c r="C33" s="25">
        <f t="shared" ref="C33:O33" si="5">C34+C38+C42+C46+C49</f>
        <v>1310950</v>
      </c>
      <c r="D33" s="25">
        <f t="shared" si="5"/>
        <v>1000000</v>
      </c>
      <c r="E33" s="25">
        <f t="shared" si="5"/>
        <v>312000</v>
      </c>
      <c r="F33" s="25">
        <f t="shared" si="5"/>
        <v>240500</v>
      </c>
      <c r="G33" s="25">
        <f t="shared" si="5"/>
        <v>100710</v>
      </c>
      <c r="H33" s="25">
        <f t="shared" si="5"/>
        <v>280200</v>
      </c>
      <c r="I33" s="25">
        <f t="shared" si="5"/>
        <v>400300</v>
      </c>
      <c r="J33" s="25">
        <f t="shared" si="5"/>
        <v>32060</v>
      </c>
      <c r="K33" s="25">
        <f t="shared" si="5"/>
        <v>19650</v>
      </c>
      <c r="L33" s="25">
        <f t="shared" si="5"/>
        <v>210730</v>
      </c>
      <c r="M33" s="25">
        <f t="shared" si="5"/>
        <v>0</v>
      </c>
      <c r="N33" s="25">
        <f t="shared" si="5"/>
        <v>24600</v>
      </c>
      <c r="O33" s="25">
        <f t="shared" si="5"/>
        <v>2200</v>
      </c>
      <c r="P33" s="1"/>
    </row>
    <row r="34" spans="1:17" s="2" customFormat="1" x14ac:dyDescent="0.2">
      <c r="A34" s="23" t="s">
        <v>16</v>
      </c>
      <c r="B34" s="31">
        <f>C34+D34+E34</f>
        <v>492590</v>
      </c>
      <c r="C34" s="25">
        <f>SUM(F34:O34)</f>
        <v>492590</v>
      </c>
      <c r="D34" s="25">
        <f t="shared" ref="D34:O34" si="6">SUM(D35:D37)</f>
        <v>0</v>
      </c>
      <c r="E34" s="25">
        <f t="shared" si="6"/>
        <v>0</v>
      </c>
      <c r="F34" s="25">
        <f t="shared" si="6"/>
        <v>83000</v>
      </c>
      <c r="G34" s="25">
        <f t="shared" si="6"/>
        <v>24720</v>
      </c>
      <c r="H34" s="25">
        <f t="shared" si="6"/>
        <v>21310</v>
      </c>
      <c r="I34" s="25">
        <f t="shared" si="6"/>
        <v>331510</v>
      </c>
      <c r="J34" s="25">
        <f t="shared" si="6"/>
        <v>19910</v>
      </c>
      <c r="K34" s="25">
        <f t="shared" si="6"/>
        <v>0</v>
      </c>
      <c r="L34" s="25">
        <f t="shared" si="6"/>
        <v>12140</v>
      </c>
      <c r="M34" s="25">
        <f t="shared" si="6"/>
        <v>0</v>
      </c>
      <c r="N34" s="25">
        <f t="shared" si="6"/>
        <v>0</v>
      </c>
      <c r="O34" s="25">
        <f t="shared" si="6"/>
        <v>0</v>
      </c>
      <c r="P34" s="1"/>
    </row>
    <row r="35" spans="1:17" s="2" customFormat="1" x14ac:dyDescent="0.2">
      <c r="A35" s="1" t="s">
        <v>133</v>
      </c>
      <c r="B35" s="21">
        <f>C35+D35+E35</f>
        <v>169640</v>
      </c>
      <c r="C35" s="4">
        <f t="shared" ref="C35:C52" si="7">SUM(F35:O35)</f>
        <v>169640</v>
      </c>
      <c r="D35" s="5"/>
      <c r="E35" s="5"/>
      <c r="F35" s="5">
        <v>3000</v>
      </c>
      <c r="G35" s="5">
        <v>14400</v>
      </c>
      <c r="H35" s="5">
        <v>5380</v>
      </c>
      <c r="I35" s="5">
        <v>128000</v>
      </c>
      <c r="J35" s="5">
        <v>18860</v>
      </c>
      <c r="K35" s="5"/>
      <c r="L35" s="5"/>
      <c r="M35" s="5"/>
      <c r="N35" s="5"/>
      <c r="O35" s="5"/>
      <c r="P35" s="1"/>
    </row>
    <row r="36" spans="1:17" s="2" customFormat="1" x14ac:dyDescent="0.2">
      <c r="A36" s="1" t="s">
        <v>132</v>
      </c>
      <c r="B36" s="21">
        <f t="shared" ref="B36:B52" si="8">C36+D36+E36</f>
        <v>286800</v>
      </c>
      <c r="C36" s="4">
        <f t="shared" si="7"/>
        <v>286800</v>
      </c>
      <c r="D36" s="5"/>
      <c r="E36" s="5"/>
      <c r="F36" s="5">
        <v>80000</v>
      </c>
      <c r="G36" s="5"/>
      <c r="H36" s="5">
        <v>8800</v>
      </c>
      <c r="I36" s="5">
        <v>198000</v>
      </c>
      <c r="J36" s="5"/>
      <c r="K36" s="5"/>
      <c r="L36" s="5"/>
      <c r="M36" s="5"/>
      <c r="N36" s="5"/>
      <c r="O36" s="5"/>
      <c r="P36" s="1" t="s">
        <v>131</v>
      </c>
      <c r="Q36" s="2" t="s">
        <v>66</v>
      </c>
    </row>
    <row r="37" spans="1:17" s="2" customFormat="1" x14ac:dyDescent="0.2">
      <c r="A37" s="1" t="s">
        <v>19</v>
      </c>
      <c r="B37" s="21">
        <f t="shared" si="8"/>
        <v>36150</v>
      </c>
      <c r="C37" s="4">
        <f t="shared" si="7"/>
        <v>36150</v>
      </c>
      <c r="D37" s="5"/>
      <c r="E37" s="5"/>
      <c r="F37" s="5"/>
      <c r="G37" s="5">
        <v>10320</v>
      </c>
      <c r="H37" s="5">
        <v>7130</v>
      </c>
      <c r="I37" s="5">
        <v>5510</v>
      </c>
      <c r="J37" s="5">
        <v>1050</v>
      </c>
      <c r="K37" s="5"/>
      <c r="L37" s="5">
        <v>12140</v>
      </c>
      <c r="M37" s="5"/>
      <c r="N37" s="5"/>
      <c r="O37" s="5"/>
      <c r="P37" s="1"/>
    </row>
    <row r="38" spans="1:17" s="2" customFormat="1" x14ac:dyDescent="0.2">
      <c r="A38" s="23" t="s">
        <v>17</v>
      </c>
      <c r="B38" s="31">
        <f t="shared" si="8"/>
        <v>235700</v>
      </c>
      <c r="C38" s="25">
        <f t="shared" si="7"/>
        <v>235700</v>
      </c>
      <c r="D38" s="25">
        <f>SUM(D39:D41)</f>
        <v>0</v>
      </c>
      <c r="E38" s="25">
        <f>SUM(E39:E41)</f>
        <v>0</v>
      </c>
      <c r="F38" s="25">
        <f t="shared" ref="F38" si="9">SUM(F39:F41)</f>
        <v>23000</v>
      </c>
      <c r="G38" s="25">
        <f>SUM(G39:G41)</f>
        <v>22950</v>
      </c>
      <c r="H38" s="25">
        <f t="shared" ref="H38:L38" si="10">SUM(H39:H41)</f>
        <v>32950</v>
      </c>
      <c r="I38" s="25">
        <f t="shared" si="10"/>
        <v>11900</v>
      </c>
      <c r="J38" s="25">
        <f t="shared" si="10"/>
        <v>0</v>
      </c>
      <c r="K38" s="25">
        <f t="shared" si="10"/>
        <v>0</v>
      </c>
      <c r="L38" s="25">
        <f t="shared" si="10"/>
        <v>134900</v>
      </c>
      <c r="M38" s="25">
        <f>SUM(M39:M41)</f>
        <v>0</v>
      </c>
      <c r="N38" s="25">
        <f t="shared" ref="N38:O38" si="11">SUM(N39:N41)</f>
        <v>10000</v>
      </c>
      <c r="O38" s="25">
        <f t="shared" si="11"/>
        <v>0</v>
      </c>
      <c r="P38" s="1"/>
    </row>
    <row r="39" spans="1:17" s="2" customFormat="1" x14ac:dyDescent="0.2">
      <c r="A39" s="1" t="s">
        <v>20</v>
      </c>
      <c r="B39" s="21">
        <f t="shared" si="8"/>
        <v>84900</v>
      </c>
      <c r="C39" s="4">
        <f t="shared" si="7"/>
        <v>84900</v>
      </c>
      <c r="D39" s="5"/>
      <c r="E39" s="5"/>
      <c r="F39" s="5">
        <v>11000</v>
      </c>
      <c r="G39" s="5">
        <v>4100</v>
      </c>
      <c r="H39" s="5">
        <v>9200</v>
      </c>
      <c r="I39" s="5">
        <v>3400</v>
      </c>
      <c r="J39" s="5"/>
      <c r="K39" s="5"/>
      <c r="L39" s="5">
        <v>47200</v>
      </c>
      <c r="M39" s="5"/>
      <c r="N39" s="5">
        <v>10000</v>
      </c>
      <c r="O39" s="5"/>
      <c r="P39" s="1"/>
    </row>
    <row r="40" spans="1:17" s="2" customFormat="1" x14ac:dyDescent="0.2">
      <c r="A40" s="1" t="s">
        <v>21</v>
      </c>
      <c r="B40" s="21">
        <f t="shared" si="8"/>
        <v>121610</v>
      </c>
      <c r="C40" s="4">
        <f t="shared" si="7"/>
        <v>121610</v>
      </c>
      <c r="D40" s="5"/>
      <c r="E40" s="5"/>
      <c r="F40" s="5"/>
      <c r="G40" s="5">
        <v>8000</v>
      </c>
      <c r="H40" s="5">
        <v>19910</v>
      </c>
      <c r="I40" s="5">
        <v>6000</v>
      </c>
      <c r="J40" s="5"/>
      <c r="K40" s="5"/>
      <c r="L40" s="5">
        <v>87700</v>
      </c>
      <c r="M40" s="5"/>
      <c r="N40" s="5"/>
      <c r="O40" s="5"/>
      <c r="P40" s="1"/>
    </row>
    <row r="41" spans="1:17" s="2" customFormat="1" x14ac:dyDescent="0.2">
      <c r="A41" s="1" t="s">
        <v>22</v>
      </c>
      <c r="B41" s="21">
        <f t="shared" si="8"/>
        <v>29190</v>
      </c>
      <c r="C41" s="4">
        <f t="shared" si="7"/>
        <v>29190</v>
      </c>
      <c r="D41" s="5"/>
      <c r="E41" s="5"/>
      <c r="F41" s="5">
        <v>12000</v>
      </c>
      <c r="G41" s="5">
        <v>10850</v>
      </c>
      <c r="H41" s="5">
        <v>3840</v>
      </c>
      <c r="I41" s="5">
        <v>2500</v>
      </c>
      <c r="J41" s="5"/>
      <c r="K41" s="5"/>
      <c r="L41" s="5"/>
      <c r="M41" s="5"/>
      <c r="N41" s="5"/>
      <c r="O41" s="5"/>
      <c r="P41" s="1"/>
    </row>
    <row r="42" spans="1:17" s="2" customFormat="1" x14ac:dyDescent="0.2">
      <c r="A42" s="23" t="s">
        <v>37</v>
      </c>
      <c r="B42" s="31">
        <f t="shared" si="8"/>
        <v>1415430</v>
      </c>
      <c r="C42" s="25">
        <f t="shared" si="7"/>
        <v>403430</v>
      </c>
      <c r="D42" s="25">
        <f>SUM(D43:D45)</f>
        <v>1000000</v>
      </c>
      <c r="E42" s="25">
        <f>SUM(E43:E45)</f>
        <v>12000</v>
      </c>
      <c r="F42" s="25">
        <f t="shared" ref="F42" si="12">SUM(F43:F45)</f>
        <v>127500</v>
      </c>
      <c r="G42" s="25">
        <f>SUM(G43:G45)</f>
        <v>25280</v>
      </c>
      <c r="H42" s="25">
        <f t="shared" ref="H42:O42" si="13">SUM(H43:H45)</f>
        <v>165960</v>
      </c>
      <c r="I42" s="25">
        <f t="shared" si="13"/>
        <v>38940</v>
      </c>
      <c r="J42" s="25">
        <f t="shared" si="13"/>
        <v>4380</v>
      </c>
      <c r="K42" s="25">
        <f t="shared" si="13"/>
        <v>14270</v>
      </c>
      <c r="L42" s="25">
        <f t="shared" si="13"/>
        <v>25000</v>
      </c>
      <c r="M42" s="25">
        <f t="shared" si="13"/>
        <v>0</v>
      </c>
      <c r="N42" s="25">
        <f t="shared" si="13"/>
        <v>1000</v>
      </c>
      <c r="O42" s="25">
        <f t="shared" si="13"/>
        <v>1100</v>
      </c>
      <c r="P42" s="1"/>
    </row>
    <row r="43" spans="1:17" s="2" customFormat="1" x14ac:dyDescent="0.2">
      <c r="A43" s="1" t="s">
        <v>34</v>
      </c>
      <c r="B43" s="21">
        <f t="shared" si="8"/>
        <v>1119550</v>
      </c>
      <c r="C43" s="4">
        <f t="shared" si="7"/>
        <v>107550</v>
      </c>
      <c r="D43" s="5">
        <v>1000000</v>
      </c>
      <c r="E43" s="5">
        <v>12000</v>
      </c>
      <c r="F43" s="5">
        <v>20000</v>
      </c>
      <c r="G43" s="5">
        <v>10440</v>
      </c>
      <c r="H43" s="5">
        <v>35200</v>
      </c>
      <c r="I43" s="5">
        <v>14540</v>
      </c>
      <c r="J43" s="5">
        <v>4380</v>
      </c>
      <c r="K43" s="5">
        <v>8890</v>
      </c>
      <c r="L43" s="5">
        <v>13000</v>
      </c>
      <c r="M43" s="5"/>
      <c r="N43" s="5"/>
      <c r="O43" s="5">
        <v>1100</v>
      </c>
      <c r="P43" s="1" t="s">
        <v>152</v>
      </c>
    </row>
    <row r="44" spans="1:17" s="2" customFormat="1" x14ac:dyDescent="0.2">
      <c r="A44" s="1" t="s">
        <v>35</v>
      </c>
      <c r="B44" s="21">
        <f t="shared" si="8"/>
        <v>252500</v>
      </c>
      <c r="C44" s="4">
        <f t="shared" si="7"/>
        <v>252500</v>
      </c>
      <c r="D44" s="5"/>
      <c r="E44" s="5"/>
      <c r="F44" s="5">
        <v>107500</v>
      </c>
      <c r="G44" s="5"/>
      <c r="H44" s="5">
        <v>125000</v>
      </c>
      <c r="I44" s="5">
        <v>20000</v>
      </c>
      <c r="J44" s="5"/>
      <c r="K44" s="5"/>
      <c r="L44" s="5"/>
      <c r="M44" s="5"/>
      <c r="N44" s="5"/>
      <c r="O44" s="5"/>
      <c r="P44" s="1" t="s">
        <v>63</v>
      </c>
      <c r="Q44" s="2" t="s">
        <v>66</v>
      </c>
    </row>
    <row r="45" spans="1:17" s="2" customFormat="1" x14ac:dyDescent="0.2">
      <c r="A45" s="1" t="s">
        <v>36</v>
      </c>
      <c r="B45" s="21">
        <f t="shared" si="8"/>
        <v>43380</v>
      </c>
      <c r="C45" s="4">
        <f t="shared" si="7"/>
        <v>43380</v>
      </c>
      <c r="D45" s="5"/>
      <c r="E45" s="5"/>
      <c r="F45" s="5"/>
      <c r="G45" s="5">
        <v>14840</v>
      </c>
      <c r="H45" s="5">
        <v>5760</v>
      </c>
      <c r="I45" s="5">
        <v>4400</v>
      </c>
      <c r="J45" s="5"/>
      <c r="K45" s="5">
        <v>5380</v>
      </c>
      <c r="L45" s="5">
        <v>12000</v>
      </c>
      <c r="M45" s="5"/>
      <c r="N45" s="5">
        <v>1000</v>
      </c>
      <c r="O45" s="5"/>
      <c r="P45" s="1"/>
    </row>
    <row r="46" spans="1:17" s="2" customFormat="1" x14ac:dyDescent="0.2">
      <c r="A46" s="23" t="s">
        <v>38</v>
      </c>
      <c r="B46" s="31">
        <f t="shared" si="8"/>
        <v>31170</v>
      </c>
      <c r="C46" s="25">
        <f t="shared" si="7"/>
        <v>31170</v>
      </c>
      <c r="D46" s="25">
        <f t="shared" ref="D46:O46" si="14">SUM(D47:D48)</f>
        <v>0</v>
      </c>
      <c r="E46" s="25">
        <f t="shared" si="14"/>
        <v>0</v>
      </c>
      <c r="F46" s="25">
        <f t="shared" si="14"/>
        <v>0</v>
      </c>
      <c r="G46" s="25">
        <f t="shared" si="14"/>
        <v>4480</v>
      </c>
      <c r="H46" s="25">
        <f t="shared" si="14"/>
        <v>17350</v>
      </c>
      <c r="I46" s="25">
        <f t="shared" si="14"/>
        <v>2960</v>
      </c>
      <c r="J46" s="25">
        <f t="shared" si="14"/>
        <v>0</v>
      </c>
      <c r="K46" s="25">
        <f t="shared" si="14"/>
        <v>5380</v>
      </c>
      <c r="L46" s="25">
        <f t="shared" si="14"/>
        <v>0</v>
      </c>
      <c r="M46" s="25">
        <f t="shared" si="14"/>
        <v>0</v>
      </c>
      <c r="N46" s="25">
        <f t="shared" si="14"/>
        <v>1000</v>
      </c>
      <c r="O46" s="25">
        <f t="shared" si="14"/>
        <v>0</v>
      </c>
      <c r="P46" s="1"/>
    </row>
    <row r="47" spans="1:17" s="2" customFormat="1" x14ac:dyDescent="0.2">
      <c r="A47" s="1" t="s">
        <v>39</v>
      </c>
      <c r="B47" s="21">
        <f t="shared" si="8"/>
        <v>23190</v>
      </c>
      <c r="C47" s="4">
        <f t="shared" si="7"/>
        <v>23190</v>
      </c>
      <c r="D47" s="5"/>
      <c r="E47" s="5"/>
      <c r="F47" s="5"/>
      <c r="G47" s="5">
        <v>2430</v>
      </c>
      <c r="H47" s="5">
        <v>13080</v>
      </c>
      <c r="I47" s="5">
        <v>1300</v>
      </c>
      <c r="J47" s="5"/>
      <c r="K47" s="5">
        <v>5380</v>
      </c>
      <c r="L47" s="5"/>
      <c r="M47" s="5"/>
      <c r="N47" s="5">
        <v>1000</v>
      </c>
      <c r="O47" s="5"/>
      <c r="P47" s="1"/>
    </row>
    <row r="48" spans="1:17" s="2" customFormat="1" x14ac:dyDescent="0.2">
      <c r="A48" s="1" t="s">
        <v>40</v>
      </c>
      <c r="B48" s="21">
        <f t="shared" si="8"/>
        <v>7980</v>
      </c>
      <c r="C48" s="4">
        <f t="shared" si="7"/>
        <v>7980</v>
      </c>
      <c r="D48" s="5"/>
      <c r="E48" s="5"/>
      <c r="F48" s="5"/>
      <c r="G48" s="5">
        <v>2050</v>
      </c>
      <c r="H48" s="5">
        <v>4270</v>
      </c>
      <c r="I48" s="5">
        <v>1660</v>
      </c>
      <c r="J48" s="5"/>
      <c r="K48" s="5"/>
      <c r="L48" s="5"/>
      <c r="M48" s="5"/>
      <c r="N48" s="5"/>
      <c r="O48" s="5"/>
      <c r="P48" s="1"/>
    </row>
    <row r="49" spans="1:17" s="2" customFormat="1" x14ac:dyDescent="0.2">
      <c r="A49" s="23" t="s">
        <v>41</v>
      </c>
      <c r="B49" s="31">
        <f t="shared" si="8"/>
        <v>448060</v>
      </c>
      <c r="C49" s="25">
        <f t="shared" si="7"/>
        <v>148060</v>
      </c>
      <c r="D49" s="25">
        <f>SUM(D50:D52)</f>
        <v>0</v>
      </c>
      <c r="E49" s="25">
        <f>SUM(E50:E52)</f>
        <v>300000</v>
      </c>
      <c r="F49" s="25">
        <f t="shared" ref="F49" si="15">SUM(F50:F52)</f>
        <v>7000</v>
      </c>
      <c r="G49" s="25">
        <f>SUM(G50:G52)</f>
        <v>23280</v>
      </c>
      <c r="H49" s="25">
        <f t="shared" ref="H49:O49" si="16">SUM(H50:H52)</f>
        <v>42630</v>
      </c>
      <c r="I49" s="25">
        <f t="shared" si="16"/>
        <v>14990</v>
      </c>
      <c r="J49" s="25">
        <f t="shared" si="16"/>
        <v>7770</v>
      </c>
      <c r="K49" s="25">
        <f t="shared" si="16"/>
        <v>0</v>
      </c>
      <c r="L49" s="25">
        <f t="shared" si="16"/>
        <v>38690</v>
      </c>
      <c r="M49" s="25">
        <f t="shared" si="16"/>
        <v>0</v>
      </c>
      <c r="N49" s="25">
        <f t="shared" si="16"/>
        <v>12600</v>
      </c>
      <c r="O49" s="25">
        <f t="shared" si="16"/>
        <v>1100</v>
      </c>
      <c r="P49" s="1"/>
    </row>
    <row r="50" spans="1:17" s="2" customFormat="1" x14ac:dyDescent="0.2">
      <c r="A50" s="1" t="s">
        <v>42</v>
      </c>
      <c r="B50" s="21">
        <f t="shared" si="8"/>
        <v>40200</v>
      </c>
      <c r="C50" s="4">
        <f t="shared" si="7"/>
        <v>40200</v>
      </c>
      <c r="D50" s="5"/>
      <c r="E50" s="5"/>
      <c r="F50" s="5"/>
      <c r="G50" s="5">
        <v>5000</v>
      </c>
      <c r="H50" s="5">
        <v>20000</v>
      </c>
      <c r="I50" s="5"/>
      <c r="J50" s="5"/>
      <c r="K50" s="5"/>
      <c r="L50" s="5">
        <v>10200</v>
      </c>
      <c r="M50" s="5"/>
      <c r="N50" s="5">
        <v>5000</v>
      </c>
      <c r="O50" s="5"/>
      <c r="P50" s="1" t="s">
        <v>106</v>
      </c>
      <c r="Q50" s="2" t="s">
        <v>66</v>
      </c>
    </row>
    <row r="51" spans="1:17" s="2" customFormat="1" x14ac:dyDescent="0.2">
      <c r="A51" s="1" t="s">
        <v>43</v>
      </c>
      <c r="B51" s="21">
        <f t="shared" si="8"/>
        <v>11660</v>
      </c>
      <c r="C51" s="4">
        <f t="shared" si="7"/>
        <v>11660</v>
      </c>
      <c r="D51" s="5"/>
      <c r="E51" s="5"/>
      <c r="F51" s="5"/>
      <c r="G51" s="5">
        <v>2100</v>
      </c>
      <c r="H51" s="5">
        <v>4540</v>
      </c>
      <c r="I51" s="5">
        <v>4020</v>
      </c>
      <c r="J51" s="5"/>
      <c r="K51" s="5"/>
      <c r="L51" s="5"/>
      <c r="M51" s="5"/>
      <c r="N51" s="5">
        <v>1000</v>
      </c>
      <c r="O51" s="5"/>
      <c r="P51" s="1"/>
    </row>
    <row r="52" spans="1:17" s="2" customFormat="1" x14ac:dyDescent="0.2">
      <c r="A52" s="1" t="s">
        <v>44</v>
      </c>
      <c r="B52" s="21">
        <f t="shared" si="8"/>
        <v>396200</v>
      </c>
      <c r="C52" s="4">
        <f t="shared" si="7"/>
        <v>96200</v>
      </c>
      <c r="D52" s="5"/>
      <c r="E52" s="5">
        <v>300000</v>
      </c>
      <c r="F52" s="5">
        <v>7000</v>
      </c>
      <c r="G52" s="5">
        <v>16180</v>
      </c>
      <c r="H52" s="5">
        <v>18090</v>
      </c>
      <c r="I52" s="5">
        <v>10970</v>
      </c>
      <c r="J52" s="5">
        <v>7770</v>
      </c>
      <c r="K52" s="5"/>
      <c r="L52" s="5">
        <v>28490</v>
      </c>
      <c r="M52" s="5"/>
      <c r="N52" s="5">
        <v>6600</v>
      </c>
      <c r="O52" s="5">
        <v>1100</v>
      </c>
      <c r="P52" s="1" t="s">
        <v>114</v>
      </c>
    </row>
    <row r="53" spans="1:17" s="2" customFormat="1" x14ac:dyDescent="0.2">
      <c r="A53" s="15"/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"/>
    </row>
    <row r="54" spans="1:17" s="2" customFormat="1" x14ac:dyDescent="0.2">
      <c r="A54" s="23" t="s">
        <v>56</v>
      </c>
      <c r="B54" s="31">
        <f>E54</f>
        <v>125000</v>
      </c>
      <c r="C54" s="32"/>
      <c r="D54" s="32"/>
      <c r="E54" s="25">
        <f>SUM(E55:E56)</f>
        <v>125000</v>
      </c>
      <c r="F54" s="81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spans="1:17" s="2" customFormat="1" x14ac:dyDescent="0.2">
      <c r="A55" s="15" t="s">
        <v>60</v>
      </c>
      <c r="B55" s="21">
        <f>E55</f>
        <v>70000</v>
      </c>
      <c r="C55" s="12"/>
      <c r="D55" s="12"/>
      <c r="E55" s="5">
        <v>70000</v>
      </c>
      <c r="F55" s="69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2" t="s">
        <v>107</v>
      </c>
    </row>
    <row r="56" spans="1:17" s="2" customFormat="1" x14ac:dyDescent="0.2">
      <c r="A56" s="15" t="s">
        <v>61</v>
      </c>
      <c r="B56" s="21">
        <f>E56</f>
        <v>55000</v>
      </c>
      <c r="C56" s="12"/>
      <c r="D56" s="12"/>
      <c r="E56" s="5">
        <v>55000</v>
      </c>
      <c r="F56" s="69"/>
      <c r="G56" s="70"/>
      <c r="H56" s="70"/>
      <c r="I56" s="70"/>
      <c r="J56" s="70"/>
      <c r="K56" s="70"/>
      <c r="L56" s="70"/>
      <c r="M56" s="70"/>
      <c r="N56" s="70"/>
      <c r="O56" s="70"/>
      <c r="P56" s="71"/>
      <c r="Q56" s="2" t="s">
        <v>107</v>
      </c>
    </row>
    <row r="57" spans="1:17" s="2" customFormat="1" x14ac:dyDescent="0.2">
      <c r="A57" s="15"/>
      <c r="B57" s="15"/>
      <c r="C57" s="12"/>
      <c r="D57" s="12"/>
      <c r="E57" s="18"/>
      <c r="F57" s="69"/>
      <c r="G57" s="70"/>
      <c r="H57" s="70"/>
      <c r="I57" s="70"/>
      <c r="J57" s="70"/>
      <c r="K57" s="70"/>
      <c r="L57" s="70"/>
      <c r="M57" s="70"/>
      <c r="N57" s="70"/>
      <c r="O57" s="70"/>
      <c r="P57" s="71"/>
    </row>
    <row r="58" spans="1:17" s="2" customFormat="1" x14ac:dyDescent="0.2">
      <c r="A58" s="23" t="s">
        <v>59</v>
      </c>
      <c r="B58" s="31">
        <f t="shared" ref="B58:B60" si="17">C58+E58</f>
        <v>500000</v>
      </c>
      <c r="C58" s="25">
        <f>SUM(C59:C60)</f>
        <v>500000</v>
      </c>
      <c r="D58" s="32"/>
      <c r="E58" s="33"/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3"/>
      <c r="Q58" s="2" t="s">
        <v>159</v>
      </c>
    </row>
    <row r="59" spans="1:17" s="2" customFormat="1" x14ac:dyDescent="0.2">
      <c r="A59" s="15" t="s">
        <v>139</v>
      </c>
      <c r="B59" s="21">
        <f t="shared" si="17"/>
        <v>300000</v>
      </c>
      <c r="C59" s="5">
        <v>300000</v>
      </c>
      <c r="D59" s="12"/>
      <c r="E59" s="12"/>
      <c r="F59" s="69" t="s">
        <v>140</v>
      </c>
      <c r="G59" s="70"/>
      <c r="H59" s="70"/>
      <c r="I59" s="70"/>
      <c r="J59" s="70"/>
      <c r="K59" s="70"/>
      <c r="L59" s="70"/>
      <c r="M59" s="70"/>
      <c r="N59" s="70"/>
      <c r="O59" s="70"/>
      <c r="P59" s="71"/>
      <c r="Q59" s="2" t="s">
        <v>85</v>
      </c>
    </row>
    <row r="60" spans="1:17" s="2" customFormat="1" x14ac:dyDescent="0.2">
      <c r="A60" s="15" t="s">
        <v>138</v>
      </c>
      <c r="B60" s="21">
        <f t="shared" si="17"/>
        <v>200000</v>
      </c>
      <c r="C60" s="5">
        <v>200000</v>
      </c>
      <c r="D60" s="12"/>
      <c r="E60" s="12"/>
      <c r="F60" s="69" t="s">
        <v>141</v>
      </c>
      <c r="G60" s="70"/>
      <c r="H60" s="70"/>
      <c r="I60" s="70"/>
      <c r="J60" s="70"/>
      <c r="K60" s="70"/>
      <c r="L60" s="70"/>
      <c r="M60" s="70"/>
      <c r="N60" s="70"/>
      <c r="O60" s="70"/>
      <c r="P60" s="71"/>
      <c r="Q60" s="2" t="s">
        <v>85</v>
      </c>
    </row>
    <row r="61" spans="1:17" s="2" customFormat="1" x14ac:dyDescent="0.2">
      <c r="A61" s="15"/>
      <c r="B61" s="15"/>
      <c r="C61" s="18"/>
      <c r="D61" s="12"/>
      <c r="E61" s="12"/>
      <c r="F61" s="69"/>
      <c r="G61" s="70"/>
      <c r="H61" s="70"/>
      <c r="I61" s="70"/>
      <c r="J61" s="70"/>
      <c r="K61" s="70"/>
      <c r="L61" s="70"/>
      <c r="M61" s="70"/>
      <c r="N61" s="70"/>
      <c r="O61" s="70"/>
      <c r="P61" s="71"/>
    </row>
    <row r="62" spans="1:17" s="2" customFormat="1" x14ac:dyDescent="0.2">
      <c r="A62" s="23" t="s">
        <v>110</v>
      </c>
      <c r="B62" s="31">
        <f t="shared" ref="B62:B63" si="18">C62+E62</f>
        <v>717082</v>
      </c>
      <c r="C62" s="25">
        <f>SUM(C63)</f>
        <v>259760</v>
      </c>
      <c r="D62" s="25">
        <f>SUM(D63)</f>
        <v>0</v>
      </c>
      <c r="E62" s="25">
        <f>SUM(E63)</f>
        <v>457322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4"/>
    </row>
    <row r="63" spans="1:17" s="2" customFormat="1" x14ac:dyDescent="0.2">
      <c r="A63" s="1" t="s">
        <v>111</v>
      </c>
      <c r="B63" s="21">
        <f t="shared" si="18"/>
        <v>717082</v>
      </c>
      <c r="C63" s="18">
        <f>C21-C26-C33-C58</f>
        <v>259760</v>
      </c>
      <c r="D63" s="18">
        <f>D21-D26-D33</f>
        <v>0</v>
      </c>
      <c r="E63" s="18">
        <f>E21-E26-E33-E54</f>
        <v>457322</v>
      </c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</row>
    <row r="64" spans="1:17" s="2" customFormat="1" ht="13.5" thickBot="1" x14ac:dyDescent="0.25">
      <c r="A64" s="14"/>
      <c r="B64" s="20"/>
      <c r="C64" s="11"/>
      <c r="D64" s="11"/>
      <c r="E64" s="11"/>
      <c r="F64" s="72"/>
      <c r="G64" s="73"/>
      <c r="H64" s="73"/>
      <c r="I64" s="73"/>
      <c r="J64" s="73"/>
      <c r="K64" s="73"/>
      <c r="L64" s="73"/>
      <c r="M64" s="73"/>
      <c r="N64" s="73"/>
      <c r="O64" s="73"/>
      <c r="P64" s="74"/>
    </row>
    <row r="65" spans="1:16" s="2" customFormat="1" ht="13.5" thickBot="1" x14ac:dyDescent="0.25">
      <c r="A65" s="27" t="s">
        <v>55</v>
      </c>
      <c r="B65" s="46">
        <f>C65+D65+E65</f>
        <v>5313042</v>
      </c>
      <c r="C65" s="29">
        <f>C26+C33+C58+C62</f>
        <v>3383840</v>
      </c>
      <c r="D65" s="29">
        <f>D26+D33+D58+D62</f>
        <v>1000000</v>
      </c>
      <c r="E65" s="34">
        <f>E26+E33+E54+E62</f>
        <v>929202</v>
      </c>
      <c r="F65" s="35">
        <f>F26+F33</f>
        <v>876100</v>
      </c>
      <c r="G65" s="36">
        <f t="shared" ref="G65:K65" si="19">G26+G33</f>
        <v>142630</v>
      </c>
      <c r="H65" s="36">
        <f t="shared" si="19"/>
        <v>302800</v>
      </c>
      <c r="I65" s="36">
        <f t="shared" si="19"/>
        <v>420510</v>
      </c>
      <c r="J65" s="36">
        <f t="shared" si="19"/>
        <v>47260</v>
      </c>
      <c r="K65" s="36">
        <f t="shared" si="19"/>
        <v>76150</v>
      </c>
      <c r="L65" s="36">
        <f>L26+L33</f>
        <v>445730</v>
      </c>
      <c r="M65" s="36">
        <f>M26+M33</f>
        <v>250000</v>
      </c>
      <c r="N65" s="36">
        <f>N26+N33</f>
        <v>50800</v>
      </c>
      <c r="O65" s="36">
        <f>O26+O33</f>
        <v>12100</v>
      </c>
      <c r="P65" s="18"/>
    </row>
    <row r="66" spans="1:16" s="2" customFormat="1" ht="4.5" customHeight="1" x14ac:dyDescent="0.2">
      <c r="A66"/>
      <c r="B66"/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6" s="2" customFormat="1" x14ac:dyDescent="0.2">
      <c r="A67" s="13" t="s">
        <v>74</v>
      </c>
      <c r="C67" s="6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6" x14ac:dyDescent="0.2">
      <c r="A68" s="76" t="s">
        <v>75</v>
      </c>
      <c r="B68" s="77" t="s">
        <v>68</v>
      </c>
      <c r="C68" s="79" t="s">
        <v>69</v>
      </c>
      <c r="D68" s="80"/>
      <c r="E68" s="76" t="s">
        <v>2</v>
      </c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69" spans="1:16" x14ac:dyDescent="0.2">
      <c r="A69" s="76"/>
      <c r="B69" s="78"/>
      <c r="C69" s="17" t="s">
        <v>76</v>
      </c>
      <c r="D69" s="49" t="s">
        <v>77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</row>
    <row r="70" spans="1:16" x14ac:dyDescent="0.2">
      <c r="A70" s="15" t="s">
        <v>139</v>
      </c>
      <c r="B70" s="38">
        <f>C70+D70</f>
        <v>900000</v>
      </c>
      <c r="C70" s="43">
        <v>600000</v>
      </c>
      <c r="D70" s="57">
        <v>300000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x14ac:dyDescent="0.2">
      <c r="A71" s="15" t="s">
        <v>138</v>
      </c>
      <c r="B71" s="38">
        <f>C71+D71</f>
        <v>200000</v>
      </c>
      <c r="C71" s="43">
        <v>0</v>
      </c>
      <c r="D71" s="57">
        <v>200000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13.5" thickBot="1" x14ac:dyDescent="0.25">
      <c r="A72" s="39"/>
      <c r="B72" s="40"/>
      <c r="C72" s="40"/>
      <c r="D72" s="56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ht="13.5" thickBot="1" x14ac:dyDescent="0.25">
      <c r="A73" s="41" t="s">
        <v>55</v>
      </c>
      <c r="B73" s="42">
        <f>SUM(B70:B72)</f>
        <v>1100000</v>
      </c>
      <c r="C73" s="42">
        <f>SUM(C70:C72)</f>
        <v>600000</v>
      </c>
      <c r="D73" s="51">
        <f>SUM(D70:D72)</f>
        <v>500000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ht="3.75" customHeight="1" x14ac:dyDescent="0.2"/>
    <row r="75" spans="1:16" ht="13.5" customHeight="1" x14ac:dyDescent="0.2"/>
    <row r="76" spans="1:16" ht="13.5" customHeight="1" x14ac:dyDescent="0.2">
      <c r="A76" s="66" t="s">
        <v>93</v>
      </c>
      <c r="B76" s="67"/>
      <c r="C76" s="67"/>
      <c r="D76" s="68"/>
      <c r="E76" s="54" t="s">
        <v>100</v>
      </c>
    </row>
    <row r="77" spans="1:16" ht="13.5" customHeight="1" x14ac:dyDescent="0.2">
      <c r="A77" s="62" t="s">
        <v>94</v>
      </c>
      <c r="B77" s="63"/>
      <c r="C77" s="63"/>
      <c r="D77" s="64"/>
      <c r="E77" s="54" t="s">
        <v>99</v>
      </c>
    </row>
    <row r="78" spans="1:16" ht="13.5" customHeight="1" x14ac:dyDescent="0.2">
      <c r="A78" s="62" t="s">
        <v>95</v>
      </c>
      <c r="B78" s="63"/>
      <c r="C78" s="63"/>
      <c r="D78" s="64"/>
      <c r="E78" s="54" t="s">
        <v>99</v>
      </c>
    </row>
    <row r="79" spans="1:16" ht="13.5" customHeight="1" x14ac:dyDescent="0.2">
      <c r="A79" s="62" t="s">
        <v>96</v>
      </c>
      <c r="B79" s="63"/>
      <c r="C79" s="63"/>
      <c r="D79" s="64"/>
      <c r="E79" s="54" t="s">
        <v>99</v>
      </c>
    </row>
    <row r="80" spans="1:16" ht="13.5" customHeight="1" x14ac:dyDescent="0.2">
      <c r="A80" s="62" t="s">
        <v>97</v>
      </c>
      <c r="B80" s="63"/>
      <c r="C80" s="63"/>
      <c r="D80" s="64"/>
      <c r="E80" s="54" t="s">
        <v>99</v>
      </c>
    </row>
    <row r="81" spans="1:1" ht="13.5" customHeight="1" x14ac:dyDescent="0.2">
      <c r="A81" t="s">
        <v>98</v>
      </c>
    </row>
    <row r="82" spans="1:1" x14ac:dyDescent="0.2">
      <c r="A82" s="53" t="s">
        <v>101</v>
      </c>
    </row>
  </sheetData>
  <mergeCells count="50">
    <mergeCell ref="F6:P6"/>
    <mergeCell ref="A1:P1"/>
    <mergeCell ref="A4:A5"/>
    <mergeCell ref="B4:B5"/>
    <mergeCell ref="C4:E4"/>
    <mergeCell ref="F4:P5"/>
    <mergeCell ref="F18:P18"/>
    <mergeCell ref="F7:P7"/>
    <mergeCell ref="F8:P8"/>
    <mergeCell ref="F9:P9"/>
    <mergeCell ref="F10:P10"/>
    <mergeCell ref="F11:P11"/>
    <mergeCell ref="F12:P12"/>
    <mergeCell ref="F13:P13"/>
    <mergeCell ref="F14:P14"/>
    <mergeCell ref="F15:P15"/>
    <mergeCell ref="F16:P16"/>
    <mergeCell ref="F17:P17"/>
    <mergeCell ref="F19:P19"/>
    <mergeCell ref="F20:P20"/>
    <mergeCell ref="F21:P21"/>
    <mergeCell ref="A24:A25"/>
    <mergeCell ref="B24:B25"/>
    <mergeCell ref="C24:E24"/>
    <mergeCell ref="F24:O24"/>
    <mergeCell ref="P24:P25"/>
    <mergeCell ref="A68:A69"/>
    <mergeCell ref="B68:B69"/>
    <mergeCell ref="C68:D68"/>
    <mergeCell ref="E68:P69"/>
    <mergeCell ref="F54:P54"/>
    <mergeCell ref="F55:P55"/>
    <mergeCell ref="F56:P56"/>
    <mergeCell ref="F57:P57"/>
    <mergeCell ref="F58:P58"/>
    <mergeCell ref="F59:P59"/>
    <mergeCell ref="F60:P60"/>
    <mergeCell ref="F61:P61"/>
    <mergeCell ref="F62:P62"/>
    <mergeCell ref="F63:P63"/>
    <mergeCell ref="F64:P64"/>
    <mergeCell ref="A78:D78"/>
    <mergeCell ref="A79:D79"/>
    <mergeCell ref="A80:D80"/>
    <mergeCell ref="E70:P70"/>
    <mergeCell ref="E71:P71"/>
    <mergeCell ref="E72:P72"/>
    <mergeCell ref="E73:P73"/>
    <mergeCell ref="A76:D76"/>
    <mergeCell ref="A77:D77"/>
  </mergeCells>
  <phoneticPr fontId="2"/>
  <pageMargins left="0.25" right="0.25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3A0E-21B2-4326-BDB4-4C5E2FA7032C}">
  <dimension ref="A1:P81"/>
  <sheetViews>
    <sheetView topLeftCell="A42" zoomScale="85" zoomScaleNormal="85" workbookViewId="0">
      <selection activeCell="E92" sqref="E92"/>
    </sheetView>
  </sheetViews>
  <sheetFormatPr defaultRowHeight="13" x14ac:dyDescent="0.2"/>
  <cols>
    <col min="1" max="1" width="27.26953125" customWidth="1"/>
    <col min="2" max="2" width="13.08984375" customWidth="1"/>
    <col min="3" max="5" width="12.90625" customWidth="1"/>
    <col min="6" max="14" width="9.26953125" customWidth="1"/>
    <col min="15" max="15" width="22.453125" customWidth="1"/>
    <col min="16" max="16" width="42.36328125" style="2" customWidth="1"/>
    <col min="17" max="17" width="9.26953125" customWidth="1"/>
  </cols>
  <sheetData>
    <row r="1" spans="1:16" x14ac:dyDescent="0.2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6" ht="4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s="2" customFormat="1" x14ac:dyDescent="0.2">
      <c r="A3" s="13" t="s">
        <v>0</v>
      </c>
      <c r="B3" s="13"/>
    </row>
    <row r="4" spans="1:16" s="2" customFormat="1" x14ac:dyDescent="0.2">
      <c r="A4" s="76" t="s">
        <v>1</v>
      </c>
      <c r="B4" s="77" t="s">
        <v>68</v>
      </c>
      <c r="C4" s="79" t="s">
        <v>69</v>
      </c>
      <c r="D4" s="80"/>
      <c r="E4" s="87"/>
      <c r="F4" s="89" t="s">
        <v>2</v>
      </c>
      <c r="G4" s="90"/>
      <c r="H4" s="90"/>
      <c r="I4" s="90"/>
      <c r="J4" s="90"/>
      <c r="K4" s="90"/>
      <c r="L4" s="90"/>
      <c r="M4" s="90"/>
      <c r="N4" s="90"/>
      <c r="O4" s="91"/>
    </row>
    <row r="5" spans="1:16" s="2" customFormat="1" x14ac:dyDescent="0.2">
      <c r="A5" s="76"/>
      <c r="B5" s="78"/>
      <c r="C5" s="17" t="s">
        <v>70</v>
      </c>
      <c r="D5" s="17" t="s">
        <v>88</v>
      </c>
      <c r="E5" s="17" t="s">
        <v>71</v>
      </c>
      <c r="F5" s="92"/>
      <c r="G5" s="93"/>
      <c r="H5" s="93"/>
      <c r="I5" s="93"/>
      <c r="J5" s="93"/>
      <c r="K5" s="93"/>
      <c r="L5" s="93"/>
      <c r="M5" s="93"/>
      <c r="N5" s="93"/>
      <c r="O5" s="94"/>
    </row>
    <row r="6" spans="1:16" s="2" customFormat="1" x14ac:dyDescent="0.2">
      <c r="A6" s="23" t="s">
        <v>6</v>
      </c>
      <c r="B6" s="24">
        <f>C6</f>
        <v>2598080</v>
      </c>
      <c r="C6" s="25">
        <f>SUM(C7:C10)</f>
        <v>2598080</v>
      </c>
      <c r="D6" s="33"/>
      <c r="E6" s="26"/>
      <c r="F6" s="84"/>
      <c r="G6" s="85"/>
      <c r="H6" s="85"/>
      <c r="I6" s="85"/>
      <c r="J6" s="85"/>
      <c r="K6" s="85"/>
      <c r="L6" s="85"/>
      <c r="M6" s="85"/>
      <c r="N6" s="85"/>
      <c r="O6" s="86"/>
    </row>
    <row r="7" spans="1:16" s="2" customFormat="1" x14ac:dyDescent="0.2">
      <c r="A7" s="15" t="s">
        <v>8</v>
      </c>
      <c r="B7" s="19">
        <f t="shared" ref="B7:B10" si="0">C7</f>
        <v>1869080</v>
      </c>
      <c r="C7" s="5">
        <f>730000+321*1480+35*400+650000</f>
        <v>1869080</v>
      </c>
      <c r="D7" s="12"/>
      <c r="E7" s="3"/>
      <c r="F7" s="84" t="s">
        <v>145</v>
      </c>
      <c r="G7" s="85"/>
      <c r="H7" s="85"/>
      <c r="I7" s="85"/>
      <c r="J7" s="85"/>
      <c r="K7" s="85"/>
      <c r="L7" s="85"/>
      <c r="M7" s="85"/>
      <c r="N7" s="85"/>
      <c r="O7" s="86"/>
      <c r="P7" s="2" t="s">
        <v>81</v>
      </c>
    </row>
    <row r="8" spans="1:16" s="2" customFormat="1" x14ac:dyDescent="0.2">
      <c r="A8" s="15" t="s">
        <v>9</v>
      </c>
      <c r="B8" s="19">
        <f t="shared" si="0"/>
        <v>229000</v>
      </c>
      <c r="C8" s="5">
        <f>156000+23000+50000</f>
        <v>229000</v>
      </c>
      <c r="D8" s="12"/>
      <c r="E8" s="3"/>
      <c r="F8" s="84" t="s">
        <v>146</v>
      </c>
      <c r="G8" s="85"/>
      <c r="H8" s="85"/>
      <c r="I8" s="85"/>
      <c r="J8" s="85"/>
      <c r="K8" s="85"/>
      <c r="L8" s="85"/>
      <c r="M8" s="85"/>
      <c r="N8" s="85"/>
      <c r="O8" s="86"/>
      <c r="P8" s="2" t="s">
        <v>47</v>
      </c>
    </row>
    <row r="9" spans="1:16" s="2" customFormat="1" x14ac:dyDescent="0.2">
      <c r="A9" s="15" t="s">
        <v>46</v>
      </c>
      <c r="B9" s="19">
        <f t="shared" si="0"/>
        <v>0</v>
      </c>
      <c r="C9" s="5">
        <v>0</v>
      </c>
      <c r="D9" s="12"/>
      <c r="E9" s="3"/>
      <c r="F9" s="84"/>
      <c r="G9" s="85"/>
      <c r="H9" s="85"/>
      <c r="I9" s="85"/>
      <c r="J9" s="85"/>
      <c r="K9" s="85"/>
      <c r="L9" s="85"/>
      <c r="M9" s="85"/>
      <c r="N9" s="85"/>
      <c r="O9" s="86"/>
      <c r="P9" s="2" t="s">
        <v>82</v>
      </c>
    </row>
    <row r="10" spans="1:16" s="2" customFormat="1" x14ac:dyDescent="0.2">
      <c r="A10" s="15" t="s">
        <v>72</v>
      </c>
      <c r="B10" s="19">
        <f t="shared" si="0"/>
        <v>500000</v>
      </c>
      <c r="C10" s="5">
        <v>500000</v>
      </c>
      <c r="D10" s="12"/>
      <c r="E10" s="3"/>
      <c r="F10" s="84"/>
      <c r="G10" s="85"/>
      <c r="H10" s="85"/>
      <c r="I10" s="85"/>
      <c r="J10" s="85"/>
      <c r="K10" s="85"/>
      <c r="L10" s="85"/>
      <c r="M10" s="85"/>
      <c r="N10" s="85"/>
      <c r="O10" s="86"/>
    </row>
    <row r="11" spans="1:16" s="2" customFormat="1" x14ac:dyDescent="0.2">
      <c r="A11" s="23" t="s">
        <v>89</v>
      </c>
      <c r="B11" s="24">
        <f>D11</f>
        <v>1100000</v>
      </c>
      <c r="C11" s="12"/>
      <c r="D11" s="25">
        <f>SUM(D12:D13)</f>
        <v>1100000</v>
      </c>
      <c r="E11" s="3"/>
      <c r="F11" s="84"/>
      <c r="G11" s="85"/>
      <c r="H11" s="85"/>
      <c r="I11" s="85"/>
      <c r="J11" s="85"/>
      <c r="K11" s="85"/>
      <c r="L11" s="85"/>
      <c r="M11" s="85"/>
      <c r="N11" s="85"/>
      <c r="O11" s="86"/>
    </row>
    <row r="12" spans="1:16" s="2" customFormat="1" x14ac:dyDescent="0.2">
      <c r="A12" s="15" t="s">
        <v>90</v>
      </c>
      <c r="B12" s="19">
        <f>D12</f>
        <v>1000000</v>
      </c>
      <c r="C12" s="12"/>
      <c r="D12" s="5">
        <v>1000000</v>
      </c>
      <c r="E12" s="3"/>
      <c r="F12" s="84"/>
      <c r="G12" s="85"/>
      <c r="H12" s="85"/>
      <c r="I12" s="85"/>
      <c r="J12" s="85"/>
      <c r="K12" s="85"/>
      <c r="L12" s="85"/>
      <c r="M12" s="85"/>
      <c r="N12" s="85"/>
      <c r="O12" s="86"/>
    </row>
    <row r="13" spans="1:16" s="2" customFormat="1" x14ac:dyDescent="0.2">
      <c r="A13" s="15" t="s">
        <v>91</v>
      </c>
      <c r="B13" s="19">
        <f>D13</f>
        <v>100000</v>
      </c>
      <c r="C13" s="12"/>
      <c r="D13" s="5">
        <v>100000</v>
      </c>
      <c r="E13" s="3"/>
      <c r="F13" s="84"/>
      <c r="G13" s="85"/>
      <c r="H13" s="85"/>
      <c r="I13" s="85"/>
      <c r="J13" s="85"/>
      <c r="K13" s="85"/>
      <c r="L13" s="85"/>
      <c r="M13" s="85"/>
      <c r="N13" s="85"/>
      <c r="O13" s="86"/>
    </row>
    <row r="14" spans="1:16" s="2" customFormat="1" x14ac:dyDescent="0.2">
      <c r="A14" s="23" t="s">
        <v>92</v>
      </c>
      <c r="B14" s="24">
        <f>E14</f>
        <v>830050</v>
      </c>
      <c r="C14" s="26"/>
      <c r="D14" s="26"/>
      <c r="E14" s="25">
        <f>SUM(E15:E20)</f>
        <v>830050</v>
      </c>
      <c r="F14" s="84"/>
      <c r="G14" s="85"/>
      <c r="H14" s="85"/>
      <c r="I14" s="85"/>
      <c r="J14" s="85"/>
      <c r="K14" s="85"/>
      <c r="L14" s="85"/>
      <c r="M14" s="85"/>
      <c r="N14" s="85"/>
      <c r="O14" s="86"/>
    </row>
    <row r="15" spans="1:16" s="2" customFormat="1" x14ac:dyDescent="0.2">
      <c r="A15" s="15" t="s">
        <v>10</v>
      </c>
      <c r="B15" s="19">
        <f t="shared" ref="B15:B19" si="1">E15</f>
        <v>260000</v>
      </c>
      <c r="C15" s="3"/>
      <c r="D15" s="3"/>
      <c r="E15" s="5">
        <v>260000</v>
      </c>
      <c r="F15" s="84"/>
      <c r="G15" s="85"/>
      <c r="H15" s="85"/>
      <c r="I15" s="85"/>
      <c r="J15" s="85"/>
      <c r="K15" s="85"/>
      <c r="L15" s="85"/>
      <c r="M15" s="85"/>
      <c r="N15" s="85"/>
      <c r="O15" s="86"/>
    </row>
    <row r="16" spans="1:16" s="2" customFormat="1" x14ac:dyDescent="0.2">
      <c r="A16" s="15" t="s">
        <v>11</v>
      </c>
      <c r="B16" s="19">
        <f t="shared" si="1"/>
        <v>20000</v>
      </c>
      <c r="C16" s="3"/>
      <c r="D16" s="3"/>
      <c r="E16" s="5">
        <v>20000</v>
      </c>
      <c r="F16" s="84"/>
      <c r="G16" s="85"/>
      <c r="H16" s="85"/>
      <c r="I16" s="85"/>
      <c r="J16" s="85"/>
      <c r="K16" s="85"/>
      <c r="L16" s="85"/>
      <c r="M16" s="85"/>
      <c r="N16" s="85"/>
      <c r="O16" s="86"/>
    </row>
    <row r="17" spans="1:16" s="2" customFormat="1" x14ac:dyDescent="0.2">
      <c r="A17" s="15" t="s">
        <v>13</v>
      </c>
      <c r="B17" s="19">
        <f t="shared" si="1"/>
        <v>50000</v>
      </c>
      <c r="C17" s="3"/>
      <c r="D17" s="3"/>
      <c r="E17" s="5">
        <v>50000</v>
      </c>
      <c r="F17" s="84" t="s">
        <v>83</v>
      </c>
      <c r="G17" s="85"/>
      <c r="H17" s="85"/>
      <c r="I17" s="85"/>
      <c r="J17" s="85"/>
      <c r="K17" s="85"/>
      <c r="L17" s="85"/>
      <c r="M17" s="85"/>
      <c r="N17" s="85"/>
      <c r="O17" s="86"/>
      <c r="P17" s="2" t="s">
        <v>48</v>
      </c>
    </row>
    <row r="18" spans="1:16" s="2" customFormat="1" x14ac:dyDescent="0.2">
      <c r="A18" s="15" t="s">
        <v>12</v>
      </c>
      <c r="B18" s="19">
        <f t="shared" si="1"/>
        <v>50</v>
      </c>
      <c r="C18" s="3"/>
      <c r="D18" s="3"/>
      <c r="E18" s="5">
        <v>50</v>
      </c>
      <c r="F18" s="84" t="s">
        <v>84</v>
      </c>
      <c r="G18" s="85"/>
      <c r="H18" s="85"/>
      <c r="I18" s="85"/>
      <c r="J18" s="85"/>
      <c r="K18" s="85"/>
      <c r="L18" s="85"/>
      <c r="M18" s="85"/>
      <c r="N18" s="85"/>
      <c r="O18" s="86"/>
    </row>
    <row r="19" spans="1:16" s="2" customFormat="1" x14ac:dyDescent="0.2">
      <c r="A19" s="15" t="s">
        <v>14</v>
      </c>
      <c r="B19" s="19">
        <f t="shared" si="1"/>
        <v>300000</v>
      </c>
      <c r="C19" s="3"/>
      <c r="D19" s="3"/>
      <c r="E19" s="5">
        <v>300000</v>
      </c>
      <c r="F19" s="84" t="s">
        <v>114</v>
      </c>
      <c r="G19" s="85"/>
      <c r="H19" s="85"/>
      <c r="I19" s="85"/>
      <c r="J19" s="85"/>
      <c r="K19" s="85"/>
      <c r="L19" s="85"/>
      <c r="M19" s="85"/>
      <c r="N19" s="85"/>
      <c r="O19" s="86"/>
      <c r="P19" s="2" t="s">
        <v>49</v>
      </c>
    </row>
    <row r="20" spans="1:16" s="2" customFormat="1" ht="13.5" thickBot="1" x14ac:dyDescent="0.25">
      <c r="A20" s="8" t="s">
        <v>73</v>
      </c>
      <c r="B20" s="22">
        <f>E20</f>
        <v>200000</v>
      </c>
      <c r="C20" s="10"/>
      <c r="D20" s="52"/>
      <c r="E20" s="9">
        <v>200000</v>
      </c>
      <c r="F20" s="84"/>
      <c r="G20" s="85"/>
      <c r="H20" s="85"/>
      <c r="I20" s="85"/>
      <c r="J20" s="85"/>
      <c r="K20" s="85"/>
      <c r="L20" s="85"/>
      <c r="M20" s="85"/>
      <c r="N20" s="85"/>
      <c r="O20" s="86"/>
    </row>
    <row r="21" spans="1:16" s="2" customFormat="1" ht="13.5" thickBot="1" x14ac:dyDescent="0.25">
      <c r="A21" s="27" t="s">
        <v>3</v>
      </c>
      <c r="B21" s="28">
        <f>C21+D21+E21</f>
        <v>4528130</v>
      </c>
      <c r="C21" s="29">
        <f>C6</f>
        <v>2598080</v>
      </c>
      <c r="D21" s="50">
        <f>D11</f>
        <v>1100000</v>
      </c>
      <c r="E21" s="30">
        <f>E14</f>
        <v>830050</v>
      </c>
      <c r="F21" s="95"/>
      <c r="G21" s="70"/>
      <c r="H21" s="70"/>
      <c r="I21" s="70"/>
      <c r="J21" s="70"/>
      <c r="K21" s="70"/>
      <c r="L21" s="70"/>
      <c r="M21" s="70"/>
      <c r="N21" s="70"/>
      <c r="O21" s="71"/>
    </row>
    <row r="22" spans="1:16" s="2" customFormat="1" ht="6" customHeight="1" x14ac:dyDescent="0.2"/>
    <row r="23" spans="1:16" s="2" customFormat="1" x14ac:dyDescent="0.2">
      <c r="A23" s="13" t="s">
        <v>4</v>
      </c>
      <c r="B23" s="13"/>
    </row>
    <row r="24" spans="1:16" s="2" customFormat="1" x14ac:dyDescent="0.2">
      <c r="A24" s="76" t="s">
        <v>5</v>
      </c>
      <c r="B24" s="77" t="s">
        <v>68</v>
      </c>
      <c r="C24" s="79" t="s">
        <v>69</v>
      </c>
      <c r="D24" s="80"/>
      <c r="E24" s="87"/>
      <c r="F24" s="76" t="s">
        <v>79</v>
      </c>
      <c r="G24" s="76"/>
      <c r="H24" s="76"/>
      <c r="I24" s="76"/>
      <c r="J24" s="76"/>
      <c r="K24" s="76"/>
      <c r="L24" s="76"/>
      <c r="M24" s="76"/>
      <c r="N24" s="76"/>
      <c r="O24" s="77" t="s">
        <v>2</v>
      </c>
    </row>
    <row r="25" spans="1:16" s="2" customFormat="1" x14ac:dyDescent="0.2">
      <c r="A25" s="76"/>
      <c r="B25" s="78"/>
      <c r="C25" s="17" t="s">
        <v>70</v>
      </c>
      <c r="D25" s="17" t="s">
        <v>88</v>
      </c>
      <c r="E25" s="17" t="s">
        <v>71</v>
      </c>
      <c r="F25" s="17" t="s">
        <v>23</v>
      </c>
      <c r="G25" s="17" t="s">
        <v>7</v>
      </c>
      <c r="H25" s="17" t="s">
        <v>24</v>
      </c>
      <c r="I25" s="17" t="s">
        <v>25</v>
      </c>
      <c r="J25" s="17" t="s">
        <v>26</v>
      </c>
      <c r="K25" s="17" t="s">
        <v>27</v>
      </c>
      <c r="L25" s="17" t="s">
        <v>28</v>
      </c>
      <c r="M25" s="17" t="s">
        <v>31</v>
      </c>
      <c r="N25" s="17"/>
      <c r="O25" s="78"/>
    </row>
    <row r="26" spans="1:16" s="2" customFormat="1" x14ac:dyDescent="0.2">
      <c r="A26" s="23" t="s">
        <v>58</v>
      </c>
      <c r="B26" s="31">
        <f>C26+D26+E26</f>
        <v>983800</v>
      </c>
      <c r="C26" s="25">
        <f>SUM(C27:C30)</f>
        <v>958800</v>
      </c>
      <c r="D26" s="25">
        <f>SUM(D27:D30)</f>
        <v>0</v>
      </c>
      <c r="E26" s="25">
        <f t="shared" ref="E26:N26" si="2">SUM(E27:E30)</f>
        <v>25000</v>
      </c>
      <c r="F26" s="25">
        <f t="shared" si="2"/>
        <v>300800</v>
      </c>
      <c r="G26" s="25">
        <f t="shared" si="2"/>
        <v>40000</v>
      </c>
      <c r="H26" s="25">
        <f t="shared" si="2"/>
        <v>20000</v>
      </c>
      <c r="I26" s="25">
        <f t="shared" si="2"/>
        <v>23000</v>
      </c>
      <c r="J26" s="25">
        <f t="shared" si="2"/>
        <v>15000</v>
      </c>
      <c r="K26" s="25">
        <f t="shared" si="2"/>
        <v>60000</v>
      </c>
      <c r="L26" s="25">
        <f t="shared" si="2"/>
        <v>250000</v>
      </c>
      <c r="M26" s="25">
        <f t="shared" si="2"/>
        <v>250000</v>
      </c>
      <c r="N26" s="25">
        <f t="shared" si="2"/>
        <v>0</v>
      </c>
      <c r="O26" s="1"/>
    </row>
    <row r="27" spans="1:16" s="2" customFormat="1" x14ac:dyDescent="0.2">
      <c r="A27" s="15" t="s">
        <v>15</v>
      </c>
      <c r="B27" s="21">
        <f>C27+D27+E27</f>
        <v>643800</v>
      </c>
      <c r="C27" s="4">
        <f>SUM(F27:N27)</f>
        <v>643800</v>
      </c>
      <c r="D27" s="5"/>
      <c r="E27" s="5">
        <v>0</v>
      </c>
      <c r="F27" s="5">
        <f>900*2*3*52</f>
        <v>280800</v>
      </c>
      <c r="G27" s="5">
        <v>40000</v>
      </c>
      <c r="H27" s="5">
        <v>5000</v>
      </c>
      <c r="I27" s="5">
        <v>3000</v>
      </c>
      <c r="J27" s="5">
        <v>5000</v>
      </c>
      <c r="K27" s="5">
        <v>60000</v>
      </c>
      <c r="L27" s="5">
        <v>250000</v>
      </c>
      <c r="M27" s="5"/>
      <c r="N27" s="5"/>
      <c r="O27" s="1" t="s">
        <v>51</v>
      </c>
      <c r="P27" s="2" t="s">
        <v>50</v>
      </c>
    </row>
    <row r="28" spans="1:16" s="2" customFormat="1" x14ac:dyDescent="0.2">
      <c r="A28" s="15" t="s">
        <v>32</v>
      </c>
      <c r="B28" s="21">
        <f t="shared" ref="B28:B30" si="3">C28+D28+E28</f>
        <v>20000</v>
      </c>
      <c r="C28" s="4">
        <f>SUM(F28:N28)</f>
        <v>20000</v>
      </c>
      <c r="D28" s="5"/>
      <c r="E28" s="5">
        <v>0</v>
      </c>
      <c r="F28" s="5">
        <v>20000</v>
      </c>
      <c r="G28" s="5"/>
      <c r="H28" s="5"/>
      <c r="I28" s="5"/>
      <c r="J28" s="5"/>
      <c r="K28" s="5"/>
      <c r="L28" s="5"/>
      <c r="M28" s="5"/>
      <c r="N28" s="5"/>
      <c r="O28" s="1" t="s">
        <v>52</v>
      </c>
      <c r="P28" s="2" t="s">
        <v>50</v>
      </c>
    </row>
    <row r="29" spans="1:16" s="2" customFormat="1" x14ac:dyDescent="0.2">
      <c r="A29" s="15" t="s">
        <v>29</v>
      </c>
      <c r="B29" s="21">
        <f t="shared" si="3"/>
        <v>45000</v>
      </c>
      <c r="C29" s="4">
        <f>SUM(F29:N29)</f>
        <v>45000</v>
      </c>
      <c r="D29" s="5"/>
      <c r="E29" s="5">
        <v>0</v>
      </c>
      <c r="F29" s="5"/>
      <c r="G29" s="5"/>
      <c r="H29" s="5">
        <v>15000</v>
      </c>
      <c r="I29" s="5">
        <v>20000</v>
      </c>
      <c r="J29" s="5">
        <v>10000</v>
      </c>
      <c r="K29" s="5"/>
      <c r="L29" s="5"/>
      <c r="M29" s="5"/>
      <c r="N29" s="5"/>
      <c r="O29" s="1"/>
    </row>
    <row r="30" spans="1:16" s="2" customFormat="1" x14ac:dyDescent="0.2">
      <c r="A30" s="15" t="s">
        <v>30</v>
      </c>
      <c r="B30" s="21">
        <f t="shared" si="3"/>
        <v>275000</v>
      </c>
      <c r="C30" s="4">
        <f>SUM(F30:N30)</f>
        <v>250000</v>
      </c>
      <c r="D30" s="5"/>
      <c r="E30" s="5">
        <v>25000</v>
      </c>
      <c r="F30" s="5"/>
      <c r="G30" s="5"/>
      <c r="H30" s="5"/>
      <c r="I30" s="5"/>
      <c r="J30" s="5"/>
      <c r="K30" s="5"/>
      <c r="L30" s="5"/>
      <c r="M30" s="5">
        <v>250000</v>
      </c>
      <c r="N30" s="5"/>
      <c r="O30" s="1" t="s">
        <v>33</v>
      </c>
      <c r="P30" s="2" t="s">
        <v>53</v>
      </c>
    </row>
    <row r="31" spans="1:16" s="2" customFormat="1" x14ac:dyDescent="0.2">
      <c r="A31" s="15"/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"/>
    </row>
    <row r="32" spans="1:16" s="2" customFormat="1" x14ac:dyDescent="0.2">
      <c r="A32" s="23" t="s">
        <v>57</v>
      </c>
      <c r="B32" s="31">
        <f>C32+D32+E32</f>
        <v>2040000</v>
      </c>
      <c r="C32" s="25">
        <f t="shared" ref="C32:N32" si="4">C33+C37+C41+C45+C48</f>
        <v>640000</v>
      </c>
      <c r="D32" s="25">
        <f t="shared" si="4"/>
        <v>1050000</v>
      </c>
      <c r="E32" s="25">
        <f t="shared" si="4"/>
        <v>350000</v>
      </c>
      <c r="F32" s="25">
        <f t="shared" si="4"/>
        <v>64000</v>
      </c>
      <c r="G32" s="25">
        <f t="shared" si="4"/>
        <v>80000</v>
      </c>
      <c r="H32" s="25">
        <f t="shared" si="4"/>
        <v>204000</v>
      </c>
      <c r="I32" s="25">
        <f t="shared" si="4"/>
        <v>100000</v>
      </c>
      <c r="J32" s="25">
        <f t="shared" si="4"/>
        <v>6000</v>
      </c>
      <c r="K32" s="25">
        <f t="shared" si="4"/>
        <v>6000</v>
      </c>
      <c r="L32" s="25">
        <f t="shared" si="4"/>
        <v>180000</v>
      </c>
      <c r="M32" s="25">
        <f t="shared" si="4"/>
        <v>0</v>
      </c>
      <c r="N32" s="25">
        <f t="shared" si="4"/>
        <v>0</v>
      </c>
      <c r="O32" s="1"/>
    </row>
    <row r="33" spans="1:16" s="2" customFormat="1" x14ac:dyDescent="0.2">
      <c r="A33" s="23" t="s">
        <v>16</v>
      </c>
      <c r="B33" s="31">
        <f>C33+D33+E33</f>
        <v>145000</v>
      </c>
      <c r="C33" s="25">
        <f t="shared" ref="C33:C51" si="5">SUM(F33:N33)</f>
        <v>125000</v>
      </c>
      <c r="D33" s="25">
        <f>SUM(D34:D36)</f>
        <v>0</v>
      </c>
      <c r="E33" s="25">
        <f>SUM(E34:E36)</f>
        <v>20000</v>
      </c>
      <c r="F33" s="25">
        <f t="shared" ref="F33" si="6">SUM(F34:F36)</f>
        <v>0</v>
      </c>
      <c r="G33" s="25">
        <f>SUM(G34:G36)</f>
        <v>22000</v>
      </c>
      <c r="H33" s="25">
        <f t="shared" ref="H33:N33" si="7">SUM(H34:H36)</f>
        <v>19000</v>
      </c>
      <c r="I33" s="25">
        <f t="shared" si="7"/>
        <v>70000</v>
      </c>
      <c r="J33" s="25">
        <f t="shared" si="7"/>
        <v>4000</v>
      </c>
      <c r="K33" s="25">
        <f t="shared" si="7"/>
        <v>0</v>
      </c>
      <c r="L33" s="25">
        <f t="shared" si="7"/>
        <v>10000</v>
      </c>
      <c r="M33" s="25">
        <f t="shared" si="7"/>
        <v>0</v>
      </c>
      <c r="N33" s="25">
        <f t="shared" si="7"/>
        <v>0</v>
      </c>
      <c r="O33" s="1"/>
    </row>
    <row r="34" spans="1:16" s="2" customFormat="1" x14ac:dyDescent="0.2">
      <c r="A34" s="1" t="s">
        <v>18</v>
      </c>
      <c r="B34" s="21">
        <f>C34+D34+E34</f>
        <v>34000</v>
      </c>
      <c r="C34" s="4">
        <f t="shared" si="5"/>
        <v>14000</v>
      </c>
      <c r="D34" s="5"/>
      <c r="E34" s="5">
        <v>20000</v>
      </c>
      <c r="F34" s="5"/>
      <c r="G34" s="5">
        <v>2000</v>
      </c>
      <c r="H34" s="5">
        <v>8000</v>
      </c>
      <c r="I34" s="5">
        <v>3000</v>
      </c>
      <c r="J34" s="5">
        <v>1000</v>
      </c>
      <c r="K34" s="5"/>
      <c r="L34" s="5"/>
      <c r="M34" s="5"/>
      <c r="N34" s="5"/>
      <c r="O34" s="1" t="s">
        <v>104</v>
      </c>
    </row>
    <row r="35" spans="1:16" s="2" customFormat="1" x14ac:dyDescent="0.2">
      <c r="A35" s="1" t="s">
        <v>87</v>
      </c>
      <c r="B35" s="21">
        <f t="shared" ref="B35:B51" si="8">C35+D35+E35</f>
        <v>61000</v>
      </c>
      <c r="C35" s="4">
        <f t="shared" si="5"/>
        <v>61000</v>
      </c>
      <c r="D35" s="5"/>
      <c r="E35" s="5"/>
      <c r="F35" s="5"/>
      <c r="G35" s="5"/>
      <c r="H35" s="5">
        <v>1000</v>
      </c>
      <c r="I35" s="5">
        <v>60000</v>
      </c>
      <c r="J35" s="5"/>
      <c r="K35" s="5"/>
      <c r="L35" s="5"/>
      <c r="M35" s="5"/>
      <c r="N35" s="5"/>
      <c r="O35" s="1"/>
    </row>
    <row r="36" spans="1:16" s="2" customFormat="1" x14ac:dyDescent="0.2">
      <c r="A36" s="1" t="s">
        <v>19</v>
      </c>
      <c r="B36" s="21">
        <f t="shared" si="8"/>
        <v>50000</v>
      </c>
      <c r="C36" s="4">
        <f t="shared" si="5"/>
        <v>50000</v>
      </c>
      <c r="D36" s="5"/>
      <c r="E36" s="5"/>
      <c r="F36" s="5"/>
      <c r="G36" s="5">
        <v>20000</v>
      </c>
      <c r="H36" s="5">
        <v>10000</v>
      </c>
      <c r="I36" s="5">
        <v>7000</v>
      </c>
      <c r="J36" s="5">
        <v>3000</v>
      </c>
      <c r="K36" s="5"/>
      <c r="L36" s="5">
        <v>10000</v>
      </c>
      <c r="M36" s="5"/>
      <c r="N36" s="5"/>
      <c r="O36" s="1" t="s">
        <v>105</v>
      </c>
      <c r="P36" s="2" t="s">
        <v>66</v>
      </c>
    </row>
    <row r="37" spans="1:16" s="2" customFormat="1" x14ac:dyDescent="0.2">
      <c r="A37" s="23" t="s">
        <v>17</v>
      </c>
      <c r="B37" s="31">
        <f t="shared" si="8"/>
        <v>203000</v>
      </c>
      <c r="C37" s="25">
        <f t="shared" si="5"/>
        <v>203000</v>
      </c>
      <c r="D37" s="25">
        <f>SUM(D38:D40)</f>
        <v>0</v>
      </c>
      <c r="E37" s="25">
        <f>SUM(E38:E40)</f>
        <v>0</v>
      </c>
      <c r="F37" s="25">
        <f t="shared" ref="F37" si="9">SUM(F38:F40)</f>
        <v>0</v>
      </c>
      <c r="G37" s="25">
        <f>SUM(G38:G40)</f>
        <v>23000</v>
      </c>
      <c r="H37" s="25">
        <f t="shared" ref="H37:N37" si="10">SUM(H38:H40)</f>
        <v>23000</v>
      </c>
      <c r="I37" s="25">
        <f t="shared" si="10"/>
        <v>7000</v>
      </c>
      <c r="J37" s="25">
        <f t="shared" si="10"/>
        <v>0</v>
      </c>
      <c r="K37" s="25">
        <f t="shared" si="10"/>
        <v>0</v>
      </c>
      <c r="L37" s="25">
        <f t="shared" si="10"/>
        <v>150000</v>
      </c>
      <c r="M37" s="25">
        <f t="shared" si="10"/>
        <v>0</v>
      </c>
      <c r="N37" s="25">
        <f t="shared" si="10"/>
        <v>0</v>
      </c>
      <c r="O37" s="1"/>
    </row>
    <row r="38" spans="1:16" s="2" customFormat="1" x14ac:dyDescent="0.2">
      <c r="A38" s="1" t="s">
        <v>20</v>
      </c>
      <c r="B38" s="21">
        <f t="shared" si="8"/>
        <v>56000</v>
      </c>
      <c r="C38" s="4">
        <f t="shared" si="5"/>
        <v>56000</v>
      </c>
      <c r="D38" s="5"/>
      <c r="E38" s="5"/>
      <c r="F38" s="5"/>
      <c r="G38" s="5"/>
      <c r="H38" s="5">
        <v>3000</v>
      </c>
      <c r="I38" s="5">
        <v>3000</v>
      </c>
      <c r="J38" s="5"/>
      <c r="K38" s="5"/>
      <c r="L38" s="5">
        <v>50000</v>
      </c>
      <c r="M38" s="5"/>
      <c r="N38" s="5"/>
      <c r="O38" s="1"/>
    </row>
    <row r="39" spans="1:16" s="2" customFormat="1" x14ac:dyDescent="0.2">
      <c r="A39" s="1" t="s">
        <v>21</v>
      </c>
      <c r="B39" s="21">
        <f t="shared" si="8"/>
        <v>131000</v>
      </c>
      <c r="C39" s="4">
        <f t="shared" si="5"/>
        <v>131000</v>
      </c>
      <c r="D39" s="5"/>
      <c r="E39" s="5"/>
      <c r="F39" s="5"/>
      <c r="G39" s="5">
        <v>8000</v>
      </c>
      <c r="H39" s="5">
        <v>20000</v>
      </c>
      <c r="I39" s="5">
        <v>3000</v>
      </c>
      <c r="J39" s="5"/>
      <c r="K39" s="5"/>
      <c r="L39" s="5">
        <v>100000</v>
      </c>
      <c r="M39" s="5"/>
      <c r="N39" s="5"/>
      <c r="O39" s="1"/>
    </row>
    <row r="40" spans="1:16" s="2" customFormat="1" x14ac:dyDescent="0.2">
      <c r="A40" s="1" t="s">
        <v>22</v>
      </c>
      <c r="B40" s="21">
        <f t="shared" si="8"/>
        <v>16000</v>
      </c>
      <c r="C40" s="4">
        <f t="shared" si="5"/>
        <v>16000</v>
      </c>
      <c r="D40" s="5"/>
      <c r="E40" s="5"/>
      <c r="F40" s="5"/>
      <c r="G40" s="5">
        <v>15000</v>
      </c>
      <c r="H40" s="5"/>
      <c r="I40" s="5">
        <v>1000</v>
      </c>
      <c r="J40" s="5"/>
      <c r="K40" s="5"/>
      <c r="L40" s="5"/>
      <c r="M40" s="5"/>
      <c r="N40" s="5"/>
      <c r="O40" s="1"/>
    </row>
    <row r="41" spans="1:16" s="2" customFormat="1" x14ac:dyDescent="0.2">
      <c r="A41" s="23" t="s">
        <v>37</v>
      </c>
      <c r="B41" s="31">
        <f t="shared" si="8"/>
        <v>1326000</v>
      </c>
      <c r="C41" s="25">
        <f t="shared" si="5"/>
        <v>246000</v>
      </c>
      <c r="D41" s="25">
        <f>SUM(D42:D44)</f>
        <v>1050000</v>
      </c>
      <c r="E41" s="25">
        <f>SUM(E42:E44)</f>
        <v>30000</v>
      </c>
      <c r="F41" s="25">
        <f t="shared" ref="F41" si="11">SUM(F42:F44)</f>
        <v>58000</v>
      </c>
      <c r="G41" s="25">
        <f>SUM(G42:G44)</f>
        <v>25000</v>
      </c>
      <c r="H41" s="25">
        <f t="shared" ref="H41:N41" si="12">SUM(H42:H44)</f>
        <v>120000</v>
      </c>
      <c r="I41" s="25">
        <f t="shared" si="12"/>
        <v>15000</v>
      </c>
      <c r="J41" s="25">
        <f t="shared" si="12"/>
        <v>2000</v>
      </c>
      <c r="K41" s="25">
        <f t="shared" si="12"/>
        <v>6000</v>
      </c>
      <c r="L41" s="25">
        <f t="shared" si="12"/>
        <v>20000</v>
      </c>
      <c r="M41" s="25">
        <f t="shared" si="12"/>
        <v>0</v>
      </c>
      <c r="N41" s="25">
        <f t="shared" si="12"/>
        <v>0</v>
      </c>
      <c r="O41" s="1"/>
    </row>
    <row r="42" spans="1:16" s="2" customFormat="1" x14ac:dyDescent="0.2">
      <c r="A42" s="1" t="s">
        <v>34</v>
      </c>
      <c r="B42" s="21">
        <f t="shared" si="8"/>
        <v>1159000</v>
      </c>
      <c r="C42" s="4">
        <f t="shared" si="5"/>
        <v>79000</v>
      </c>
      <c r="D42" s="5">
        <v>1050000</v>
      </c>
      <c r="E42" s="5">
        <v>30000</v>
      </c>
      <c r="F42" s="5">
        <v>15000</v>
      </c>
      <c r="G42" s="5">
        <v>5000</v>
      </c>
      <c r="H42" s="5">
        <v>30000</v>
      </c>
      <c r="I42" s="5">
        <v>3000</v>
      </c>
      <c r="J42" s="5"/>
      <c r="K42" s="5">
        <v>6000</v>
      </c>
      <c r="L42" s="5">
        <v>20000</v>
      </c>
      <c r="M42" s="5"/>
      <c r="N42" s="5"/>
      <c r="O42" s="1" t="s">
        <v>62</v>
      </c>
    </row>
    <row r="43" spans="1:16" s="2" customFormat="1" x14ac:dyDescent="0.2">
      <c r="A43" s="1" t="s">
        <v>35</v>
      </c>
      <c r="B43" s="21">
        <f t="shared" si="8"/>
        <v>148000</v>
      </c>
      <c r="C43" s="4">
        <f t="shared" si="5"/>
        <v>148000</v>
      </c>
      <c r="D43" s="5"/>
      <c r="E43" s="5"/>
      <c r="F43" s="5">
        <v>43000</v>
      </c>
      <c r="G43" s="5">
        <v>5000</v>
      </c>
      <c r="H43" s="5">
        <v>90000</v>
      </c>
      <c r="I43" s="5">
        <v>8000</v>
      </c>
      <c r="J43" s="5">
        <v>2000</v>
      </c>
      <c r="K43" s="5"/>
      <c r="L43" s="5"/>
      <c r="M43" s="5"/>
      <c r="N43" s="5"/>
      <c r="O43" s="1" t="s">
        <v>63</v>
      </c>
      <c r="P43" s="2" t="s">
        <v>66</v>
      </c>
    </row>
    <row r="44" spans="1:16" s="2" customFormat="1" x14ac:dyDescent="0.2">
      <c r="A44" s="1" t="s">
        <v>36</v>
      </c>
      <c r="B44" s="21">
        <f t="shared" si="8"/>
        <v>19000</v>
      </c>
      <c r="C44" s="4">
        <f t="shared" si="5"/>
        <v>19000</v>
      </c>
      <c r="D44" s="5"/>
      <c r="E44" s="5"/>
      <c r="F44" s="5"/>
      <c r="G44" s="5">
        <v>15000</v>
      </c>
      <c r="H44" s="5"/>
      <c r="I44" s="5">
        <v>4000</v>
      </c>
      <c r="J44" s="5"/>
      <c r="K44" s="5"/>
      <c r="L44" s="5"/>
      <c r="M44" s="5"/>
      <c r="N44" s="5"/>
      <c r="O44" s="1" t="s">
        <v>65</v>
      </c>
      <c r="P44" s="2" t="s">
        <v>67</v>
      </c>
    </row>
    <row r="45" spans="1:16" s="2" customFormat="1" x14ac:dyDescent="0.2">
      <c r="A45" s="23" t="s">
        <v>38</v>
      </c>
      <c r="B45" s="31">
        <f t="shared" si="8"/>
        <v>21000</v>
      </c>
      <c r="C45" s="25">
        <f t="shared" si="5"/>
        <v>21000</v>
      </c>
      <c r="D45" s="25">
        <f t="shared" ref="D45:N45" si="13">SUM(D46:D47)</f>
        <v>0</v>
      </c>
      <c r="E45" s="25">
        <f t="shared" si="13"/>
        <v>0</v>
      </c>
      <c r="F45" s="25">
        <f t="shared" si="13"/>
        <v>0</v>
      </c>
      <c r="G45" s="25">
        <f t="shared" si="13"/>
        <v>0</v>
      </c>
      <c r="H45" s="25">
        <f t="shared" si="13"/>
        <v>18000</v>
      </c>
      <c r="I45" s="25">
        <f t="shared" si="13"/>
        <v>3000</v>
      </c>
      <c r="J45" s="25">
        <f t="shared" si="13"/>
        <v>0</v>
      </c>
      <c r="K45" s="25">
        <f t="shared" si="13"/>
        <v>0</v>
      </c>
      <c r="L45" s="25">
        <f t="shared" si="13"/>
        <v>0</v>
      </c>
      <c r="M45" s="25">
        <f t="shared" si="13"/>
        <v>0</v>
      </c>
      <c r="N45" s="25">
        <f t="shared" si="13"/>
        <v>0</v>
      </c>
      <c r="O45" s="1"/>
    </row>
    <row r="46" spans="1:16" s="2" customFormat="1" x14ac:dyDescent="0.2">
      <c r="A46" s="1" t="s">
        <v>39</v>
      </c>
      <c r="B46" s="21">
        <f t="shared" si="8"/>
        <v>17000</v>
      </c>
      <c r="C46" s="4">
        <f t="shared" si="5"/>
        <v>17000</v>
      </c>
      <c r="D46" s="5"/>
      <c r="E46" s="5"/>
      <c r="F46" s="5"/>
      <c r="G46" s="5"/>
      <c r="H46" s="5">
        <v>15000</v>
      </c>
      <c r="I46" s="5">
        <v>2000</v>
      </c>
      <c r="J46" s="5"/>
      <c r="K46" s="5"/>
      <c r="L46" s="5"/>
      <c r="M46" s="5"/>
      <c r="N46" s="5"/>
      <c r="O46" s="1" t="s">
        <v>64</v>
      </c>
      <c r="P46" s="2" t="s">
        <v>67</v>
      </c>
    </row>
    <row r="47" spans="1:16" s="2" customFormat="1" x14ac:dyDescent="0.2">
      <c r="A47" s="1" t="s">
        <v>40</v>
      </c>
      <c r="B47" s="21">
        <f t="shared" si="8"/>
        <v>4000</v>
      </c>
      <c r="C47" s="4">
        <f t="shared" si="5"/>
        <v>4000</v>
      </c>
      <c r="D47" s="5"/>
      <c r="E47" s="5"/>
      <c r="F47" s="5"/>
      <c r="G47" s="5"/>
      <c r="H47" s="5">
        <v>3000</v>
      </c>
      <c r="I47" s="5">
        <v>1000</v>
      </c>
      <c r="J47" s="5"/>
      <c r="K47" s="5"/>
      <c r="L47" s="5"/>
      <c r="M47" s="5"/>
      <c r="N47" s="5"/>
      <c r="O47" s="1" t="s">
        <v>64</v>
      </c>
      <c r="P47" s="2" t="s">
        <v>67</v>
      </c>
    </row>
    <row r="48" spans="1:16" s="2" customFormat="1" x14ac:dyDescent="0.2">
      <c r="A48" s="23" t="s">
        <v>41</v>
      </c>
      <c r="B48" s="31">
        <f t="shared" si="8"/>
        <v>345000</v>
      </c>
      <c r="C48" s="25">
        <f t="shared" si="5"/>
        <v>45000</v>
      </c>
      <c r="D48" s="25">
        <f>SUM(D49:D51)</f>
        <v>0</v>
      </c>
      <c r="E48" s="25">
        <f>SUM(E49:E51)</f>
        <v>300000</v>
      </c>
      <c r="F48" s="25">
        <f t="shared" ref="F48" si="14">SUM(F49:F51)</f>
        <v>6000</v>
      </c>
      <c r="G48" s="25">
        <f>SUM(G49:G51)</f>
        <v>10000</v>
      </c>
      <c r="H48" s="25">
        <f t="shared" ref="H48:N48" si="15">SUM(H49:H51)</f>
        <v>24000</v>
      </c>
      <c r="I48" s="25">
        <f t="shared" si="15"/>
        <v>5000</v>
      </c>
      <c r="J48" s="25">
        <f t="shared" si="15"/>
        <v>0</v>
      </c>
      <c r="K48" s="25">
        <f t="shared" si="15"/>
        <v>0</v>
      </c>
      <c r="L48" s="25">
        <f t="shared" si="15"/>
        <v>0</v>
      </c>
      <c r="M48" s="25">
        <f t="shared" si="15"/>
        <v>0</v>
      </c>
      <c r="N48" s="25">
        <f t="shared" si="15"/>
        <v>0</v>
      </c>
      <c r="O48" s="1"/>
    </row>
    <row r="49" spans="1:16" s="2" customFormat="1" x14ac:dyDescent="0.2">
      <c r="A49" s="1" t="s">
        <v>42</v>
      </c>
      <c r="B49" s="21">
        <f t="shared" si="8"/>
        <v>27000</v>
      </c>
      <c r="C49" s="4">
        <f t="shared" si="5"/>
        <v>27000</v>
      </c>
      <c r="D49" s="5"/>
      <c r="E49" s="5"/>
      <c r="F49" s="5">
        <v>6000</v>
      </c>
      <c r="G49" s="5">
        <v>1000</v>
      </c>
      <c r="H49" s="5">
        <v>20000</v>
      </c>
      <c r="I49" s="5"/>
      <c r="J49" s="5"/>
      <c r="K49" s="5"/>
      <c r="L49" s="5"/>
      <c r="M49" s="5"/>
      <c r="N49" s="5"/>
      <c r="O49" s="1" t="s">
        <v>106</v>
      </c>
      <c r="P49" s="2" t="s">
        <v>66</v>
      </c>
    </row>
    <row r="50" spans="1:16" s="2" customFormat="1" x14ac:dyDescent="0.2">
      <c r="A50" s="1" t="s">
        <v>43</v>
      </c>
      <c r="B50" s="21">
        <f t="shared" si="8"/>
        <v>6000</v>
      </c>
      <c r="C50" s="4">
        <f t="shared" si="5"/>
        <v>6000</v>
      </c>
      <c r="D50" s="5"/>
      <c r="E50" s="5"/>
      <c r="F50" s="5"/>
      <c r="G50" s="5">
        <v>1000</v>
      </c>
      <c r="H50" s="5">
        <v>2000</v>
      </c>
      <c r="I50" s="5">
        <v>3000</v>
      </c>
      <c r="J50" s="5"/>
      <c r="K50" s="5"/>
      <c r="L50" s="5"/>
      <c r="M50" s="5"/>
      <c r="N50" s="5"/>
      <c r="O50" s="1" t="s">
        <v>106</v>
      </c>
      <c r="P50" s="2" t="s">
        <v>66</v>
      </c>
    </row>
    <row r="51" spans="1:16" s="2" customFormat="1" x14ac:dyDescent="0.2">
      <c r="A51" s="1" t="s">
        <v>44</v>
      </c>
      <c r="B51" s="21">
        <f t="shared" si="8"/>
        <v>312000</v>
      </c>
      <c r="C51" s="4">
        <f t="shared" si="5"/>
        <v>12000</v>
      </c>
      <c r="D51" s="5"/>
      <c r="E51" s="5">
        <v>300000</v>
      </c>
      <c r="F51" s="5"/>
      <c r="G51" s="5">
        <v>8000</v>
      </c>
      <c r="H51" s="5">
        <v>2000</v>
      </c>
      <c r="I51" s="5">
        <v>2000</v>
      </c>
      <c r="J51" s="5"/>
      <c r="K51" s="5"/>
      <c r="L51" s="5"/>
      <c r="M51" s="5"/>
      <c r="N51" s="5"/>
      <c r="O51" s="1" t="s">
        <v>113</v>
      </c>
      <c r="P51" s="2" t="s">
        <v>67</v>
      </c>
    </row>
    <row r="52" spans="1:16" s="2" customFormat="1" x14ac:dyDescent="0.2">
      <c r="A52" s="15"/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"/>
    </row>
    <row r="53" spans="1:16" s="2" customFormat="1" x14ac:dyDescent="0.2">
      <c r="A53" s="23" t="s">
        <v>56</v>
      </c>
      <c r="B53" s="31">
        <f>E53</f>
        <v>130000</v>
      </c>
      <c r="C53" s="32"/>
      <c r="D53" s="32"/>
      <c r="E53" s="25">
        <f>SUM(E54:E55)</f>
        <v>130000</v>
      </c>
      <c r="F53" s="81"/>
      <c r="G53" s="82"/>
      <c r="H53" s="82"/>
      <c r="I53" s="82"/>
      <c r="J53" s="82"/>
      <c r="K53" s="82"/>
      <c r="L53" s="82"/>
      <c r="M53" s="82"/>
      <c r="N53" s="82"/>
      <c r="O53" s="83"/>
    </row>
    <row r="54" spans="1:16" s="2" customFormat="1" x14ac:dyDescent="0.2">
      <c r="A54" s="15" t="s">
        <v>60</v>
      </c>
      <c r="B54" s="21">
        <f>E54</f>
        <v>50000</v>
      </c>
      <c r="C54" s="12"/>
      <c r="D54" s="12"/>
      <c r="E54" s="5">
        <v>50000</v>
      </c>
      <c r="F54" s="69"/>
      <c r="G54" s="70"/>
      <c r="H54" s="70"/>
      <c r="I54" s="70"/>
      <c r="J54" s="70"/>
      <c r="K54" s="70"/>
      <c r="L54" s="70"/>
      <c r="M54" s="70"/>
      <c r="N54" s="70"/>
      <c r="O54" s="71"/>
      <c r="P54" s="2" t="s">
        <v>107</v>
      </c>
    </row>
    <row r="55" spans="1:16" s="2" customFormat="1" x14ac:dyDescent="0.2">
      <c r="A55" s="15" t="s">
        <v>61</v>
      </c>
      <c r="B55" s="21">
        <f>E55</f>
        <v>80000</v>
      </c>
      <c r="C55" s="12"/>
      <c r="D55" s="12"/>
      <c r="E55" s="5">
        <v>80000</v>
      </c>
      <c r="F55" s="69"/>
      <c r="G55" s="70"/>
      <c r="H55" s="70"/>
      <c r="I55" s="70"/>
      <c r="J55" s="70"/>
      <c r="K55" s="70"/>
      <c r="L55" s="70"/>
      <c r="M55" s="70"/>
      <c r="N55" s="70"/>
      <c r="O55" s="71"/>
      <c r="P55" s="2" t="s">
        <v>107</v>
      </c>
    </row>
    <row r="56" spans="1:16" s="2" customFormat="1" x14ac:dyDescent="0.2">
      <c r="A56" s="15"/>
      <c r="B56" s="15"/>
      <c r="C56" s="12"/>
      <c r="D56" s="12"/>
      <c r="E56" s="18"/>
      <c r="F56" s="69"/>
      <c r="G56" s="70"/>
      <c r="H56" s="70"/>
      <c r="I56" s="70"/>
      <c r="J56" s="70"/>
      <c r="K56" s="70"/>
      <c r="L56" s="70"/>
      <c r="M56" s="70"/>
      <c r="N56" s="70"/>
      <c r="O56" s="71"/>
    </row>
    <row r="57" spans="1:16" s="2" customFormat="1" x14ac:dyDescent="0.2">
      <c r="A57" s="23" t="s">
        <v>59</v>
      </c>
      <c r="B57" s="31">
        <f t="shared" ref="B57:B59" si="16">C57+E57</f>
        <v>500000</v>
      </c>
      <c r="C57" s="25">
        <f>SUM(C58:C59)</f>
        <v>500000</v>
      </c>
      <c r="D57" s="32"/>
      <c r="E57" s="33"/>
      <c r="F57" s="81"/>
      <c r="G57" s="82"/>
      <c r="H57" s="82"/>
      <c r="I57" s="82"/>
      <c r="J57" s="82"/>
      <c r="K57" s="82"/>
      <c r="L57" s="82"/>
      <c r="M57" s="82"/>
      <c r="N57" s="82"/>
      <c r="O57" s="83"/>
      <c r="P57" s="2" t="s">
        <v>54</v>
      </c>
    </row>
    <row r="58" spans="1:16" s="2" customFormat="1" x14ac:dyDescent="0.2">
      <c r="A58" s="15" t="s">
        <v>103</v>
      </c>
      <c r="B58" s="21">
        <f t="shared" si="16"/>
        <v>300000</v>
      </c>
      <c r="C58" s="5">
        <v>300000</v>
      </c>
      <c r="D58" s="12"/>
      <c r="E58" s="12"/>
      <c r="F58" s="69" t="s">
        <v>108</v>
      </c>
      <c r="G58" s="70"/>
      <c r="H58" s="70"/>
      <c r="I58" s="70"/>
      <c r="J58" s="70"/>
      <c r="K58" s="70"/>
      <c r="L58" s="70"/>
      <c r="M58" s="70"/>
      <c r="N58" s="70"/>
      <c r="O58" s="71"/>
      <c r="P58" s="2" t="s">
        <v>85</v>
      </c>
    </row>
    <row r="59" spans="1:16" s="2" customFormat="1" x14ac:dyDescent="0.2">
      <c r="A59" s="15" t="s">
        <v>45</v>
      </c>
      <c r="B59" s="21">
        <f t="shared" si="16"/>
        <v>200000</v>
      </c>
      <c r="C59" s="5">
        <v>200000</v>
      </c>
      <c r="D59" s="12"/>
      <c r="E59" s="12"/>
      <c r="F59" s="69" t="s">
        <v>109</v>
      </c>
      <c r="G59" s="70"/>
      <c r="H59" s="70"/>
      <c r="I59" s="70"/>
      <c r="J59" s="70"/>
      <c r="K59" s="70"/>
      <c r="L59" s="70"/>
      <c r="M59" s="70"/>
      <c r="N59" s="70"/>
      <c r="O59" s="71"/>
      <c r="P59" s="2" t="s">
        <v>85</v>
      </c>
    </row>
    <row r="60" spans="1:16" s="2" customFormat="1" x14ac:dyDescent="0.2">
      <c r="A60" s="15"/>
      <c r="B60" s="15"/>
      <c r="C60" s="18"/>
      <c r="D60" s="12"/>
      <c r="E60" s="12"/>
      <c r="F60" s="69"/>
      <c r="G60" s="70"/>
      <c r="H60" s="70"/>
      <c r="I60" s="70"/>
      <c r="J60" s="70"/>
      <c r="K60" s="70"/>
      <c r="L60" s="70"/>
      <c r="M60" s="70"/>
      <c r="N60" s="70"/>
      <c r="O60" s="71"/>
    </row>
    <row r="61" spans="1:16" s="2" customFormat="1" x14ac:dyDescent="0.2">
      <c r="A61" s="23" t="s">
        <v>110</v>
      </c>
      <c r="B61" s="31">
        <f t="shared" ref="B61:B62" si="17">C61+E61</f>
        <v>824330</v>
      </c>
      <c r="C61" s="25">
        <f>SUM(C62)</f>
        <v>499280</v>
      </c>
      <c r="D61" s="25">
        <f>SUM(D62)</f>
        <v>50000</v>
      </c>
      <c r="E61" s="25">
        <f>SUM(E62)</f>
        <v>325050</v>
      </c>
      <c r="F61" s="72"/>
      <c r="G61" s="73"/>
      <c r="H61" s="73"/>
      <c r="I61" s="73"/>
      <c r="J61" s="73"/>
      <c r="K61" s="73"/>
      <c r="L61" s="73"/>
      <c r="M61" s="73"/>
      <c r="N61" s="73"/>
      <c r="O61" s="74"/>
    </row>
    <row r="62" spans="1:16" s="2" customFormat="1" x14ac:dyDescent="0.2">
      <c r="A62" s="1" t="s">
        <v>111</v>
      </c>
      <c r="B62" s="21">
        <f t="shared" si="17"/>
        <v>824330</v>
      </c>
      <c r="C62" s="18">
        <f>C21-C26-C32-C57</f>
        <v>499280</v>
      </c>
      <c r="D62" s="18">
        <f>D21-D26-D32</f>
        <v>50000</v>
      </c>
      <c r="E62" s="18">
        <f>E21-E26-E32-E53</f>
        <v>325050</v>
      </c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2" t="s">
        <v>115</v>
      </c>
    </row>
    <row r="63" spans="1:16" s="2" customFormat="1" ht="13.5" thickBot="1" x14ac:dyDescent="0.25">
      <c r="A63" s="14"/>
      <c r="B63" s="20"/>
      <c r="C63" s="11"/>
      <c r="D63" s="11"/>
      <c r="E63" s="11"/>
      <c r="F63" s="72"/>
      <c r="G63" s="73"/>
      <c r="H63" s="73"/>
      <c r="I63" s="73"/>
      <c r="J63" s="73"/>
      <c r="K63" s="73"/>
      <c r="L63" s="73"/>
      <c r="M63" s="73"/>
      <c r="N63" s="73"/>
      <c r="O63" s="74"/>
    </row>
    <row r="64" spans="1:16" s="2" customFormat="1" ht="13.5" thickBot="1" x14ac:dyDescent="0.25">
      <c r="A64" s="27" t="s">
        <v>55</v>
      </c>
      <c r="B64" s="46">
        <f>C64+D64+E64</f>
        <v>4528130</v>
      </c>
      <c r="C64" s="29">
        <f>C26+C32+C57+C61</f>
        <v>2598080</v>
      </c>
      <c r="D64" s="29">
        <f>D26+D32+D57+D61</f>
        <v>1100000</v>
      </c>
      <c r="E64" s="34">
        <f>E26+E32+E53+E61</f>
        <v>830050</v>
      </c>
      <c r="F64" s="35">
        <f>F26+F32</f>
        <v>364800</v>
      </c>
      <c r="G64" s="36">
        <f t="shared" ref="G64:N64" si="18">G26+G32</f>
        <v>120000</v>
      </c>
      <c r="H64" s="36">
        <f t="shared" si="18"/>
        <v>224000</v>
      </c>
      <c r="I64" s="36">
        <f t="shared" si="18"/>
        <v>123000</v>
      </c>
      <c r="J64" s="36">
        <f t="shared" si="18"/>
        <v>21000</v>
      </c>
      <c r="K64" s="36">
        <f t="shared" si="18"/>
        <v>66000</v>
      </c>
      <c r="L64" s="36">
        <f t="shared" si="18"/>
        <v>430000</v>
      </c>
      <c r="M64" s="36">
        <f t="shared" si="18"/>
        <v>250000</v>
      </c>
      <c r="N64" s="36">
        <f t="shared" si="18"/>
        <v>0</v>
      </c>
      <c r="O64" s="18"/>
    </row>
    <row r="65" spans="1:15" s="2" customFormat="1" ht="4.5" customHeight="1" x14ac:dyDescent="0.2">
      <c r="A65"/>
      <c r="B65"/>
      <c r="C65" s="6"/>
      <c r="D65" s="6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s="2" customFormat="1" x14ac:dyDescent="0.2">
      <c r="A66" s="13" t="s">
        <v>74</v>
      </c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x14ac:dyDescent="0.2">
      <c r="A67" s="76" t="s">
        <v>75</v>
      </c>
      <c r="B67" s="77" t="s">
        <v>68</v>
      </c>
      <c r="C67" s="79" t="s">
        <v>69</v>
      </c>
      <c r="D67" s="80"/>
      <c r="E67" s="76" t="s">
        <v>2</v>
      </c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1:15" x14ac:dyDescent="0.2">
      <c r="A68" s="76"/>
      <c r="B68" s="78"/>
      <c r="C68" s="17" t="s">
        <v>76</v>
      </c>
      <c r="D68" s="49" t="s">
        <v>77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1:15" x14ac:dyDescent="0.2">
      <c r="A69" s="37" t="s">
        <v>102</v>
      </c>
      <c r="B69" s="38">
        <f>C69+D69</f>
        <v>300000</v>
      </c>
      <c r="C69" s="43">
        <v>0</v>
      </c>
      <c r="D69" s="57">
        <v>300000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</row>
    <row r="70" spans="1:15" x14ac:dyDescent="0.2">
      <c r="A70" s="37" t="s">
        <v>78</v>
      </c>
      <c r="B70" s="38">
        <f>C70+D70</f>
        <v>200000</v>
      </c>
      <c r="C70" s="43">
        <v>0</v>
      </c>
      <c r="D70" s="57">
        <v>200000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</row>
    <row r="71" spans="1:15" ht="13.5" thickBot="1" x14ac:dyDescent="0.25">
      <c r="A71" s="39"/>
      <c r="B71" s="40"/>
      <c r="C71" s="40"/>
      <c r="D71" s="56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</row>
    <row r="72" spans="1:15" ht="13.5" thickBot="1" x14ac:dyDescent="0.25">
      <c r="A72" s="41" t="s">
        <v>55</v>
      </c>
      <c r="B72" s="42">
        <f>SUM(B69:B71)</f>
        <v>500000</v>
      </c>
      <c r="C72" s="42">
        <f>SUM(C69:C71)</f>
        <v>0</v>
      </c>
      <c r="D72" s="51">
        <f>SUM(D69:D71)</f>
        <v>500000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</row>
    <row r="73" spans="1:15" ht="3.75" customHeight="1" x14ac:dyDescent="0.2"/>
    <row r="74" spans="1:15" ht="13.5" customHeight="1" x14ac:dyDescent="0.2"/>
    <row r="75" spans="1:15" ht="13.5" customHeight="1" x14ac:dyDescent="0.2">
      <c r="A75" s="66" t="s">
        <v>93</v>
      </c>
      <c r="B75" s="67"/>
      <c r="C75" s="67"/>
      <c r="D75" s="68"/>
      <c r="E75" s="54" t="s">
        <v>100</v>
      </c>
    </row>
    <row r="76" spans="1:15" ht="13.5" customHeight="1" x14ac:dyDescent="0.2">
      <c r="A76" s="62" t="s">
        <v>94</v>
      </c>
      <c r="B76" s="63"/>
      <c r="C76" s="63"/>
      <c r="D76" s="64"/>
      <c r="E76" s="54" t="s">
        <v>99</v>
      </c>
    </row>
    <row r="77" spans="1:15" ht="13.5" customHeight="1" x14ac:dyDescent="0.2">
      <c r="A77" s="62" t="s">
        <v>95</v>
      </c>
      <c r="B77" s="63"/>
      <c r="C77" s="63"/>
      <c r="D77" s="64"/>
      <c r="E77" s="54" t="s">
        <v>99</v>
      </c>
    </row>
    <row r="78" spans="1:15" ht="13.5" customHeight="1" x14ac:dyDescent="0.2">
      <c r="A78" s="62" t="s">
        <v>96</v>
      </c>
      <c r="B78" s="63"/>
      <c r="C78" s="63"/>
      <c r="D78" s="64"/>
      <c r="E78" s="54" t="s">
        <v>99</v>
      </c>
    </row>
    <row r="79" spans="1:15" ht="13.5" customHeight="1" x14ac:dyDescent="0.2">
      <c r="A79" s="62" t="s">
        <v>97</v>
      </c>
      <c r="B79" s="63"/>
      <c r="C79" s="63"/>
      <c r="D79" s="64"/>
      <c r="E79" s="54" t="s">
        <v>99</v>
      </c>
    </row>
    <row r="80" spans="1:15" ht="13.5" customHeight="1" x14ac:dyDescent="0.2">
      <c r="A80" t="s">
        <v>98</v>
      </c>
    </row>
    <row r="81" spans="1:1" x14ac:dyDescent="0.2">
      <c r="A81" s="53" t="s">
        <v>101</v>
      </c>
    </row>
  </sheetData>
  <mergeCells count="50">
    <mergeCell ref="F6:O6"/>
    <mergeCell ref="A1:O1"/>
    <mergeCell ref="A4:A5"/>
    <mergeCell ref="B4:B5"/>
    <mergeCell ref="C4:E4"/>
    <mergeCell ref="F4:O5"/>
    <mergeCell ref="F18:O18"/>
    <mergeCell ref="F7:O7"/>
    <mergeCell ref="F8:O8"/>
    <mergeCell ref="F9:O9"/>
    <mergeCell ref="F10:O10"/>
    <mergeCell ref="F11:O11"/>
    <mergeCell ref="F12:O12"/>
    <mergeCell ref="F13:O13"/>
    <mergeCell ref="F14:O14"/>
    <mergeCell ref="F15:O15"/>
    <mergeCell ref="F16:O16"/>
    <mergeCell ref="F17:O17"/>
    <mergeCell ref="F19:O19"/>
    <mergeCell ref="F20:O20"/>
    <mergeCell ref="F21:O21"/>
    <mergeCell ref="A24:A25"/>
    <mergeCell ref="B24:B25"/>
    <mergeCell ref="C24:E24"/>
    <mergeCell ref="F24:N24"/>
    <mergeCell ref="O24:O25"/>
    <mergeCell ref="A67:A68"/>
    <mergeCell ref="B67:B68"/>
    <mergeCell ref="C67:D67"/>
    <mergeCell ref="E67:O68"/>
    <mergeCell ref="F53:O53"/>
    <mergeCell ref="F54:O54"/>
    <mergeCell ref="F55:O55"/>
    <mergeCell ref="F56:O56"/>
    <mergeCell ref="F57:O57"/>
    <mergeCell ref="F58:O58"/>
    <mergeCell ref="F59:O59"/>
    <mergeCell ref="F60:O60"/>
    <mergeCell ref="F61:O61"/>
    <mergeCell ref="F62:O62"/>
    <mergeCell ref="F63:O63"/>
    <mergeCell ref="A77:D77"/>
    <mergeCell ref="A78:D78"/>
    <mergeCell ref="A79:D79"/>
    <mergeCell ref="E69:O69"/>
    <mergeCell ref="E70:O70"/>
    <mergeCell ref="E71:O71"/>
    <mergeCell ref="E72:O72"/>
    <mergeCell ref="A75:D75"/>
    <mergeCell ref="A76:D7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決算書様式</vt:lpstr>
      <vt:lpstr>予算書様式</vt:lpstr>
      <vt:lpstr>(R8～)予算書記載例</vt:lpstr>
      <vt:lpstr>(R8～)決算書記載例</vt:lpstr>
      <vt:lpstr>(～R7)決算書記載例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山本　喜三郎</cp:lastModifiedBy>
  <cp:lastPrinted>2026-04-09T06:39:44Z</cp:lastPrinted>
  <dcterms:created xsi:type="dcterms:W3CDTF">2016-01-30T14:12:26Z</dcterms:created>
  <dcterms:modified xsi:type="dcterms:W3CDTF">2026-04-21T05:01:40Z</dcterms:modified>
</cp:coreProperties>
</file>