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環境家計簿" sheetId="1" r:id="rId1"/>
    <sheet name="記入例" sheetId="2" r:id="rId2"/>
  </sheets>
  <definedNames>
    <definedName name="_xlnm.Print_Area" localSheetId="0">'環境家計簿'!$B$1:$N$62</definedName>
    <definedName name="_xlnm.Print_Area" localSheetId="1">'記入例'!$B$1:$N$62</definedName>
  </definedNames>
  <calcPr fullCalcOnLoad="1"/>
</workbook>
</file>

<file path=xl/sharedStrings.xml><?xml version="1.0" encoding="utf-8"?>
<sst xmlns="http://schemas.openxmlformats.org/spreadsheetml/2006/main" count="181" uniqueCount="90">
  <si>
    <t>項目</t>
  </si>
  <si>
    <t>電気</t>
  </si>
  <si>
    <t>灯油</t>
  </si>
  <si>
    <t>使用量(kWh)</t>
  </si>
  <si>
    <t>料金（円）</t>
  </si>
  <si>
    <t>使用量（L)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</si>
  <si>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</si>
  <si>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</si>
  <si>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</si>
  <si>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</si>
  <si>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</si>
  <si>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</si>
  <si>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</si>
  <si>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</si>
  <si>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</si>
  <si>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</si>
  <si>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</si>
  <si>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</si>
  <si>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年間合計</t>
  </si>
  <si>
    <t>LPガス</t>
  </si>
  <si>
    <t>使用量(L)</t>
  </si>
  <si>
    <t>使用量（L）</t>
  </si>
  <si>
    <t>（民生家庭部門排出量）</t>
  </si>
  <si>
    <t>名　前</t>
  </si>
  <si>
    <t>住所</t>
  </si>
  <si>
    <t>家族構成</t>
  </si>
  <si>
    <t>住居形態</t>
  </si>
  <si>
    <t>①</t>
  </si>
  <si>
    <t>②</t>
  </si>
  <si>
    <t>③</t>
  </si>
  <si>
    <t>④</t>
  </si>
  <si>
    <t>A</t>
  </si>
  <si>
    <t>B</t>
  </si>
  <si>
    <t>C</t>
  </si>
  <si>
    <t>D</t>
  </si>
  <si>
    <t>⑤</t>
  </si>
  <si>
    <t>⑥</t>
  </si>
  <si>
    <t>□一戸建て（木造・非木造）</t>
  </si>
  <si>
    <t>□集合住宅（木造・非木造）</t>
  </si>
  <si>
    <t>□その他 　（　　　 　　　　　）</t>
  </si>
  <si>
    <r>
      <t>あなたの家庭からのCO</t>
    </r>
    <r>
      <rPr>
        <vertAlign val="subscript"/>
        <sz val="14"/>
        <color indexed="58"/>
        <rFont val="HG丸ｺﾞｼｯｸM-PRO"/>
        <family val="3"/>
      </rPr>
      <t>2</t>
    </r>
    <r>
      <rPr>
        <sz val="14"/>
        <color indexed="58"/>
        <rFont val="HG丸ｺﾞｼｯｸM-PRO"/>
        <family val="3"/>
      </rPr>
      <t>排出量</t>
    </r>
  </si>
  <si>
    <t>自動車
保有台数</t>
  </si>
  <si>
    <t>台</t>
  </si>
  <si>
    <r>
      <t>家庭から排出される二酸化炭素（CO</t>
    </r>
    <r>
      <rPr>
        <vertAlign val="subscript"/>
        <sz val="12"/>
        <color indexed="58"/>
        <rFont val="HG丸ｺﾞｼｯｸM-PRO"/>
        <family val="3"/>
      </rPr>
      <t>2</t>
    </r>
    <r>
      <rPr>
        <sz val="12"/>
        <color indexed="58"/>
        <rFont val="HG丸ｺﾞｼｯｸM-PRO"/>
        <family val="3"/>
      </rPr>
      <t>)の量を調べてみましょう。一年間の電気やガスなどの使用量や、車のガソリン購入量（使用量）などを入力すると、家庭から排出されたCO</t>
    </r>
    <r>
      <rPr>
        <vertAlign val="subscript"/>
        <sz val="12"/>
        <color indexed="58"/>
        <rFont val="HG丸ｺﾞｼｯｸM-PRO"/>
        <family val="3"/>
      </rPr>
      <t>2</t>
    </r>
    <r>
      <rPr>
        <sz val="12"/>
        <color indexed="58"/>
        <rFont val="HG丸ｺﾞｼｯｸM-PRO"/>
        <family val="3"/>
      </rPr>
      <t>の量が自動計算されます。</t>
    </r>
  </si>
  <si>
    <r>
      <t>使用量（m</t>
    </r>
    <r>
      <rPr>
        <vertAlign val="superscript"/>
        <sz val="11"/>
        <color indexed="58"/>
        <rFont val="HG丸ｺﾞｼｯｸM-PRO"/>
        <family val="3"/>
      </rPr>
      <t>3</t>
    </r>
    <r>
      <rPr>
        <sz val="11"/>
        <color indexed="58"/>
        <rFont val="HG丸ｺﾞｼｯｸM-PRO"/>
        <family val="3"/>
      </rPr>
      <t>）</t>
    </r>
  </si>
  <si>
    <r>
      <t>ガソリン</t>
    </r>
    <r>
      <rPr>
        <sz val="11"/>
        <color indexed="58"/>
        <rFont val="HG丸ｺﾞｼｯｸM-PRO"/>
        <family val="3"/>
      </rPr>
      <t xml:space="preserve">
</t>
    </r>
    <r>
      <rPr>
        <sz val="9"/>
        <color indexed="58"/>
        <rFont val="HG丸ｺﾞｼｯｸM-PRO"/>
        <family val="3"/>
      </rPr>
      <t>（自家用車）</t>
    </r>
  </si>
  <si>
    <r>
      <t>軽油</t>
    </r>
    <r>
      <rPr>
        <sz val="11"/>
        <color indexed="58"/>
        <rFont val="HG丸ｺﾞｼｯｸM-PRO"/>
        <family val="3"/>
      </rPr>
      <t xml:space="preserve">
</t>
    </r>
    <r>
      <rPr>
        <sz val="9"/>
        <color indexed="58"/>
        <rFont val="HG丸ｺﾞｼｯｸM-PRO"/>
        <family val="3"/>
      </rPr>
      <t>（自家用車）</t>
    </r>
  </si>
  <si>
    <r>
      <t>kg-CO</t>
    </r>
    <r>
      <rPr>
        <vertAlign val="subscript"/>
        <sz val="11"/>
        <color indexed="58"/>
        <rFont val="HG丸ｺﾞｼｯｸM-PRO"/>
        <family val="3"/>
      </rPr>
      <t>2</t>
    </r>
  </si>
  <si>
    <t>（ふりがな）</t>
  </si>
  <si>
    <t>E</t>
  </si>
  <si>
    <t>F</t>
  </si>
  <si>
    <r>
      <t>自家用車からのＣＯ</t>
    </r>
    <r>
      <rPr>
        <vertAlign val="subscript"/>
        <sz val="14"/>
        <rFont val="HG丸ｺﾞｼｯｸM-PRO"/>
        <family val="3"/>
      </rPr>
      <t>２</t>
    </r>
    <r>
      <rPr>
        <sz val="14"/>
        <rFont val="HG丸ｺﾞｼｯｸM-PRO"/>
        <family val="3"/>
      </rPr>
      <t>排出量</t>
    </r>
  </si>
  <si>
    <r>
      <t>kg-CO</t>
    </r>
    <r>
      <rPr>
        <vertAlign val="subscript"/>
        <sz val="11"/>
        <rFont val="HG丸ｺﾞｼｯｸM-PRO"/>
        <family val="3"/>
      </rPr>
      <t>2　</t>
    </r>
  </si>
  <si>
    <r>
      <t>CO</t>
    </r>
    <r>
      <rPr>
        <vertAlign val="subscript"/>
        <sz val="11"/>
        <color indexed="58"/>
        <rFont val="HG丸ｺﾞｼｯｸM-PRO"/>
        <family val="3"/>
      </rPr>
      <t>2</t>
    </r>
    <r>
      <rPr>
        <sz val="11"/>
        <color indexed="58"/>
        <rFont val="HG丸ｺﾞｼｯｸM-PRO"/>
        <family val="3"/>
      </rPr>
      <t>排出量
(kg-CO</t>
    </r>
    <r>
      <rPr>
        <vertAlign val="subscript"/>
        <sz val="11"/>
        <color indexed="58"/>
        <rFont val="HG丸ｺﾞｼｯｸM-PRO"/>
        <family val="3"/>
      </rPr>
      <t>2</t>
    </r>
    <r>
      <rPr>
        <sz val="11"/>
        <color indexed="58"/>
        <rFont val="HG丸ｺﾞｼｯｸM-PRO"/>
        <family val="3"/>
      </rPr>
      <t>)</t>
    </r>
  </si>
  <si>
    <t>※ご記入いただいた情報は、データの算定を目的として
　おり、これ以外の使用は致しません。</t>
  </si>
  <si>
    <t>（　　　　　　　　　　　　　　　）</t>
  </si>
  <si>
    <t>〒</t>
  </si>
  <si>
    <t>LPガス</t>
  </si>
  <si>
    <t>①</t>
  </si>
  <si>
    <t>②</t>
  </si>
  <si>
    <t>③</t>
  </si>
  <si>
    <t>④</t>
  </si>
  <si>
    <t>A</t>
  </si>
  <si>
    <t>B</t>
  </si>
  <si>
    <t>C</t>
  </si>
  <si>
    <t>D</t>
  </si>
  <si>
    <r>
      <t>kg-CO</t>
    </r>
    <r>
      <rPr>
        <vertAlign val="subscript"/>
        <sz val="11"/>
        <color indexed="58"/>
        <rFont val="HG丸ｺﾞｼｯｸM-PRO"/>
        <family val="3"/>
      </rPr>
      <t>2</t>
    </r>
  </si>
  <si>
    <t>（ふりがな）</t>
  </si>
  <si>
    <t>⑤</t>
  </si>
  <si>
    <t>⑥</t>
  </si>
  <si>
    <t>E</t>
  </si>
  <si>
    <t>F</t>
  </si>
  <si>
    <r>
      <t>kg-CO</t>
    </r>
    <r>
      <rPr>
        <vertAlign val="subscript"/>
        <sz val="11"/>
        <rFont val="HG丸ｺﾞｼｯｸM-PRO"/>
        <family val="3"/>
      </rPr>
      <t>2　</t>
    </r>
  </si>
  <si>
    <t>東広島　太郎</t>
  </si>
  <si>
    <r>
      <t>（　</t>
    </r>
    <r>
      <rPr>
        <sz val="11"/>
        <color indexed="53"/>
        <rFont val="HG丸ｺﾞｼｯｸM-PRO"/>
        <family val="3"/>
      </rPr>
      <t>　ひがしひろしま　たろう　</t>
    </r>
    <r>
      <rPr>
        <sz val="11"/>
        <color indexed="58"/>
        <rFont val="HG丸ｺﾞｼｯｸM-PRO"/>
        <family val="3"/>
      </rPr>
      <t>　）</t>
    </r>
  </si>
  <si>
    <r>
      <t>〒</t>
    </r>
    <r>
      <rPr>
        <sz val="11"/>
        <color indexed="53"/>
        <rFont val="HG丸ｺﾞｼｯｸM-PRO"/>
        <family val="3"/>
      </rPr>
      <t>739-8601</t>
    </r>
  </si>
  <si>
    <t>東広島市西条栄町８番２９号</t>
  </si>
  <si>
    <t>4人</t>
  </si>
  <si>
    <t>令和　　年度</t>
  </si>
  <si>
    <t>②×3.0（排出係数）</t>
  </si>
  <si>
    <t>③×2.49（排出係数）</t>
  </si>
  <si>
    <t>⑤×2.32（排出係数）</t>
  </si>
  <si>
    <t>⑥×2.58（排出係数）</t>
  </si>
  <si>
    <t>④×0.16（排出係数）</t>
  </si>
  <si>
    <t>出典：環境省算定・報告・公表制度における算定方法・排出係数一覧（環境省発表資料）ほか</t>
  </si>
  <si>
    <r>
      <t xml:space="preserve">水道
</t>
    </r>
    <r>
      <rPr>
        <sz val="8"/>
        <color indexed="58"/>
        <rFont val="HG丸ｺﾞｼｯｸM-PRO"/>
        <family val="3"/>
      </rPr>
      <t>（請求月に記入してください）</t>
    </r>
  </si>
  <si>
    <r>
      <rPr>
        <sz val="11"/>
        <color indexed="53"/>
        <rFont val="HG丸ｺﾞｼｯｸM-PRO"/>
        <family val="3"/>
      </rPr>
      <t>令和4</t>
    </r>
    <r>
      <rPr>
        <sz val="11"/>
        <color indexed="58"/>
        <rFont val="HG丸ｺﾞｼｯｸM-PRO"/>
        <family val="3"/>
      </rPr>
      <t>年度</t>
    </r>
  </si>
  <si>
    <r>
      <t>令和</t>
    </r>
    <r>
      <rPr>
        <sz val="11"/>
        <color indexed="53"/>
        <rFont val="HG丸ｺﾞｼｯｸM-PRO"/>
        <family val="3"/>
      </rPr>
      <t>4</t>
    </r>
    <r>
      <rPr>
        <sz val="11"/>
        <color indexed="58"/>
        <rFont val="HG丸ｺﾞｼｯｸM-PRO"/>
        <family val="3"/>
      </rPr>
      <t>年度</t>
    </r>
  </si>
  <si>
    <r>
      <t>①×0.521</t>
    </r>
    <r>
      <rPr>
        <sz val="8"/>
        <color indexed="58"/>
        <rFont val="HG丸ｺﾞｼｯｸM-PRO"/>
        <family val="3"/>
      </rPr>
      <t>※</t>
    </r>
    <r>
      <rPr>
        <sz val="11"/>
        <color indexed="58"/>
        <rFont val="HG丸ｺﾞｼｯｸM-PRO"/>
        <family val="3"/>
      </rPr>
      <t>（排出係数）</t>
    </r>
  </si>
  <si>
    <t>　　　　　※電気の排出係数は参考値です。（電気のCO2排出係数は事業者により異なります。）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</si>
</sst>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&quot;台&quot;"/>
    <numFmt numFmtId="177" formatCode="0_ "/>
    <numFmt numFmtId="178" formatCode="#,##0_ ;[Red]\-#,##0\ "/>
    <numFmt numFmtId="179" formatCode="#,##0.0;[Red]\-#,##0.0"/>
    <numFmt numFmtId="180" formatCode="0_);[Red]\(0\)"/>
    <numFmt numFmtId="181" formatCode="0.0_);[Red]\(0.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color indexed="58"/>
      <name val="HG丸ｺﾞｼｯｸM-PRO"/>
      <family val="3"/>
    </font>
    <font>
      <sz val="14"/>
      <color indexed="58"/>
      <name val="HG丸ｺﾞｼｯｸM-PRO"/>
      <family val="3"/>
    </font>
    <font>
      <vertAlign val="subscript"/>
      <sz val="14"/>
      <color indexed="58"/>
      <name val="HG丸ｺﾞｼｯｸM-PRO"/>
      <family val="3"/>
    </font>
    <font>
      <sz val="20"/>
      <color indexed="58"/>
      <name val="HG丸ｺﾞｼｯｸM-PRO"/>
      <family val="3"/>
    </font>
    <font>
      <sz val="11"/>
      <name val="HG丸ｺﾞｼｯｸM-PRO"/>
      <family val="3"/>
    </font>
    <font>
      <vertAlign val="subscript"/>
      <sz val="11"/>
      <name val="HG丸ｺﾞｼｯｸM-PRO"/>
      <family val="3"/>
    </font>
    <font>
      <sz val="11"/>
      <color indexed="58"/>
      <name val="HG丸ｺﾞｼｯｸM-PRO"/>
      <family val="3"/>
    </font>
    <font>
      <vertAlign val="subscript"/>
      <sz val="11"/>
      <color indexed="58"/>
      <name val="HG丸ｺﾞｼｯｸM-PRO"/>
      <family val="3"/>
    </font>
    <font>
      <sz val="14"/>
      <name val="HG丸ｺﾞｼｯｸM-PRO"/>
      <family val="3"/>
    </font>
    <font>
      <sz val="10"/>
      <color indexed="58"/>
      <name val="HG丸ｺﾞｼｯｸM-PRO"/>
      <family val="3"/>
    </font>
    <font>
      <sz val="8"/>
      <color indexed="58"/>
      <name val="HG丸ｺﾞｼｯｸM-PRO"/>
      <family val="3"/>
    </font>
    <font>
      <sz val="10"/>
      <name val="HG丸ｺﾞｼｯｸM-PRO"/>
      <family val="3"/>
    </font>
    <font>
      <sz val="9"/>
      <color indexed="58"/>
      <name val="HG丸ｺﾞｼｯｸM-PRO"/>
      <family val="3"/>
    </font>
    <font>
      <vertAlign val="subscript"/>
      <sz val="12"/>
      <color indexed="58"/>
      <name val="HG丸ｺﾞｼｯｸM-PRO"/>
      <family val="3"/>
    </font>
    <font>
      <vertAlign val="superscript"/>
      <sz val="11"/>
      <color indexed="58"/>
      <name val="HG丸ｺﾞｼｯｸM-PRO"/>
      <family val="3"/>
    </font>
    <font>
      <vertAlign val="subscript"/>
      <sz val="14"/>
      <name val="HG丸ｺﾞｼｯｸM-PRO"/>
      <family val="3"/>
    </font>
    <font>
      <sz val="9"/>
      <name val="HG丸ｺﾞｼｯｸM-PRO"/>
      <family val="3"/>
    </font>
    <font>
      <sz val="11"/>
      <color indexed="53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42"/>
      <name val="HG丸ｺﾞｼｯｸM-PRO"/>
      <family val="3"/>
    </font>
    <font>
      <sz val="22"/>
      <color indexed="58"/>
      <name val="HGS創英角ﾎﾟｯﾌﾟ体"/>
      <family val="3"/>
    </font>
    <font>
      <sz val="16"/>
      <color indexed="58"/>
      <name val="HGS創英角ﾎﾟｯﾌﾟ体"/>
      <family val="3"/>
    </font>
    <font>
      <sz val="12.5"/>
      <color indexed="58"/>
      <name val="HG丸ｺﾞｼｯｸM-PRO"/>
      <family val="3"/>
    </font>
    <font>
      <sz val="20"/>
      <color indexed="8"/>
      <name val="HG丸ｺﾞｼｯｸM-PRO"/>
      <family val="3"/>
    </font>
    <font>
      <sz val="8"/>
      <color indexed="10"/>
      <name val="HG創英角ｺﾞｼｯｸUB"/>
      <family val="3"/>
    </font>
    <font>
      <sz val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medium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medium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medium">
        <color indexed="58"/>
      </bottom>
    </border>
    <border>
      <left style="medium">
        <color indexed="58"/>
      </left>
      <right style="thin"/>
      <top style="medium">
        <color indexed="58"/>
      </top>
      <bottom>
        <color indexed="63"/>
      </bottom>
    </border>
    <border>
      <left style="medium">
        <color indexed="58"/>
      </left>
      <right style="thin"/>
      <top style="medium">
        <color indexed="58"/>
      </top>
      <bottom style="thin">
        <color indexed="58"/>
      </bottom>
    </border>
    <border>
      <left style="thin"/>
      <right style="thin"/>
      <top style="medium">
        <color indexed="58"/>
      </top>
      <bottom style="thin">
        <color indexed="58"/>
      </bottom>
    </border>
    <border>
      <left style="thin"/>
      <right style="medium">
        <color indexed="58"/>
      </right>
      <top style="medium">
        <color indexed="58"/>
      </top>
      <bottom style="thin">
        <color indexed="58"/>
      </bottom>
    </border>
    <border>
      <left style="medium">
        <color indexed="58"/>
      </left>
      <right style="thin"/>
      <top style="thin">
        <color indexed="58"/>
      </top>
      <bottom style="thin">
        <color indexed="58"/>
      </bottom>
    </border>
    <border>
      <left style="medium">
        <color indexed="58"/>
      </left>
      <right style="thin"/>
      <top style="thin">
        <color indexed="58"/>
      </top>
      <bottom style="medium">
        <color indexed="5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medium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>
        <color indexed="63"/>
      </top>
      <bottom style="thin">
        <color indexed="58"/>
      </bottom>
    </border>
    <border>
      <left style="thin"/>
      <right style="thin"/>
      <top style="thin">
        <color indexed="58"/>
      </top>
      <bottom style="thin">
        <color indexed="58"/>
      </bottom>
    </border>
    <border>
      <left style="thin"/>
      <right style="medium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>
        <color indexed="58"/>
      </top>
      <bottom style="medium">
        <color indexed="58"/>
      </bottom>
    </border>
    <border>
      <left style="thin"/>
      <right style="medium">
        <color indexed="58"/>
      </right>
      <top style="thin">
        <color indexed="58"/>
      </top>
      <bottom style="medium">
        <color indexed="58"/>
      </bottom>
    </border>
    <border>
      <left>
        <color indexed="63"/>
      </left>
      <right style="thin"/>
      <top style="medium">
        <color indexed="58"/>
      </top>
      <bottom style="thin">
        <color indexed="58"/>
      </bottom>
    </border>
    <border>
      <left style="thin"/>
      <right>
        <color indexed="63"/>
      </right>
      <top style="medium">
        <color indexed="58"/>
      </top>
      <bottom style="thin">
        <color indexed="58"/>
      </bottom>
    </border>
    <border>
      <left style="medium">
        <color indexed="58"/>
      </left>
      <right style="thin"/>
      <top style="thin">
        <color indexed="58"/>
      </top>
      <bottom>
        <color indexed="63"/>
      </bottom>
    </border>
    <border>
      <left style="medium">
        <color indexed="58"/>
      </left>
      <right style="thin"/>
      <top>
        <color indexed="63"/>
      </top>
      <bottom>
        <color indexed="63"/>
      </bottom>
    </border>
    <border>
      <left style="medium">
        <color indexed="58"/>
      </left>
      <right style="thin"/>
      <top>
        <color indexed="63"/>
      </top>
      <bottom style="medium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medium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58"/>
      </bottom>
    </border>
    <border>
      <left style="thin"/>
      <right style="thin"/>
      <top>
        <color indexed="63"/>
      </top>
      <bottom style="medium">
        <color indexed="58"/>
      </bottom>
    </border>
    <border>
      <left style="thin"/>
      <right style="medium">
        <color indexed="58"/>
      </right>
      <top>
        <color indexed="63"/>
      </top>
      <bottom style="medium">
        <color indexed="58"/>
      </bottom>
    </border>
    <border>
      <left style="thin"/>
      <right style="medium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medium">
        <color indexed="58"/>
      </top>
      <bottom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58"/>
      </right>
      <top>
        <color indexed="63"/>
      </top>
      <bottom style="dashed"/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medium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hair"/>
    </border>
    <border>
      <left style="thin">
        <color indexed="58"/>
      </left>
      <right style="thin">
        <color indexed="58"/>
      </right>
      <top style="hair"/>
      <bottom style="thin">
        <color indexed="58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58"/>
      </left>
      <right>
        <color indexed="63"/>
      </right>
      <top style="dashed"/>
      <bottom style="thin">
        <color indexed="58"/>
      </bottom>
    </border>
    <border>
      <left>
        <color indexed="63"/>
      </left>
      <right>
        <color indexed="63"/>
      </right>
      <top style="dashed"/>
      <bottom style="thin">
        <color indexed="58"/>
      </bottom>
    </border>
    <border>
      <left>
        <color indexed="63"/>
      </left>
      <right style="thin">
        <color indexed="58"/>
      </right>
      <top style="dashed"/>
      <bottom style="thin">
        <color indexed="58"/>
      </bottom>
    </border>
    <border>
      <left style="thin"/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>
        <color indexed="63"/>
      </left>
      <right style="thin"/>
      <top style="medium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dashed"/>
    </border>
    <border>
      <left>
        <color indexed="63"/>
      </left>
      <right>
        <color indexed="63"/>
      </right>
      <top style="thin">
        <color indexed="58"/>
      </top>
      <bottom style="dashed"/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>
        <color indexed="58"/>
      </right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right" vertical="center" indent="1"/>
    </xf>
    <xf numFmtId="0" fontId="8" fillId="0" borderId="23" xfId="0" applyFont="1" applyBorder="1" applyAlignment="1">
      <alignment horizontal="right" vertical="center" indent="1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right" vertical="center" indent="1"/>
    </xf>
    <xf numFmtId="0" fontId="8" fillId="0" borderId="31" xfId="0" applyFont="1" applyBorder="1" applyAlignment="1">
      <alignment horizontal="right" vertical="center" inden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3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3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38" fontId="8" fillId="0" borderId="37" xfId="48" applyFont="1" applyBorder="1" applyAlignment="1">
      <alignment horizontal="center" vertical="center"/>
    </xf>
    <xf numFmtId="38" fontId="8" fillId="0" borderId="38" xfId="48" applyFont="1" applyBorder="1" applyAlignment="1">
      <alignment horizontal="center" vertical="center"/>
    </xf>
    <xf numFmtId="38" fontId="8" fillId="0" borderId="39" xfId="48" applyFont="1" applyBorder="1" applyAlignment="1">
      <alignment horizontal="center" vertical="center"/>
    </xf>
    <xf numFmtId="38" fontId="8" fillId="0" borderId="40" xfId="48" applyFont="1" applyBorder="1" applyAlignment="1">
      <alignment horizontal="center" vertical="center"/>
    </xf>
    <xf numFmtId="38" fontId="8" fillId="0" borderId="16" xfId="48" applyFont="1" applyBorder="1" applyAlignment="1">
      <alignment horizontal="center" vertical="center"/>
    </xf>
    <xf numFmtId="38" fontId="8" fillId="0" borderId="18" xfId="48" applyFont="1" applyBorder="1" applyAlignment="1">
      <alignment horizontal="center" vertical="center"/>
    </xf>
    <xf numFmtId="38" fontId="8" fillId="0" borderId="41" xfId="48" applyFont="1" applyBorder="1" applyAlignment="1">
      <alignment horizontal="center" vertical="center"/>
    </xf>
    <xf numFmtId="38" fontId="8" fillId="0" borderId="42" xfId="48" applyFont="1" applyBorder="1" applyAlignment="1">
      <alignment horizontal="center" vertical="center"/>
    </xf>
    <xf numFmtId="38" fontId="8" fillId="0" borderId="43" xfId="48" applyFont="1" applyBorder="1" applyAlignment="1">
      <alignment horizontal="center" vertical="center"/>
    </xf>
    <xf numFmtId="38" fontId="8" fillId="0" borderId="44" xfId="48" applyFont="1" applyBorder="1" applyAlignment="1">
      <alignment horizontal="center" vertical="center"/>
    </xf>
    <xf numFmtId="38" fontId="8" fillId="0" borderId="45" xfId="48" applyFont="1" applyBorder="1" applyAlignment="1">
      <alignment horizontal="center" vertical="center"/>
    </xf>
    <xf numFmtId="38" fontId="8" fillId="0" borderId="46" xfId="48" applyFont="1" applyBorder="1" applyAlignment="1">
      <alignment horizontal="center" vertical="center"/>
    </xf>
    <xf numFmtId="38" fontId="8" fillId="0" borderId="28" xfId="48" applyFont="1" applyBorder="1" applyAlignment="1">
      <alignment horizontal="center" vertical="center"/>
    </xf>
    <xf numFmtId="38" fontId="8" fillId="0" borderId="29" xfId="48" applyFont="1" applyBorder="1" applyAlignment="1">
      <alignment horizontal="center" vertical="center"/>
    </xf>
    <xf numFmtId="38" fontId="19" fillId="0" borderId="37" xfId="48" applyFont="1" applyBorder="1" applyAlignment="1">
      <alignment horizontal="center" vertical="center"/>
    </xf>
    <xf numFmtId="38" fontId="19" fillId="0" borderId="38" xfId="48" applyFont="1" applyBorder="1" applyAlignment="1">
      <alignment horizontal="center" vertical="center"/>
    </xf>
    <xf numFmtId="38" fontId="19" fillId="0" borderId="39" xfId="48" applyFont="1" applyBorder="1" applyAlignment="1">
      <alignment horizontal="center" vertical="center"/>
    </xf>
    <xf numFmtId="38" fontId="19" fillId="0" borderId="40" xfId="48" applyFont="1" applyBorder="1" applyAlignment="1">
      <alignment horizontal="center" vertical="center"/>
    </xf>
    <xf numFmtId="38" fontId="19" fillId="0" borderId="43" xfId="48" applyFont="1" applyBorder="1" applyAlignment="1">
      <alignment horizontal="center" vertical="center"/>
    </xf>
    <xf numFmtId="38" fontId="19" fillId="0" borderId="44" xfId="48" applyFont="1" applyBorder="1" applyAlignment="1">
      <alignment horizontal="center" vertical="center"/>
    </xf>
    <xf numFmtId="38" fontId="19" fillId="0" borderId="45" xfId="48" applyFont="1" applyBorder="1" applyAlignment="1">
      <alignment horizontal="center" vertical="center"/>
    </xf>
    <xf numFmtId="38" fontId="19" fillId="0" borderId="46" xfId="48" applyFont="1" applyBorder="1" applyAlignment="1">
      <alignment horizontal="center" vertical="center"/>
    </xf>
    <xf numFmtId="179" fontId="8" fillId="0" borderId="47" xfId="48" applyNumberFormat="1" applyFont="1" applyBorder="1" applyAlignment="1">
      <alignment horizontal="center" vertical="center"/>
    </xf>
    <xf numFmtId="180" fontId="8" fillId="0" borderId="16" xfId="48" applyNumberFormat="1" applyFont="1" applyBorder="1" applyAlignment="1">
      <alignment horizontal="center" vertical="center"/>
    </xf>
    <xf numFmtId="180" fontId="8" fillId="0" borderId="18" xfId="48" applyNumberFormat="1" applyFont="1" applyBorder="1" applyAlignment="1">
      <alignment horizontal="center" vertical="center"/>
    </xf>
    <xf numFmtId="181" fontId="8" fillId="0" borderId="48" xfId="48" applyNumberFormat="1" applyFont="1" applyBorder="1" applyAlignment="1">
      <alignment horizontal="center" vertical="center"/>
    </xf>
    <xf numFmtId="181" fontId="8" fillId="0" borderId="47" xfId="48" applyNumberFormat="1" applyFont="1" applyBorder="1" applyAlignment="1">
      <alignment horizontal="center" vertical="center"/>
    </xf>
    <xf numFmtId="179" fontId="8" fillId="0" borderId="48" xfId="48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179" fontId="8" fillId="0" borderId="52" xfId="48" applyNumberFormat="1" applyFont="1" applyBorder="1" applyAlignment="1">
      <alignment horizontal="center" vertical="center"/>
    </xf>
    <xf numFmtId="179" fontId="8" fillId="0" borderId="53" xfId="48" applyNumberFormat="1" applyFont="1" applyBorder="1" applyAlignment="1">
      <alignment horizontal="center" vertical="center"/>
    </xf>
    <xf numFmtId="179" fontId="8" fillId="0" borderId="54" xfId="48" applyNumberFormat="1" applyFont="1" applyBorder="1" applyAlignment="1">
      <alignment horizontal="center" vertical="center"/>
    </xf>
    <xf numFmtId="179" fontId="8" fillId="0" borderId="55" xfId="48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180" fontId="8" fillId="0" borderId="57" xfId="0" applyNumberFormat="1" applyFont="1" applyBorder="1" applyAlignment="1">
      <alignment horizontal="center" vertical="center"/>
    </xf>
    <xf numFmtId="180" fontId="8" fillId="0" borderId="58" xfId="0" applyNumberFormat="1" applyFont="1" applyBorder="1" applyAlignment="1">
      <alignment horizontal="center" vertical="center"/>
    </xf>
    <xf numFmtId="180" fontId="8" fillId="0" borderId="59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/>
    </xf>
    <xf numFmtId="38" fontId="8" fillId="0" borderId="52" xfId="48" applyFont="1" applyBorder="1" applyAlignment="1">
      <alignment horizontal="center" vertical="center"/>
    </xf>
    <xf numFmtId="38" fontId="8" fillId="0" borderId="53" xfId="48" applyFont="1" applyBorder="1" applyAlignment="1">
      <alignment horizontal="center" vertical="center"/>
    </xf>
    <xf numFmtId="38" fontId="8" fillId="0" borderId="54" xfId="48" applyFont="1" applyBorder="1" applyAlignment="1">
      <alignment horizontal="center" vertical="center"/>
    </xf>
    <xf numFmtId="38" fontId="8" fillId="0" borderId="55" xfId="48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left" vertical="center"/>
    </xf>
    <xf numFmtId="176" fontId="8" fillId="0" borderId="18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right" vertical="center"/>
    </xf>
    <xf numFmtId="0" fontId="6" fillId="0" borderId="17" xfId="0" applyNumberFormat="1" applyFont="1" applyBorder="1" applyAlignment="1">
      <alignment horizontal="right" vertical="center"/>
    </xf>
    <xf numFmtId="180" fontId="8" fillId="0" borderId="67" xfId="0" applyNumberFormat="1" applyFont="1" applyBorder="1" applyAlignment="1">
      <alignment horizontal="center" vertical="center"/>
    </xf>
    <xf numFmtId="180" fontId="8" fillId="0" borderId="68" xfId="0" applyNumberFormat="1" applyFont="1" applyBorder="1" applyAlignment="1">
      <alignment horizontal="center" vertical="center"/>
    </xf>
    <xf numFmtId="180" fontId="8" fillId="0" borderId="69" xfId="0" applyNumberFormat="1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180" fontId="5" fillId="0" borderId="74" xfId="48" applyNumberFormat="1" applyFont="1" applyBorder="1" applyAlignment="1">
      <alignment horizontal="center" vertical="center"/>
    </xf>
    <xf numFmtId="180" fontId="5" fillId="0" borderId="0" xfId="48" applyNumberFormat="1" applyFont="1" applyBorder="1" applyAlignment="1">
      <alignment horizontal="center" vertical="center"/>
    </xf>
    <xf numFmtId="180" fontId="5" fillId="0" borderId="75" xfId="48" applyNumberFormat="1" applyFont="1" applyBorder="1" applyAlignment="1">
      <alignment horizontal="center" vertical="center"/>
    </xf>
    <xf numFmtId="180" fontId="5" fillId="0" borderId="76" xfId="48" applyNumberFormat="1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84" xfId="0" applyFont="1" applyBorder="1" applyAlignment="1">
      <alignment vertical="center"/>
    </xf>
    <xf numFmtId="0" fontId="8" fillId="0" borderId="85" xfId="0" applyFont="1" applyBorder="1" applyAlignment="1">
      <alignment vertical="center"/>
    </xf>
    <xf numFmtId="0" fontId="3" fillId="33" borderId="86" xfId="0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0" fillId="33" borderId="86" xfId="0" applyFont="1" applyFill="1" applyBorder="1" applyAlignment="1">
      <alignment horizontal="center" vertical="center"/>
    </xf>
    <xf numFmtId="0" fontId="10" fillId="33" borderId="81" xfId="0" applyFont="1" applyFill="1" applyBorder="1" applyAlignment="1">
      <alignment horizontal="center" vertical="center"/>
    </xf>
    <xf numFmtId="0" fontId="10" fillId="33" borderId="82" xfId="0" applyFont="1" applyFill="1" applyBorder="1" applyAlignment="1">
      <alignment horizontal="center" vertical="center"/>
    </xf>
    <xf numFmtId="0" fontId="10" fillId="33" borderId="7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3" fillId="0" borderId="41" xfId="0" applyFont="1" applyBorder="1" applyAlignment="1">
      <alignment/>
    </xf>
    <xf numFmtId="0" fontId="8" fillId="0" borderId="70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178" fontId="5" fillId="0" borderId="74" xfId="48" applyNumberFormat="1" applyFont="1" applyBorder="1" applyAlignment="1">
      <alignment horizontal="center" vertical="center"/>
    </xf>
    <xf numFmtId="178" fontId="5" fillId="0" borderId="0" xfId="48" applyNumberFormat="1" applyFont="1" applyBorder="1" applyAlignment="1">
      <alignment horizontal="center" vertical="center"/>
    </xf>
    <xf numFmtId="178" fontId="5" fillId="0" borderId="75" xfId="48" applyNumberFormat="1" applyFont="1" applyBorder="1" applyAlignment="1">
      <alignment horizontal="center" vertical="center"/>
    </xf>
    <xf numFmtId="178" fontId="5" fillId="0" borderId="76" xfId="48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0" fontId="19" fillId="0" borderId="72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177" fontId="8" fillId="0" borderId="67" xfId="0" applyNumberFormat="1" applyFont="1" applyBorder="1" applyAlignment="1">
      <alignment horizontal="center" vertical="center"/>
    </xf>
    <xf numFmtId="177" fontId="8" fillId="0" borderId="68" xfId="0" applyNumberFormat="1" applyFont="1" applyBorder="1" applyAlignment="1">
      <alignment horizontal="center" vertical="center"/>
    </xf>
    <xf numFmtId="177" fontId="8" fillId="0" borderId="69" xfId="0" applyNumberFormat="1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right" vertical="center"/>
    </xf>
    <xf numFmtId="0" fontId="19" fillId="0" borderId="11" xfId="0" applyNumberFormat="1" applyFont="1" applyBorder="1" applyAlignment="1">
      <alignment horizontal="right" vertical="center"/>
    </xf>
    <xf numFmtId="0" fontId="19" fillId="0" borderId="16" xfId="0" applyNumberFormat="1" applyFont="1" applyBorder="1" applyAlignment="1">
      <alignment horizontal="right" vertical="center"/>
    </xf>
    <xf numFmtId="0" fontId="19" fillId="0" borderId="17" xfId="0" applyNumberFormat="1" applyFont="1" applyBorder="1" applyAlignment="1">
      <alignment horizontal="right" vertical="center"/>
    </xf>
    <xf numFmtId="180" fontId="19" fillId="0" borderId="52" xfId="48" applyNumberFormat="1" applyFont="1" applyBorder="1" applyAlignment="1">
      <alignment horizontal="center" vertical="center"/>
    </xf>
    <xf numFmtId="180" fontId="19" fillId="0" borderId="53" xfId="48" applyNumberFormat="1" applyFont="1" applyBorder="1" applyAlignment="1">
      <alignment horizontal="center" vertical="center"/>
    </xf>
    <xf numFmtId="180" fontId="19" fillId="0" borderId="54" xfId="48" applyNumberFormat="1" applyFont="1" applyBorder="1" applyAlignment="1">
      <alignment horizontal="center" vertical="center"/>
    </xf>
    <xf numFmtId="180" fontId="19" fillId="0" borderId="55" xfId="48" applyNumberFormat="1" applyFont="1" applyBorder="1" applyAlignment="1">
      <alignment horizontal="center" vertical="center"/>
    </xf>
    <xf numFmtId="181" fontId="19" fillId="0" borderId="52" xfId="48" applyNumberFormat="1" applyFont="1" applyBorder="1" applyAlignment="1">
      <alignment horizontal="center" vertical="center"/>
    </xf>
    <xf numFmtId="181" fontId="19" fillId="0" borderId="53" xfId="48" applyNumberFormat="1" applyFont="1" applyBorder="1" applyAlignment="1">
      <alignment horizontal="center" vertical="center"/>
    </xf>
    <xf numFmtId="181" fontId="19" fillId="0" borderId="54" xfId="48" applyNumberFormat="1" applyFont="1" applyBorder="1" applyAlignment="1">
      <alignment horizontal="center" vertical="center"/>
    </xf>
    <xf numFmtId="181" fontId="19" fillId="0" borderId="55" xfId="48" applyNumberFormat="1" applyFont="1" applyBorder="1" applyAlignment="1">
      <alignment horizontal="center" vertical="center"/>
    </xf>
    <xf numFmtId="177" fontId="8" fillId="0" borderId="57" xfId="0" applyNumberFormat="1" applyFont="1" applyBorder="1" applyAlignment="1">
      <alignment horizontal="center" vertical="center"/>
    </xf>
    <xf numFmtId="177" fontId="8" fillId="0" borderId="58" xfId="0" applyNumberFormat="1" applyFont="1" applyBorder="1" applyAlignment="1">
      <alignment horizontal="center" vertical="center"/>
    </xf>
    <xf numFmtId="177" fontId="8" fillId="0" borderId="59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23</xdr:row>
      <xdr:rowOff>9525</xdr:rowOff>
    </xdr:from>
    <xdr:to>
      <xdr:col>4</xdr:col>
      <xdr:colOff>104775</xdr:colOff>
      <xdr:row>24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09825" y="4438650"/>
          <a:ext cx="238125" cy="180975"/>
        </a:xfrm>
        <a:prstGeom prst="downArrow">
          <a:avLst/>
        </a:prstGeom>
        <a:solidFill>
          <a:srgbClr val="003300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23</xdr:row>
      <xdr:rowOff>9525</xdr:rowOff>
    </xdr:from>
    <xdr:to>
      <xdr:col>10</xdr:col>
      <xdr:colOff>114300</xdr:colOff>
      <xdr:row>24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991225" y="4438650"/>
          <a:ext cx="238125" cy="180975"/>
        </a:xfrm>
        <a:prstGeom prst="downArrow">
          <a:avLst/>
        </a:prstGeom>
        <a:solidFill>
          <a:srgbClr val="003300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542925</xdr:colOff>
      <xdr:row>23</xdr:row>
      <xdr:rowOff>9525</xdr:rowOff>
    </xdr:from>
    <xdr:to>
      <xdr:col>7</xdr:col>
      <xdr:colOff>114300</xdr:colOff>
      <xdr:row>24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181475" y="4438650"/>
          <a:ext cx="238125" cy="180975"/>
        </a:xfrm>
        <a:prstGeom prst="downArrow">
          <a:avLst/>
        </a:prstGeom>
        <a:solidFill>
          <a:srgbClr val="003300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42</xdr:row>
      <xdr:rowOff>9525</xdr:rowOff>
    </xdr:from>
    <xdr:to>
      <xdr:col>4</xdr:col>
      <xdr:colOff>123825</xdr:colOff>
      <xdr:row>43</xdr:row>
      <xdr:rowOff>0</xdr:rowOff>
    </xdr:to>
    <xdr:sp>
      <xdr:nvSpPr>
        <xdr:cNvPr id="4" name="AutoShape 5"/>
        <xdr:cNvSpPr>
          <a:spLocks/>
        </xdr:cNvSpPr>
      </xdr:nvSpPr>
      <xdr:spPr>
        <a:xfrm>
          <a:off x="2428875" y="8334375"/>
          <a:ext cx="238125" cy="180975"/>
        </a:xfrm>
        <a:prstGeom prst="downArrow">
          <a:avLst/>
        </a:prstGeom>
        <a:solidFill>
          <a:srgbClr val="003300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542925</xdr:colOff>
      <xdr:row>42</xdr:row>
      <xdr:rowOff>9525</xdr:rowOff>
    </xdr:from>
    <xdr:to>
      <xdr:col>7</xdr:col>
      <xdr:colOff>114300</xdr:colOff>
      <xdr:row>43</xdr:row>
      <xdr:rowOff>0</xdr:rowOff>
    </xdr:to>
    <xdr:sp>
      <xdr:nvSpPr>
        <xdr:cNvPr id="5" name="AutoShape 6"/>
        <xdr:cNvSpPr>
          <a:spLocks/>
        </xdr:cNvSpPr>
      </xdr:nvSpPr>
      <xdr:spPr>
        <a:xfrm>
          <a:off x="4181475" y="8334375"/>
          <a:ext cx="238125" cy="180975"/>
        </a:xfrm>
        <a:prstGeom prst="downArrow">
          <a:avLst/>
        </a:prstGeom>
        <a:solidFill>
          <a:srgbClr val="003300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400050</xdr:colOff>
      <xdr:row>25</xdr:row>
      <xdr:rowOff>123825</xdr:rowOff>
    </xdr:from>
    <xdr:to>
      <xdr:col>13</xdr:col>
      <xdr:colOff>161925</xdr:colOff>
      <xdr:row>26</xdr:row>
      <xdr:rowOff>276225</xdr:rowOff>
    </xdr:to>
    <xdr:sp>
      <xdr:nvSpPr>
        <xdr:cNvPr id="6" name="AutoShape 7"/>
        <xdr:cNvSpPr>
          <a:spLocks/>
        </xdr:cNvSpPr>
      </xdr:nvSpPr>
      <xdr:spPr>
        <a:xfrm>
          <a:off x="5848350" y="4933950"/>
          <a:ext cx="2238375" cy="333375"/>
        </a:xfrm>
        <a:prstGeom prst="downArrow">
          <a:avLst>
            <a:gd name="adj1" fmla="val 7143"/>
            <a:gd name="adj2" fmla="val -24694"/>
          </a:avLst>
        </a:prstGeom>
        <a:solidFill>
          <a:srgbClr val="008000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CCFFCC"/>
              </a:solidFill>
            </a:rPr>
            <a:t>A</a:t>
          </a:r>
          <a:r>
            <a:rPr lang="en-US" cap="none" sz="1100" b="0" i="0" u="none" baseline="0">
              <a:solidFill>
                <a:srgbClr val="CCFFCC"/>
              </a:solidFill>
            </a:rPr>
            <a:t>＋</a:t>
          </a:r>
          <a:r>
            <a:rPr lang="en-US" cap="none" sz="1100" b="0" i="0" u="none" baseline="0">
              <a:solidFill>
                <a:srgbClr val="CCFFCC"/>
              </a:solidFill>
            </a:rPr>
            <a:t>B</a:t>
          </a:r>
          <a:r>
            <a:rPr lang="en-US" cap="none" sz="1100" b="0" i="0" u="none" baseline="0">
              <a:solidFill>
                <a:srgbClr val="CCFFCC"/>
              </a:solidFill>
            </a:rPr>
            <a:t>＋</a:t>
          </a:r>
          <a:r>
            <a:rPr lang="en-US" cap="none" sz="1100" b="0" i="0" u="none" baseline="0">
              <a:solidFill>
                <a:srgbClr val="CCFFCC"/>
              </a:solidFill>
            </a:rPr>
            <a:t>C</a:t>
          </a:r>
          <a:r>
            <a:rPr lang="en-US" cap="none" sz="1100" b="0" i="0" u="none" baseline="0">
              <a:solidFill>
                <a:srgbClr val="CCFFCC"/>
              </a:solidFill>
            </a:rPr>
            <a:t>＋</a:t>
          </a:r>
          <a:r>
            <a:rPr lang="en-US" cap="none" sz="1100" b="0" i="0" u="none" baseline="0">
              <a:solidFill>
                <a:srgbClr val="CCFFCC"/>
              </a:solidFill>
            </a:rPr>
            <a:t>D</a:t>
          </a:r>
        </a:p>
      </xdr:txBody>
    </xdr:sp>
    <xdr:clientData/>
  </xdr:twoCellAnchor>
  <xdr:twoCellAnchor>
    <xdr:from>
      <xdr:col>1</xdr:col>
      <xdr:colOff>28575</xdr:colOff>
      <xdr:row>0</xdr:row>
      <xdr:rowOff>38100</xdr:rowOff>
    </xdr:from>
    <xdr:to>
      <xdr:col>13</xdr:col>
      <xdr:colOff>819150</xdr:colOff>
      <xdr:row>2</xdr:row>
      <xdr:rowOff>142875</xdr:rowOff>
    </xdr:to>
    <xdr:sp>
      <xdr:nvSpPr>
        <xdr:cNvPr id="7" name="AutoShape 9"/>
        <xdr:cNvSpPr>
          <a:spLocks/>
        </xdr:cNvSpPr>
      </xdr:nvSpPr>
      <xdr:spPr>
        <a:xfrm>
          <a:off x="714375" y="38100"/>
          <a:ext cx="8029575" cy="457200"/>
        </a:xfrm>
        <a:prstGeom prst="roundRect">
          <a:avLst/>
        </a:prstGeom>
        <a:solidFill>
          <a:srgbClr val="CCFFCC"/>
        </a:solidFill>
        <a:ln w="57150" cmpd="thinThick">
          <a:solidFill>
            <a:srgbClr val="003300"/>
          </a:solidFill>
          <a:headEnd type="none"/>
          <a:tailEnd type="none"/>
        </a:ln>
      </xdr:spPr>
      <xdr:txBody>
        <a:bodyPr vertOverflow="clip" wrap="square" lIns="54864" tIns="27432" rIns="54864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3300"/>
              </a:solidFill>
            </a:rPr>
            <a:t>環境家計簿をつけてみましょう！</a:t>
          </a:r>
          <a:r>
            <a:rPr lang="en-US" cap="none" sz="2200" b="0" i="0" u="none" baseline="0">
              <a:solidFill>
                <a:srgbClr val="003300"/>
              </a:solidFill>
            </a:rPr>
            <a:t> </a:t>
          </a:r>
          <a:r>
            <a:rPr lang="en-US" cap="none" sz="1600" b="0" i="0" u="none" baseline="0">
              <a:solidFill>
                <a:srgbClr val="003300"/>
              </a:solidFill>
            </a:rPr>
            <a:t>（令和４年度版）</a:t>
          </a:r>
        </a:p>
      </xdr:txBody>
    </xdr:sp>
    <xdr:clientData/>
  </xdr:twoCellAnchor>
  <xdr:twoCellAnchor>
    <xdr:from>
      <xdr:col>1</xdr:col>
      <xdr:colOff>19050</xdr:colOff>
      <xdr:row>51</xdr:row>
      <xdr:rowOff>76200</xdr:rowOff>
    </xdr:from>
    <xdr:to>
      <xdr:col>8</xdr:col>
      <xdr:colOff>104775</xdr:colOff>
      <xdr:row>58</xdr:row>
      <xdr:rowOff>95250</xdr:rowOff>
    </xdr:to>
    <xdr:sp>
      <xdr:nvSpPr>
        <xdr:cNvPr id="8" name="AutoShape 11"/>
        <xdr:cNvSpPr>
          <a:spLocks/>
        </xdr:cNvSpPr>
      </xdr:nvSpPr>
      <xdr:spPr>
        <a:xfrm>
          <a:off x="704850" y="10001250"/>
          <a:ext cx="4562475" cy="1257300"/>
        </a:xfrm>
        <a:prstGeom prst="roundRect">
          <a:avLst/>
        </a:prstGeom>
        <a:solidFill>
          <a:srgbClr val="CCFFCC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3300"/>
              </a:solidFill>
            </a:rPr>
            <a:t>E</a:t>
          </a:r>
          <a:r>
            <a:rPr lang="en-US" cap="none" sz="1400" b="0" i="0" u="none" baseline="0">
              <a:solidFill>
                <a:srgbClr val="003300"/>
              </a:solidFill>
            </a:rPr>
            <a:t>メールアドレス</a:t>
          </a:r>
          <a:r>
            <a:rPr lang="en-US" cap="none" sz="1400" b="0" i="0" u="none" baseline="0">
              <a:solidFill>
                <a:srgbClr val="003300"/>
              </a:solidFill>
            </a:rPr>
            <a:t>
</a:t>
          </a:r>
          <a:r>
            <a:rPr lang="en-US" cap="none" sz="1250" b="0" i="0" u="none" baseline="0">
              <a:solidFill>
                <a:srgbClr val="003300"/>
              </a:solidFill>
            </a:rPr>
            <a:t>hgh200928@city.higashihiroshima.</a:t>
          </a:r>
          <a:r>
            <a:rPr lang="en-US" cap="none" sz="1250" b="0" i="0" u="none" baseline="0">
              <a:solidFill>
                <a:srgbClr val="003300"/>
              </a:solidFill>
            </a:rPr>
            <a:t>lg</a:t>
          </a:r>
          <a:r>
            <a:rPr lang="en-US" cap="none" sz="1250" b="0" i="0" u="none" baseline="0">
              <a:solidFill>
                <a:srgbClr val="003300"/>
              </a:solidFill>
            </a:rPr>
            <a:t>.jp</a:t>
          </a:r>
          <a:r>
            <a:rPr lang="en-US" cap="none" sz="1400" b="0" i="0" u="none" baseline="0">
              <a:solidFill>
                <a:srgbClr val="003300"/>
              </a:solidFill>
            </a:rPr>
            <a:t>
</a:t>
          </a:r>
          <a:r>
            <a:rPr lang="en-US" cap="none" sz="1000" b="0" i="0" u="none" baseline="0">
              <a:solidFill>
                <a:srgbClr val="003300"/>
              </a:solidFill>
            </a:rPr>
            <a:t>
</a:t>
          </a:r>
          <a:r>
            <a:rPr lang="en-US" cap="none" sz="1000" b="0" i="0" u="none" baseline="0">
              <a:solidFill>
                <a:srgbClr val="003300"/>
              </a:solidFill>
            </a:rPr>
            <a:t>一年分の記録ができたら</a:t>
          </a:r>
          <a:r>
            <a:rPr lang="en-US" cap="none" sz="1000" b="0" i="0" u="none" baseline="0">
              <a:solidFill>
                <a:srgbClr val="003300"/>
              </a:solidFill>
            </a:rPr>
            <a:t>E</a:t>
          </a:r>
          <a:r>
            <a:rPr lang="en-US" cap="none" sz="1000" b="0" i="0" u="none" baseline="0">
              <a:solidFill>
                <a:srgbClr val="003300"/>
              </a:solidFill>
            </a:rPr>
            <a:t>メールで送信してください。</a:t>
          </a:r>
          <a:r>
            <a:rPr lang="en-US" cap="none" sz="1000" b="0" i="0" u="none" baseline="0">
              <a:solidFill>
                <a:srgbClr val="003300"/>
              </a:solidFill>
            </a:rPr>
            <a:t>
</a:t>
          </a:r>
          <a:r>
            <a:rPr lang="en-US" cap="none" sz="1000" b="0" i="0" u="none" baseline="0">
              <a:solidFill>
                <a:srgbClr val="003300"/>
              </a:solidFill>
            </a:rPr>
            <a:t>市域の</a:t>
          </a:r>
          <a:r>
            <a:rPr lang="en-US" cap="none" sz="1000" b="0" i="0" u="none" baseline="0">
              <a:solidFill>
                <a:srgbClr val="003300"/>
              </a:solidFill>
            </a:rPr>
            <a:t>CO2</a:t>
          </a:r>
          <a:r>
            <a:rPr lang="en-US" cap="none" sz="1000" b="0" i="0" u="none" baseline="0">
              <a:solidFill>
                <a:srgbClr val="003300"/>
              </a:solidFill>
            </a:rPr>
            <a:t>排出量算定のため、ご協力よろしくお願いします。</a:t>
          </a:r>
          <a:r>
            <a:rPr lang="en-US" cap="none" sz="1000" b="0" i="0" u="none" baseline="0">
              <a:solidFill>
                <a:srgbClr val="003300"/>
              </a:solidFill>
            </a:rPr>
            <a:t>
</a:t>
          </a:r>
          <a:r>
            <a:rPr lang="en-US" cap="none" sz="900" b="0" i="0" u="none" baseline="0">
              <a:solidFill>
                <a:srgbClr val="003300"/>
              </a:solidFill>
            </a:rPr>
            <a:t>（次回調査時の比較のために、入力したデータを保存しておいてください）</a:t>
          </a:r>
        </a:p>
      </xdr:txBody>
    </xdr:sp>
    <xdr:clientData/>
  </xdr:twoCellAnchor>
  <xdr:twoCellAnchor>
    <xdr:from>
      <xdr:col>12</xdr:col>
      <xdr:colOff>552450</xdr:colOff>
      <xdr:row>23</xdr:row>
      <xdr:rowOff>19050</xdr:rowOff>
    </xdr:from>
    <xdr:to>
      <xdr:col>13</xdr:col>
      <xdr:colOff>123825</xdr:colOff>
      <xdr:row>24</xdr:row>
      <xdr:rowOff>9525</xdr:rowOff>
    </xdr:to>
    <xdr:sp>
      <xdr:nvSpPr>
        <xdr:cNvPr id="9" name="AutoShape 16"/>
        <xdr:cNvSpPr>
          <a:spLocks/>
        </xdr:cNvSpPr>
      </xdr:nvSpPr>
      <xdr:spPr>
        <a:xfrm>
          <a:off x="7810500" y="4448175"/>
          <a:ext cx="238125" cy="180975"/>
        </a:xfrm>
        <a:prstGeom prst="downArrow">
          <a:avLst/>
        </a:prstGeom>
        <a:solidFill>
          <a:srgbClr val="003300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44</xdr:row>
      <xdr:rowOff>114300</xdr:rowOff>
    </xdr:from>
    <xdr:to>
      <xdr:col>7</xdr:col>
      <xdr:colOff>219075</xdr:colOff>
      <xdr:row>46</xdr:row>
      <xdr:rowOff>76200</xdr:rowOff>
    </xdr:to>
    <xdr:sp>
      <xdr:nvSpPr>
        <xdr:cNvPr id="10" name="AutoShape 17"/>
        <xdr:cNvSpPr>
          <a:spLocks/>
        </xdr:cNvSpPr>
      </xdr:nvSpPr>
      <xdr:spPr>
        <a:xfrm>
          <a:off x="2286000" y="8820150"/>
          <a:ext cx="2238375" cy="304800"/>
        </a:xfrm>
        <a:prstGeom prst="downArrow">
          <a:avLst>
            <a:gd name="adj1" fmla="val 7143"/>
            <a:gd name="adj2" fmla="val -24694"/>
          </a:avLst>
        </a:prstGeom>
        <a:solidFill>
          <a:srgbClr val="008000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CCFFCC"/>
              </a:solidFill>
            </a:rPr>
            <a:t>E</a:t>
          </a:r>
          <a:r>
            <a:rPr lang="en-US" cap="none" sz="1100" b="0" i="0" u="none" baseline="0">
              <a:solidFill>
                <a:srgbClr val="CCFFCC"/>
              </a:solidFill>
            </a:rPr>
            <a:t>＋</a:t>
          </a:r>
          <a:r>
            <a:rPr lang="en-US" cap="none" sz="1100" b="0" i="0" u="none" baseline="0">
              <a:solidFill>
                <a:srgbClr val="CCFFCC"/>
              </a:solidFill>
            </a:rPr>
            <a:t>F</a:t>
          </a:r>
        </a:p>
      </xdr:txBody>
    </xdr:sp>
    <xdr:clientData/>
  </xdr:twoCellAnchor>
  <xdr:twoCellAnchor>
    <xdr:from>
      <xdr:col>8</xdr:col>
      <xdr:colOff>161925</xdr:colOff>
      <xdr:row>51</xdr:row>
      <xdr:rowOff>57150</xdr:rowOff>
    </xdr:from>
    <xdr:to>
      <xdr:col>13</xdr:col>
      <xdr:colOff>847725</xdr:colOff>
      <xdr:row>58</xdr:row>
      <xdr:rowOff>104775</xdr:rowOff>
    </xdr:to>
    <xdr:sp>
      <xdr:nvSpPr>
        <xdr:cNvPr id="11" name="AutoShape 26"/>
        <xdr:cNvSpPr>
          <a:spLocks/>
        </xdr:cNvSpPr>
      </xdr:nvSpPr>
      <xdr:spPr>
        <a:xfrm>
          <a:off x="5324475" y="9982200"/>
          <a:ext cx="3448050" cy="12763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3300"/>
              </a:solidFill>
            </a:rPr>
            <a:t>発行（お問い合わせ先）</a:t>
          </a:r>
          <a:r>
            <a:rPr lang="en-US" cap="none" sz="1000" b="0" i="0" u="none" baseline="0">
              <a:solidFill>
                <a:srgbClr val="003300"/>
              </a:solidFill>
            </a:rPr>
            <a:t>
</a:t>
          </a:r>
          <a:r>
            <a:rPr lang="en-US" cap="none" sz="1000" b="0" i="0" u="none" baseline="0">
              <a:solidFill>
                <a:srgbClr val="003300"/>
              </a:solidFill>
            </a:rPr>
            <a:t>
</a:t>
          </a:r>
          <a:r>
            <a:rPr lang="en-US" cap="none" sz="1000" b="0" i="0" u="none" baseline="0">
              <a:solidFill>
                <a:srgbClr val="003300"/>
              </a:solidFill>
            </a:rPr>
            <a:t>東広島市生活環境部環境先進都市推進課</a:t>
          </a:r>
          <a:r>
            <a:rPr lang="en-US" cap="none" sz="1000" b="0" i="0" u="none" baseline="0">
              <a:solidFill>
                <a:srgbClr val="003300"/>
              </a:solidFill>
            </a:rPr>
            <a:t>
</a:t>
          </a:r>
          <a:r>
            <a:rPr lang="en-US" cap="none" sz="1000" b="0" i="0" u="none" baseline="0">
              <a:solidFill>
                <a:srgbClr val="003300"/>
              </a:solidFill>
            </a:rPr>
            <a:t>〒７３９－８６０１　東広島市西条栄町８番２９号</a:t>
          </a:r>
          <a:r>
            <a:rPr lang="en-US" cap="none" sz="1000" b="0" i="0" u="none" baseline="0">
              <a:solidFill>
                <a:srgbClr val="003300"/>
              </a:solidFill>
            </a:rPr>
            <a:t>
</a:t>
          </a:r>
          <a:r>
            <a:rPr lang="en-US" cap="none" sz="1000" b="0" i="0" u="none" baseline="0">
              <a:solidFill>
                <a:srgbClr val="003300"/>
              </a:solidFill>
            </a:rPr>
            <a:t>TEL:</a:t>
          </a:r>
          <a:r>
            <a:rPr lang="en-US" cap="none" sz="1000" b="0" i="0" u="none" baseline="0">
              <a:solidFill>
                <a:srgbClr val="003300"/>
              </a:solidFill>
            </a:rPr>
            <a:t>（０８２）４２０－０９２８</a:t>
          </a:r>
          <a:r>
            <a:rPr lang="en-US" cap="none" sz="1000" b="0" i="0" u="none" baseline="0">
              <a:solidFill>
                <a:srgbClr val="003300"/>
              </a:solidFill>
            </a:rPr>
            <a:t>
</a:t>
          </a:r>
          <a:r>
            <a:rPr lang="en-US" cap="none" sz="1000" b="0" i="0" u="none" baseline="0">
              <a:solidFill>
                <a:srgbClr val="003300"/>
              </a:solidFill>
            </a:rPr>
            <a:t>FAX:</a:t>
          </a:r>
          <a:r>
            <a:rPr lang="en-US" cap="none" sz="1000" b="0" i="0" u="none" baseline="0">
              <a:solidFill>
                <a:srgbClr val="003300"/>
              </a:solidFill>
            </a:rPr>
            <a:t>（０８２）４２１－５６０１</a:t>
          </a:r>
          <a:r>
            <a:rPr lang="en-US" cap="none" sz="1000" b="0" i="0" u="none" baseline="0">
              <a:solidFill>
                <a:srgbClr val="0033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23</xdr:row>
      <xdr:rowOff>9525</xdr:rowOff>
    </xdr:from>
    <xdr:to>
      <xdr:col>4</xdr:col>
      <xdr:colOff>104775</xdr:colOff>
      <xdr:row>24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09825" y="4467225"/>
          <a:ext cx="238125" cy="180975"/>
        </a:xfrm>
        <a:prstGeom prst="downArrow">
          <a:avLst/>
        </a:prstGeom>
        <a:solidFill>
          <a:srgbClr val="003300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23</xdr:row>
      <xdr:rowOff>9525</xdr:rowOff>
    </xdr:from>
    <xdr:to>
      <xdr:col>10</xdr:col>
      <xdr:colOff>114300</xdr:colOff>
      <xdr:row>24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91225" y="4467225"/>
          <a:ext cx="238125" cy="180975"/>
        </a:xfrm>
        <a:prstGeom prst="downArrow">
          <a:avLst/>
        </a:prstGeom>
        <a:solidFill>
          <a:srgbClr val="003300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542925</xdr:colOff>
      <xdr:row>23</xdr:row>
      <xdr:rowOff>9525</xdr:rowOff>
    </xdr:from>
    <xdr:to>
      <xdr:col>7</xdr:col>
      <xdr:colOff>114300</xdr:colOff>
      <xdr:row>24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181475" y="4467225"/>
          <a:ext cx="238125" cy="180975"/>
        </a:xfrm>
        <a:prstGeom prst="downArrow">
          <a:avLst/>
        </a:prstGeom>
        <a:solidFill>
          <a:srgbClr val="003300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42</xdr:row>
      <xdr:rowOff>9525</xdr:rowOff>
    </xdr:from>
    <xdr:to>
      <xdr:col>4</xdr:col>
      <xdr:colOff>123825</xdr:colOff>
      <xdr:row>43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428875" y="8362950"/>
          <a:ext cx="238125" cy="180975"/>
        </a:xfrm>
        <a:prstGeom prst="downArrow">
          <a:avLst/>
        </a:prstGeom>
        <a:solidFill>
          <a:srgbClr val="003300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542925</xdr:colOff>
      <xdr:row>42</xdr:row>
      <xdr:rowOff>9525</xdr:rowOff>
    </xdr:from>
    <xdr:to>
      <xdr:col>7</xdr:col>
      <xdr:colOff>114300</xdr:colOff>
      <xdr:row>43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181475" y="8362950"/>
          <a:ext cx="238125" cy="180975"/>
        </a:xfrm>
        <a:prstGeom prst="downArrow">
          <a:avLst/>
        </a:prstGeom>
        <a:solidFill>
          <a:srgbClr val="003300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400050</xdr:colOff>
      <xdr:row>25</xdr:row>
      <xdr:rowOff>123825</xdr:rowOff>
    </xdr:from>
    <xdr:to>
      <xdr:col>13</xdr:col>
      <xdr:colOff>161925</xdr:colOff>
      <xdr:row>26</xdr:row>
      <xdr:rowOff>276225</xdr:rowOff>
    </xdr:to>
    <xdr:sp>
      <xdr:nvSpPr>
        <xdr:cNvPr id="6" name="AutoShape 6"/>
        <xdr:cNvSpPr>
          <a:spLocks/>
        </xdr:cNvSpPr>
      </xdr:nvSpPr>
      <xdr:spPr>
        <a:xfrm>
          <a:off x="5848350" y="4962525"/>
          <a:ext cx="2238375" cy="333375"/>
        </a:xfrm>
        <a:prstGeom prst="downArrow">
          <a:avLst>
            <a:gd name="adj1" fmla="val 7143"/>
            <a:gd name="adj2" fmla="val -24694"/>
          </a:avLst>
        </a:prstGeom>
        <a:solidFill>
          <a:srgbClr val="008000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CCFFCC"/>
              </a:solidFill>
            </a:rPr>
            <a:t>A</a:t>
          </a:r>
          <a:r>
            <a:rPr lang="en-US" cap="none" sz="1100" b="0" i="0" u="none" baseline="0">
              <a:solidFill>
                <a:srgbClr val="CCFFCC"/>
              </a:solidFill>
            </a:rPr>
            <a:t>＋</a:t>
          </a:r>
          <a:r>
            <a:rPr lang="en-US" cap="none" sz="1100" b="0" i="0" u="none" baseline="0">
              <a:solidFill>
                <a:srgbClr val="CCFFCC"/>
              </a:solidFill>
            </a:rPr>
            <a:t>B</a:t>
          </a:r>
          <a:r>
            <a:rPr lang="en-US" cap="none" sz="1100" b="0" i="0" u="none" baseline="0">
              <a:solidFill>
                <a:srgbClr val="CCFFCC"/>
              </a:solidFill>
            </a:rPr>
            <a:t>＋</a:t>
          </a:r>
          <a:r>
            <a:rPr lang="en-US" cap="none" sz="1100" b="0" i="0" u="none" baseline="0">
              <a:solidFill>
                <a:srgbClr val="CCFFCC"/>
              </a:solidFill>
            </a:rPr>
            <a:t>C</a:t>
          </a:r>
          <a:r>
            <a:rPr lang="en-US" cap="none" sz="1100" b="0" i="0" u="none" baseline="0">
              <a:solidFill>
                <a:srgbClr val="CCFFCC"/>
              </a:solidFill>
            </a:rPr>
            <a:t>＋</a:t>
          </a:r>
          <a:r>
            <a:rPr lang="en-US" cap="none" sz="1100" b="0" i="0" u="none" baseline="0">
              <a:solidFill>
                <a:srgbClr val="CCFFCC"/>
              </a:solidFill>
            </a:rPr>
            <a:t>D</a:t>
          </a:r>
        </a:p>
      </xdr:txBody>
    </xdr:sp>
    <xdr:clientData/>
  </xdr:twoCellAnchor>
  <xdr:twoCellAnchor>
    <xdr:from>
      <xdr:col>1</xdr:col>
      <xdr:colOff>28575</xdr:colOff>
      <xdr:row>0</xdr:row>
      <xdr:rowOff>38100</xdr:rowOff>
    </xdr:from>
    <xdr:to>
      <xdr:col>13</xdr:col>
      <xdr:colOff>819150</xdr:colOff>
      <xdr:row>2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14375" y="38100"/>
          <a:ext cx="8029575" cy="457200"/>
        </a:xfrm>
        <a:prstGeom prst="roundRect">
          <a:avLst/>
        </a:prstGeom>
        <a:solidFill>
          <a:srgbClr val="CCFFCC"/>
        </a:solidFill>
        <a:ln w="57150" cmpd="thinThick">
          <a:solidFill>
            <a:srgbClr val="003300"/>
          </a:solidFill>
          <a:headEnd type="none"/>
          <a:tailEnd type="none"/>
        </a:ln>
      </xdr:spPr>
      <xdr:txBody>
        <a:bodyPr vertOverflow="clip" wrap="square" lIns="54864" tIns="27432" rIns="54864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3300"/>
              </a:solidFill>
            </a:rPr>
            <a:t>環境家計簿をつけてみましょう！</a:t>
          </a:r>
          <a:r>
            <a:rPr lang="en-US" cap="none" sz="2200" b="0" i="0" u="none" baseline="0">
              <a:solidFill>
                <a:srgbClr val="003300"/>
              </a:solidFill>
            </a:rPr>
            <a:t> </a:t>
          </a:r>
          <a:r>
            <a:rPr lang="en-US" cap="none" sz="1600" b="0" i="0" u="none" baseline="0">
              <a:solidFill>
                <a:srgbClr val="003300"/>
              </a:solidFill>
            </a:rPr>
            <a:t>（令和４年度版）</a:t>
          </a:r>
        </a:p>
      </xdr:txBody>
    </xdr:sp>
    <xdr:clientData/>
  </xdr:twoCellAnchor>
  <xdr:twoCellAnchor>
    <xdr:from>
      <xdr:col>1</xdr:col>
      <xdr:colOff>19050</xdr:colOff>
      <xdr:row>51</xdr:row>
      <xdr:rowOff>76200</xdr:rowOff>
    </xdr:from>
    <xdr:to>
      <xdr:col>8</xdr:col>
      <xdr:colOff>76200</xdr:colOff>
      <xdr:row>58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704850" y="10029825"/>
          <a:ext cx="4533900" cy="1257300"/>
        </a:xfrm>
        <a:prstGeom prst="roundRect">
          <a:avLst/>
        </a:prstGeom>
        <a:solidFill>
          <a:srgbClr val="CCFFCC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3300"/>
              </a:solidFill>
            </a:rPr>
            <a:t>E</a:t>
          </a:r>
          <a:r>
            <a:rPr lang="en-US" cap="none" sz="1400" b="0" i="0" u="none" baseline="0">
              <a:solidFill>
                <a:srgbClr val="003300"/>
              </a:solidFill>
            </a:rPr>
            <a:t>メールアドレス</a:t>
          </a:r>
          <a:r>
            <a:rPr lang="en-US" cap="none" sz="1400" b="0" i="0" u="none" baseline="0">
              <a:solidFill>
                <a:srgbClr val="003300"/>
              </a:solidFill>
            </a:rPr>
            <a:t>
</a:t>
          </a:r>
          <a:r>
            <a:rPr lang="en-US" cap="none" sz="1250" b="0" i="0" u="none" baseline="0">
              <a:solidFill>
                <a:srgbClr val="003300"/>
              </a:solidFill>
            </a:rPr>
            <a:t>hgh200928@city.higashihiroshima.hiroshima.jp</a:t>
          </a:r>
          <a:r>
            <a:rPr lang="en-US" cap="none" sz="1400" b="0" i="0" u="none" baseline="0">
              <a:solidFill>
                <a:srgbClr val="003300"/>
              </a:solidFill>
            </a:rPr>
            <a:t>
</a:t>
          </a:r>
          <a:r>
            <a:rPr lang="en-US" cap="none" sz="1000" b="0" i="0" u="none" baseline="0">
              <a:solidFill>
                <a:srgbClr val="003300"/>
              </a:solidFill>
            </a:rPr>
            <a:t>
</a:t>
          </a:r>
          <a:r>
            <a:rPr lang="en-US" cap="none" sz="1000" b="0" i="0" u="none" baseline="0">
              <a:solidFill>
                <a:srgbClr val="003300"/>
              </a:solidFill>
            </a:rPr>
            <a:t>一年分の記録ができたら</a:t>
          </a:r>
          <a:r>
            <a:rPr lang="en-US" cap="none" sz="1000" b="0" i="0" u="none" baseline="0">
              <a:solidFill>
                <a:srgbClr val="003300"/>
              </a:solidFill>
            </a:rPr>
            <a:t>E</a:t>
          </a:r>
          <a:r>
            <a:rPr lang="en-US" cap="none" sz="1000" b="0" i="0" u="none" baseline="0">
              <a:solidFill>
                <a:srgbClr val="003300"/>
              </a:solidFill>
            </a:rPr>
            <a:t>メールで送信してください。</a:t>
          </a:r>
          <a:r>
            <a:rPr lang="en-US" cap="none" sz="1000" b="0" i="0" u="none" baseline="0">
              <a:solidFill>
                <a:srgbClr val="003300"/>
              </a:solidFill>
            </a:rPr>
            <a:t>
</a:t>
          </a:r>
          <a:r>
            <a:rPr lang="en-US" cap="none" sz="1000" b="0" i="0" u="none" baseline="0">
              <a:solidFill>
                <a:srgbClr val="003300"/>
              </a:solidFill>
            </a:rPr>
            <a:t>市域の</a:t>
          </a:r>
          <a:r>
            <a:rPr lang="en-US" cap="none" sz="1000" b="0" i="0" u="none" baseline="0">
              <a:solidFill>
                <a:srgbClr val="003300"/>
              </a:solidFill>
            </a:rPr>
            <a:t>CO2</a:t>
          </a:r>
          <a:r>
            <a:rPr lang="en-US" cap="none" sz="1000" b="0" i="0" u="none" baseline="0">
              <a:solidFill>
                <a:srgbClr val="003300"/>
              </a:solidFill>
            </a:rPr>
            <a:t>排出量算定のため、ご協力よろしくお願いします。</a:t>
          </a:r>
          <a:r>
            <a:rPr lang="en-US" cap="none" sz="1000" b="0" i="0" u="none" baseline="0">
              <a:solidFill>
                <a:srgbClr val="003300"/>
              </a:solidFill>
            </a:rPr>
            <a:t>
</a:t>
          </a:r>
          <a:r>
            <a:rPr lang="en-US" cap="none" sz="900" b="0" i="0" u="none" baseline="0">
              <a:solidFill>
                <a:srgbClr val="003300"/>
              </a:solidFill>
            </a:rPr>
            <a:t>（次回調査時の比較のために、入力したデータを保存しておいてください）</a:t>
          </a:r>
        </a:p>
      </xdr:txBody>
    </xdr:sp>
    <xdr:clientData/>
  </xdr:twoCellAnchor>
  <xdr:twoCellAnchor>
    <xdr:from>
      <xdr:col>12</xdr:col>
      <xdr:colOff>552450</xdr:colOff>
      <xdr:row>23</xdr:row>
      <xdr:rowOff>19050</xdr:rowOff>
    </xdr:from>
    <xdr:to>
      <xdr:col>13</xdr:col>
      <xdr:colOff>123825</xdr:colOff>
      <xdr:row>24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7810500" y="4476750"/>
          <a:ext cx="238125" cy="180975"/>
        </a:xfrm>
        <a:prstGeom prst="downArrow">
          <a:avLst/>
        </a:prstGeom>
        <a:solidFill>
          <a:srgbClr val="003300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44</xdr:row>
      <xdr:rowOff>114300</xdr:rowOff>
    </xdr:from>
    <xdr:to>
      <xdr:col>7</xdr:col>
      <xdr:colOff>219075</xdr:colOff>
      <xdr:row>46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2286000" y="8848725"/>
          <a:ext cx="2238375" cy="304800"/>
        </a:xfrm>
        <a:prstGeom prst="downArrow">
          <a:avLst>
            <a:gd name="adj1" fmla="val 7143"/>
            <a:gd name="adj2" fmla="val -24694"/>
          </a:avLst>
        </a:prstGeom>
        <a:solidFill>
          <a:srgbClr val="008000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CCFFCC"/>
              </a:solidFill>
            </a:rPr>
            <a:t>E</a:t>
          </a:r>
          <a:r>
            <a:rPr lang="en-US" cap="none" sz="1100" b="0" i="0" u="none" baseline="0">
              <a:solidFill>
                <a:srgbClr val="CCFFCC"/>
              </a:solidFill>
            </a:rPr>
            <a:t>＋</a:t>
          </a:r>
          <a:r>
            <a:rPr lang="en-US" cap="none" sz="1100" b="0" i="0" u="none" baseline="0">
              <a:solidFill>
                <a:srgbClr val="CCFFCC"/>
              </a:solidFill>
            </a:rPr>
            <a:t>F</a:t>
          </a:r>
        </a:p>
      </xdr:txBody>
    </xdr:sp>
    <xdr:clientData/>
  </xdr:twoCellAnchor>
  <xdr:twoCellAnchor>
    <xdr:from>
      <xdr:col>8</xdr:col>
      <xdr:colOff>142875</xdr:colOff>
      <xdr:row>51</xdr:row>
      <xdr:rowOff>57150</xdr:rowOff>
    </xdr:from>
    <xdr:to>
      <xdr:col>13</xdr:col>
      <xdr:colOff>847725</xdr:colOff>
      <xdr:row>58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5305425" y="10010775"/>
          <a:ext cx="3467100" cy="12763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3300"/>
              </a:solidFill>
            </a:rPr>
            <a:t>発行（お問い合わせ先）</a:t>
          </a:r>
          <a:r>
            <a:rPr lang="en-US" cap="none" sz="1000" b="0" i="0" u="none" baseline="0">
              <a:solidFill>
                <a:srgbClr val="003300"/>
              </a:solidFill>
            </a:rPr>
            <a:t>
</a:t>
          </a:r>
          <a:r>
            <a:rPr lang="en-US" cap="none" sz="1000" b="0" i="0" u="none" baseline="0">
              <a:solidFill>
                <a:srgbClr val="003300"/>
              </a:solidFill>
            </a:rPr>
            <a:t>
</a:t>
          </a:r>
          <a:r>
            <a:rPr lang="en-US" cap="none" sz="1000" b="0" i="0" u="none" baseline="0">
              <a:solidFill>
                <a:srgbClr val="003300"/>
              </a:solidFill>
            </a:rPr>
            <a:t>東広島市生活環境部環境先進都市推進課</a:t>
          </a:r>
          <a:r>
            <a:rPr lang="en-US" cap="none" sz="1000" b="0" i="0" u="none" baseline="0">
              <a:solidFill>
                <a:srgbClr val="003300"/>
              </a:solidFill>
            </a:rPr>
            <a:t>
</a:t>
          </a:r>
          <a:r>
            <a:rPr lang="en-US" cap="none" sz="1000" b="0" i="0" u="none" baseline="0">
              <a:solidFill>
                <a:srgbClr val="003300"/>
              </a:solidFill>
            </a:rPr>
            <a:t>〒７３９－８６０１　東広島市西条栄町８番２９号</a:t>
          </a:r>
          <a:r>
            <a:rPr lang="en-US" cap="none" sz="1000" b="0" i="0" u="none" baseline="0">
              <a:solidFill>
                <a:srgbClr val="003300"/>
              </a:solidFill>
            </a:rPr>
            <a:t>
</a:t>
          </a:r>
          <a:r>
            <a:rPr lang="en-US" cap="none" sz="1000" b="0" i="0" u="none" baseline="0">
              <a:solidFill>
                <a:srgbClr val="003300"/>
              </a:solidFill>
            </a:rPr>
            <a:t>TEL:</a:t>
          </a:r>
          <a:r>
            <a:rPr lang="en-US" cap="none" sz="1000" b="0" i="0" u="none" baseline="0">
              <a:solidFill>
                <a:srgbClr val="003300"/>
              </a:solidFill>
            </a:rPr>
            <a:t>（０８２）４２０－０９２８</a:t>
          </a:r>
          <a:r>
            <a:rPr lang="en-US" cap="none" sz="1000" b="0" i="0" u="none" baseline="0">
              <a:solidFill>
                <a:srgbClr val="003300"/>
              </a:solidFill>
            </a:rPr>
            <a:t>
</a:t>
          </a:r>
          <a:r>
            <a:rPr lang="en-US" cap="none" sz="1000" b="0" i="0" u="none" baseline="0">
              <a:solidFill>
                <a:srgbClr val="003300"/>
              </a:solidFill>
            </a:rPr>
            <a:t>FAX:</a:t>
          </a:r>
          <a:r>
            <a:rPr lang="en-US" cap="none" sz="1000" b="0" i="0" u="none" baseline="0">
              <a:solidFill>
                <a:srgbClr val="003300"/>
              </a:solidFill>
            </a:rPr>
            <a:t>（０８２）４２１－５６０１</a:t>
          </a:r>
          <a:r>
            <a:rPr lang="en-US" cap="none" sz="1000" b="0" i="0" u="none" baseline="0">
              <a:solidFill>
                <a:srgbClr val="003300"/>
              </a:solidFill>
            </a:rPr>
            <a:t>
</a:t>
          </a:r>
        </a:p>
      </xdr:txBody>
    </xdr:sp>
    <xdr:clientData/>
  </xdr:twoCellAnchor>
  <xdr:oneCellAnchor>
    <xdr:from>
      <xdr:col>5</xdr:col>
      <xdr:colOff>209550</xdr:colOff>
      <xdr:row>3</xdr:row>
      <xdr:rowOff>95250</xdr:rowOff>
    </xdr:from>
    <xdr:ext cx="1714500" cy="361950"/>
    <xdr:sp>
      <xdr:nvSpPr>
        <xdr:cNvPr id="12" name="Text Box 12"/>
        <xdr:cNvSpPr txBox="1">
          <a:spLocks noChangeArrowheads="1"/>
        </xdr:cNvSpPr>
      </xdr:nvSpPr>
      <xdr:spPr>
        <a:xfrm>
          <a:off x="3609975" y="628650"/>
          <a:ext cx="1714500" cy="361950"/>
        </a:xfrm>
        <a:prstGeom prst="rect">
          <a:avLst/>
        </a:prstGeom>
        <a:solidFill>
          <a:srgbClr val="FFFF99"/>
        </a:solidFill>
        <a:ln w="38100" cmpd="dbl">
          <a:solidFill>
            <a:srgbClr val="993300"/>
          </a:solidFill>
          <a:headEnd type="none"/>
          <a:tailEnd type="none"/>
        </a:ln>
      </xdr:spPr>
      <xdr:txBody>
        <a:bodyPr vertOverflow="clip" wrap="square" lIns="54864" tIns="27432" rIns="54864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  <xdr:twoCellAnchor>
    <xdr:from>
      <xdr:col>12</xdr:col>
      <xdr:colOff>104775</xdr:colOff>
      <xdr:row>42</xdr:row>
      <xdr:rowOff>38100</xdr:rowOff>
    </xdr:from>
    <xdr:to>
      <xdr:col>12</xdr:col>
      <xdr:colOff>619125</xdr:colOff>
      <xdr:row>42</xdr:row>
      <xdr:rowOff>171450</xdr:rowOff>
    </xdr:to>
    <xdr:sp>
      <xdr:nvSpPr>
        <xdr:cNvPr id="13" name="Oval 13"/>
        <xdr:cNvSpPr>
          <a:spLocks/>
        </xdr:cNvSpPr>
      </xdr:nvSpPr>
      <xdr:spPr>
        <a:xfrm>
          <a:off x="7362825" y="8391525"/>
          <a:ext cx="514350" cy="133350"/>
        </a:xfrm>
        <a:prstGeom prst="ellipse">
          <a:avLst/>
        </a:prstGeom>
        <a:noFill/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30</xdr:row>
      <xdr:rowOff>95250</xdr:rowOff>
    </xdr:from>
    <xdr:to>
      <xdr:col>3</xdr:col>
      <xdr:colOff>504825</xdr:colOff>
      <xdr:row>32</xdr:row>
      <xdr:rowOff>114300</xdr:rowOff>
    </xdr:to>
    <xdr:sp>
      <xdr:nvSpPr>
        <xdr:cNvPr id="14" name="Oval 14"/>
        <xdr:cNvSpPr>
          <a:spLocks/>
        </xdr:cNvSpPr>
      </xdr:nvSpPr>
      <xdr:spPr>
        <a:xfrm>
          <a:off x="1819275" y="6162675"/>
          <a:ext cx="561975" cy="400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85725</xdr:colOff>
      <xdr:row>33</xdr:row>
      <xdr:rowOff>38100</xdr:rowOff>
    </xdr:from>
    <xdr:ext cx="1647825" cy="428625"/>
    <xdr:sp>
      <xdr:nvSpPr>
        <xdr:cNvPr id="15" name="Text Box 15"/>
        <xdr:cNvSpPr txBox="1">
          <a:spLocks noChangeArrowheads="1"/>
        </xdr:cNvSpPr>
      </xdr:nvSpPr>
      <xdr:spPr>
        <a:xfrm>
          <a:off x="1724025" y="6677025"/>
          <a:ext cx="1647825" cy="428625"/>
        </a:xfrm>
        <a:prstGeom prst="rect">
          <a:avLst/>
        </a:prstGeom>
        <a:solidFill>
          <a:srgbClr val="FFCC99">
            <a:alpha val="90000"/>
          </a:srgbClr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HG創英角ｺﾞｼｯｸUB"/>
              <a:ea typeface="HG創英角ｺﾞｼｯｸUB"/>
              <a:cs typeface="HG創英角ｺﾞｼｯｸUB"/>
            </a:rPr>
            <a:t>車を使用していても給油実績が</a:t>
          </a:r>
          <a:r>
            <a:rPr lang="en-US" cap="none" sz="800" b="0" i="0" u="none" baseline="0">
              <a:solidFill>
                <a:srgbClr val="FF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HG創英角ｺﾞｼｯｸUB"/>
              <a:ea typeface="HG創英角ｺﾞｼｯｸUB"/>
              <a:cs typeface="HG創英角ｺﾞｼｯｸUB"/>
            </a:rPr>
            <a:t>ない場合はゼロにしてください。</a:t>
          </a:r>
        </a:p>
      </xdr:txBody>
    </xdr:sp>
    <xdr:clientData/>
  </xdr:oneCellAnchor>
  <xdr:twoCellAnchor>
    <xdr:from>
      <xdr:col>11</xdr:col>
      <xdr:colOff>171450</xdr:colOff>
      <xdr:row>10</xdr:row>
      <xdr:rowOff>95250</xdr:rowOff>
    </xdr:from>
    <xdr:to>
      <xdr:col>12</xdr:col>
      <xdr:colOff>447675</xdr:colOff>
      <xdr:row>12</xdr:row>
      <xdr:rowOff>114300</xdr:rowOff>
    </xdr:to>
    <xdr:sp>
      <xdr:nvSpPr>
        <xdr:cNvPr id="16" name="Oval 16"/>
        <xdr:cNvSpPr>
          <a:spLocks/>
        </xdr:cNvSpPr>
      </xdr:nvSpPr>
      <xdr:spPr>
        <a:xfrm>
          <a:off x="7143750" y="2076450"/>
          <a:ext cx="561975" cy="400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76200</xdr:colOff>
      <xdr:row>13</xdr:row>
      <xdr:rowOff>85725</xdr:rowOff>
    </xdr:from>
    <xdr:ext cx="1647825" cy="314325"/>
    <xdr:sp>
      <xdr:nvSpPr>
        <xdr:cNvPr id="17" name="Text Box 17"/>
        <xdr:cNvSpPr txBox="1">
          <a:spLocks noChangeArrowheads="1"/>
        </xdr:cNvSpPr>
      </xdr:nvSpPr>
      <xdr:spPr>
        <a:xfrm>
          <a:off x="7048500" y="2638425"/>
          <a:ext cx="1647825" cy="314325"/>
        </a:xfrm>
        <a:prstGeom prst="rect">
          <a:avLst/>
        </a:prstGeom>
        <a:solidFill>
          <a:srgbClr val="FFCC99">
            <a:alpha val="90000"/>
          </a:srgbClr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水道使用量検針月（偶数月）に２か月分を記入してください。</a:t>
          </a:r>
        </a:p>
      </xdr:txBody>
    </xdr:sp>
    <xdr:clientData/>
  </xdr:oneCellAnchor>
  <xdr:twoCellAnchor>
    <xdr:from>
      <xdr:col>1</xdr:col>
      <xdr:colOff>238125</xdr:colOff>
      <xdr:row>7</xdr:row>
      <xdr:rowOff>352425</xdr:rowOff>
    </xdr:from>
    <xdr:to>
      <xdr:col>1</xdr:col>
      <xdr:colOff>800100</xdr:colOff>
      <xdr:row>9</xdr:row>
      <xdr:rowOff>85725</xdr:rowOff>
    </xdr:to>
    <xdr:sp>
      <xdr:nvSpPr>
        <xdr:cNvPr id="18" name="Oval 18"/>
        <xdr:cNvSpPr>
          <a:spLocks/>
        </xdr:cNvSpPr>
      </xdr:nvSpPr>
      <xdr:spPr>
        <a:xfrm>
          <a:off x="923925" y="1476375"/>
          <a:ext cx="561975" cy="400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142875</xdr:colOff>
      <xdr:row>10</xdr:row>
      <xdr:rowOff>9525</xdr:rowOff>
    </xdr:from>
    <xdr:ext cx="1647825" cy="314325"/>
    <xdr:sp>
      <xdr:nvSpPr>
        <xdr:cNvPr id="19" name="Text Box 19"/>
        <xdr:cNvSpPr txBox="1">
          <a:spLocks noChangeArrowheads="1"/>
        </xdr:cNvSpPr>
      </xdr:nvSpPr>
      <xdr:spPr>
        <a:xfrm>
          <a:off x="828675" y="1990725"/>
          <a:ext cx="1647825" cy="314325"/>
        </a:xfrm>
        <a:prstGeom prst="rect">
          <a:avLst/>
        </a:prstGeom>
        <a:solidFill>
          <a:srgbClr val="FFCC99">
            <a:alpha val="75000"/>
          </a:srgbClr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該当年度を記入してください。</a:t>
          </a:r>
        </a:p>
      </xdr:txBody>
    </xdr:sp>
    <xdr:clientData/>
  </xdr:oneCellAnchor>
  <xdr:twoCellAnchor>
    <xdr:from>
      <xdr:col>5</xdr:col>
      <xdr:colOff>152400</xdr:colOff>
      <xdr:row>9</xdr:row>
      <xdr:rowOff>76200</xdr:rowOff>
    </xdr:from>
    <xdr:to>
      <xdr:col>6</xdr:col>
      <xdr:colOff>476250</xdr:colOff>
      <xdr:row>12</xdr:row>
      <xdr:rowOff>95250</xdr:rowOff>
    </xdr:to>
    <xdr:sp>
      <xdr:nvSpPr>
        <xdr:cNvPr id="20" name="Oval 20"/>
        <xdr:cNvSpPr>
          <a:spLocks/>
        </xdr:cNvSpPr>
      </xdr:nvSpPr>
      <xdr:spPr>
        <a:xfrm>
          <a:off x="3552825" y="1866900"/>
          <a:ext cx="561975" cy="590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13</xdr:row>
      <xdr:rowOff>19050</xdr:rowOff>
    </xdr:from>
    <xdr:ext cx="1609725" cy="476250"/>
    <xdr:sp>
      <xdr:nvSpPr>
        <xdr:cNvPr id="21" name="Text Box 21"/>
        <xdr:cNvSpPr txBox="1">
          <a:spLocks noChangeArrowheads="1"/>
        </xdr:cNvSpPr>
      </xdr:nvSpPr>
      <xdr:spPr>
        <a:xfrm>
          <a:off x="3495675" y="2571750"/>
          <a:ext cx="1609725" cy="476250"/>
        </a:xfrm>
        <a:prstGeom prst="rect">
          <a:avLst/>
        </a:prstGeom>
        <a:solidFill>
          <a:srgbClr val="FFCC99">
            <a:alpha val="90000"/>
          </a:srgbClr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使用量が不明な場合であっても、料金が分かる場合は記入してください。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62"/>
  <sheetViews>
    <sheetView showGridLines="0" tabSelected="1" view="pageBreakPreview" zoomScale="115" zoomScaleSheetLayoutView="115" zoomScalePageLayoutView="0" workbookViewId="0" topLeftCell="B31">
      <selection activeCell="E66" sqref="E66"/>
    </sheetView>
  </sheetViews>
  <sheetFormatPr defaultColWidth="9.00390625" defaultRowHeight="13.5"/>
  <cols>
    <col min="1" max="1" width="9.00390625" style="14" customWidth="1"/>
    <col min="2" max="2" width="12.50390625" style="13" customWidth="1"/>
    <col min="3" max="3" width="3.125" style="13" customWidth="1"/>
    <col min="4" max="4" width="8.75390625" style="13" customWidth="1"/>
    <col min="5" max="5" width="11.25390625" style="13" customWidth="1"/>
    <col min="6" max="6" width="3.125" style="13" customWidth="1"/>
    <col min="7" max="7" width="8.75390625" style="13" customWidth="1"/>
    <col min="8" max="8" width="11.25390625" style="13" customWidth="1"/>
    <col min="9" max="9" width="3.75390625" style="13" customWidth="1"/>
    <col min="10" max="10" width="8.75390625" style="13" customWidth="1"/>
    <col min="11" max="11" width="11.25390625" style="13" customWidth="1"/>
    <col min="12" max="12" width="3.75390625" style="13" customWidth="1"/>
    <col min="13" max="13" width="8.75390625" style="13" customWidth="1"/>
    <col min="14" max="14" width="11.25390625" style="13" customWidth="1"/>
    <col min="15" max="16384" width="9.00390625" style="14" customWidth="1"/>
  </cols>
  <sheetData>
    <row r="3" ht="14.25" customHeight="1"/>
    <row r="4" spans="2:14" ht="13.5">
      <c r="B4" s="128" t="s">
        <v>43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2:14" ht="13.5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 ht="13.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ht="3.75" customHeight="1" thickBot="1"/>
    <row r="8" spans="2:14" ht="30" customHeight="1" thickBot="1">
      <c r="B8" s="15" t="s">
        <v>0</v>
      </c>
      <c r="C8" s="93" t="s">
        <v>1</v>
      </c>
      <c r="D8" s="93"/>
      <c r="E8" s="93"/>
      <c r="F8" s="93" t="s">
        <v>19</v>
      </c>
      <c r="G8" s="93"/>
      <c r="H8" s="93"/>
      <c r="I8" s="93" t="s">
        <v>2</v>
      </c>
      <c r="J8" s="93"/>
      <c r="K8" s="93"/>
      <c r="L8" s="94" t="s">
        <v>85</v>
      </c>
      <c r="M8" s="94"/>
      <c r="N8" s="95"/>
    </row>
    <row r="9" spans="2:14" ht="22.5" customHeight="1">
      <c r="B9" s="44" t="s">
        <v>78</v>
      </c>
      <c r="C9" s="96" t="s">
        <v>3</v>
      </c>
      <c r="D9" s="96"/>
      <c r="E9" s="16" t="s">
        <v>4</v>
      </c>
      <c r="F9" s="96" t="s">
        <v>44</v>
      </c>
      <c r="G9" s="96"/>
      <c r="H9" s="16" t="s">
        <v>4</v>
      </c>
      <c r="I9" s="96" t="s">
        <v>5</v>
      </c>
      <c r="J9" s="96"/>
      <c r="K9" s="16" t="s">
        <v>4</v>
      </c>
      <c r="L9" s="96" t="s">
        <v>44</v>
      </c>
      <c r="M9" s="96"/>
      <c r="N9" s="17" t="s">
        <v>4</v>
      </c>
    </row>
    <row r="10" spans="2:14" ht="15" customHeight="1">
      <c r="B10" s="18" t="s">
        <v>6</v>
      </c>
      <c r="C10" s="89"/>
      <c r="D10" s="90"/>
      <c r="E10" s="46"/>
      <c r="F10" s="89"/>
      <c r="G10" s="90"/>
      <c r="H10" s="46"/>
      <c r="I10" s="89"/>
      <c r="J10" s="90"/>
      <c r="K10" s="46"/>
      <c r="L10" s="89"/>
      <c r="M10" s="90"/>
      <c r="N10" s="47"/>
    </row>
    <row r="11" spans="2:14" ht="15" customHeight="1">
      <c r="B11" s="18" t="s">
        <v>7</v>
      </c>
      <c r="C11" s="89"/>
      <c r="D11" s="90"/>
      <c r="E11" s="46"/>
      <c r="F11" s="89"/>
      <c r="G11" s="90"/>
      <c r="H11" s="46"/>
      <c r="I11" s="89"/>
      <c r="J11" s="90"/>
      <c r="K11" s="46"/>
      <c r="L11" s="89"/>
      <c r="M11" s="90"/>
      <c r="N11" s="47"/>
    </row>
    <row r="12" spans="2:14" ht="15" customHeight="1">
      <c r="B12" s="18" t="s">
        <v>8</v>
      </c>
      <c r="C12" s="89"/>
      <c r="D12" s="90"/>
      <c r="E12" s="46"/>
      <c r="F12" s="89"/>
      <c r="G12" s="90"/>
      <c r="H12" s="46"/>
      <c r="I12" s="89"/>
      <c r="J12" s="90"/>
      <c r="K12" s="46"/>
      <c r="L12" s="89"/>
      <c r="M12" s="90"/>
      <c r="N12" s="47"/>
    </row>
    <row r="13" spans="2:14" ht="15" customHeight="1">
      <c r="B13" s="18" t="s">
        <v>9</v>
      </c>
      <c r="C13" s="89"/>
      <c r="D13" s="90"/>
      <c r="E13" s="46"/>
      <c r="F13" s="89"/>
      <c r="G13" s="90"/>
      <c r="H13" s="46"/>
      <c r="I13" s="89"/>
      <c r="J13" s="90"/>
      <c r="K13" s="46"/>
      <c r="L13" s="89"/>
      <c r="M13" s="90"/>
      <c r="N13" s="47"/>
    </row>
    <row r="14" spans="2:14" ht="15" customHeight="1">
      <c r="B14" s="18" t="s">
        <v>10</v>
      </c>
      <c r="C14" s="89"/>
      <c r="D14" s="90"/>
      <c r="E14" s="46"/>
      <c r="F14" s="89"/>
      <c r="G14" s="90"/>
      <c r="H14" s="46"/>
      <c r="I14" s="89"/>
      <c r="J14" s="90"/>
      <c r="K14" s="46"/>
      <c r="L14" s="89"/>
      <c r="M14" s="90"/>
      <c r="N14" s="47"/>
    </row>
    <row r="15" spans="2:14" ht="15" customHeight="1">
      <c r="B15" s="18" t="s">
        <v>11</v>
      </c>
      <c r="C15" s="89"/>
      <c r="D15" s="90"/>
      <c r="E15" s="46"/>
      <c r="F15" s="89"/>
      <c r="G15" s="90"/>
      <c r="H15" s="46"/>
      <c r="I15" s="89"/>
      <c r="J15" s="90"/>
      <c r="K15" s="46"/>
      <c r="L15" s="89"/>
      <c r="M15" s="90"/>
      <c r="N15" s="47"/>
    </row>
    <row r="16" spans="2:14" ht="15" customHeight="1">
      <c r="B16" s="18" t="s">
        <v>12</v>
      </c>
      <c r="C16" s="89"/>
      <c r="D16" s="90"/>
      <c r="E16" s="46"/>
      <c r="F16" s="89"/>
      <c r="G16" s="90"/>
      <c r="H16" s="46"/>
      <c r="I16" s="89"/>
      <c r="J16" s="90"/>
      <c r="K16" s="46"/>
      <c r="L16" s="89"/>
      <c r="M16" s="90"/>
      <c r="N16" s="47"/>
    </row>
    <row r="17" spans="2:14" ht="15" customHeight="1">
      <c r="B17" s="18" t="s">
        <v>13</v>
      </c>
      <c r="C17" s="89"/>
      <c r="D17" s="90"/>
      <c r="E17" s="46"/>
      <c r="F17" s="89"/>
      <c r="G17" s="90"/>
      <c r="H17" s="46"/>
      <c r="I17" s="89"/>
      <c r="J17" s="90"/>
      <c r="K17" s="46"/>
      <c r="L17" s="89"/>
      <c r="M17" s="90"/>
      <c r="N17" s="47"/>
    </row>
    <row r="18" spans="2:14" ht="15" customHeight="1">
      <c r="B18" s="18" t="s">
        <v>14</v>
      </c>
      <c r="C18" s="89"/>
      <c r="D18" s="90"/>
      <c r="E18" s="46"/>
      <c r="F18" s="89"/>
      <c r="G18" s="90"/>
      <c r="H18" s="46"/>
      <c r="I18" s="89"/>
      <c r="J18" s="90"/>
      <c r="K18" s="46"/>
      <c r="L18" s="89"/>
      <c r="M18" s="90"/>
      <c r="N18" s="47"/>
    </row>
    <row r="19" spans="2:14" ht="15" customHeight="1">
      <c r="B19" s="18" t="s">
        <v>15</v>
      </c>
      <c r="C19" s="89"/>
      <c r="D19" s="90"/>
      <c r="E19" s="46"/>
      <c r="F19" s="89"/>
      <c r="G19" s="90"/>
      <c r="H19" s="46"/>
      <c r="I19" s="89"/>
      <c r="J19" s="90"/>
      <c r="K19" s="46"/>
      <c r="L19" s="89"/>
      <c r="M19" s="90"/>
      <c r="N19" s="47"/>
    </row>
    <row r="20" spans="2:14" ht="15" customHeight="1">
      <c r="B20" s="18" t="s">
        <v>16</v>
      </c>
      <c r="C20" s="89"/>
      <c r="D20" s="90"/>
      <c r="E20" s="46"/>
      <c r="F20" s="89"/>
      <c r="G20" s="90"/>
      <c r="H20" s="46"/>
      <c r="I20" s="89"/>
      <c r="J20" s="90"/>
      <c r="K20" s="46"/>
      <c r="L20" s="89"/>
      <c r="M20" s="90"/>
      <c r="N20" s="47"/>
    </row>
    <row r="21" spans="2:14" ht="15" customHeight="1" thickBot="1">
      <c r="B21" s="19" t="s">
        <v>17</v>
      </c>
      <c r="C21" s="91"/>
      <c r="D21" s="92"/>
      <c r="E21" s="48"/>
      <c r="F21" s="91"/>
      <c r="G21" s="92"/>
      <c r="H21" s="48"/>
      <c r="I21" s="91"/>
      <c r="J21" s="92"/>
      <c r="K21" s="48"/>
      <c r="L21" s="91"/>
      <c r="M21" s="92"/>
      <c r="N21" s="49"/>
    </row>
    <row r="22" spans="2:14" ht="15" customHeight="1">
      <c r="B22" s="20" t="s">
        <v>18</v>
      </c>
      <c r="C22" s="50" t="s">
        <v>27</v>
      </c>
      <c r="D22" s="51">
        <f>IF(COUNT(C10:D21)=0,"",SUM(C10:D21))</f>
      </c>
      <c r="E22" s="52">
        <f>IF(COUNT(E10:E21)=0,"",SUM(E10:E21))</f>
      </c>
      <c r="F22" s="50" t="s">
        <v>28</v>
      </c>
      <c r="G22" s="51">
        <f>IF(COUNT(F10:G21)=0,"",SUM(F10:G21))</f>
      </c>
      <c r="H22" s="52">
        <f>IF(COUNT(H10:H21)=0,"",SUM(H10:H21))</f>
      </c>
      <c r="I22" s="50" t="s">
        <v>29</v>
      </c>
      <c r="J22" s="51">
        <f>IF(COUNT(I10:J21)=0,"",SUM(I10:J21))</f>
      </c>
      <c r="K22" s="52">
        <f>IF(COUNT(K10:K21)=0,"",SUM(K10:K21))</f>
      </c>
      <c r="L22" s="50" t="s">
        <v>30</v>
      </c>
      <c r="M22" s="51">
        <f>IF(COUNT(L10:M21)=0,"",SUM(L10:M21))</f>
      </c>
      <c r="N22" s="53">
        <f>IF(COUNT(N10:N21)=0,"",SUM(N10:N21))</f>
      </c>
    </row>
    <row r="23" spans="2:14" ht="15" customHeight="1">
      <c r="B23" s="74" t="s">
        <v>53</v>
      </c>
      <c r="C23" s="111" t="s">
        <v>88</v>
      </c>
      <c r="D23" s="111"/>
      <c r="E23" s="111"/>
      <c r="F23" s="111" t="s">
        <v>79</v>
      </c>
      <c r="G23" s="111"/>
      <c r="H23" s="111"/>
      <c r="I23" s="111" t="s">
        <v>80</v>
      </c>
      <c r="J23" s="111"/>
      <c r="K23" s="111"/>
      <c r="L23" s="111" t="s">
        <v>83</v>
      </c>
      <c r="M23" s="111"/>
      <c r="N23" s="112"/>
    </row>
    <row r="24" spans="2:14" ht="15" customHeight="1">
      <c r="B24" s="75"/>
      <c r="C24" s="21"/>
      <c r="D24" s="22"/>
      <c r="E24" s="23"/>
      <c r="F24" s="21"/>
      <c r="G24" s="22"/>
      <c r="H24" s="23"/>
      <c r="I24" s="21"/>
      <c r="J24" s="22"/>
      <c r="K24" s="23"/>
      <c r="L24" s="21"/>
      <c r="M24" s="22"/>
      <c r="N24" s="1"/>
    </row>
    <row r="25" spans="2:14" ht="15" customHeight="1" thickBot="1">
      <c r="B25" s="76"/>
      <c r="C25" s="24" t="s">
        <v>31</v>
      </c>
      <c r="D25" s="108">
        <f>IF(D22="","",D22*0.555)</f>
      </c>
      <c r="E25" s="109"/>
      <c r="F25" s="25" t="s">
        <v>32</v>
      </c>
      <c r="G25" s="108">
        <f>IF(G22="","",G22*6.5)</f>
      </c>
      <c r="H25" s="109"/>
      <c r="I25" s="25" t="s">
        <v>33</v>
      </c>
      <c r="J25" s="108">
        <f>IF(J22="","",J22*2.5)</f>
      </c>
      <c r="K25" s="109"/>
      <c r="L25" s="25" t="s">
        <v>34</v>
      </c>
      <c r="M25" s="108">
        <f>IF(M22="","",M22*0.36)</f>
      </c>
      <c r="N25" s="110"/>
    </row>
    <row r="26" spans="2:3" ht="14.25" thickBot="1">
      <c r="B26" s="26"/>
      <c r="C26" s="26"/>
    </row>
    <row r="27" spans="2:9" ht="30" customHeight="1" thickBot="1">
      <c r="B27" s="27" t="s">
        <v>0</v>
      </c>
      <c r="C27" s="124" t="s">
        <v>45</v>
      </c>
      <c r="D27" s="125"/>
      <c r="E27" s="127"/>
      <c r="F27" s="124" t="s">
        <v>46</v>
      </c>
      <c r="G27" s="125"/>
      <c r="H27" s="126"/>
      <c r="I27" s="28"/>
    </row>
    <row r="28" spans="2:14" ht="22.5" customHeight="1">
      <c r="B28" s="45" t="s">
        <v>78</v>
      </c>
      <c r="C28" s="86" t="s">
        <v>20</v>
      </c>
      <c r="D28" s="87"/>
      <c r="E28" s="30" t="s">
        <v>4</v>
      </c>
      <c r="F28" s="86" t="s">
        <v>21</v>
      </c>
      <c r="G28" s="87"/>
      <c r="H28" s="31" t="s">
        <v>4</v>
      </c>
      <c r="I28" s="28"/>
      <c r="J28" s="133" t="s">
        <v>40</v>
      </c>
      <c r="K28" s="134"/>
      <c r="L28" s="134"/>
      <c r="M28" s="134"/>
      <c r="N28" s="135"/>
    </row>
    <row r="29" spans="2:14" ht="15" customHeight="1">
      <c r="B29" s="32" t="s">
        <v>6</v>
      </c>
      <c r="C29" s="77"/>
      <c r="D29" s="78"/>
      <c r="E29" s="54"/>
      <c r="F29" s="77"/>
      <c r="G29" s="78"/>
      <c r="H29" s="55"/>
      <c r="I29" s="28"/>
      <c r="J29" s="136" t="s">
        <v>22</v>
      </c>
      <c r="K29" s="137"/>
      <c r="L29" s="137"/>
      <c r="M29" s="137"/>
      <c r="N29" s="138"/>
    </row>
    <row r="30" spans="2:14" ht="15" customHeight="1">
      <c r="B30" s="32" t="s">
        <v>7</v>
      </c>
      <c r="C30" s="77"/>
      <c r="D30" s="78"/>
      <c r="E30" s="54"/>
      <c r="F30" s="77"/>
      <c r="G30" s="78"/>
      <c r="H30" s="55"/>
      <c r="I30" s="28"/>
      <c r="J30" s="117">
        <f>IF(COUNT(D25,G25,J25,M25)=0,"",SUM(D25,G25,J25,M25))</f>
      </c>
      <c r="K30" s="118"/>
      <c r="L30" s="118"/>
      <c r="M30" s="118"/>
      <c r="N30" s="100" t="s">
        <v>47</v>
      </c>
    </row>
    <row r="31" spans="2:14" ht="15" customHeight="1" thickBot="1">
      <c r="B31" s="32" t="s">
        <v>8</v>
      </c>
      <c r="C31" s="77"/>
      <c r="D31" s="78"/>
      <c r="E31" s="54"/>
      <c r="F31" s="77"/>
      <c r="G31" s="78"/>
      <c r="H31" s="55"/>
      <c r="I31" s="28"/>
      <c r="J31" s="119"/>
      <c r="K31" s="120"/>
      <c r="L31" s="120"/>
      <c r="M31" s="120"/>
      <c r="N31" s="101"/>
    </row>
    <row r="32" spans="2:9" ht="15" customHeight="1">
      <c r="B32" s="32" t="s">
        <v>9</v>
      </c>
      <c r="C32" s="77"/>
      <c r="D32" s="78"/>
      <c r="E32" s="54"/>
      <c r="F32" s="77"/>
      <c r="G32" s="78"/>
      <c r="H32" s="55"/>
      <c r="I32" s="28"/>
    </row>
    <row r="33" spans="2:14" ht="15" customHeight="1">
      <c r="B33" s="32" t="s">
        <v>10</v>
      </c>
      <c r="C33" s="77"/>
      <c r="D33" s="78"/>
      <c r="E33" s="54"/>
      <c r="F33" s="77"/>
      <c r="G33" s="78"/>
      <c r="H33" s="55"/>
      <c r="I33" s="28"/>
      <c r="J33" s="40" t="s">
        <v>48</v>
      </c>
      <c r="K33" s="129" t="s">
        <v>55</v>
      </c>
      <c r="L33" s="129"/>
      <c r="M33" s="129"/>
      <c r="N33" s="129"/>
    </row>
    <row r="34" spans="2:14" ht="15" customHeight="1">
      <c r="B34" s="32" t="s">
        <v>11</v>
      </c>
      <c r="C34" s="77"/>
      <c r="D34" s="78"/>
      <c r="E34" s="54"/>
      <c r="F34" s="77"/>
      <c r="G34" s="78"/>
      <c r="H34" s="55"/>
      <c r="I34" s="28"/>
      <c r="J34" s="115" t="s">
        <v>23</v>
      </c>
      <c r="K34" s="115"/>
      <c r="L34" s="115"/>
      <c r="M34" s="115"/>
      <c r="N34" s="115"/>
    </row>
    <row r="35" spans="2:14" ht="15" customHeight="1">
      <c r="B35" s="32" t="s">
        <v>12</v>
      </c>
      <c r="C35" s="77"/>
      <c r="D35" s="78"/>
      <c r="E35" s="54"/>
      <c r="F35" s="77"/>
      <c r="G35" s="78"/>
      <c r="H35" s="55"/>
      <c r="I35" s="28"/>
      <c r="J35" s="116"/>
      <c r="K35" s="116"/>
      <c r="L35" s="116"/>
      <c r="M35" s="116"/>
      <c r="N35" s="116"/>
    </row>
    <row r="36" spans="2:14" ht="15" customHeight="1">
      <c r="B36" s="32" t="s">
        <v>13</v>
      </c>
      <c r="C36" s="77"/>
      <c r="D36" s="78"/>
      <c r="E36" s="54"/>
      <c r="F36" s="77"/>
      <c r="G36" s="78"/>
      <c r="H36" s="55"/>
      <c r="I36" s="28"/>
      <c r="J36" s="129" t="s">
        <v>24</v>
      </c>
      <c r="K36" s="131" t="s">
        <v>56</v>
      </c>
      <c r="L36" s="132"/>
      <c r="M36" s="2"/>
      <c r="N36" s="3"/>
    </row>
    <row r="37" spans="2:14" ht="15" customHeight="1">
      <c r="B37" s="32" t="s">
        <v>14</v>
      </c>
      <c r="C37" s="77"/>
      <c r="D37" s="78"/>
      <c r="E37" s="54"/>
      <c r="F37" s="77"/>
      <c r="G37" s="78"/>
      <c r="H37" s="55"/>
      <c r="I37" s="28"/>
      <c r="J37" s="111"/>
      <c r="K37" s="97"/>
      <c r="L37" s="98"/>
      <c r="M37" s="98"/>
      <c r="N37" s="99"/>
    </row>
    <row r="38" spans="2:14" ht="15" customHeight="1">
      <c r="B38" s="32" t="s">
        <v>15</v>
      </c>
      <c r="C38" s="77"/>
      <c r="D38" s="78"/>
      <c r="E38" s="54"/>
      <c r="F38" s="77"/>
      <c r="G38" s="78"/>
      <c r="H38" s="55"/>
      <c r="I38" s="28"/>
      <c r="J38" s="111"/>
      <c r="K38" s="152"/>
      <c r="L38" s="153"/>
      <c r="M38" s="153"/>
      <c r="N38" s="154"/>
    </row>
    <row r="39" spans="2:14" ht="15" customHeight="1">
      <c r="B39" s="32" t="s">
        <v>16</v>
      </c>
      <c r="C39" s="77"/>
      <c r="D39" s="78"/>
      <c r="E39" s="54"/>
      <c r="F39" s="77"/>
      <c r="G39" s="78"/>
      <c r="H39" s="55"/>
      <c r="I39" s="28"/>
      <c r="J39" s="130"/>
      <c r="K39" s="121"/>
      <c r="L39" s="122"/>
      <c r="M39" s="122"/>
      <c r="N39" s="123"/>
    </row>
    <row r="40" spans="2:14" ht="15" customHeight="1" thickBot="1">
      <c r="B40" s="33" t="s">
        <v>17</v>
      </c>
      <c r="C40" s="79"/>
      <c r="D40" s="80"/>
      <c r="E40" s="56"/>
      <c r="F40" s="79"/>
      <c r="G40" s="80"/>
      <c r="H40" s="57"/>
      <c r="I40" s="28"/>
      <c r="J40" s="113" t="s">
        <v>25</v>
      </c>
      <c r="K40" s="113"/>
      <c r="L40" s="113"/>
      <c r="M40" s="113"/>
      <c r="N40" s="113"/>
    </row>
    <row r="41" spans="2:14" ht="15" customHeight="1">
      <c r="B41" s="29" t="s">
        <v>18</v>
      </c>
      <c r="C41" s="73" t="s">
        <v>35</v>
      </c>
      <c r="D41" s="68">
        <f>IF(COUNT(C29:D40)=0,"",SUM(C29:D40))</f>
      </c>
      <c r="E41" s="58">
        <f>IF(COUNT(E29:E40)=0,"",SUM(E29:E40))</f>
      </c>
      <c r="F41" s="73" t="s">
        <v>36</v>
      </c>
      <c r="G41" s="68">
        <f>IF(COUNT(F29:G40)=0,"",SUM(F29:G40))</f>
      </c>
      <c r="H41" s="59">
        <f>IF(COUNT(H29:H40)=0,"",SUM(H29:H40))</f>
      </c>
      <c r="I41" s="28"/>
      <c r="J41" s="114"/>
      <c r="K41" s="114"/>
      <c r="L41" s="114"/>
      <c r="M41" s="114"/>
      <c r="N41" s="114"/>
    </row>
    <row r="42" spans="2:14" ht="15" customHeight="1">
      <c r="B42" s="74" t="s">
        <v>53</v>
      </c>
      <c r="C42" s="34"/>
      <c r="D42" s="81" t="s">
        <v>81</v>
      </c>
      <c r="E42" s="82"/>
      <c r="F42" s="34"/>
      <c r="G42" s="81" t="s">
        <v>82</v>
      </c>
      <c r="H42" s="88"/>
      <c r="I42" s="28"/>
      <c r="J42" s="113" t="s">
        <v>26</v>
      </c>
      <c r="K42" s="4" t="s">
        <v>37</v>
      </c>
      <c r="L42" s="5"/>
      <c r="M42" s="5"/>
      <c r="N42" s="6"/>
    </row>
    <row r="43" spans="2:14" ht="15" customHeight="1">
      <c r="B43" s="75"/>
      <c r="C43" s="34"/>
      <c r="D43" s="22"/>
      <c r="E43" s="35"/>
      <c r="F43" s="34"/>
      <c r="G43" s="22"/>
      <c r="H43" s="1"/>
      <c r="I43" s="28"/>
      <c r="J43" s="151"/>
      <c r="K43" s="7" t="s">
        <v>38</v>
      </c>
      <c r="L43" s="8"/>
      <c r="M43" s="8"/>
      <c r="N43" s="9"/>
    </row>
    <row r="44" spans="2:14" ht="15" customHeight="1" thickBot="1">
      <c r="B44" s="76"/>
      <c r="C44" s="36" t="s">
        <v>49</v>
      </c>
      <c r="D44" s="83">
        <f>IF(D41="","",D41*2.3)</f>
      </c>
      <c r="E44" s="84"/>
      <c r="F44" s="37" t="s">
        <v>50</v>
      </c>
      <c r="G44" s="83">
        <f>IF(G41="","",G41*2.6)</f>
      </c>
      <c r="H44" s="85"/>
      <c r="I44" s="38"/>
      <c r="J44" s="114"/>
      <c r="K44" s="10" t="s">
        <v>39</v>
      </c>
      <c r="L44" s="11"/>
      <c r="M44" s="11"/>
      <c r="N44" s="12"/>
    </row>
    <row r="45" spans="10:14" ht="13.5" customHeight="1">
      <c r="J45" s="149" t="s">
        <v>41</v>
      </c>
      <c r="K45" s="104"/>
      <c r="L45" s="105"/>
      <c r="M45" s="105"/>
      <c r="N45" s="102" t="s">
        <v>42</v>
      </c>
    </row>
    <row r="46" spans="10:14" ht="13.5">
      <c r="J46" s="150"/>
      <c r="K46" s="106"/>
      <c r="L46" s="107"/>
      <c r="M46" s="107"/>
      <c r="N46" s="103"/>
    </row>
    <row r="47" spans="10:14" ht="14.25" thickBot="1">
      <c r="J47" s="141" t="s">
        <v>54</v>
      </c>
      <c r="K47" s="141"/>
      <c r="L47" s="141"/>
      <c r="M47" s="141"/>
      <c r="N47" s="141"/>
    </row>
    <row r="48" spans="3:14" ht="13.5" customHeight="1">
      <c r="C48" s="143" t="s">
        <v>51</v>
      </c>
      <c r="D48" s="144"/>
      <c r="E48" s="144"/>
      <c r="F48" s="144"/>
      <c r="G48" s="144"/>
      <c r="H48" s="145"/>
      <c r="J48" s="142"/>
      <c r="K48" s="142"/>
      <c r="L48" s="142"/>
      <c r="M48" s="142"/>
      <c r="N48" s="142"/>
    </row>
    <row r="49" spans="3:14" ht="13.5" customHeight="1">
      <c r="C49" s="146"/>
      <c r="D49" s="147"/>
      <c r="E49" s="147"/>
      <c r="F49" s="147"/>
      <c r="G49" s="147"/>
      <c r="H49" s="148"/>
      <c r="J49" s="39"/>
      <c r="K49" s="39"/>
      <c r="L49" s="39"/>
      <c r="M49" s="39"/>
      <c r="N49" s="39"/>
    </row>
    <row r="50" spans="3:8" ht="13.5" customHeight="1">
      <c r="C50" s="117">
        <f>IF(COUNT(D44,G44)=0,"",SUM(D44,G44))</f>
      </c>
      <c r="D50" s="118"/>
      <c r="E50" s="118"/>
      <c r="F50" s="118"/>
      <c r="G50" s="118"/>
      <c r="H50" s="100" t="s">
        <v>52</v>
      </c>
    </row>
    <row r="51" spans="3:8" ht="14.25" customHeight="1" thickBot="1">
      <c r="C51" s="119"/>
      <c r="D51" s="120"/>
      <c r="E51" s="120"/>
      <c r="F51" s="120"/>
      <c r="G51" s="120"/>
      <c r="H51" s="101"/>
    </row>
    <row r="57" spans="2:14" ht="15" customHeight="1"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</row>
    <row r="58" spans="2:14" ht="13.5"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</row>
    <row r="61" spans="2:13" ht="13.5">
      <c r="B61" s="43" t="s">
        <v>84</v>
      </c>
      <c r="L61" s="41"/>
      <c r="M61" s="42"/>
    </row>
    <row r="62" spans="2:14" ht="13.5">
      <c r="B62" s="185" t="s">
        <v>89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</row>
  </sheetData>
  <sheetProtection/>
  <protectedRanges>
    <protectedRange sqref="K33:N46 C29:H40 C10:N21" name="範囲1"/>
  </protectedRanges>
  <mergeCells count="124">
    <mergeCell ref="B62:N62"/>
    <mergeCell ref="F35:G35"/>
    <mergeCell ref="B58:N58"/>
    <mergeCell ref="H50:H51"/>
    <mergeCell ref="B57:N57"/>
    <mergeCell ref="J47:N48"/>
    <mergeCell ref="C50:G51"/>
    <mergeCell ref="C48:H49"/>
    <mergeCell ref="J45:J46"/>
    <mergeCell ref="J42:J44"/>
    <mergeCell ref="K38:N38"/>
    <mergeCell ref="F27:H27"/>
    <mergeCell ref="C27:E27"/>
    <mergeCell ref="D25:E25"/>
    <mergeCell ref="G25:H25"/>
    <mergeCell ref="B4:N6"/>
    <mergeCell ref="J36:J39"/>
    <mergeCell ref="K36:L36"/>
    <mergeCell ref="J28:N28"/>
    <mergeCell ref="J29:N29"/>
    <mergeCell ref="K33:N33"/>
    <mergeCell ref="C8:E8"/>
    <mergeCell ref="F8:H8"/>
    <mergeCell ref="C9:D9"/>
    <mergeCell ref="F9:G9"/>
    <mergeCell ref="F23:H23"/>
    <mergeCell ref="C23:E23"/>
    <mergeCell ref="C20:D20"/>
    <mergeCell ref="C21:D21"/>
    <mergeCell ref="C14:D14"/>
    <mergeCell ref="C15:D15"/>
    <mergeCell ref="J25:K25"/>
    <mergeCell ref="M25:N25"/>
    <mergeCell ref="I23:K23"/>
    <mergeCell ref="L23:N23"/>
    <mergeCell ref="J40:J41"/>
    <mergeCell ref="K40:N41"/>
    <mergeCell ref="J34:J35"/>
    <mergeCell ref="K34:N35"/>
    <mergeCell ref="J30:M31"/>
    <mergeCell ref="K39:N39"/>
    <mergeCell ref="K37:N37"/>
    <mergeCell ref="N30:N31"/>
    <mergeCell ref="N45:N46"/>
    <mergeCell ref="K45:M46"/>
    <mergeCell ref="F10:G10"/>
    <mergeCell ref="F11:G11"/>
    <mergeCell ref="F12:G12"/>
    <mergeCell ref="F13:G13"/>
    <mergeCell ref="I14:J14"/>
    <mergeCell ref="I15:J15"/>
    <mergeCell ref="I8:K8"/>
    <mergeCell ref="L8:N8"/>
    <mergeCell ref="I9:J9"/>
    <mergeCell ref="L9:M9"/>
    <mergeCell ref="C18:D18"/>
    <mergeCell ref="C19:D19"/>
    <mergeCell ref="C10:D10"/>
    <mergeCell ref="C11:D11"/>
    <mergeCell ref="C12:D12"/>
    <mergeCell ref="C13:D13"/>
    <mergeCell ref="C16:D16"/>
    <mergeCell ref="C17:D17"/>
    <mergeCell ref="F19:G19"/>
    <mergeCell ref="F20:G20"/>
    <mergeCell ref="F21:G21"/>
    <mergeCell ref="F14:G14"/>
    <mergeCell ref="F15:G15"/>
    <mergeCell ref="F16:G16"/>
    <mergeCell ref="F17:G17"/>
    <mergeCell ref="I16:J16"/>
    <mergeCell ref="I17:J17"/>
    <mergeCell ref="I10:J10"/>
    <mergeCell ref="I11:J11"/>
    <mergeCell ref="I12:J12"/>
    <mergeCell ref="I13:J13"/>
    <mergeCell ref="L14:M14"/>
    <mergeCell ref="L15:M15"/>
    <mergeCell ref="L16:M16"/>
    <mergeCell ref="L17:M17"/>
    <mergeCell ref="L10:M10"/>
    <mergeCell ref="L11:M11"/>
    <mergeCell ref="L12:M12"/>
    <mergeCell ref="L13:M13"/>
    <mergeCell ref="F39:G39"/>
    <mergeCell ref="L18:M18"/>
    <mergeCell ref="L19:M19"/>
    <mergeCell ref="L20:M20"/>
    <mergeCell ref="L21:M21"/>
    <mergeCell ref="I18:J18"/>
    <mergeCell ref="I19:J19"/>
    <mergeCell ref="I20:J20"/>
    <mergeCell ref="I21:J21"/>
    <mergeCell ref="F18:G18"/>
    <mergeCell ref="C31:D31"/>
    <mergeCell ref="C32:D32"/>
    <mergeCell ref="C33:D33"/>
    <mergeCell ref="F32:G32"/>
    <mergeCell ref="F31:G31"/>
    <mergeCell ref="G42:H42"/>
    <mergeCell ref="C35:D35"/>
    <mergeCell ref="C36:D36"/>
    <mergeCell ref="C37:D37"/>
    <mergeCell ref="C38:D38"/>
    <mergeCell ref="C30:D30"/>
    <mergeCell ref="B23:B25"/>
    <mergeCell ref="F33:G33"/>
    <mergeCell ref="F34:G34"/>
    <mergeCell ref="F29:G29"/>
    <mergeCell ref="F30:G30"/>
    <mergeCell ref="C34:D34"/>
    <mergeCell ref="C28:D28"/>
    <mergeCell ref="F28:G28"/>
    <mergeCell ref="C29:D29"/>
    <mergeCell ref="B42:B44"/>
    <mergeCell ref="F36:G36"/>
    <mergeCell ref="F40:G40"/>
    <mergeCell ref="C39:D39"/>
    <mergeCell ref="C40:D40"/>
    <mergeCell ref="F37:G37"/>
    <mergeCell ref="D42:E42"/>
    <mergeCell ref="D44:E44"/>
    <mergeCell ref="G44:H44"/>
    <mergeCell ref="F38:G38"/>
  </mergeCells>
  <printOptions/>
  <pageMargins left="0" right="0" top="0" bottom="0" header="0.5118110236220472" footer="0.5118110236220472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N62"/>
  <sheetViews>
    <sheetView showGridLines="0" view="pageBreakPreview" zoomScale="115" zoomScaleSheetLayoutView="115" zoomScalePageLayoutView="0" workbookViewId="0" topLeftCell="B13">
      <selection activeCell="Q50" sqref="Q50"/>
    </sheetView>
  </sheetViews>
  <sheetFormatPr defaultColWidth="9.00390625" defaultRowHeight="13.5"/>
  <cols>
    <col min="1" max="1" width="9.00390625" style="14" customWidth="1"/>
    <col min="2" max="2" width="12.50390625" style="13" customWidth="1"/>
    <col min="3" max="3" width="3.125" style="13" customWidth="1"/>
    <col min="4" max="4" width="8.75390625" style="13" customWidth="1"/>
    <col min="5" max="5" width="11.25390625" style="13" customWidth="1"/>
    <col min="6" max="6" width="3.125" style="13" customWidth="1"/>
    <col min="7" max="7" width="8.75390625" style="13" customWidth="1"/>
    <col min="8" max="8" width="11.25390625" style="13" customWidth="1"/>
    <col min="9" max="9" width="3.75390625" style="13" customWidth="1"/>
    <col min="10" max="10" width="8.75390625" style="13" customWidth="1"/>
    <col min="11" max="11" width="11.25390625" style="13" customWidth="1"/>
    <col min="12" max="12" width="3.75390625" style="13" customWidth="1"/>
    <col min="13" max="13" width="8.75390625" style="13" customWidth="1"/>
    <col min="14" max="14" width="11.25390625" style="13" customWidth="1"/>
    <col min="15" max="16384" width="9.00390625" style="14" customWidth="1"/>
  </cols>
  <sheetData>
    <row r="3" ht="14.25" customHeight="1"/>
    <row r="4" spans="2:14" ht="14.25">
      <c r="B4" s="128" t="s">
        <v>43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2:14" ht="14.25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 ht="14.2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ht="3.75" customHeight="1" thickBot="1"/>
    <row r="8" spans="2:14" ht="30" customHeight="1" thickBot="1">
      <c r="B8" s="15" t="s">
        <v>0</v>
      </c>
      <c r="C8" s="93" t="s">
        <v>1</v>
      </c>
      <c r="D8" s="93"/>
      <c r="E8" s="93"/>
      <c r="F8" s="93" t="s">
        <v>57</v>
      </c>
      <c r="G8" s="93"/>
      <c r="H8" s="93"/>
      <c r="I8" s="93" t="s">
        <v>2</v>
      </c>
      <c r="J8" s="93"/>
      <c r="K8" s="93"/>
      <c r="L8" s="94" t="s">
        <v>85</v>
      </c>
      <c r="M8" s="94"/>
      <c r="N8" s="95"/>
    </row>
    <row r="9" spans="2:14" ht="22.5" customHeight="1">
      <c r="B9" s="44" t="s">
        <v>86</v>
      </c>
      <c r="C9" s="96" t="s">
        <v>3</v>
      </c>
      <c r="D9" s="96"/>
      <c r="E9" s="16" t="s">
        <v>4</v>
      </c>
      <c r="F9" s="96" t="s">
        <v>44</v>
      </c>
      <c r="G9" s="96"/>
      <c r="H9" s="16" t="s">
        <v>4</v>
      </c>
      <c r="I9" s="96" t="s">
        <v>5</v>
      </c>
      <c r="J9" s="96"/>
      <c r="K9" s="16" t="s">
        <v>4</v>
      </c>
      <c r="L9" s="96" t="s">
        <v>44</v>
      </c>
      <c r="M9" s="96"/>
      <c r="N9" s="17" t="s">
        <v>4</v>
      </c>
    </row>
    <row r="10" spans="2:14" ht="15" customHeight="1">
      <c r="B10" s="18" t="s">
        <v>6</v>
      </c>
      <c r="C10" s="173">
        <v>256</v>
      </c>
      <c r="D10" s="174"/>
      <c r="E10" s="60">
        <f>(C10-120)*26.03+2064.3+319.2-52.5</f>
        <v>5871.08</v>
      </c>
      <c r="F10" s="173"/>
      <c r="G10" s="174"/>
      <c r="H10" s="60">
        <v>7400</v>
      </c>
      <c r="I10" s="173">
        <v>18</v>
      </c>
      <c r="J10" s="174"/>
      <c r="K10" s="60">
        <v>800</v>
      </c>
      <c r="L10" s="173">
        <v>45</v>
      </c>
      <c r="M10" s="174"/>
      <c r="N10" s="61">
        <v>8930</v>
      </c>
    </row>
    <row r="11" spans="2:14" ht="15" customHeight="1">
      <c r="B11" s="18" t="s">
        <v>7</v>
      </c>
      <c r="C11" s="173">
        <v>212</v>
      </c>
      <c r="D11" s="174"/>
      <c r="E11" s="60">
        <f>(C11-120)*26.03+2064.3+319.2-52.5</f>
        <v>4725.76</v>
      </c>
      <c r="F11" s="173"/>
      <c r="G11" s="174"/>
      <c r="H11" s="60">
        <v>7000</v>
      </c>
      <c r="I11" s="173">
        <v>0</v>
      </c>
      <c r="J11" s="174"/>
      <c r="K11" s="60">
        <v>0</v>
      </c>
      <c r="L11" s="173"/>
      <c r="M11" s="174"/>
      <c r="N11" s="61"/>
    </row>
    <row r="12" spans="2:14" ht="15" customHeight="1">
      <c r="B12" s="18" t="s">
        <v>8</v>
      </c>
      <c r="C12" s="173">
        <v>198</v>
      </c>
      <c r="D12" s="174"/>
      <c r="E12" s="60">
        <f>(C12-120)*26.03+2064.3+319.2-52.5</f>
        <v>4361.34</v>
      </c>
      <c r="F12" s="173"/>
      <c r="G12" s="174"/>
      <c r="H12" s="60">
        <v>5800</v>
      </c>
      <c r="I12" s="173">
        <v>0</v>
      </c>
      <c r="J12" s="174"/>
      <c r="K12" s="60">
        <v>0</v>
      </c>
      <c r="L12" s="173">
        <v>42</v>
      </c>
      <c r="M12" s="174"/>
      <c r="N12" s="61">
        <v>8156</v>
      </c>
    </row>
    <row r="13" spans="2:14" ht="15" customHeight="1">
      <c r="B13" s="18" t="s">
        <v>9</v>
      </c>
      <c r="C13" s="173">
        <v>170</v>
      </c>
      <c r="D13" s="174"/>
      <c r="E13" s="60">
        <f>(C13-120)*26.03+2064.3+319.2-52.5</f>
        <v>3632.5</v>
      </c>
      <c r="F13" s="173"/>
      <c r="G13" s="174"/>
      <c r="H13" s="60">
        <v>5400</v>
      </c>
      <c r="I13" s="173">
        <v>0</v>
      </c>
      <c r="J13" s="174"/>
      <c r="K13" s="60">
        <v>0</v>
      </c>
      <c r="L13" s="173"/>
      <c r="M13" s="174"/>
      <c r="N13" s="61"/>
    </row>
    <row r="14" spans="2:14" ht="15" customHeight="1">
      <c r="B14" s="18" t="s">
        <v>10</v>
      </c>
      <c r="C14" s="173"/>
      <c r="D14" s="174"/>
      <c r="E14" s="60"/>
      <c r="F14" s="173"/>
      <c r="G14" s="174"/>
      <c r="H14" s="60"/>
      <c r="I14" s="173"/>
      <c r="J14" s="174"/>
      <c r="K14" s="60"/>
      <c r="L14" s="173"/>
      <c r="M14" s="174"/>
      <c r="N14" s="61"/>
    </row>
    <row r="15" spans="2:14" ht="15" customHeight="1">
      <c r="B15" s="18" t="s">
        <v>11</v>
      </c>
      <c r="C15" s="173"/>
      <c r="D15" s="174"/>
      <c r="E15" s="60"/>
      <c r="F15" s="173"/>
      <c r="G15" s="174"/>
      <c r="H15" s="60"/>
      <c r="I15" s="173"/>
      <c r="J15" s="174"/>
      <c r="K15" s="60"/>
      <c r="L15" s="173"/>
      <c r="M15" s="174"/>
      <c r="N15" s="61"/>
    </row>
    <row r="16" spans="2:14" ht="15" customHeight="1">
      <c r="B16" s="18" t="s">
        <v>12</v>
      </c>
      <c r="C16" s="173"/>
      <c r="D16" s="174"/>
      <c r="E16" s="60"/>
      <c r="F16" s="173"/>
      <c r="G16" s="174"/>
      <c r="H16" s="60"/>
      <c r="I16" s="173"/>
      <c r="J16" s="174"/>
      <c r="K16" s="60"/>
      <c r="L16" s="173"/>
      <c r="M16" s="174"/>
      <c r="N16" s="61"/>
    </row>
    <row r="17" spans="2:14" ht="15" customHeight="1">
      <c r="B17" s="18" t="s">
        <v>13</v>
      </c>
      <c r="C17" s="173"/>
      <c r="D17" s="174"/>
      <c r="E17" s="60"/>
      <c r="F17" s="173"/>
      <c r="G17" s="174"/>
      <c r="H17" s="60"/>
      <c r="I17" s="173"/>
      <c r="J17" s="174"/>
      <c r="K17" s="60"/>
      <c r="L17" s="173"/>
      <c r="M17" s="174"/>
      <c r="N17" s="61"/>
    </row>
    <row r="18" spans="2:14" ht="15" customHeight="1">
      <c r="B18" s="18" t="s">
        <v>14</v>
      </c>
      <c r="C18" s="173"/>
      <c r="D18" s="174"/>
      <c r="E18" s="60"/>
      <c r="F18" s="173"/>
      <c r="G18" s="174"/>
      <c r="H18" s="60"/>
      <c r="I18" s="173"/>
      <c r="J18" s="174"/>
      <c r="K18" s="60"/>
      <c r="L18" s="173"/>
      <c r="M18" s="174"/>
      <c r="N18" s="61"/>
    </row>
    <row r="19" spans="2:14" ht="15" customHeight="1">
      <c r="B19" s="18" t="s">
        <v>15</v>
      </c>
      <c r="C19" s="173"/>
      <c r="D19" s="174"/>
      <c r="E19" s="60"/>
      <c r="F19" s="173"/>
      <c r="G19" s="174"/>
      <c r="H19" s="60"/>
      <c r="I19" s="173"/>
      <c r="J19" s="174"/>
      <c r="K19" s="60"/>
      <c r="L19" s="173"/>
      <c r="M19" s="174"/>
      <c r="N19" s="61"/>
    </row>
    <row r="20" spans="2:14" ht="15" customHeight="1">
      <c r="B20" s="18" t="s">
        <v>16</v>
      </c>
      <c r="C20" s="173"/>
      <c r="D20" s="174"/>
      <c r="E20" s="60"/>
      <c r="F20" s="173"/>
      <c r="G20" s="174"/>
      <c r="H20" s="60"/>
      <c r="I20" s="173"/>
      <c r="J20" s="174"/>
      <c r="K20" s="60"/>
      <c r="L20" s="173"/>
      <c r="M20" s="174"/>
      <c r="N20" s="61"/>
    </row>
    <row r="21" spans="2:14" ht="15" customHeight="1" thickBot="1">
      <c r="B21" s="19" t="s">
        <v>17</v>
      </c>
      <c r="C21" s="175"/>
      <c r="D21" s="176"/>
      <c r="E21" s="62"/>
      <c r="F21" s="175"/>
      <c r="G21" s="176"/>
      <c r="H21" s="62"/>
      <c r="I21" s="175"/>
      <c r="J21" s="176"/>
      <c r="K21" s="62"/>
      <c r="L21" s="175"/>
      <c r="M21" s="176"/>
      <c r="N21" s="63"/>
    </row>
    <row r="22" spans="2:14" ht="15" customHeight="1">
      <c r="B22" s="20" t="s">
        <v>18</v>
      </c>
      <c r="C22" s="69" t="s">
        <v>58</v>
      </c>
      <c r="D22" s="70">
        <f>IF(COUNT(C10:D21)=0,"",SUM(C10:D21))</f>
        <v>836</v>
      </c>
      <c r="E22" s="52">
        <f>IF(COUNT(E10:E21)=0,"",SUM(E10:E21))</f>
        <v>18590.68</v>
      </c>
      <c r="F22" s="69" t="s">
        <v>59</v>
      </c>
      <c r="G22" s="70">
        <f>IF(COUNT(F10:G21)=0,"",SUM(F10:G21))</f>
      </c>
      <c r="H22" s="52">
        <f>IF(COUNT(H10:H21)=0,"",SUM(H10:H21))</f>
        <v>25600</v>
      </c>
      <c r="I22" s="69" t="s">
        <v>60</v>
      </c>
      <c r="J22" s="70">
        <f>IF(COUNT(I10:J21)=0,"",SUM(I10:J21))</f>
        <v>18</v>
      </c>
      <c r="K22" s="52">
        <f>IF(COUNT(K10:K21)=0,"",SUM(K10:K21))</f>
        <v>800</v>
      </c>
      <c r="L22" s="69" t="s">
        <v>61</v>
      </c>
      <c r="M22" s="70">
        <f>IF(COUNT(L10:M21)=0,"",SUM(L10:M21))</f>
        <v>87</v>
      </c>
      <c r="N22" s="53">
        <f>IF(COUNT(N10:N21)=0,"",SUM(N10:N21))</f>
        <v>17086</v>
      </c>
    </row>
    <row r="23" spans="2:14" ht="15" customHeight="1">
      <c r="B23" s="74" t="s">
        <v>53</v>
      </c>
      <c r="C23" s="111" t="s">
        <v>88</v>
      </c>
      <c r="D23" s="111"/>
      <c r="E23" s="111"/>
      <c r="F23" s="111" t="s">
        <v>79</v>
      </c>
      <c r="G23" s="111"/>
      <c r="H23" s="111"/>
      <c r="I23" s="111" t="s">
        <v>80</v>
      </c>
      <c r="J23" s="111"/>
      <c r="K23" s="111"/>
      <c r="L23" s="111" t="s">
        <v>83</v>
      </c>
      <c r="M23" s="111"/>
      <c r="N23" s="112"/>
    </row>
    <row r="24" spans="2:14" ht="15" customHeight="1">
      <c r="B24" s="75"/>
      <c r="C24" s="21"/>
      <c r="D24" s="22"/>
      <c r="E24" s="23"/>
      <c r="F24" s="21"/>
      <c r="G24" s="22"/>
      <c r="H24" s="23"/>
      <c r="I24" s="21"/>
      <c r="J24" s="22"/>
      <c r="K24" s="23"/>
      <c r="L24" s="21"/>
      <c r="M24" s="22"/>
      <c r="N24" s="1"/>
    </row>
    <row r="25" spans="2:14" ht="15" customHeight="1" thickBot="1">
      <c r="B25" s="76"/>
      <c r="C25" s="24" t="s">
        <v>62</v>
      </c>
      <c r="D25" s="163">
        <v>436</v>
      </c>
      <c r="E25" s="164"/>
      <c r="F25" s="25" t="s">
        <v>63</v>
      </c>
      <c r="G25" s="163">
        <f>IF(G22="","",G22*6.5)</f>
      </c>
      <c r="H25" s="164"/>
      <c r="I25" s="25" t="s">
        <v>64</v>
      </c>
      <c r="J25" s="163">
        <f>IF(J22="","",J22*2.5)</f>
        <v>45</v>
      </c>
      <c r="K25" s="164"/>
      <c r="L25" s="25" t="s">
        <v>65</v>
      </c>
      <c r="M25" s="163">
        <v>14</v>
      </c>
      <c r="N25" s="165"/>
    </row>
    <row r="26" spans="2:3" ht="14.25" thickBot="1">
      <c r="B26" s="26"/>
      <c r="C26" s="26"/>
    </row>
    <row r="27" spans="2:9" ht="30" customHeight="1" thickBot="1">
      <c r="B27" s="27" t="s">
        <v>0</v>
      </c>
      <c r="C27" s="124" t="s">
        <v>45</v>
      </c>
      <c r="D27" s="125"/>
      <c r="E27" s="127"/>
      <c r="F27" s="124" t="s">
        <v>46</v>
      </c>
      <c r="G27" s="125"/>
      <c r="H27" s="126"/>
      <c r="I27" s="28"/>
    </row>
    <row r="28" spans="2:14" ht="22.5" customHeight="1">
      <c r="B28" s="45" t="s">
        <v>87</v>
      </c>
      <c r="C28" s="86" t="s">
        <v>20</v>
      </c>
      <c r="D28" s="87"/>
      <c r="E28" s="30" t="s">
        <v>4</v>
      </c>
      <c r="F28" s="86" t="s">
        <v>21</v>
      </c>
      <c r="G28" s="87"/>
      <c r="H28" s="31" t="s">
        <v>4</v>
      </c>
      <c r="I28" s="28"/>
      <c r="J28" s="133" t="s">
        <v>40</v>
      </c>
      <c r="K28" s="134"/>
      <c r="L28" s="134"/>
      <c r="M28" s="134"/>
      <c r="N28" s="135"/>
    </row>
    <row r="29" spans="2:14" ht="15" customHeight="1">
      <c r="B29" s="32" t="s">
        <v>6</v>
      </c>
      <c r="C29" s="177">
        <v>38</v>
      </c>
      <c r="D29" s="178"/>
      <c r="E29" s="64">
        <v>4389</v>
      </c>
      <c r="F29" s="177">
        <v>0</v>
      </c>
      <c r="G29" s="178"/>
      <c r="H29" s="65">
        <v>0</v>
      </c>
      <c r="I29" s="28"/>
      <c r="J29" s="136" t="s">
        <v>22</v>
      </c>
      <c r="K29" s="137"/>
      <c r="L29" s="137"/>
      <c r="M29" s="137"/>
      <c r="N29" s="138"/>
    </row>
    <row r="30" spans="2:14" ht="15" customHeight="1">
      <c r="B30" s="32" t="s">
        <v>7</v>
      </c>
      <c r="C30" s="177">
        <v>52</v>
      </c>
      <c r="D30" s="178"/>
      <c r="E30" s="64">
        <v>5733</v>
      </c>
      <c r="F30" s="177">
        <v>0</v>
      </c>
      <c r="G30" s="178"/>
      <c r="H30" s="65">
        <v>0</v>
      </c>
      <c r="I30" s="28"/>
      <c r="J30" s="155">
        <f>IF(COUNT(D25,G25,J25,M25)=0,"",SUM(D25,G25,J25,M25))</f>
        <v>495</v>
      </c>
      <c r="K30" s="156"/>
      <c r="L30" s="156"/>
      <c r="M30" s="156"/>
      <c r="N30" s="100" t="s">
        <v>66</v>
      </c>
    </row>
    <row r="31" spans="2:14" ht="15" customHeight="1" thickBot="1">
      <c r="B31" s="32" t="s">
        <v>8</v>
      </c>
      <c r="C31" s="177">
        <v>32</v>
      </c>
      <c r="D31" s="178"/>
      <c r="E31" s="64">
        <v>3763</v>
      </c>
      <c r="F31" s="177">
        <v>0</v>
      </c>
      <c r="G31" s="178"/>
      <c r="H31" s="65">
        <v>0</v>
      </c>
      <c r="I31" s="28"/>
      <c r="J31" s="157"/>
      <c r="K31" s="158"/>
      <c r="L31" s="158"/>
      <c r="M31" s="158"/>
      <c r="N31" s="101"/>
    </row>
    <row r="32" spans="2:9" ht="15" customHeight="1">
      <c r="B32" s="32" t="s">
        <v>9</v>
      </c>
      <c r="C32" s="177">
        <v>0</v>
      </c>
      <c r="D32" s="178"/>
      <c r="E32" s="64">
        <v>0</v>
      </c>
      <c r="F32" s="177">
        <v>0</v>
      </c>
      <c r="G32" s="178"/>
      <c r="H32" s="65">
        <v>0</v>
      </c>
      <c r="I32" s="28"/>
    </row>
    <row r="33" spans="2:14" ht="15" customHeight="1">
      <c r="B33" s="32" t="s">
        <v>10</v>
      </c>
      <c r="C33" s="177"/>
      <c r="D33" s="178"/>
      <c r="E33" s="64"/>
      <c r="F33" s="177"/>
      <c r="G33" s="178"/>
      <c r="H33" s="65"/>
      <c r="I33" s="28"/>
      <c r="J33" s="40" t="s">
        <v>67</v>
      </c>
      <c r="K33" s="129" t="s">
        <v>74</v>
      </c>
      <c r="L33" s="129"/>
      <c r="M33" s="129"/>
      <c r="N33" s="129"/>
    </row>
    <row r="34" spans="2:14" ht="15" customHeight="1">
      <c r="B34" s="32" t="s">
        <v>11</v>
      </c>
      <c r="C34" s="177"/>
      <c r="D34" s="178"/>
      <c r="E34" s="64"/>
      <c r="F34" s="177"/>
      <c r="G34" s="178"/>
      <c r="H34" s="65"/>
      <c r="I34" s="28"/>
      <c r="J34" s="115" t="s">
        <v>23</v>
      </c>
      <c r="K34" s="161" t="s">
        <v>73</v>
      </c>
      <c r="L34" s="161"/>
      <c r="M34" s="161"/>
      <c r="N34" s="161"/>
    </row>
    <row r="35" spans="2:14" ht="15" customHeight="1">
      <c r="B35" s="32" t="s">
        <v>12</v>
      </c>
      <c r="C35" s="177"/>
      <c r="D35" s="178"/>
      <c r="E35" s="64"/>
      <c r="F35" s="177"/>
      <c r="G35" s="178"/>
      <c r="H35" s="65"/>
      <c r="I35" s="28"/>
      <c r="J35" s="116"/>
      <c r="K35" s="162"/>
      <c r="L35" s="162"/>
      <c r="M35" s="162"/>
      <c r="N35" s="162"/>
    </row>
    <row r="36" spans="2:14" ht="15" customHeight="1">
      <c r="B36" s="32" t="s">
        <v>13</v>
      </c>
      <c r="C36" s="177"/>
      <c r="D36" s="178"/>
      <c r="E36" s="64"/>
      <c r="F36" s="177"/>
      <c r="G36" s="178"/>
      <c r="H36" s="65"/>
      <c r="I36" s="28"/>
      <c r="J36" s="129" t="s">
        <v>24</v>
      </c>
      <c r="K36" s="131" t="s">
        <v>75</v>
      </c>
      <c r="L36" s="132"/>
      <c r="M36" s="2"/>
      <c r="N36" s="3"/>
    </row>
    <row r="37" spans="2:14" ht="15" customHeight="1">
      <c r="B37" s="32" t="s">
        <v>14</v>
      </c>
      <c r="C37" s="177"/>
      <c r="D37" s="178"/>
      <c r="E37" s="64"/>
      <c r="F37" s="177"/>
      <c r="G37" s="178"/>
      <c r="H37" s="65"/>
      <c r="I37" s="28"/>
      <c r="J37" s="111"/>
      <c r="K37" s="166" t="s">
        <v>76</v>
      </c>
      <c r="L37" s="167"/>
      <c r="M37" s="167"/>
      <c r="N37" s="168"/>
    </row>
    <row r="38" spans="2:14" ht="15" customHeight="1">
      <c r="B38" s="32" t="s">
        <v>15</v>
      </c>
      <c r="C38" s="177"/>
      <c r="D38" s="178"/>
      <c r="E38" s="64"/>
      <c r="F38" s="177"/>
      <c r="G38" s="178"/>
      <c r="H38" s="65"/>
      <c r="I38" s="28"/>
      <c r="J38" s="111"/>
      <c r="K38" s="152"/>
      <c r="L38" s="153"/>
      <c r="M38" s="153"/>
      <c r="N38" s="154"/>
    </row>
    <row r="39" spans="2:14" ht="15" customHeight="1">
      <c r="B39" s="32" t="s">
        <v>16</v>
      </c>
      <c r="C39" s="177"/>
      <c r="D39" s="178"/>
      <c r="E39" s="64"/>
      <c r="F39" s="177"/>
      <c r="G39" s="178"/>
      <c r="H39" s="65"/>
      <c r="I39" s="28"/>
      <c r="J39" s="130"/>
      <c r="K39" s="121"/>
      <c r="L39" s="122"/>
      <c r="M39" s="122"/>
      <c r="N39" s="123"/>
    </row>
    <row r="40" spans="2:14" ht="15" customHeight="1" thickBot="1">
      <c r="B40" s="33" t="s">
        <v>17</v>
      </c>
      <c r="C40" s="179"/>
      <c r="D40" s="180"/>
      <c r="E40" s="66"/>
      <c r="F40" s="179"/>
      <c r="G40" s="180"/>
      <c r="H40" s="67"/>
      <c r="I40" s="28"/>
      <c r="J40" s="113" t="s">
        <v>25</v>
      </c>
      <c r="K40" s="159" t="s">
        <v>77</v>
      </c>
      <c r="L40" s="159"/>
      <c r="M40" s="159"/>
      <c r="N40" s="159"/>
    </row>
    <row r="41" spans="2:14" ht="15" customHeight="1">
      <c r="B41" s="29" t="s">
        <v>18</v>
      </c>
      <c r="C41" s="71" t="s">
        <v>68</v>
      </c>
      <c r="D41" s="72">
        <f>IF(COUNT(C29:D40)=0,"",SUM(C29:D40))</f>
        <v>122</v>
      </c>
      <c r="E41" s="58">
        <f>IF(COUNT(E29:E40)=0,"",SUM(E29:E40))</f>
        <v>13885</v>
      </c>
      <c r="F41" s="71" t="s">
        <v>69</v>
      </c>
      <c r="G41" s="72">
        <f>IF(COUNT(F29:G40)=0,"",SUM(F29:G40))</f>
        <v>0</v>
      </c>
      <c r="H41" s="59">
        <f>IF(COUNT(H29:H40)=0,"",SUM(H29:H40))</f>
        <v>0</v>
      </c>
      <c r="I41" s="28"/>
      <c r="J41" s="114"/>
      <c r="K41" s="160"/>
      <c r="L41" s="160"/>
      <c r="M41" s="160"/>
      <c r="N41" s="160"/>
    </row>
    <row r="42" spans="2:14" ht="15" customHeight="1">
      <c r="B42" s="74" t="s">
        <v>53</v>
      </c>
      <c r="C42" s="34"/>
      <c r="D42" s="81" t="s">
        <v>81</v>
      </c>
      <c r="E42" s="82"/>
      <c r="F42" s="34"/>
      <c r="G42" s="81" t="s">
        <v>82</v>
      </c>
      <c r="H42" s="88"/>
      <c r="I42" s="28"/>
      <c r="J42" s="113" t="s">
        <v>26</v>
      </c>
      <c r="K42" s="4" t="s">
        <v>37</v>
      </c>
      <c r="L42" s="5"/>
      <c r="M42" s="5"/>
      <c r="N42" s="6"/>
    </row>
    <row r="43" spans="2:14" ht="15" customHeight="1">
      <c r="B43" s="75"/>
      <c r="C43" s="34"/>
      <c r="D43" s="22"/>
      <c r="E43" s="35"/>
      <c r="F43" s="34"/>
      <c r="G43" s="22"/>
      <c r="H43" s="1"/>
      <c r="I43" s="28"/>
      <c r="J43" s="151"/>
      <c r="K43" s="7" t="s">
        <v>38</v>
      </c>
      <c r="L43" s="8"/>
      <c r="M43" s="8"/>
      <c r="N43" s="9"/>
    </row>
    <row r="44" spans="2:14" ht="15" customHeight="1" thickBot="1">
      <c r="B44" s="76"/>
      <c r="C44" s="36" t="s">
        <v>70</v>
      </c>
      <c r="D44" s="181">
        <v>283</v>
      </c>
      <c r="E44" s="182"/>
      <c r="F44" s="37" t="s">
        <v>71</v>
      </c>
      <c r="G44" s="181">
        <f>IF(G41="","",G41*2.6)</f>
        <v>0</v>
      </c>
      <c r="H44" s="183"/>
      <c r="I44" s="38"/>
      <c r="J44" s="114"/>
      <c r="K44" s="10" t="s">
        <v>39</v>
      </c>
      <c r="L44" s="11"/>
      <c r="M44" s="11"/>
      <c r="N44" s="12"/>
    </row>
    <row r="45" spans="10:14" ht="13.5" customHeight="1">
      <c r="J45" s="149" t="s">
        <v>41</v>
      </c>
      <c r="K45" s="169">
        <v>1</v>
      </c>
      <c r="L45" s="170"/>
      <c r="M45" s="170"/>
      <c r="N45" s="102" t="s">
        <v>42</v>
      </c>
    </row>
    <row r="46" spans="10:14" ht="13.5">
      <c r="J46" s="150"/>
      <c r="K46" s="171"/>
      <c r="L46" s="172"/>
      <c r="M46" s="172"/>
      <c r="N46" s="103"/>
    </row>
    <row r="47" spans="10:14" ht="14.25" thickBot="1">
      <c r="J47" s="141" t="s">
        <v>54</v>
      </c>
      <c r="K47" s="141"/>
      <c r="L47" s="141"/>
      <c r="M47" s="141"/>
      <c r="N47" s="141"/>
    </row>
    <row r="48" spans="3:14" ht="13.5" customHeight="1">
      <c r="C48" s="143" t="s">
        <v>51</v>
      </c>
      <c r="D48" s="144"/>
      <c r="E48" s="144"/>
      <c r="F48" s="144"/>
      <c r="G48" s="144"/>
      <c r="H48" s="145"/>
      <c r="J48" s="142"/>
      <c r="K48" s="142"/>
      <c r="L48" s="142"/>
      <c r="M48" s="142"/>
      <c r="N48" s="142"/>
    </row>
    <row r="49" spans="3:14" ht="13.5" customHeight="1">
      <c r="C49" s="146"/>
      <c r="D49" s="147"/>
      <c r="E49" s="147"/>
      <c r="F49" s="147"/>
      <c r="G49" s="147"/>
      <c r="H49" s="148"/>
      <c r="J49" s="39"/>
      <c r="K49" s="39"/>
      <c r="L49" s="39"/>
      <c r="M49" s="39"/>
      <c r="N49" s="39"/>
    </row>
    <row r="50" spans="3:8" ht="13.5" customHeight="1">
      <c r="C50" s="155">
        <f>IF(COUNT(D44,G44)=0,"",SUM(D44,G44))</f>
        <v>283</v>
      </c>
      <c r="D50" s="156"/>
      <c r="E50" s="156"/>
      <c r="F50" s="156"/>
      <c r="G50" s="156"/>
      <c r="H50" s="100" t="s">
        <v>72</v>
      </c>
    </row>
    <row r="51" spans="3:8" ht="14.25" customHeight="1" thickBot="1">
      <c r="C51" s="157"/>
      <c r="D51" s="158"/>
      <c r="E51" s="158"/>
      <c r="F51" s="158"/>
      <c r="G51" s="158"/>
      <c r="H51" s="101"/>
    </row>
    <row r="57" spans="2:14" ht="15" customHeight="1"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</row>
    <row r="58" spans="2:14" ht="13.5"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</row>
    <row r="61" spans="2:13" ht="13.5">
      <c r="B61" s="43" t="s">
        <v>84</v>
      </c>
      <c r="L61" s="41"/>
      <c r="M61" s="42"/>
    </row>
    <row r="62" spans="2:14" ht="13.5">
      <c r="B62" s="185" t="s">
        <v>89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</row>
  </sheetData>
  <sheetProtection/>
  <mergeCells count="124">
    <mergeCell ref="B62:N62"/>
    <mergeCell ref="B42:B44"/>
    <mergeCell ref="F36:G36"/>
    <mergeCell ref="F40:G40"/>
    <mergeCell ref="C39:D39"/>
    <mergeCell ref="C40:D40"/>
    <mergeCell ref="F37:G37"/>
    <mergeCell ref="D42:E42"/>
    <mergeCell ref="G42:H42"/>
    <mergeCell ref="D44:E44"/>
    <mergeCell ref="G44:H44"/>
    <mergeCell ref="C30:D30"/>
    <mergeCell ref="B23:B25"/>
    <mergeCell ref="F33:G33"/>
    <mergeCell ref="F34:G34"/>
    <mergeCell ref="F29:G29"/>
    <mergeCell ref="F30:G30"/>
    <mergeCell ref="C34:D34"/>
    <mergeCell ref="C28:D28"/>
    <mergeCell ref="F28:G28"/>
    <mergeCell ref="C29:D29"/>
    <mergeCell ref="I20:J20"/>
    <mergeCell ref="C35:D35"/>
    <mergeCell ref="C36:D36"/>
    <mergeCell ref="C37:D37"/>
    <mergeCell ref="C38:D38"/>
    <mergeCell ref="C31:D31"/>
    <mergeCell ref="C32:D32"/>
    <mergeCell ref="C33:D33"/>
    <mergeCell ref="F32:G32"/>
    <mergeCell ref="F31:G31"/>
    <mergeCell ref="L17:M17"/>
    <mergeCell ref="F35:G35"/>
    <mergeCell ref="F38:G38"/>
    <mergeCell ref="F39:G39"/>
    <mergeCell ref="L18:M18"/>
    <mergeCell ref="L19:M19"/>
    <mergeCell ref="L20:M20"/>
    <mergeCell ref="L21:M21"/>
    <mergeCell ref="I18:J18"/>
    <mergeCell ref="I19:J19"/>
    <mergeCell ref="I15:J15"/>
    <mergeCell ref="I16:J16"/>
    <mergeCell ref="I17:J17"/>
    <mergeCell ref="L10:M10"/>
    <mergeCell ref="L11:M11"/>
    <mergeCell ref="L12:M12"/>
    <mergeCell ref="L13:M13"/>
    <mergeCell ref="L14:M14"/>
    <mergeCell ref="L15:M15"/>
    <mergeCell ref="L16:M16"/>
    <mergeCell ref="F18:G18"/>
    <mergeCell ref="F19:G19"/>
    <mergeCell ref="F20:G20"/>
    <mergeCell ref="F21:G21"/>
    <mergeCell ref="I10:J10"/>
    <mergeCell ref="I11:J11"/>
    <mergeCell ref="I12:J12"/>
    <mergeCell ref="I13:J13"/>
    <mergeCell ref="I21:J21"/>
    <mergeCell ref="I14:J14"/>
    <mergeCell ref="C20:D20"/>
    <mergeCell ref="C21:D21"/>
    <mergeCell ref="F10:G10"/>
    <mergeCell ref="F11:G11"/>
    <mergeCell ref="F12:G12"/>
    <mergeCell ref="F13:G13"/>
    <mergeCell ref="F14:G14"/>
    <mergeCell ref="F15:G15"/>
    <mergeCell ref="F16:G16"/>
    <mergeCell ref="F17:G17"/>
    <mergeCell ref="C14:D14"/>
    <mergeCell ref="C15:D15"/>
    <mergeCell ref="C16:D16"/>
    <mergeCell ref="C17:D17"/>
    <mergeCell ref="C18:D18"/>
    <mergeCell ref="C19:D19"/>
    <mergeCell ref="I9:J9"/>
    <mergeCell ref="L9:M9"/>
    <mergeCell ref="C10:D10"/>
    <mergeCell ref="C11:D11"/>
    <mergeCell ref="C12:D12"/>
    <mergeCell ref="C13:D13"/>
    <mergeCell ref="J45:J46"/>
    <mergeCell ref="J30:M31"/>
    <mergeCell ref="J42:J44"/>
    <mergeCell ref="K39:N39"/>
    <mergeCell ref="K38:N38"/>
    <mergeCell ref="K37:N37"/>
    <mergeCell ref="N45:N46"/>
    <mergeCell ref="K45:M46"/>
    <mergeCell ref="N30:N31"/>
    <mergeCell ref="C8:E8"/>
    <mergeCell ref="F8:H8"/>
    <mergeCell ref="C9:D9"/>
    <mergeCell ref="F9:G9"/>
    <mergeCell ref="J25:K25"/>
    <mergeCell ref="M25:N25"/>
    <mergeCell ref="I23:K23"/>
    <mergeCell ref="L23:N23"/>
    <mergeCell ref="I8:K8"/>
    <mergeCell ref="L8:N8"/>
    <mergeCell ref="F23:H23"/>
    <mergeCell ref="C23:E23"/>
    <mergeCell ref="F27:H27"/>
    <mergeCell ref="C27:E27"/>
    <mergeCell ref="D25:E25"/>
    <mergeCell ref="G25:H25"/>
    <mergeCell ref="B4:N6"/>
    <mergeCell ref="J36:J39"/>
    <mergeCell ref="J40:J41"/>
    <mergeCell ref="K40:N41"/>
    <mergeCell ref="K36:L36"/>
    <mergeCell ref="J28:N28"/>
    <mergeCell ref="J29:N29"/>
    <mergeCell ref="K33:N33"/>
    <mergeCell ref="J34:J35"/>
    <mergeCell ref="K34:N35"/>
    <mergeCell ref="B58:N58"/>
    <mergeCell ref="H50:H51"/>
    <mergeCell ref="B57:N57"/>
    <mergeCell ref="J47:N48"/>
    <mergeCell ref="C50:G51"/>
    <mergeCell ref="C48:H49"/>
  </mergeCells>
  <printOptions/>
  <pageMargins left="0" right="0" top="0" bottom="0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俊治</dc:creator>
  <cp:keywords/>
  <dc:description/>
  <cp:lastModifiedBy>佐々木　俊治</cp:lastModifiedBy>
  <cp:lastPrinted>2022-04-20T06:04:20Z</cp:lastPrinted>
  <dcterms:created xsi:type="dcterms:W3CDTF">1997-01-08T22:48:59Z</dcterms:created>
  <dcterms:modified xsi:type="dcterms:W3CDTF">2022-04-20T06:45:44Z</dcterms:modified>
  <cp:category/>
  <cp:version/>
  <cp:contentType/>
  <cp:contentStatus/>
</cp:coreProperties>
</file>