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6\R70120　【総務省23〆】公営企業に係る経営比較分析表（令和５年度決算）の分析等について（依頼）\04　市町回答\11　東広島市〇\"/>
    </mc:Choice>
  </mc:AlternateContent>
  <xr:revisionPtr revIDLastSave="0" documentId="13_ncr:1_{42E18F4C-91F6-4202-A7A1-EC52CF8A69E6}" xr6:coauthVersionLast="47" xr6:coauthVersionMax="47" xr10:uidLastSave="{00000000-0000-0000-0000-000000000000}"/>
  <workbookProtection workbookAlgorithmName="SHA-512" workbookHashValue="mmMQJ6YhT95X30YF9TrBwyoDDB0pTmUemwWWUhWjVU5KMAR6RIBdBAk5GwG9TXnxC6+ZDZRo8lKDlLlbjl/vJQ==" workbookSaltValue="P++CjMCVho+8kOI8bZ874g==" workbookSpinCount="100000" lockStructure="1"/>
  <bookViews>
    <workbookView xWindow="-108" yWindow="-108" windowWidth="19416" windowHeight="102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<sst xmlns="http://schemas.openxmlformats.org/spreadsheetml/2006/main" count="231" uniqueCount="116">
  <si>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</si>
  <si>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</si>
  <si>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</si>
  <si>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</si>
  <si>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</si>
  <si>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</si>
  <si>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</si>
  <si>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</si>
  <si>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</si>
  <si>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</si>
  <si>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</si>
  <si>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</si>
  <si>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</si>
  <si>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</si>
  <si>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</si>
  <si>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</si>
  <si>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</si>
  <si>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</si>
  <si>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</si>
  <si>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</si>
  <si>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</si>
  <si>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</si>
  <si>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</si>
  <si>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</si>
  <si>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</si>
  <si>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</si>
  <si>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</si>
  <si>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</si>
  <si>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</si>
  <si>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</si>
  <si>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</si>
  <si>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</si>
  <si>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</si>
  <si>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</si>
  <si>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</si>
  <si>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</si>
  <si>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</si>
  <si>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</si>
  <si>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</si>
  <si>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</si>
  <si>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</si>
  <si>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</si>
  <si>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</si>
  <si>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</si>
  <si>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</si>
  <si>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</si>
  <si>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</si>
  <si>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</si>
  <si>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</si>
  <si>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</si>
  <si>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</si>
  <si>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</si>
  <si>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</si>
  <si>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</si>
  <si>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</si>
  <si>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</si>
  <si>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</si>
  <si>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</si>
  <si>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</si>
  <si>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</si>
  <si>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</si>
  <si>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</si>
  <si>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</si>
  <si>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</si>
  <si>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</si>
  <si>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</si>
  <si>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</si>
  <si>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</si>
  <si>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</si>
  <si>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</si>
  <si>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</si>
  <si>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</si>
  <si>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</si>
  <si>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</si>
  <si>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</si>
  <si>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</si>
  <si>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</si>
  <si>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</si>
  <si>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</si>
  <si>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</si>
  <si>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</si>
  <si>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</si>
  <si>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</si>
  <si>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</si>
  <si>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</si>
  <si>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</si>
  <si>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</si>
  <si>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</si>
  <si>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</si>
  <si>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</si>
  <si>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</si>
  <si>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</si>
  <si>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</si>
  <si>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</si>
  <si>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</si>
  <si>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</si>
  <si>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</si>
  <si>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</si>
  <si>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</si>
  <si>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</si>
  <si>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</si>
  <si>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</si>
  <si>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</si>
  <si>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</si>
  <si>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</si>
  <si>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</si>
  <si>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</si>
  <si>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</si>
  <si>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</si>
  <si>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</si>
  <si>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</si>
  <si>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</si>
  <si>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</si>
  <si>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30年を超えて老朽化が進んでいる管渠や処理場が存在する点に留意する必要があります。</t>
    <phoneticPr fontId="4"/>
  </si>
  <si>
    <t>○経常収支比率
　100％を上回っているものの、減少傾向にあることから維持管理費の削減に努める必要があります。
○累積欠損金比率
　使用料収入の増加等により、公営企業法適用時からの欠損金は解消しています。
○流動比率
　前払金の増加により100％を大きく上回っており、また、類似団体平均値を上回っていますが、安定的な経営に必要な現金は依然として不足しています。
○企業債残高対事業規模比率
　下水道使用料の減少等により、類似団体平均値を大きく上回っています。なお、今後も建設投資を行う計画であり、企業債残高は増加する見込みです。
○経費回収率
　100％を上回っているものの、減少傾向にあることから維持管理費の削減に努める必要があります。
○汚水処理原価
　類似団体平均値を上回っており、維持管理費の削減に努める必要があります。
○施設利用率
　類似団体平均値を下回っていますが、処理水量の増加等により増加傾向にあることから、適正な水準であるといえます。
○水洗化率
　増加傾向にあり、類似団体平均値を上回っています。引き続き、普及啓発活動等による水洗化率の向上を図る必要があります。</t>
    <rPh sb="24" eb="26">
      <t>ゲンショウ</t>
    </rPh>
    <rPh sb="26" eb="28">
      <t>ケイコウ</t>
    </rPh>
    <rPh sb="41" eb="43">
      <t>サクゲン</t>
    </rPh>
    <rPh sb="44" eb="45">
      <t>ツト</t>
    </rPh>
    <rPh sb="47" eb="49">
      <t>ヒツヨウ</t>
    </rPh>
    <rPh sb="110" eb="113">
      <t>マエバライキン</t>
    </rPh>
    <rPh sb="114" eb="116">
      <t>ゾウカ</t>
    </rPh>
    <rPh sb="124" eb="125">
      <t>オオ</t>
    </rPh>
    <rPh sb="196" eb="199">
      <t>ゲスイドウ</t>
    </rPh>
    <rPh sb="199" eb="202">
      <t>シヨウリョウ</t>
    </rPh>
    <rPh sb="203" eb="205">
      <t>ゲンショウ</t>
    </rPh>
    <rPh sb="205" eb="206">
      <t>トウ</t>
    </rPh>
    <rPh sb="218" eb="219">
      <t>オオ</t>
    </rPh>
    <phoneticPr fontId="4"/>
  </si>
  <si>
    <t>　本市の公共下水道事業は、これまで概ね健全な経営状態にありましたが、使用料収入の減少や維持管理費の増加等により経常収支比率や経費回収率、汚水処理原価などが悪化傾向にあります。
　維持管理方法の見直しなどにより、一層の経費削減に努めるとともに令和6年度に改定を行った経営戦略及び未普及解消整備計画に基づき、計画的・効率的な整備を行っていく必要があります。</t>
    <rPh sb="40" eb="42">
      <t>ゲンショウ</t>
    </rPh>
    <rPh sb="43" eb="48">
      <t>イジカンリヒ</t>
    </rPh>
    <rPh sb="49" eb="51">
      <t>ゾウカ</t>
    </rPh>
    <rPh sb="51" eb="52">
      <t>トウ</t>
    </rPh>
    <rPh sb="55" eb="61">
      <t>ケイジョウシュウシヒリツ</t>
    </rPh>
    <rPh sb="62" eb="67">
      <t>ケイヒカイシュウリツ</t>
    </rPh>
    <rPh sb="68" eb="74">
      <t>オスイショリゲンカ</t>
    </rPh>
    <rPh sb="77" eb="79">
      <t>アッカ</t>
    </rPh>
    <rPh sb="79" eb="81">
      <t>ケイコウ</t>
    </rPh>
    <rPh sb="120" eb="122">
      <t>レイワ</t>
    </rPh>
    <rPh sb="123" eb="125">
      <t>ネンド</t>
    </rPh>
    <rPh sb="126" eb="128">
      <t>カイテイ</t>
    </rPh>
    <rPh sb="129" eb="130">
      <t>オコナ</t>
    </rPh>
    <rPh sb="136" eb="137">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</si>
</sst>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9B-4961-890B-48EE9D445C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C79B-4961-890B-48EE9D445C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66.180000000000007</c:v>
                </c:pt>
                <c:pt idx="1">
                  <c:v>66.180000000000007</c:v>
                </c:pt>
                <c:pt idx="2">
                  <c:v>76.209999999999994</c:v>
                </c:pt>
                <c:pt idx="3">
                  <c:v>57.93</c:v>
                </c:pt>
                <c:pt idx="4">
                  <c:v>62.94</c:v>
                </c:pt>
              </c:numCache>
            </c:numRef>
          </c:val>
          <c:extLst>
            <c:ext xmlns:c16="http://schemas.microsoft.com/office/drawing/2014/chart" uri="{C3380CC4-5D6E-409C-BE32-E72D297353CC}">
              <c16:uniqueId val="{00000000-ACE9-441C-B7BB-CE179E303E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ACE9-441C-B7BB-CE179E303E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93.32</c:v>
                </c:pt>
                <c:pt idx="1">
                  <c:v>93.87</c:v>
                </c:pt>
                <c:pt idx="2">
                  <c:v>95.91</c:v>
                </c:pt>
                <c:pt idx="3">
                  <c:v>96.73</c:v>
                </c:pt>
                <c:pt idx="4">
                  <c:v>97.43</c:v>
                </c:pt>
              </c:numCache>
            </c:numRef>
          </c:val>
          <c:extLst>
            <c:ext xmlns:c16="http://schemas.microsoft.com/office/drawing/2014/chart" uri="{C3380CC4-5D6E-409C-BE32-E72D297353CC}">
              <c16:uniqueId val="{00000000-CB49-41FB-93FA-B030B42382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CB49-41FB-93FA-B030B42382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103.49</c:v>
                </c:pt>
                <c:pt idx="1">
                  <c:v>109.18</c:v>
                </c:pt>
                <c:pt idx="2">
                  <c:v>112.08</c:v>
                </c:pt>
                <c:pt idx="3">
                  <c:v>109.47</c:v>
                </c:pt>
                <c:pt idx="4">
                  <c:v>103.38</c:v>
                </c:pt>
              </c:numCache>
            </c:numRef>
          </c:val>
          <c:extLst>
            <c:ext xmlns:c16="http://schemas.microsoft.com/office/drawing/2014/chart" uri="{C3380CC4-5D6E-409C-BE32-E72D297353CC}">
              <c16:uniqueId val="{00000000-1B6C-4D4E-A4B7-4AC6349DD2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1B6C-4D4E-A4B7-4AC6349DD2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12.94</c:v>
                </c:pt>
                <c:pt idx="1">
                  <c:v>15.53</c:v>
                </c:pt>
                <c:pt idx="2">
                  <c:v>18.12</c:v>
                </c:pt>
                <c:pt idx="3">
                  <c:v>19.329999999999998</c:v>
                </c:pt>
                <c:pt idx="4">
                  <c:v>20.29</c:v>
                </c:pt>
              </c:numCache>
            </c:numRef>
          </c:val>
          <c:extLst>
            <c:ext xmlns:c16="http://schemas.microsoft.com/office/drawing/2014/chart" uri="{C3380CC4-5D6E-409C-BE32-E72D297353CC}">
              <c16:uniqueId val="{00000000-142D-4AA0-9BD0-015AE69A97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142D-4AA0-9BD0-015AE69A97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59-4FD7-9C7E-C21CAC63E0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6F59-4FD7-9C7E-C21CAC63E0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1.22</c:v>
                </c:pt>
                <c:pt idx="1">
                  <c:v>0</c:v>
                </c:pt>
                <c:pt idx="2">
                  <c:v>0</c:v>
                </c:pt>
                <c:pt idx="3">
                  <c:v>0</c:v>
                </c:pt>
                <c:pt idx="4">
                  <c:v>0</c:v>
                </c:pt>
              </c:numCache>
            </c:numRef>
          </c:val>
          <c:extLst>
            <c:ext xmlns:c16="http://schemas.microsoft.com/office/drawing/2014/chart" uri="{C3380CC4-5D6E-409C-BE32-E72D297353CC}">
              <c16:uniqueId val="{00000000-95FF-42DB-A608-A84826AAE6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95FF-42DB-A608-A84826AAE6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47.28</c:v>
                </c:pt>
                <c:pt idx="1">
                  <c:v>58.12</c:v>
                </c:pt>
                <c:pt idx="2">
                  <c:v>93.97</c:v>
                </c:pt>
                <c:pt idx="3">
                  <c:v>103.38</c:v>
                </c:pt>
                <c:pt idx="4">
                  <c:v>120.82</c:v>
                </c:pt>
              </c:numCache>
            </c:numRef>
          </c:val>
          <c:extLst>
            <c:ext xmlns:c16="http://schemas.microsoft.com/office/drawing/2014/chart" uri="{C3380CC4-5D6E-409C-BE32-E72D297353CC}">
              <c16:uniqueId val="{00000000-4C6D-40AE-BA01-414AB7FBF4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4C6D-40AE-BA01-414AB7FBF4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883.96</c:v>
                </c:pt>
                <c:pt idx="1">
                  <c:v>794.67</c:v>
                </c:pt>
                <c:pt idx="2">
                  <c:v>794.12</c:v>
                </c:pt>
                <c:pt idx="3">
                  <c:v>840.7</c:v>
                </c:pt>
                <c:pt idx="4">
                  <c:v>864.04</c:v>
                </c:pt>
              </c:numCache>
            </c:numRef>
          </c:val>
          <c:extLst>
            <c:ext xmlns:c16="http://schemas.microsoft.com/office/drawing/2014/chart" uri="{C3380CC4-5D6E-409C-BE32-E72D297353CC}">
              <c16:uniqueId val="{00000000-9039-4273-9234-AB4952E38C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9039-4273-9234-AB4952E38C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101.98</c:v>
                </c:pt>
                <c:pt idx="1">
                  <c:v>113.3</c:v>
                </c:pt>
                <c:pt idx="2">
                  <c:v>116.57</c:v>
                </c:pt>
                <c:pt idx="3">
                  <c:v>112.82</c:v>
                </c:pt>
                <c:pt idx="4">
                  <c:v>104.66</c:v>
                </c:pt>
              </c:numCache>
            </c:numRef>
          </c:val>
          <c:extLst>
            <c:ext xmlns:c16="http://schemas.microsoft.com/office/drawing/2014/chart" uri="{C3380CC4-5D6E-409C-BE32-E72D297353CC}">
              <c16:uniqueId val="{00000000-570B-474F-A5D3-A1A8DDFE42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570B-474F-A5D3-A1A8DDFE42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192.83</c:v>
                </c:pt>
                <c:pt idx="1">
                  <c:v>175.32</c:v>
                </c:pt>
                <c:pt idx="2">
                  <c:v>172.07</c:v>
                </c:pt>
                <c:pt idx="3">
                  <c:v>178.15</c:v>
                </c:pt>
                <c:pt idx="4">
                  <c:v>191.03</c:v>
                </c:pt>
              </c:numCache>
            </c:numRef>
          </c:val>
          <c:extLst>
            <c:ext xmlns:c16="http://schemas.microsoft.com/office/drawing/2014/chart" uri="{C3380CC4-5D6E-409C-BE32-E72D297353CC}">
              <c16:uniqueId val="{00000000-9505-4E54-9DF6-8D29BF20B0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9505-4E54-9DF6-8D29BF20B0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27" zoomScale="6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広島県　東広島市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71" t="str">
        <f>データ!$M$6</f>
        <v>非設置</v>
      </c>
      <c r="AE8" s="71"/>
      <c r="AF8" s="71"/>
      <c r="AG8" s="71"/>
      <c r="AH8" s="71"/>
      <c r="AI8" s="71"/>
      <c r="AJ8" s="71"/>
      <c r="AK8" s="3"/>
      <c r="AL8" s="44">
        <f>データ!S6</f>
        <v>190516</v>
      </c>
      <c r="AM8" s="44"/>
      <c r="AN8" s="44"/>
      <c r="AO8" s="44"/>
      <c r="AP8" s="44"/>
      <c r="AQ8" s="44"/>
      <c r="AR8" s="44"/>
      <c r="AS8" s="44"/>
      <c r="AT8" s="45">
        <f>データ!T6</f>
        <v>635.15</v>
      </c>
      <c r="AU8" s="45"/>
      <c r="AV8" s="45"/>
      <c r="AW8" s="45"/>
      <c r="AX8" s="45"/>
      <c r="AY8" s="45"/>
      <c r="AZ8" s="45"/>
      <c r="BA8" s="45"/>
      <c r="BB8" s="45">
        <f>データ!U6</f>
        <v>299.95</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58.6</v>
      </c>
      <c r="J10" s="45"/>
      <c r="K10" s="45"/>
      <c r="L10" s="45"/>
      <c r="M10" s="45"/>
      <c r="N10" s="45"/>
      <c r="O10" s="45"/>
      <c r="P10" s="45">
        <f>データ!P6</f>
        <v>46.33</v>
      </c>
      <c r="Q10" s="45"/>
      <c r="R10" s="45"/>
      <c r="S10" s="45"/>
      <c r="T10" s="45"/>
      <c r="U10" s="45"/>
      <c r="V10" s="45"/>
      <c r="W10" s="45">
        <f>データ!Q6</f>
        <v>92.29</v>
      </c>
      <c r="X10" s="45"/>
      <c r="Y10" s="45"/>
      <c r="Z10" s="45"/>
      <c r="AA10" s="45"/>
      <c r="AB10" s="45"/>
      <c r="AC10" s="45"/>
      <c r="AD10" s="44">
        <f>データ!R6</f>
        <v>2820</v>
      </c>
      <c r="AE10" s="44"/>
      <c r="AF10" s="44"/>
      <c r="AG10" s="44"/>
      <c r="AH10" s="44"/>
      <c r="AI10" s="44"/>
      <c r="AJ10" s="44"/>
      <c r="AK10" s="2"/>
      <c r="AL10" s="44">
        <f>データ!V6</f>
        <v>87812</v>
      </c>
      <c r="AM10" s="44"/>
      <c r="AN10" s="44"/>
      <c r="AO10" s="44"/>
      <c r="AP10" s="44"/>
      <c r="AQ10" s="44"/>
      <c r="AR10" s="44"/>
      <c r="AS10" s="44"/>
      <c r="AT10" s="45">
        <f>データ!W6</f>
        <v>21.5</v>
      </c>
      <c r="AU10" s="45"/>
      <c r="AV10" s="45"/>
      <c r="AW10" s="45"/>
      <c r="AX10" s="45"/>
      <c r="AY10" s="45"/>
      <c r="AZ10" s="45"/>
      <c r="BA10" s="45"/>
      <c r="BB10" s="45">
        <f>データ!X6</f>
        <v>4084.28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ai+w7+70vhdWZGe1T5Xy0KFNK83ue+Wf9UFCnU/6mJKv+XbIQj9iAM30xcBjZCuyGKQdPJxJJ+D5AUtcelhNw==" saltValue="NLqlcfuiJHCYLGz1R4lj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342122</v>
      </c>
      <c r="D6" s="19">
        <f t="shared" si="3"/>
        <v>46</v>
      </c>
      <c r="E6" s="19">
        <f t="shared" si="3"/>
        <v>17</v>
      </c>
      <c r="F6" s="19">
        <f t="shared" si="3"/>
        <v>1</v>
      </c>
      <c r="G6" s="19">
        <f t="shared" si="3"/>
        <v>0</v>
      </c>
      <c r="H6" s="19" t="str">
        <f t="shared" si="3"/>
        <v>広島県　東広島市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58.6</v>
      </c>
      <c r="P6" s="20">
        <f t="shared" si="3"/>
        <v>46.33</v>
      </c>
      <c r="Q6" s="20">
        <f t="shared" si="3"/>
        <v>92.29</v>
      </c>
      <c r="R6" s="20">
        <f t="shared" si="3"/>
        <v>2820</v>
      </c>
      <c r="S6" s="20">
        <f t="shared" si="3"/>
        <v>190516</v>
      </c>
      <c r="T6" s="20">
        <f t="shared" si="3"/>
        <v>635.15</v>
      </c>
      <c r="U6" s="20">
        <f t="shared" si="3"/>
        <v>299.95</v>
      </c>
      <c r="V6" s="20">
        <f t="shared" si="3"/>
        <v>87812</v>
      </c>
      <c r="W6" s="20">
        <f t="shared" si="3"/>
        <v>21.5</v>
      </c>
      <c r="X6" s="20">
        <f t="shared" si="3"/>
        <v>4084.28</v>
      </c>
      <c r="Y6" s="21">
        <f>IF(Y7="",NA(),Y7)</f>
        <v>103.49</v>
      </c>
      <c r="Z6" s="21">
        <f t="shared" ref="Z6:AH6" si="4">IF(Z7="",NA(),Z7)</f>
        <v>109.18</v>
      </c>
      <c r="AA6" s="21">
        <f t="shared" si="4"/>
        <v>112.08</v>
      </c>
      <c r="AB6" s="21">
        <f t="shared" si="4"/>
        <v>109.47</v>
      </c>
      <c r="AC6" s="21">
        <f t="shared" si="4"/>
        <v>103.38</v>
      </c>
      <c r="AD6" s="21">
        <f t="shared" si="4"/>
        <v>106.99</v>
      </c>
      <c r="AE6" s="21">
        <f t="shared" si="4"/>
        <v>107.85</v>
      </c>
      <c r="AF6" s="21">
        <f t="shared" si="4"/>
        <v>108.04</v>
      </c>
      <c r="AG6" s="21">
        <f t="shared" si="4"/>
        <v>107.49</v>
      </c>
      <c r="AH6" s="21">
        <f t="shared" si="4"/>
        <v>107.64</v>
      </c>
      <c r="AI6" s="20" t="str">
        <f>IF(AI7="","",IF(AI7="-","【-】","【"&amp;SUBSTITUTE(TEXT(AI7,"#,##0.00"),"-","△")&amp;"】"))</f>
        <v>【105.91】</v>
      </c>
      <c r="AJ6" s="21">
        <f>IF(AJ7="",NA(),AJ7)</f>
        <v>1.22</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47.28</v>
      </c>
      <c r="AV6" s="21">
        <f t="shared" ref="AV6:BD6" si="6">IF(AV7="",NA(),AV7)</f>
        <v>58.12</v>
      </c>
      <c r="AW6" s="21">
        <f t="shared" si="6"/>
        <v>93.97</v>
      </c>
      <c r="AX6" s="21">
        <f t="shared" si="6"/>
        <v>103.38</v>
      </c>
      <c r="AY6" s="21">
        <f t="shared" si="6"/>
        <v>120.82</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883.96</v>
      </c>
      <c r="BG6" s="21">
        <f t="shared" ref="BG6:BO6" si="7">IF(BG7="",NA(),BG7)</f>
        <v>794.67</v>
      </c>
      <c r="BH6" s="21">
        <f t="shared" si="7"/>
        <v>794.12</v>
      </c>
      <c r="BI6" s="21">
        <f t="shared" si="7"/>
        <v>840.7</v>
      </c>
      <c r="BJ6" s="21">
        <f t="shared" si="7"/>
        <v>864.04</v>
      </c>
      <c r="BK6" s="21">
        <f t="shared" si="7"/>
        <v>847.44</v>
      </c>
      <c r="BL6" s="21">
        <f t="shared" si="7"/>
        <v>857.88</v>
      </c>
      <c r="BM6" s="21">
        <f t="shared" si="7"/>
        <v>825.1</v>
      </c>
      <c r="BN6" s="21">
        <f t="shared" si="7"/>
        <v>789.87</v>
      </c>
      <c r="BO6" s="21">
        <f t="shared" si="7"/>
        <v>749.43</v>
      </c>
      <c r="BP6" s="20" t="str">
        <f>IF(BP7="","",IF(BP7="-","【-】","【"&amp;SUBSTITUTE(TEXT(BP7,"#,##0.00"),"-","△")&amp;"】"))</f>
        <v>【630.82】</v>
      </c>
      <c r="BQ6" s="21">
        <f>IF(BQ7="",NA(),BQ7)</f>
        <v>101.98</v>
      </c>
      <c r="BR6" s="21">
        <f t="shared" ref="BR6:BZ6" si="8">IF(BR7="",NA(),BR7)</f>
        <v>113.3</v>
      </c>
      <c r="BS6" s="21">
        <f t="shared" si="8"/>
        <v>116.57</v>
      </c>
      <c r="BT6" s="21">
        <f t="shared" si="8"/>
        <v>112.82</v>
      </c>
      <c r="BU6" s="21">
        <f t="shared" si="8"/>
        <v>104.66</v>
      </c>
      <c r="BV6" s="21">
        <f t="shared" si="8"/>
        <v>94.69</v>
      </c>
      <c r="BW6" s="21">
        <f t="shared" si="8"/>
        <v>94.97</v>
      </c>
      <c r="BX6" s="21">
        <f t="shared" si="8"/>
        <v>97.07</v>
      </c>
      <c r="BY6" s="21">
        <f t="shared" si="8"/>
        <v>98.06</v>
      </c>
      <c r="BZ6" s="21">
        <f t="shared" si="8"/>
        <v>98.46</v>
      </c>
      <c r="CA6" s="20" t="str">
        <f>IF(CA7="","",IF(CA7="-","【-】","【"&amp;SUBSTITUTE(TEXT(CA7,"#,##0.00"),"-","△")&amp;"】"))</f>
        <v>【97.81】</v>
      </c>
      <c r="CB6" s="21">
        <f>IF(CB7="",NA(),CB7)</f>
        <v>192.83</v>
      </c>
      <c r="CC6" s="21">
        <f t="shared" ref="CC6:CK6" si="9">IF(CC7="",NA(),CC7)</f>
        <v>175.32</v>
      </c>
      <c r="CD6" s="21">
        <f t="shared" si="9"/>
        <v>172.07</v>
      </c>
      <c r="CE6" s="21">
        <f t="shared" si="9"/>
        <v>178.15</v>
      </c>
      <c r="CF6" s="21">
        <f t="shared" si="9"/>
        <v>191.03</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66.180000000000007</v>
      </c>
      <c r="CN6" s="21">
        <f t="shared" ref="CN6:CV6" si="10">IF(CN7="",NA(),CN7)</f>
        <v>66.180000000000007</v>
      </c>
      <c r="CO6" s="21">
        <f t="shared" si="10"/>
        <v>76.209999999999994</v>
      </c>
      <c r="CP6" s="21">
        <f t="shared" si="10"/>
        <v>57.93</v>
      </c>
      <c r="CQ6" s="21">
        <f t="shared" si="10"/>
        <v>62.94</v>
      </c>
      <c r="CR6" s="21">
        <f t="shared" si="10"/>
        <v>68.31</v>
      </c>
      <c r="CS6" s="21">
        <f t="shared" si="10"/>
        <v>65.28</v>
      </c>
      <c r="CT6" s="21">
        <f t="shared" si="10"/>
        <v>64.92</v>
      </c>
      <c r="CU6" s="21">
        <f t="shared" si="10"/>
        <v>64.14</v>
      </c>
      <c r="CV6" s="21">
        <f t="shared" si="10"/>
        <v>63.71</v>
      </c>
      <c r="CW6" s="20" t="str">
        <f>IF(CW7="","",IF(CW7="-","【-】","【"&amp;SUBSTITUTE(TEXT(CW7,"#,##0.00"),"-","△")&amp;"】"))</f>
        <v>【58.94】</v>
      </c>
      <c r="CX6" s="21">
        <f>IF(CX7="",NA(),CX7)</f>
        <v>93.32</v>
      </c>
      <c r="CY6" s="21">
        <f t="shared" ref="CY6:DG6" si="11">IF(CY7="",NA(),CY7)</f>
        <v>93.87</v>
      </c>
      <c r="CZ6" s="21">
        <f t="shared" si="11"/>
        <v>95.91</v>
      </c>
      <c r="DA6" s="21">
        <f t="shared" si="11"/>
        <v>96.73</v>
      </c>
      <c r="DB6" s="21">
        <f t="shared" si="11"/>
        <v>97.43</v>
      </c>
      <c r="DC6" s="21">
        <f t="shared" si="11"/>
        <v>92.62</v>
      </c>
      <c r="DD6" s="21">
        <f t="shared" si="11"/>
        <v>92.72</v>
      </c>
      <c r="DE6" s="21">
        <f t="shared" si="11"/>
        <v>92.88</v>
      </c>
      <c r="DF6" s="21">
        <f t="shared" si="11"/>
        <v>92.9</v>
      </c>
      <c r="DG6" s="21">
        <f t="shared" si="11"/>
        <v>92.89</v>
      </c>
      <c r="DH6" s="20" t="str">
        <f>IF(DH7="","",IF(DH7="-","【-】","【"&amp;SUBSTITUTE(TEXT(DH7,"#,##0.00"),"-","△")&amp;"】"))</f>
        <v>【95.91】</v>
      </c>
      <c r="DI6" s="21">
        <f>IF(DI7="",NA(),DI7)</f>
        <v>12.94</v>
      </c>
      <c r="DJ6" s="21">
        <f t="shared" ref="DJ6:DR6" si="12">IF(DJ7="",NA(),DJ7)</f>
        <v>15.53</v>
      </c>
      <c r="DK6" s="21">
        <f t="shared" si="12"/>
        <v>18.12</v>
      </c>
      <c r="DL6" s="21">
        <f t="shared" si="12"/>
        <v>19.329999999999998</v>
      </c>
      <c r="DM6" s="21">
        <f t="shared" si="12"/>
        <v>20.29</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342122</v>
      </c>
      <c r="D7" s="23">
        <v>46</v>
      </c>
      <c r="E7" s="23">
        <v>17</v>
      </c>
      <c r="F7" s="23">
        <v>1</v>
      </c>
      <c r="G7" s="23">
        <v>0</v>
      </c>
      <c r="H7" s="23" t="s">
        <v>96</v>
      </c>
      <c r="I7" s="23" t="s">
        <v>97</v>
      </c>
      <c r="J7" s="23" t="s">
        <v>98</v>
      </c>
      <c r="K7" s="23" t="s">
        <v>99</v>
      </c>
      <c r="L7" s="23" t="s">
        <v>100</v>
      </c>
      <c r="M7" s="23" t="s">
        <v>101</v>
      </c>
      <c r="N7" s="24" t="s">
        <v>102</v>
      </c>
      <c r="O7" s="24">
        <v>58.6</v>
      </c>
      <c r="P7" s="24">
        <v>46.33</v>
      </c>
      <c r="Q7" s="24">
        <v>92.29</v>
      </c>
      <c r="R7" s="24">
        <v>2820</v>
      </c>
      <c r="S7" s="24">
        <v>190516</v>
      </c>
      <c r="T7" s="24">
        <v>635.15</v>
      </c>
      <c r="U7" s="24">
        <v>299.95</v>
      </c>
      <c r="V7" s="24">
        <v>87812</v>
      </c>
      <c r="W7" s="24">
        <v>21.5</v>
      </c>
      <c r="X7" s="24">
        <v>4084.28</v>
      </c>
      <c r="Y7" s="24">
        <v>103.49</v>
      </c>
      <c r="Z7" s="24">
        <v>109.18</v>
      </c>
      <c r="AA7" s="24">
        <v>112.08</v>
      </c>
      <c r="AB7" s="24">
        <v>109.47</v>
      </c>
      <c r="AC7" s="24">
        <v>103.38</v>
      </c>
      <c r="AD7" s="24">
        <v>106.99</v>
      </c>
      <c r="AE7" s="24">
        <v>107.85</v>
      </c>
      <c r="AF7" s="24">
        <v>108.04</v>
      </c>
      <c r="AG7" s="24">
        <v>107.49</v>
      </c>
      <c r="AH7" s="24">
        <v>107.64</v>
      </c>
      <c r="AI7" s="24">
        <v>105.91</v>
      </c>
      <c r="AJ7" s="24">
        <v>1.22</v>
      </c>
      <c r="AK7" s="24">
        <v>0</v>
      </c>
      <c r="AL7" s="24">
        <v>0</v>
      </c>
      <c r="AM7" s="24">
        <v>0</v>
      </c>
      <c r="AN7" s="24">
        <v>0</v>
      </c>
      <c r="AO7" s="24">
        <v>7.42</v>
      </c>
      <c r="AP7" s="24">
        <v>4.72</v>
      </c>
      <c r="AQ7" s="24">
        <v>4.49</v>
      </c>
      <c r="AR7" s="24">
        <v>5.41</v>
      </c>
      <c r="AS7" s="24">
        <v>5.61</v>
      </c>
      <c r="AT7" s="24">
        <v>3.03</v>
      </c>
      <c r="AU7" s="24">
        <v>47.28</v>
      </c>
      <c r="AV7" s="24">
        <v>58.12</v>
      </c>
      <c r="AW7" s="24">
        <v>93.97</v>
      </c>
      <c r="AX7" s="24">
        <v>103.38</v>
      </c>
      <c r="AY7" s="24">
        <v>120.82</v>
      </c>
      <c r="AZ7" s="24">
        <v>68.180000000000007</v>
      </c>
      <c r="BA7" s="24">
        <v>67.930000000000007</v>
      </c>
      <c r="BB7" s="24">
        <v>68.53</v>
      </c>
      <c r="BC7" s="24">
        <v>69.180000000000007</v>
      </c>
      <c r="BD7" s="24">
        <v>76.319999999999993</v>
      </c>
      <c r="BE7" s="24">
        <v>78.430000000000007</v>
      </c>
      <c r="BF7" s="24">
        <v>883.96</v>
      </c>
      <c r="BG7" s="24">
        <v>794.67</v>
      </c>
      <c r="BH7" s="24">
        <v>794.12</v>
      </c>
      <c r="BI7" s="24">
        <v>840.7</v>
      </c>
      <c r="BJ7" s="24">
        <v>864.04</v>
      </c>
      <c r="BK7" s="24">
        <v>847.44</v>
      </c>
      <c r="BL7" s="24">
        <v>857.88</v>
      </c>
      <c r="BM7" s="24">
        <v>825.1</v>
      </c>
      <c r="BN7" s="24">
        <v>789.87</v>
      </c>
      <c r="BO7" s="24">
        <v>749.43</v>
      </c>
      <c r="BP7" s="24">
        <v>630.82000000000005</v>
      </c>
      <c r="BQ7" s="24">
        <v>101.98</v>
      </c>
      <c r="BR7" s="24">
        <v>113.3</v>
      </c>
      <c r="BS7" s="24">
        <v>116.57</v>
      </c>
      <c r="BT7" s="24">
        <v>112.82</v>
      </c>
      <c r="BU7" s="24">
        <v>104.66</v>
      </c>
      <c r="BV7" s="24">
        <v>94.69</v>
      </c>
      <c r="BW7" s="24">
        <v>94.97</v>
      </c>
      <c r="BX7" s="24">
        <v>97.07</v>
      </c>
      <c r="BY7" s="24">
        <v>98.06</v>
      </c>
      <c r="BZ7" s="24">
        <v>98.46</v>
      </c>
      <c r="CA7" s="24">
        <v>97.81</v>
      </c>
      <c r="CB7" s="24">
        <v>192.83</v>
      </c>
      <c r="CC7" s="24">
        <v>175.32</v>
      </c>
      <c r="CD7" s="24">
        <v>172.07</v>
      </c>
      <c r="CE7" s="24">
        <v>178.15</v>
      </c>
      <c r="CF7" s="24">
        <v>191.03</v>
      </c>
      <c r="CG7" s="24">
        <v>159.78</v>
      </c>
      <c r="CH7" s="24">
        <v>159.49</v>
      </c>
      <c r="CI7" s="24">
        <v>157.81</v>
      </c>
      <c r="CJ7" s="24">
        <v>157.37</v>
      </c>
      <c r="CK7" s="24">
        <v>157.44999999999999</v>
      </c>
      <c r="CL7" s="24">
        <v>138.75</v>
      </c>
      <c r="CM7" s="24">
        <v>66.180000000000007</v>
      </c>
      <c r="CN7" s="24">
        <v>66.180000000000007</v>
      </c>
      <c r="CO7" s="24">
        <v>76.209999999999994</v>
      </c>
      <c r="CP7" s="24">
        <v>57.93</v>
      </c>
      <c r="CQ7" s="24">
        <v>62.94</v>
      </c>
      <c r="CR7" s="24">
        <v>68.31</v>
      </c>
      <c r="CS7" s="24">
        <v>65.28</v>
      </c>
      <c r="CT7" s="24">
        <v>64.92</v>
      </c>
      <c r="CU7" s="24">
        <v>64.14</v>
      </c>
      <c r="CV7" s="24">
        <v>63.71</v>
      </c>
      <c r="CW7" s="24">
        <v>58.94</v>
      </c>
      <c r="CX7" s="24">
        <v>93.32</v>
      </c>
      <c r="CY7" s="24">
        <v>93.87</v>
      </c>
      <c r="CZ7" s="24">
        <v>95.91</v>
      </c>
      <c r="DA7" s="24">
        <v>96.73</v>
      </c>
      <c r="DB7" s="24">
        <v>97.43</v>
      </c>
      <c r="DC7" s="24">
        <v>92.62</v>
      </c>
      <c r="DD7" s="24">
        <v>92.72</v>
      </c>
      <c r="DE7" s="24">
        <v>92.88</v>
      </c>
      <c r="DF7" s="24">
        <v>92.9</v>
      </c>
      <c r="DG7" s="24">
        <v>92.89</v>
      </c>
      <c r="DH7" s="24">
        <v>95.91</v>
      </c>
      <c r="DI7" s="24">
        <v>12.94</v>
      </c>
      <c r="DJ7" s="24">
        <v>15.53</v>
      </c>
      <c r="DK7" s="24">
        <v>18.12</v>
      </c>
      <c r="DL7" s="24">
        <v>19.329999999999998</v>
      </c>
      <c r="DM7" s="24">
        <v>20.29</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434749-f083-465f-bba3-ce4b3f6206a2">
      <Terms xmlns="http://schemas.microsoft.com/office/infopath/2007/PartnerControls"/>
    </lcf76f155ced4ddcb4097134ff3c332f>
    <TaxCatchAll xmlns="0eca3021-3c8f-4db7-892b-9decdb953d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C34567D0FD0FD4D99C4ACC17891977C" ma:contentTypeVersion="14" ma:contentTypeDescription="新しいドキュメントを作成します。" ma:contentTypeScope="" ma:versionID="1fbee79d97719e623ac1f61e2c89e7d9">
  <xsd:schema xmlns:xsd="http://www.w3.org/2001/XMLSchema" xmlns:xs="http://www.w3.org/2001/XMLSchema" xmlns:p="http://schemas.microsoft.com/office/2006/metadata/properties" xmlns:ns2="bb434749-f083-465f-bba3-ce4b3f6206a2" xmlns:ns3="0eca3021-3c8f-4db7-892b-9decdb953da5" targetNamespace="http://schemas.microsoft.com/office/2006/metadata/properties" ma:root="true" ma:fieldsID="98255999de983791b3683fe81b9bcff7" ns2:_="" ns3:_="">
    <xsd:import namespace="bb434749-f083-465f-bba3-ce4b3f6206a2"/>
    <xsd:import namespace="0eca3021-3c8f-4db7-892b-9decdb953da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34749-f083-465f-bba3-ce4b3f620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acd7e1b-c3f1-467c-bb11-db7fab9f83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a3021-3c8f-4db7-892b-9decdb953da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92f36c0-8bc4-4577-837c-336ee0cdd503}" ma:internalName="TaxCatchAll" ma:showField="CatchAllData" ma:web="0eca3021-3c8f-4db7-892b-9decdb953da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411C0A-6C00-48A8-A5FE-2C0866F4FBE4}">
  <ds:schemaRefs>
    <ds:schemaRef ds:uri="http://schemas.microsoft.com/office/2006/metadata/properties"/>
    <ds:schemaRef ds:uri="http://schemas.microsoft.com/office/infopath/2007/PartnerControls"/>
    <ds:schemaRef ds:uri="bb434749-f083-465f-bba3-ce4b3f6206a2"/>
    <ds:schemaRef ds:uri="0eca3021-3c8f-4db7-892b-9decdb953da5"/>
  </ds:schemaRefs>
</ds:datastoreItem>
</file>

<file path=customXml/itemProps2.xml><?xml version="1.0" encoding="utf-8"?>
<ds:datastoreItem xmlns:ds="http://schemas.openxmlformats.org/officeDocument/2006/customXml" ds:itemID="{451A7D3A-08A4-4E92-95FC-0B1DB646D8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434749-f083-465f-bba3-ce4b3f6206a2"/>
    <ds:schemaRef ds:uri="0eca3021-3c8f-4db7-892b-9decdb953d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88516-0FE0-4807-B1F9-7BAEFE2F4A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平林 千佳子</cp:lastModifiedBy>
  <cp:lastPrinted>2025-01-30T06:01:00Z</cp:lastPrinted>
  <dcterms:created xsi:type="dcterms:W3CDTF">2025-01-24T07:05:45Z</dcterms:created>
  <dcterms:modified xsi:type="dcterms:W3CDTF">2025-02-19T07:43:23Z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0x0101009C34567D0FD0FD4D99C4ACC17891977C</vt:lpwstr>
  </property>
</Properties>
</file>