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1財政課\共用\11　他機関からの通知・照会　　　（保存年限／H39.5）\02　県からの通知・照会\[公営企業関係]\済（庁内013013時〆）（2月3日〆）【広島県市町行財政課】公営企業に係る経営比較分析表（令和５年度決算）の分析等について\50_R7.2.19県からの確認事項\"/>
    </mc:Choice>
  </mc:AlternateContent>
  <workbookProtection workbookAlgorithmName="SHA-512" workbookHashValue="CulTE1hFpb9QXp8QwdGw8iKKuPFzM9FTFjXiNGK3R62wjHicPFwAGkIqsVDbGR8x224uJ7wGXdHxME5X/4BIdQ==" workbookSaltValue="A5NCyMyYkMUHWUdZOPttXg==" workbookSpinCount="100000" lockStructure="1"/>
  <bookViews>
    <workbookView xWindow="0" yWindow="0" windowWidth="28800" windowHeight="111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<sst xmlns="http://schemas.openxmlformats.org/spreadsheetml/2006/main" count="231" uniqueCount="115">
  <si>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</si>
  <si>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</si>
  <si>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</si>
  <si>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</si>
  <si>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</si>
  <si>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</si>
  <si>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</si>
  <si>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</si>
  <si>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</si>
  <si>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</si>
  <si>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</si>
  <si>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</si>
  <si>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</si>
  <si>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</si>
  <si>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</si>
  <si>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</si>
  <si>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</si>
  <si>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</si>
  <si>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</si>
  <si>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</si>
  <si>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</si>
  <si>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</si>
  <si>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</si>
  <si>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</si>
  <si>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</si>
  <si>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</si>
  <si>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</si>
  <si>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</si>
  <si>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</si>
  <si>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</si>
  <si>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</si>
  <si>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</si>
  <si>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</si>
  <si>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</si>
  <si>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</si>
  <si>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</si>
  <si>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</si>
  <si>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</si>
  <si>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</si>
  <si>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</si>
  <si>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</si>
  <si>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</si>
  <si>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</si>
  <si>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</si>
  <si>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</si>
  <si>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</si>
  <si>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</si>
  <si>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</si>
  <si>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</si>
  <si>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</si>
  <si>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</si>
  <si>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</si>
  <si>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</si>
  <si>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</si>
  <si>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</si>
  <si>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</si>
  <si>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</si>
  <si>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</si>
  <si>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</si>
  <si>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</si>
  <si>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</si>
  <si>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</si>
  <si>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</si>
  <si>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</si>
  <si>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</si>
  <si>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</si>
  <si>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</si>
  <si>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</si>
  <si>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</si>
  <si>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</si>
  <si>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</si>
  <si>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</si>
  <si>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</si>
  <si>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</si>
  <si>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</si>
  <si>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</si>
  <si>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</si>
  <si>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</si>
  <si>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</si>
  <si>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</si>
  <si>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</si>
  <si>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</si>
  <si>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</si>
  <si>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</si>
  <si>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</si>
  <si>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</si>
  <si>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</si>
  <si>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</si>
  <si>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</si>
  <si>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</si>
  <si>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</si>
  <si>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</si>
  <si>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</si>
  <si>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</si>
  <si>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</si>
  <si>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</si>
  <si>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</si>
  <si>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</si>
  <si>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</si>
  <si>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</si>
  <si>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</si>
  <si>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</si>
  <si>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</si>
  <si>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</si>
  <si>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</si>
  <si>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</si>
  <si>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</si>
  <si>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</si>
  <si>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</si>
  <si>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</si>
  <si>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</si>
  <si>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</si>
  <si>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
　類似団体平均値を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phoneticPr fontId="4"/>
  </si>
  <si>
    <t>　本市の特定環境保全公共下水道事業は、経費回収率、汚水処理原価が類似団体平均値と比較して著しく悪い状況にあります。
　今後も引き続き、維持管理費の削減と料金水準の見直しなどによる経営改善が必要です。
　また、今後の施設更新にあたっては、施設の適正規模などについて見直しを行っていく必要があります。</t>
    <phoneticPr fontId="4"/>
  </si>
  <si>
    <t>○経常収支比率
　ほぼ100％となっていますが、一般会計からの繰入金が多く、料金水準の見直しなど、経営改善に努める必要があります。
○累積欠損金比率
　地方公営企業法適用初年度に生じた多額の欠損金と慢性的な赤字により、類似団体平均を大きく上回っています。料金水準の見直しなど、抜本的な経営改善が必要です。
○流動比率
　100％を超え、類似団体平均値を大きく上回っています。
○企業債残高対事業規模比率
　減少傾向にありますが、類似団体平均値を大きく上回っており、将来負担が大きくなっています。
○経費回収率
　処理区域内人口密度が低いことに加え、維持管理費の増加により類似団体平均値を大きく下回っています。
○汚水処理原価
　維持管理費の増加等により類似団体平均値を大きく上回っており、引き続き改善に努める必要があります。
○施設利用率
　類似団体平均値を上回っていますが、高い水準とはいえず、処理区域内人口が減少傾向にあることから、低下が懸念されます。
○水洗化率
　類似団体平均値を上回っているものの、引き続き普及啓発活動等による向上を図る必要があります。</t>
    <rPh sb="33" eb="34">
      <t>キン</t>
    </rPh>
    <rPh sb="203" eb="207">
      <t>ゲンショウケイコウ</t>
    </rPh>
    <rPh sb="271" eb="272">
      <t>クワ</t>
    </rPh>
    <rPh sb="314" eb="319">
      <t>イジカンリヒ</t>
    </rPh>
    <rPh sb="320" eb="322">
      <t>ゾウカ</t>
    </rPh>
    <rPh sb="322" eb="323">
      <t>トウ</t>
    </rPh>
    <rPh sb="444" eb="445">
      <t>ウエ</t>
    </rPh>
    <rPh sb="454" eb="455">
      <t>ヒ</t>
    </rPh>
    <rPh sb="456" eb="45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</si>
</sst>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89-4FBE-B301-67632AE797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C89-4FBE-B301-67632AE797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49.49</c:v>
                </c:pt>
                <c:pt idx="1">
                  <c:v>49.49</c:v>
                </c:pt>
                <c:pt idx="2">
                  <c:v>46.67</c:v>
                </c:pt>
                <c:pt idx="3">
                  <c:v>47.37</c:v>
                </c:pt>
                <c:pt idx="4">
                  <c:v>46.06</c:v>
                </c:pt>
              </c:numCache>
            </c:numRef>
          </c:val>
          <c:extLst>
            <c:ext xmlns:c16="http://schemas.microsoft.com/office/drawing/2014/chart" uri="{C3380CC4-5D6E-409C-BE32-E72D297353CC}">
              <c16:uniqueId val="{00000000-60A3-46E5-846C-8EF90B4384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0A3-46E5-846C-8EF90B4384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80.06</c:v>
                </c:pt>
                <c:pt idx="1">
                  <c:v>82.25</c:v>
                </c:pt>
                <c:pt idx="2">
                  <c:v>81.97</c:v>
                </c:pt>
                <c:pt idx="3">
                  <c:v>81.5</c:v>
                </c:pt>
                <c:pt idx="4">
                  <c:v>87.09</c:v>
                </c:pt>
              </c:numCache>
            </c:numRef>
          </c:val>
          <c:extLst>
            <c:ext xmlns:c16="http://schemas.microsoft.com/office/drawing/2014/chart" uri="{C3380CC4-5D6E-409C-BE32-E72D297353CC}">
              <c16:uniqueId val="{00000000-A0DF-4187-8C5F-A6524E4F0D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0DF-4187-8C5F-A6524E4F0D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98.24</c:v>
                </c:pt>
                <c:pt idx="1">
                  <c:v>93.26</c:v>
                </c:pt>
                <c:pt idx="2">
                  <c:v>99.67</c:v>
                </c:pt>
                <c:pt idx="3">
                  <c:v>96.68</c:v>
                </c:pt>
                <c:pt idx="4">
                  <c:v>98.31</c:v>
                </c:pt>
              </c:numCache>
            </c:numRef>
          </c:val>
          <c:extLst>
            <c:ext xmlns:c16="http://schemas.microsoft.com/office/drawing/2014/chart" uri="{C3380CC4-5D6E-409C-BE32-E72D297353CC}">
              <c16:uniqueId val="{00000000-8A43-4798-9A78-8B4C293DE1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A43-4798-9A78-8B4C293DE1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13.73</c:v>
                </c:pt>
                <c:pt idx="1">
                  <c:v>16.579999999999998</c:v>
                </c:pt>
                <c:pt idx="2">
                  <c:v>19.760000000000002</c:v>
                </c:pt>
                <c:pt idx="3">
                  <c:v>22.85</c:v>
                </c:pt>
                <c:pt idx="4">
                  <c:v>25.28</c:v>
                </c:pt>
              </c:numCache>
            </c:numRef>
          </c:val>
          <c:extLst>
            <c:ext xmlns:c16="http://schemas.microsoft.com/office/drawing/2014/chart" uri="{C3380CC4-5D6E-409C-BE32-E72D297353CC}">
              <c16:uniqueId val="{00000000-B7A8-4E53-A51E-AB1C869612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B7A8-4E53-A51E-AB1C869612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E-4F6C-B62C-DA5E8CBFE7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AF8E-4F6C-B62C-DA5E8CBFE7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252.59</c:v>
                </c:pt>
                <c:pt idx="1">
                  <c:v>270.56</c:v>
                </c:pt>
                <c:pt idx="2">
                  <c:v>288.98</c:v>
                </c:pt>
                <c:pt idx="3">
                  <c:v>300.2</c:v>
                </c:pt>
                <c:pt idx="4">
                  <c:v>312.02</c:v>
                </c:pt>
              </c:numCache>
            </c:numRef>
          </c:val>
          <c:extLst>
            <c:ext xmlns:c16="http://schemas.microsoft.com/office/drawing/2014/chart" uri="{C3380CC4-5D6E-409C-BE32-E72D297353CC}">
              <c16:uniqueId val="{00000000-C868-4126-B45A-4D8B234697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C868-4126-B45A-4D8B234697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119.46</c:v>
                </c:pt>
                <c:pt idx="1">
                  <c:v>147.31</c:v>
                </c:pt>
                <c:pt idx="2">
                  <c:v>170.58</c:v>
                </c:pt>
                <c:pt idx="3">
                  <c:v>176.32</c:v>
                </c:pt>
                <c:pt idx="4">
                  <c:v>164.15</c:v>
                </c:pt>
              </c:numCache>
            </c:numRef>
          </c:val>
          <c:extLst>
            <c:ext xmlns:c16="http://schemas.microsoft.com/office/drawing/2014/chart" uri="{C3380CC4-5D6E-409C-BE32-E72D297353CC}">
              <c16:uniqueId val="{00000000-5BD0-49C0-A291-5838D3C324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BD0-49C0-A291-5838D3C324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2358.54</c:v>
                </c:pt>
                <c:pt idx="1">
                  <c:v>2348.94</c:v>
                </c:pt>
                <c:pt idx="2">
                  <c:v>2265.0100000000002</c:v>
                </c:pt>
                <c:pt idx="3">
                  <c:v>2118.83</c:v>
                </c:pt>
                <c:pt idx="4">
                  <c:v>1980.9</c:v>
                </c:pt>
              </c:numCache>
            </c:numRef>
          </c:val>
          <c:extLst>
            <c:ext xmlns:c16="http://schemas.microsoft.com/office/drawing/2014/chart" uri="{C3380CC4-5D6E-409C-BE32-E72D297353CC}">
              <c16:uniqueId val="{00000000-086E-4A60-A08B-D91D1DB351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86E-4A60-A08B-D91D1DB351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35.96</c:v>
                </c:pt>
                <c:pt idx="1">
                  <c:v>41.23</c:v>
                </c:pt>
                <c:pt idx="2">
                  <c:v>45.98</c:v>
                </c:pt>
                <c:pt idx="3">
                  <c:v>46.78</c:v>
                </c:pt>
                <c:pt idx="4">
                  <c:v>40.89</c:v>
                </c:pt>
              </c:numCache>
            </c:numRef>
          </c:val>
          <c:extLst>
            <c:ext xmlns:c16="http://schemas.microsoft.com/office/drawing/2014/chart" uri="{C3380CC4-5D6E-409C-BE32-E72D297353CC}">
              <c16:uniqueId val="{00000000-7633-4456-A7D9-6B8ED6F494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633-4456-A7D9-6B8ED6F494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506.68</c:v>
                </c:pt>
                <c:pt idx="1">
                  <c:v>435.95</c:v>
                </c:pt>
                <c:pt idx="2">
                  <c:v>390.09</c:v>
                </c:pt>
                <c:pt idx="3">
                  <c:v>385.02</c:v>
                </c:pt>
                <c:pt idx="4">
                  <c:v>441.67</c:v>
                </c:pt>
              </c:numCache>
            </c:numRef>
          </c:val>
          <c:extLst>
            <c:ext xmlns:c16="http://schemas.microsoft.com/office/drawing/2014/chart" uri="{C3380CC4-5D6E-409C-BE32-E72D297353CC}">
              <c16:uniqueId val="{00000000-CBBD-48F7-856E-D31D7B87CD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BBD-48F7-856E-D31D7B87CD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Z34" sqref="Z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東広島市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190516</v>
      </c>
      <c r="AM8" s="41"/>
      <c r="AN8" s="41"/>
      <c r="AO8" s="41"/>
      <c r="AP8" s="41"/>
      <c r="AQ8" s="41"/>
      <c r="AR8" s="41"/>
      <c r="AS8" s="41"/>
      <c r="AT8" s="34">
        <f>データ!T6</f>
        <v>635.15</v>
      </c>
      <c r="AU8" s="34"/>
      <c r="AV8" s="34"/>
      <c r="AW8" s="34"/>
      <c r="AX8" s="34"/>
      <c r="AY8" s="34"/>
      <c r="AZ8" s="34"/>
      <c r="BA8" s="34"/>
      <c r="BB8" s="34">
        <f>データ!U6</f>
        <v>299.95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77.53</v>
      </c>
      <c r="J10" s="34"/>
      <c r="K10" s="34"/>
      <c r="L10" s="34"/>
      <c r="M10" s="34"/>
      <c r="N10" s="34"/>
      <c r="O10" s="34"/>
      <c r="P10" s="34">
        <f>データ!P6</f>
        <v>0.73</v>
      </c>
      <c r="Q10" s="34"/>
      <c r="R10" s="34"/>
      <c r="S10" s="34"/>
      <c r="T10" s="34"/>
      <c r="U10" s="34"/>
      <c r="V10" s="34"/>
      <c r="W10" s="34">
        <f>データ!Q6</f>
        <v>81.99</v>
      </c>
      <c r="X10" s="34"/>
      <c r="Y10" s="34"/>
      <c r="Z10" s="34"/>
      <c r="AA10" s="34"/>
      <c r="AB10" s="34"/>
      <c r="AC10" s="34"/>
      <c r="AD10" s="41">
        <f>データ!R6</f>
        <v>3350</v>
      </c>
      <c r="AE10" s="41"/>
      <c r="AF10" s="41"/>
      <c r="AG10" s="41"/>
      <c r="AH10" s="41"/>
      <c r="AI10" s="41"/>
      <c r="AJ10" s="41"/>
      <c r="AK10" s="2"/>
      <c r="AL10" s="41">
        <f>データ!V6</f>
        <v>1386</v>
      </c>
      <c r="AM10" s="41"/>
      <c r="AN10" s="41"/>
      <c r="AO10" s="41"/>
      <c r="AP10" s="41"/>
      <c r="AQ10" s="41"/>
      <c r="AR10" s="41"/>
      <c r="AS10" s="41"/>
      <c r="AT10" s="34">
        <f>データ!W6</f>
        <v>1.63</v>
      </c>
      <c r="AU10" s="34"/>
      <c r="AV10" s="34"/>
      <c r="AW10" s="34"/>
      <c r="AX10" s="34"/>
      <c r="AY10" s="34"/>
      <c r="AZ10" s="34"/>
      <c r="BA10" s="34"/>
      <c r="BB10" s="34">
        <f>データ!X6</f>
        <v>850.31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xbt6pUlD/32APYIRbTferC6P9XFi+glkAwjfUkiNJCMo5GL7R7BawqVUUQqyirChRkFfJKi2kjvy9/8RR+Nng==" saltValue="Y4FMR8AfPGEKV4h4ug/p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342122</v>
      </c>
      <c r="D6" s="19">
        <f t="shared" si="3"/>
        <v>46</v>
      </c>
      <c r="E6" s="19">
        <f t="shared" si="3"/>
        <v>17</v>
      </c>
      <c r="F6" s="19">
        <f t="shared" si="3"/>
        <v>4</v>
      </c>
      <c r="G6" s="19">
        <f t="shared" si="3"/>
        <v>0</v>
      </c>
      <c r="H6" s="19" t="str">
        <f t="shared" si="3"/>
        <v>広島県　東広島市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77.53</v>
      </c>
      <c r="P6" s="20">
        <f t="shared" si="3"/>
        <v>0.73</v>
      </c>
      <c r="Q6" s="20">
        <f t="shared" si="3"/>
        <v>81.99</v>
      </c>
      <c r="R6" s="20">
        <f t="shared" si="3"/>
        <v>3350</v>
      </c>
      <c r="S6" s="20">
        <f t="shared" si="3"/>
        <v>190516</v>
      </c>
      <c r="T6" s="20">
        <f t="shared" si="3"/>
        <v>635.15</v>
      </c>
      <c r="U6" s="20">
        <f t="shared" si="3"/>
        <v>299.95</v>
      </c>
      <c r="V6" s="20">
        <f t="shared" si="3"/>
        <v>1386</v>
      </c>
      <c r="W6" s="20">
        <f t="shared" si="3"/>
        <v>1.63</v>
      </c>
      <c r="X6" s="20">
        <f t="shared" si="3"/>
        <v>850.31</v>
      </c>
      <c r="Y6" s="21">
        <f>IF(Y7="",NA(),Y7)</f>
        <v>98.24</v>
      </c>
      <c r="Z6" s="21">
        <f t="shared" ref="Z6:AH6" si="4">IF(Z7="",NA(),Z7)</f>
        <v>93.26</v>
      </c>
      <c r="AA6" s="21">
        <f t="shared" si="4"/>
        <v>99.67</v>
      </c>
      <c r="AB6" s="21">
        <f t="shared" si="4"/>
        <v>96.68</v>
      </c>
      <c r="AC6" s="21">
        <f t="shared" si="4"/>
        <v>98.31</v>
      </c>
      <c r="AD6" s="21">
        <f t="shared" si="4"/>
        <v>102.73</v>
      </c>
      <c r="AE6" s="21">
        <f t="shared" si="4"/>
        <v>105.78</v>
      </c>
      <c r="AF6" s="21">
        <f t="shared" si="4"/>
        <v>106.09</v>
      </c>
      <c r="AG6" s="21">
        <f t="shared" si="4"/>
        <v>106.44</v>
      </c>
      <c r="AH6" s="21">
        <f t="shared" si="4"/>
        <v>107.11</v>
      </c>
      <c r="AI6" s="20" t="str">
        <f>IF(AI7="","",IF(AI7="-","【-】","【"&amp;SUBSTITUTE(TEXT(AI7,"#,##0.00"),"-","△")&amp;"】"))</f>
        <v>【105.09】</v>
      </c>
      <c r="AJ6" s="21">
        <f>IF(AJ7="",NA(),AJ7)</f>
        <v>252.59</v>
      </c>
      <c r="AK6" s="21">
        <f t="shared" ref="AK6:AS6" si="5">IF(AK7="",NA(),AK7)</f>
        <v>270.56</v>
      </c>
      <c r="AL6" s="21">
        <f t="shared" si="5"/>
        <v>288.98</v>
      </c>
      <c r="AM6" s="21">
        <f t="shared" si="5"/>
        <v>300.2</v>
      </c>
      <c r="AN6" s="21">
        <f t="shared" si="5"/>
        <v>312.02</v>
      </c>
      <c r="AO6" s="21">
        <f t="shared" si="5"/>
        <v>94.97</v>
      </c>
      <c r="AP6" s="21">
        <f t="shared" si="5"/>
        <v>63.96</v>
      </c>
      <c r="AQ6" s="21">
        <f t="shared" si="5"/>
        <v>69.42</v>
      </c>
      <c r="AR6" s="21">
        <f t="shared" si="5"/>
        <v>72.86</v>
      </c>
      <c r="AS6" s="21">
        <f t="shared" si="5"/>
        <v>69.540000000000006</v>
      </c>
      <c r="AT6" s="20" t="str">
        <f>IF(AT7="","",IF(AT7="-","【-】","【"&amp;SUBSTITUTE(TEXT(AT7,"#,##0.00"),"-","△")&amp;"】"))</f>
        <v>【65.73】</v>
      </c>
      <c r="AU6" s="21">
        <f>IF(AU7="",NA(),AU7)</f>
        <v>119.46</v>
      </c>
      <c r="AV6" s="21">
        <f t="shared" ref="AV6:BD6" si="6">IF(AV7="",NA(),AV7)</f>
        <v>147.31</v>
      </c>
      <c r="AW6" s="21">
        <f t="shared" si="6"/>
        <v>170.58</v>
      </c>
      <c r="AX6" s="21">
        <f t="shared" si="6"/>
        <v>176.32</v>
      </c>
      <c r="AY6" s="21">
        <f t="shared" si="6"/>
        <v>164.15</v>
      </c>
      <c r="AZ6" s="21">
        <f t="shared" si="6"/>
        <v>47.72</v>
      </c>
      <c r="BA6" s="21">
        <f t="shared" si="6"/>
        <v>44.24</v>
      </c>
      <c r="BB6" s="21">
        <f t="shared" si="6"/>
        <v>43.07</v>
      </c>
      <c r="BC6" s="21">
        <f t="shared" si="6"/>
        <v>45.42</v>
      </c>
      <c r="BD6" s="21">
        <f t="shared" si="6"/>
        <v>50.63</v>
      </c>
      <c r="BE6" s="20" t="str">
        <f>IF(BE7="","",IF(BE7="-","【-】","【"&amp;SUBSTITUTE(TEXT(BE7,"#,##0.00"),"-","△")&amp;"】"))</f>
        <v>【48.91】</v>
      </c>
      <c r="BF6" s="21">
        <f>IF(BF7="",NA(),BF7)</f>
        <v>2358.54</v>
      </c>
      <c r="BG6" s="21">
        <f t="shared" ref="BG6:BO6" si="7">IF(BG7="",NA(),BG7)</f>
        <v>2348.94</v>
      </c>
      <c r="BH6" s="21">
        <f t="shared" si="7"/>
        <v>2265.0100000000002</v>
      </c>
      <c r="BI6" s="21">
        <f t="shared" si="7"/>
        <v>2118.83</v>
      </c>
      <c r="BJ6" s="21">
        <f t="shared" si="7"/>
        <v>1980.9</v>
      </c>
      <c r="BK6" s="21">
        <f t="shared" si="7"/>
        <v>1206.79</v>
      </c>
      <c r="BL6" s="21">
        <f t="shared" si="7"/>
        <v>1258.43</v>
      </c>
      <c r="BM6" s="21">
        <f t="shared" si="7"/>
        <v>1163.75</v>
      </c>
      <c r="BN6" s="21">
        <f t="shared" si="7"/>
        <v>1195.47</v>
      </c>
      <c r="BO6" s="21">
        <f t="shared" si="7"/>
        <v>1168.69</v>
      </c>
      <c r="BP6" s="20" t="str">
        <f>IF(BP7="","",IF(BP7="-","【-】","【"&amp;SUBSTITUTE(TEXT(BP7,"#,##0.00"),"-","△")&amp;"】"))</f>
        <v>【1,156.82】</v>
      </c>
      <c r="BQ6" s="21">
        <f>IF(BQ7="",NA(),BQ7)</f>
        <v>35.96</v>
      </c>
      <c r="BR6" s="21">
        <f t="shared" ref="BR6:BZ6" si="8">IF(BR7="",NA(),BR7)</f>
        <v>41.23</v>
      </c>
      <c r="BS6" s="21">
        <f t="shared" si="8"/>
        <v>45.98</v>
      </c>
      <c r="BT6" s="21">
        <f t="shared" si="8"/>
        <v>46.78</v>
      </c>
      <c r="BU6" s="21">
        <f t="shared" si="8"/>
        <v>40.89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506.68</v>
      </c>
      <c r="CC6" s="21">
        <f t="shared" ref="CC6:CK6" si="9">IF(CC7="",NA(),CC7)</f>
        <v>435.95</v>
      </c>
      <c r="CD6" s="21">
        <f t="shared" si="9"/>
        <v>390.09</v>
      </c>
      <c r="CE6" s="21">
        <f t="shared" si="9"/>
        <v>385.02</v>
      </c>
      <c r="CF6" s="21">
        <f t="shared" si="9"/>
        <v>441.67</v>
      </c>
      <c r="CG6" s="21">
        <f t="shared" si="9"/>
        <v>228.47</v>
      </c>
      <c r="CH6" s="21">
        <f t="shared" si="9"/>
        <v>224.88</v>
      </c>
      <c r="CI6" s="21">
        <f t="shared" si="9"/>
        <v>228.64</v>
      </c>
      <c r="CJ6" s="21">
        <f t="shared" si="9"/>
        <v>239.46</v>
      </c>
      <c r="CK6" s="21">
        <f t="shared" si="9"/>
        <v>233.15</v>
      </c>
      <c r="CL6" s="20" t="str">
        <f>IF(CL7="","",IF(CL7="-","【-】","【"&amp;SUBSTITUTE(TEXT(CL7,"#,##0.00"),"-","△")&amp;"】"))</f>
        <v>【215.73】</v>
      </c>
      <c r="CM6" s="21">
        <f>IF(CM7="",NA(),CM7)</f>
        <v>49.49</v>
      </c>
      <c r="CN6" s="21">
        <f t="shared" ref="CN6:CV6" si="10">IF(CN7="",NA(),CN7)</f>
        <v>49.49</v>
      </c>
      <c r="CO6" s="21">
        <f t="shared" si="10"/>
        <v>46.67</v>
      </c>
      <c r="CP6" s="21">
        <f t="shared" si="10"/>
        <v>47.37</v>
      </c>
      <c r="CQ6" s="21">
        <f t="shared" si="10"/>
        <v>46.06</v>
      </c>
      <c r="CR6" s="21">
        <f t="shared" si="10"/>
        <v>42.47</v>
      </c>
      <c r="CS6" s="21">
        <f t="shared" si="10"/>
        <v>42.4</v>
      </c>
      <c r="CT6" s="21">
        <f t="shared" si="10"/>
        <v>42.28</v>
      </c>
      <c r="CU6" s="21">
        <f t="shared" si="10"/>
        <v>41.06</v>
      </c>
      <c r="CV6" s="21">
        <f t="shared" si="10"/>
        <v>42.09</v>
      </c>
      <c r="CW6" s="20" t="str">
        <f>IF(CW7="","",IF(CW7="-","【-】","【"&amp;SUBSTITUTE(TEXT(CW7,"#,##0.00"),"-","△")&amp;"】"))</f>
        <v>【43.28】</v>
      </c>
      <c r="CX6" s="21">
        <f>IF(CX7="",NA(),CX7)</f>
        <v>80.06</v>
      </c>
      <c r="CY6" s="21">
        <f t="shared" ref="CY6:DG6" si="11">IF(CY7="",NA(),CY7)</f>
        <v>82.25</v>
      </c>
      <c r="CZ6" s="21">
        <f t="shared" si="11"/>
        <v>81.97</v>
      </c>
      <c r="DA6" s="21">
        <f t="shared" si="11"/>
        <v>81.5</v>
      </c>
      <c r="DB6" s="21">
        <f t="shared" si="11"/>
        <v>87.09</v>
      </c>
      <c r="DC6" s="21">
        <f t="shared" si="11"/>
        <v>83.75</v>
      </c>
      <c r="DD6" s="21">
        <f t="shared" si="11"/>
        <v>84.19</v>
      </c>
      <c r="DE6" s="21">
        <f t="shared" si="11"/>
        <v>84.34</v>
      </c>
      <c r="DF6" s="21">
        <f t="shared" si="11"/>
        <v>84.34</v>
      </c>
      <c r="DG6" s="21">
        <f t="shared" si="11"/>
        <v>84.73</v>
      </c>
      <c r="DH6" s="20" t="str">
        <f>IF(DH7="","",IF(DH7="-","【-】","【"&amp;SUBSTITUTE(TEXT(DH7,"#,##0.00"),"-","△")&amp;"】"))</f>
        <v>【86.21】</v>
      </c>
      <c r="DI6" s="21">
        <f>IF(DI7="",NA(),DI7)</f>
        <v>13.73</v>
      </c>
      <c r="DJ6" s="21">
        <f t="shared" ref="DJ6:DR6" si="12">IF(DJ7="",NA(),DJ7)</f>
        <v>16.579999999999998</v>
      </c>
      <c r="DK6" s="21">
        <f t="shared" si="12"/>
        <v>19.760000000000002</v>
      </c>
      <c r="DL6" s="21">
        <f t="shared" si="12"/>
        <v>22.85</v>
      </c>
      <c r="DM6" s="21">
        <f t="shared" si="12"/>
        <v>25.28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342122</v>
      </c>
      <c r="D7" s="23">
        <v>46</v>
      </c>
      <c r="E7" s="23">
        <v>17</v>
      </c>
      <c r="F7" s="23">
        <v>4</v>
      </c>
      <c r="G7" s="23">
        <v>0</v>
      </c>
      <c r="H7" s="23" t="s">
        <v>96</v>
      </c>
      <c r="I7" s="23" t="s">
        <v>97</v>
      </c>
      <c r="J7" s="23" t="s">
        <v>98</v>
      </c>
      <c r="K7" s="23" t="s">
        <v>99</v>
      </c>
      <c r="L7" s="23" t="s">
        <v>100</v>
      </c>
      <c r="M7" s="23" t="s">
        <v>101</v>
      </c>
      <c r="N7" s="24" t="s">
        <v>102</v>
      </c>
      <c r="O7" s="24">
        <v>77.53</v>
      </c>
      <c r="P7" s="24">
        <v>0.73</v>
      </c>
      <c r="Q7" s="24">
        <v>81.99</v>
      </c>
      <c r="R7" s="24">
        <v>3350</v>
      </c>
      <c r="S7" s="24">
        <v>190516</v>
      </c>
      <c r="T7" s="24">
        <v>635.15</v>
      </c>
      <c r="U7" s="24">
        <v>299.95</v>
      </c>
      <c r="V7" s="24">
        <v>1386</v>
      </c>
      <c r="W7" s="24">
        <v>1.63</v>
      </c>
      <c r="X7" s="24">
        <v>850.31</v>
      </c>
      <c r="Y7" s="24">
        <v>98.24</v>
      </c>
      <c r="Z7" s="24">
        <v>93.26</v>
      </c>
      <c r="AA7" s="24">
        <v>99.67</v>
      </c>
      <c r="AB7" s="24">
        <v>96.68</v>
      </c>
      <c r="AC7" s="24">
        <v>98.31</v>
      </c>
      <c r="AD7" s="24">
        <v>102.73</v>
      </c>
      <c r="AE7" s="24">
        <v>105.78</v>
      </c>
      <c r="AF7" s="24">
        <v>106.09</v>
      </c>
      <c r="AG7" s="24">
        <v>106.44</v>
      </c>
      <c r="AH7" s="24">
        <v>107.11</v>
      </c>
      <c r="AI7" s="24">
        <v>105.09</v>
      </c>
      <c r="AJ7" s="24">
        <v>252.59</v>
      </c>
      <c r="AK7" s="24">
        <v>270.56</v>
      </c>
      <c r="AL7" s="24">
        <v>288.98</v>
      </c>
      <c r="AM7" s="24">
        <v>300.2</v>
      </c>
      <c r="AN7" s="24">
        <v>312.02</v>
      </c>
      <c r="AO7" s="24">
        <v>94.97</v>
      </c>
      <c r="AP7" s="24">
        <v>63.96</v>
      </c>
      <c r="AQ7" s="24">
        <v>69.42</v>
      </c>
      <c r="AR7" s="24">
        <v>72.86</v>
      </c>
      <c r="AS7" s="24">
        <v>69.540000000000006</v>
      </c>
      <c r="AT7" s="24">
        <v>65.73</v>
      </c>
      <c r="AU7" s="24">
        <v>119.46</v>
      </c>
      <c r="AV7" s="24">
        <v>147.31</v>
      </c>
      <c r="AW7" s="24">
        <v>170.58</v>
      </c>
      <c r="AX7" s="24">
        <v>176.32</v>
      </c>
      <c r="AY7" s="24">
        <v>164.15</v>
      </c>
      <c r="AZ7" s="24">
        <v>47.72</v>
      </c>
      <c r="BA7" s="24">
        <v>44.24</v>
      </c>
      <c r="BB7" s="24">
        <v>43.07</v>
      </c>
      <c r="BC7" s="24">
        <v>45.42</v>
      </c>
      <c r="BD7" s="24">
        <v>50.63</v>
      </c>
      <c r="BE7" s="24">
        <v>48.91</v>
      </c>
      <c r="BF7" s="24">
        <v>2358.54</v>
      </c>
      <c r="BG7" s="24">
        <v>2348.94</v>
      </c>
      <c r="BH7" s="24">
        <v>2265.0100000000002</v>
      </c>
      <c r="BI7" s="24">
        <v>2118.83</v>
      </c>
      <c r="BJ7" s="24">
        <v>1980.9</v>
      </c>
      <c r="BK7" s="24">
        <v>1206.79</v>
      </c>
      <c r="BL7" s="24">
        <v>1258.43</v>
      </c>
      <c r="BM7" s="24">
        <v>1163.75</v>
      </c>
      <c r="BN7" s="24">
        <v>1195.47</v>
      </c>
      <c r="BO7" s="24">
        <v>1168.69</v>
      </c>
      <c r="BP7" s="24">
        <v>1156.82</v>
      </c>
      <c r="BQ7" s="24">
        <v>35.96</v>
      </c>
      <c r="BR7" s="24">
        <v>41.23</v>
      </c>
      <c r="BS7" s="24">
        <v>45.98</v>
      </c>
      <c r="BT7" s="24">
        <v>46.78</v>
      </c>
      <c r="BU7" s="24">
        <v>40.89</v>
      </c>
      <c r="BV7" s="24">
        <v>71.84</v>
      </c>
      <c r="BW7" s="24">
        <v>73.36</v>
      </c>
      <c r="BX7" s="24">
        <v>72.599999999999994</v>
      </c>
      <c r="BY7" s="24">
        <v>69.430000000000007</v>
      </c>
      <c r="BZ7" s="24">
        <v>70.709999999999994</v>
      </c>
      <c r="CA7" s="24">
        <v>75.33</v>
      </c>
      <c r="CB7" s="24">
        <v>506.68</v>
      </c>
      <c r="CC7" s="24">
        <v>435.95</v>
      </c>
      <c r="CD7" s="24">
        <v>390.09</v>
      </c>
      <c r="CE7" s="24">
        <v>385.02</v>
      </c>
      <c r="CF7" s="24">
        <v>441.67</v>
      </c>
      <c r="CG7" s="24">
        <v>228.47</v>
      </c>
      <c r="CH7" s="24">
        <v>224.88</v>
      </c>
      <c r="CI7" s="24">
        <v>228.64</v>
      </c>
      <c r="CJ7" s="24">
        <v>239.46</v>
      </c>
      <c r="CK7" s="24">
        <v>233.15</v>
      </c>
      <c r="CL7" s="24">
        <v>215.73</v>
      </c>
      <c r="CM7" s="24">
        <v>49.49</v>
      </c>
      <c r="CN7" s="24">
        <v>49.49</v>
      </c>
      <c r="CO7" s="24">
        <v>46.67</v>
      </c>
      <c r="CP7" s="24">
        <v>47.37</v>
      </c>
      <c r="CQ7" s="24">
        <v>46.06</v>
      </c>
      <c r="CR7" s="24">
        <v>42.47</v>
      </c>
      <c r="CS7" s="24">
        <v>42.4</v>
      </c>
      <c r="CT7" s="24">
        <v>42.28</v>
      </c>
      <c r="CU7" s="24">
        <v>41.06</v>
      </c>
      <c r="CV7" s="24">
        <v>42.09</v>
      </c>
      <c r="CW7" s="24">
        <v>43.28</v>
      </c>
      <c r="CX7" s="24">
        <v>80.06</v>
      </c>
      <c r="CY7" s="24">
        <v>82.25</v>
      </c>
      <c r="CZ7" s="24">
        <v>81.97</v>
      </c>
      <c r="DA7" s="24">
        <v>81.5</v>
      </c>
      <c r="DB7" s="24">
        <v>87.09</v>
      </c>
      <c r="DC7" s="24">
        <v>83.75</v>
      </c>
      <c r="DD7" s="24">
        <v>84.19</v>
      </c>
      <c r="DE7" s="24">
        <v>84.34</v>
      </c>
      <c r="DF7" s="24">
        <v>84.34</v>
      </c>
      <c r="DG7" s="24">
        <v>84.73</v>
      </c>
      <c r="DH7" s="24">
        <v>86.21</v>
      </c>
      <c r="DI7" s="24">
        <v>13.73</v>
      </c>
      <c r="DJ7" s="24">
        <v>16.579999999999998</v>
      </c>
      <c r="DK7" s="24">
        <v>19.760000000000002</v>
      </c>
      <c r="DL7" s="24">
        <v>22.85</v>
      </c>
      <c r="DM7" s="24">
        <v>25.28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09599C-4FF9-4D7C-B6B9-451DC4F37B53}">
  <ds:schemaRefs>
    <ds:schemaRef ds:uri="http://schemas.microsoft.com/office/2006/metadata/properties"/>
    <ds:schemaRef ds:uri="http://schemas.microsoft.com/office/infopath/2007/PartnerControls"/>
    <ds:schemaRef ds:uri="bb434749-f083-465f-bba3-ce4b3f6206a2"/>
    <ds:schemaRef ds:uri="0eca3021-3c8f-4db7-892b-9decdb953da5"/>
  </ds:schemaRefs>
</ds:datastoreItem>
</file>

<file path=customXml/itemProps2.xml><?xml version="1.0" encoding="utf-8"?>
<ds:datastoreItem xmlns:ds="http://schemas.openxmlformats.org/officeDocument/2006/customXml" ds:itemID="{858713D9-FB95-4B28-BA60-90F7AE6533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6460A-646C-4436-BB83-148A706EBB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秋津　大介</cp:lastModifiedBy>
  <cp:lastPrinted>2025-02-01T01:56:35Z</cp:lastPrinted>
  <dcterms:created xsi:type="dcterms:W3CDTF">2025-01-24T07:13:47Z</dcterms:created>
  <dcterms:modified xsi:type="dcterms:W3CDTF">2025-02-25T08:04:30Z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