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1財政課\共用\11　他機関からの通知・照会　　　（保存年限／H39.5）\02　県からの通知・照会\[公営企業関係]\（庁内〆1月30日13時）（2月3日〆）【広島県市町行財政課】公営企業に係る経営比較分析表（令和５年度決算）の分析等について\00東広島市回答\"/>
    </mc:Choice>
  </mc:AlternateContent>
  <workbookProtection workbookAlgorithmName="SHA-512" workbookHashValue="K8yGAJwRUC51TMNQk8yhGG1DFH5rXVof0ioMByGLArnJAhDfuggLnQ0MPCV5IVNvW/j7x47Z0ha1iDvLrAALsA==" workbookSaltValue="YYi9h9zyyXbuRoDrL/QQ1w==" workbookSpinCount="100000" lockStructure="1"/>
  <bookViews>
    <workbookView xWindow="0" yWindow="0" windowWidth="28800" windowHeight="111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<sst xmlns="http://schemas.openxmlformats.org/spreadsheetml/2006/main" count="231" uniqueCount="115">
  <si>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</si>
  <si>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</si>
  <si>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</si>
  <si>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</si>
  <si>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</si>
  <si>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</si>
  <si>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</si>
  <si>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</si>
  <si>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</si>
  <si>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</si>
  <si>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</si>
  <si>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</si>
  <si>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</si>
  <si>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</si>
  <si>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</si>
  <si>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</si>
  <si>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</si>
  <si>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</si>
  <si>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</si>
  <si>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</si>
  <si>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</si>
  <si>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</si>
  <si>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</si>
  <si>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</si>
  <si>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</si>
  <si>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</si>
  <si>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</si>
  <si>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</si>
  <si>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</si>
  <si>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</si>
  <si>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</si>
  <si>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</si>
  <si>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</si>
  <si>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</si>
  <si>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</si>
  <si>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</si>
  <si>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</si>
  <si>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</si>
  <si>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</si>
  <si>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</si>
  <si>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</si>
  <si>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</si>
  <si>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</si>
  <si>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</si>
  <si>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</si>
  <si>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</si>
  <si>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</si>
  <si>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</si>
  <si>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</si>
  <si>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</si>
  <si>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</si>
  <si>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</si>
  <si>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</si>
  <si>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</si>
  <si>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</si>
  <si>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</si>
  <si>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</si>
  <si>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</si>
  <si>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</si>
  <si>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</si>
  <si>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</si>
  <si>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</si>
  <si>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</si>
  <si>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</si>
  <si>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</si>
  <si>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</si>
  <si>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</si>
  <si>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</si>
  <si>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</si>
  <si>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</si>
  <si>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</si>
  <si>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</si>
  <si>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</si>
  <si>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</si>
  <si>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</si>
  <si>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</si>
  <si>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</si>
  <si>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</si>
  <si>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</si>
  <si>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</si>
  <si>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</si>
  <si>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</si>
  <si>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</si>
  <si>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</si>
  <si>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</si>
  <si>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</si>
  <si>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</si>
  <si>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</si>
  <si>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</si>
  <si>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</si>
  <si>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</si>
  <si>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</si>
  <si>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</si>
  <si>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</si>
  <si>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</si>
  <si>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</si>
  <si>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</si>
  <si>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</si>
  <si>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</si>
  <si>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</si>
  <si>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</si>
  <si>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</si>
  <si>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</si>
  <si>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</si>
  <si>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</si>
  <si>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</si>
  <si>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</si>
  <si>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</si>
  <si>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</si>
  <si>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</si>
  <si>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</si>
  <si>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</si>
  <si>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
　ほぼ100％となっていますが、一般会計からの繰入が多く、料金水準の見直しなど、経営改善に努める必要があります。
○累積欠損金比率
　類似団体平均値を上回っており、経営改善に向け取り組む必要があります。
○流動比率
　100％を超え、類似団体平均値を大きく上回っています。
○企業債残高対事業規模比率
　減少傾向にありますが、類似団体平均値を上回っており、将来負担が大きくなっています。
○経費回収率
　処理区域内人口密度が低いことにより、類似団体平均値を下回っています。
○汚水処理原価
　類似団体平均値を大きく上回っており、引き続き改善に努める必要があります。
○施設利用率
　類似団体平均値を上回っていますが、処理区域内人口が減少傾向にあることから、低下が懸念されます。
○水洗化率
　類似団体平均値を上回っていますが、引き続き普及啓発活動等による向上を図る必要があります。</t>
    <phoneticPr fontId="4"/>
  </si>
  <si>
    <t>　本市の農業集落排水事業は、経費回収率、汚水処理原価ともに類似団体平均値と比較して著しく悪い状況にあります。
　今後も引き続き、維持管理費の削減と料金水準の見直しなどによる経営改善が必要です。
　また、汚水適正処理構想にもとづき、公共下水道への接続による施設の廃止などについても検討を進めていきます。</t>
    <phoneticPr fontId="4"/>
  </si>
  <si>
    <t>○有形固定資産減価償却率
　類似団体平均値と同程度で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
　また、耐用年数が経過していないにもかかわらず老朽化の進んでいる管渠があり、このことへの対応を進めています。</t>
    <rPh sb="22" eb="25">
      <t>ドウテイド</t>
    </rPh>
    <rPh sb="176" eb="17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</si>
</sst>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0.92</c:v>
                </c:pt>
              </c:numCache>
            </c:numRef>
          </c:val>
          <c:extLst>
            <c:ext xmlns:c16="http://schemas.microsoft.com/office/drawing/2014/chart" uri="{C3380CC4-5D6E-409C-BE32-E72D297353CC}">
              <c16:uniqueId val="{00000000-4870-430D-A400-7324BE7056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4870-430D-A400-7324BE7056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66.61</c:v>
                </c:pt>
                <c:pt idx="1">
                  <c:v>66.61</c:v>
                </c:pt>
                <c:pt idx="2">
                  <c:v>64.42</c:v>
                </c:pt>
                <c:pt idx="3">
                  <c:v>62.74</c:v>
                </c:pt>
                <c:pt idx="4">
                  <c:v>64.17</c:v>
                </c:pt>
              </c:numCache>
            </c:numRef>
          </c:val>
          <c:extLst>
            <c:ext xmlns:c16="http://schemas.microsoft.com/office/drawing/2014/chart" uri="{C3380CC4-5D6E-409C-BE32-E72D297353CC}">
              <c16:uniqueId val="{00000000-13F9-41A9-93A3-BE8904ED2B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3F9-41A9-93A3-BE8904ED2B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87.88</c:v>
                </c:pt>
                <c:pt idx="1">
                  <c:v>87.11</c:v>
                </c:pt>
                <c:pt idx="2">
                  <c:v>88.85</c:v>
                </c:pt>
                <c:pt idx="3">
                  <c:v>92</c:v>
                </c:pt>
                <c:pt idx="4">
                  <c:v>91.85</c:v>
                </c:pt>
              </c:numCache>
            </c:numRef>
          </c:val>
          <c:extLst>
            <c:ext xmlns:c16="http://schemas.microsoft.com/office/drawing/2014/chart" uri="{C3380CC4-5D6E-409C-BE32-E72D297353CC}">
              <c16:uniqueId val="{00000000-D536-4A0E-AA75-EB6A261656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D536-4A0E-AA75-EB6A261656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97.95</c:v>
                </c:pt>
                <c:pt idx="1">
                  <c:v>98.12</c:v>
                </c:pt>
                <c:pt idx="2">
                  <c:v>98.6</c:v>
                </c:pt>
                <c:pt idx="3">
                  <c:v>98.13</c:v>
                </c:pt>
                <c:pt idx="4">
                  <c:v>97.78</c:v>
                </c:pt>
              </c:numCache>
            </c:numRef>
          </c:val>
          <c:extLst>
            <c:ext xmlns:c16="http://schemas.microsoft.com/office/drawing/2014/chart" uri="{C3380CC4-5D6E-409C-BE32-E72D297353CC}">
              <c16:uniqueId val="{00000000-BD62-4E5B-A17D-C8F9F68597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BD62-4E5B-A17D-C8F9F68597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15.44</c:v>
                </c:pt>
                <c:pt idx="1">
                  <c:v>18.190000000000001</c:v>
                </c:pt>
                <c:pt idx="2">
                  <c:v>20.27</c:v>
                </c:pt>
                <c:pt idx="3">
                  <c:v>22.73</c:v>
                </c:pt>
                <c:pt idx="4">
                  <c:v>25.24</c:v>
                </c:pt>
              </c:numCache>
            </c:numRef>
          </c:val>
          <c:extLst>
            <c:ext xmlns:c16="http://schemas.microsoft.com/office/drawing/2014/chart" uri="{C3380CC4-5D6E-409C-BE32-E72D297353CC}">
              <c16:uniqueId val="{00000000-143C-4F3F-8FCE-727259F513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143C-4F3F-8FCE-727259F513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03-4300-909C-03E8B13F45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A503-4300-909C-03E8B13F45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140.13</c:v>
                </c:pt>
                <c:pt idx="1">
                  <c:v>148.83000000000001</c:v>
                </c:pt>
                <c:pt idx="2">
                  <c:v>159.31</c:v>
                </c:pt>
                <c:pt idx="3">
                  <c:v>168.11</c:v>
                </c:pt>
                <c:pt idx="4">
                  <c:v>179.08</c:v>
                </c:pt>
              </c:numCache>
            </c:numRef>
          </c:val>
          <c:extLst>
            <c:ext xmlns:c16="http://schemas.microsoft.com/office/drawing/2014/chart" uri="{C3380CC4-5D6E-409C-BE32-E72D297353CC}">
              <c16:uniqueId val="{00000000-5CE1-4D7A-AF7C-43FEB51D87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5CE1-4D7A-AF7C-43FEB51D87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162.84</c:v>
                </c:pt>
                <c:pt idx="1">
                  <c:v>158.41</c:v>
                </c:pt>
                <c:pt idx="2">
                  <c:v>147.08000000000001</c:v>
                </c:pt>
                <c:pt idx="3">
                  <c:v>154.51</c:v>
                </c:pt>
                <c:pt idx="4">
                  <c:v>152.6</c:v>
                </c:pt>
              </c:numCache>
            </c:numRef>
          </c:val>
          <c:extLst>
            <c:ext xmlns:c16="http://schemas.microsoft.com/office/drawing/2014/chart" uri="{C3380CC4-5D6E-409C-BE32-E72D297353CC}">
              <c16:uniqueId val="{00000000-24D5-4666-8D4B-5E1FF68B93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24D5-4666-8D4B-5E1FF68B93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1799.05</c:v>
                </c:pt>
                <c:pt idx="1">
                  <c:v>1698.98</c:v>
                </c:pt>
                <c:pt idx="2">
                  <c:v>1710.55</c:v>
                </c:pt>
                <c:pt idx="3">
                  <c:v>1604.4</c:v>
                </c:pt>
                <c:pt idx="4">
                  <c:v>1535.5</c:v>
                </c:pt>
              </c:numCache>
            </c:numRef>
          </c:val>
          <c:extLst>
            <c:ext xmlns:c16="http://schemas.microsoft.com/office/drawing/2014/chart" uri="{C3380CC4-5D6E-409C-BE32-E72D297353CC}">
              <c16:uniqueId val="{00000000-D04C-478D-91A5-8D8B8BDD4E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D04C-478D-91A5-8D8B8BDD4E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56.06</c:v>
                </c:pt>
                <c:pt idx="1">
                  <c:v>45.36</c:v>
                </c:pt>
                <c:pt idx="2">
                  <c:v>51.1</c:v>
                </c:pt>
                <c:pt idx="3">
                  <c:v>43.43</c:v>
                </c:pt>
                <c:pt idx="4">
                  <c:v>40.32</c:v>
                </c:pt>
              </c:numCache>
            </c:numRef>
          </c:val>
          <c:extLst>
            <c:ext xmlns:c16="http://schemas.microsoft.com/office/drawing/2014/chart" uri="{C3380CC4-5D6E-409C-BE32-E72D297353CC}">
              <c16:uniqueId val="{00000000-1A6C-4231-8DBB-5042164E8A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A6C-4231-8DBB-5042164E8A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399.93</c:v>
                </c:pt>
                <c:pt idx="1">
                  <c:v>485</c:v>
                </c:pt>
                <c:pt idx="2">
                  <c:v>431.69</c:v>
                </c:pt>
                <c:pt idx="3">
                  <c:v>510.35</c:v>
                </c:pt>
                <c:pt idx="4">
                  <c:v>554.78</c:v>
                </c:pt>
              </c:numCache>
            </c:numRef>
          </c:val>
          <c:extLst>
            <c:ext xmlns:c16="http://schemas.microsoft.com/office/drawing/2014/chart" uri="{C3380CC4-5D6E-409C-BE32-E72D297353CC}">
              <c16:uniqueId val="{00000000-7785-445C-AABF-536FEE7BEE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785-445C-AABF-536FEE7BEE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広島県　東広島市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5">
        <f>データ!S6</f>
        <v>190516</v>
      </c>
      <c r="AM8" s="45"/>
      <c r="AN8" s="45"/>
      <c r="AO8" s="45"/>
      <c r="AP8" s="45"/>
      <c r="AQ8" s="45"/>
      <c r="AR8" s="45"/>
      <c r="AS8" s="45"/>
      <c r="AT8" s="44">
        <f>データ!T6</f>
        <v>635.15</v>
      </c>
      <c r="AU8" s="44"/>
      <c r="AV8" s="44"/>
      <c r="AW8" s="44"/>
      <c r="AX8" s="44"/>
      <c r="AY8" s="44"/>
      <c r="AZ8" s="44"/>
      <c r="BA8" s="44"/>
      <c r="BB8" s="44">
        <f>データ!U6</f>
        <v>299.95</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71.83</v>
      </c>
      <c r="J10" s="44"/>
      <c r="K10" s="44"/>
      <c r="L10" s="44"/>
      <c r="M10" s="44"/>
      <c r="N10" s="44"/>
      <c r="O10" s="44"/>
      <c r="P10" s="44">
        <f>データ!P6</f>
        <v>1.28</v>
      </c>
      <c r="Q10" s="44"/>
      <c r="R10" s="44"/>
      <c r="S10" s="44"/>
      <c r="T10" s="44"/>
      <c r="U10" s="44"/>
      <c r="V10" s="44"/>
      <c r="W10" s="44">
        <f>データ!Q6</f>
        <v>67.430000000000007</v>
      </c>
      <c r="X10" s="44"/>
      <c r="Y10" s="44"/>
      <c r="Z10" s="44"/>
      <c r="AA10" s="44"/>
      <c r="AB10" s="44"/>
      <c r="AC10" s="44"/>
      <c r="AD10" s="45">
        <f>データ!R6</f>
        <v>3850</v>
      </c>
      <c r="AE10" s="45"/>
      <c r="AF10" s="45"/>
      <c r="AG10" s="45"/>
      <c r="AH10" s="45"/>
      <c r="AI10" s="45"/>
      <c r="AJ10" s="45"/>
      <c r="AK10" s="2"/>
      <c r="AL10" s="45">
        <f>データ!V6</f>
        <v>2428</v>
      </c>
      <c r="AM10" s="45"/>
      <c r="AN10" s="45"/>
      <c r="AO10" s="45"/>
      <c r="AP10" s="45"/>
      <c r="AQ10" s="45"/>
      <c r="AR10" s="45"/>
      <c r="AS10" s="45"/>
      <c r="AT10" s="44">
        <f>データ!W6</f>
        <v>0.66</v>
      </c>
      <c r="AU10" s="44"/>
      <c r="AV10" s="44"/>
      <c r="AW10" s="44"/>
      <c r="AX10" s="44"/>
      <c r="AY10" s="44"/>
      <c r="AZ10" s="44"/>
      <c r="BA10" s="44"/>
      <c r="BB10" s="44">
        <f>データ!X6</f>
        <v>3678.79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a8Ykiv1Rq/LdooBy5UUfEdgdtHyoKtJPbA3BFyK7G8DDgHtQmJ77qwZ56tvVbZYlubPumMueRF4fGRm1nfifJQ==" saltValue="iLP7wyYwVVBYRBgYlRWK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342122</v>
      </c>
      <c r="D6" s="19">
        <f t="shared" si="3"/>
        <v>46</v>
      </c>
      <c r="E6" s="19">
        <f t="shared" si="3"/>
        <v>17</v>
      </c>
      <c r="F6" s="19">
        <f t="shared" si="3"/>
        <v>5</v>
      </c>
      <c r="G6" s="19">
        <f t="shared" si="3"/>
        <v>0</v>
      </c>
      <c r="H6" s="19" t="str">
        <f t="shared" si="3"/>
        <v>広島県　東広島市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71.83</v>
      </c>
      <c r="P6" s="20">
        <f t="shared" si="3"/>
        <v>1.28</v>
      </c>
      <c r="Q6" s="20">
        <f t="shared" si="3"/>
        <v>67.430000000000007</v>
      </c>
      <c r="R6" s="20">
        <f t="shared" si="3"/>
        <v>3850</v>
      </c>
      <c r="S6" s="20">
        <f t="shared" si="3"/>
        <v>190516</v>
      </c>
      <c r="T6" s="20">
        <f t="shared" si="3"/>
        <v>635.15</v>
      </c>
      <c r="U6" s="20">
        <f t="shared" si="3"/>
        <v>299.95</v>
      </c>
      <c r="V6" s="20">
        <f t="shared" si="3"/>
        <v>2428</v>
      </c>
      <c r="W6" s="20">
        <f t="shared" si="3"/>
        <v>0.66</v>
      </c>
      <c r="X6" s="20">
        <f t="shared" si="3"/>
        <v>3678.79</v>
      </c>
      <c r="Y6" s="21">
        <f>IF(Y7="",NA(),Y7)</f>
        <v>97.95</v>
      </c>
      <c r="Z6" s="21">
        <f t="shared" ref="Z6:AH6" si="4">IF(Z7="",NA(),Z7)</f>
        <v>98.12</v>
      </c>
      <c r="AA6" s="21">
        <f t="shared" si="4"/>
        <v>98.6</v>
      </c>
      <c r="AB6" s="21">
        <f t="shared" si="4"/>
        <v>98.13</v>
      </c>
      <c r="AC6" s="21">
        <f t="shared" si="4"/>
        <v>97.78</v>
      </c>
      <c r="AD6" s="21">
        <f t="shared" si="4"/>
        <v>103.6</v>
      </c>
      <c r="AE6" s="21">
        <f t="shared" si="4"/>
        <v>106.37</v>
      </c>
      <c r="AF6" s="21">
        <f t="shared" si="4"/>
        <v>106.07</v>
      </c>
      <c r="AG6" s="21">
        <f t="shared" si="4"/>
        <v>105.5</v>
      </c>
      <c r="AH6" s="21">
        <f t="shared" si="4"/>
        <v>106.35</v>
      </c>
      <c r="AI6" s="20" t="str">
        <f>IF(AI7="","",IF(AI7="-","【-】","【"&amp;SUBSTITUTE(TEXT(AI7,"#,##0.00"),"-","△")&amp;"】"))</f>
        <v>【104.44】</v>
      </c>
      <c r="AJ6" s="21">
        <f>IF(AJ7="",NA(),AJ7)</f>
        <v>140.13</v>
      </c>
      <c r="AK6" s="21">
        <f t="shared" ref="AK6:AS6" si="5">IF(AK7="",NA(),AK7)</f>
        <v>148.83000000000001</v>
      </c>
      <c r="AL6" s="21">
        <f t="shared" si="5"/>
        <v>159.31</v>
      </c>
      <c r="AM6" s="21">
        <f t="shared" si="5"/>
        <v>168.11</v>
      </c>
      <c r="AN6" s="21">
        <f t="shared" si="5"/>
        <v>179.08</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162.84</v>
      </c>
      <c r="AV6" s="21">
        <f t="shared" ref="AV6:BD6" si="6">IF(AV7="",NA(),AV7)</f>
        <v>158.41</v>
      </c>
      <c r="AW6" s="21">
        <f t="shared" si="6"/>
        <v>147.08000000000001</v>
      </c>
      <c r="AX6" s="21">
        <f t="shared" si="6"/>
        <v>154.51</v>
      </c>
      <c r="AY6" s="21">
        <f t="shared" si="6"/>
        <v>152.6</v>
      </c>
      <c r="AZ6" s="21">
        <f t="shared" si="6"/>
        <v>26.99</v>
      </c>
      <c r="BA6" s="21">
        <f t="shared" si="6"/>
        <v>29.13</v>
      </c>
      <c r="BB6" s="21">
        <f t="shared" si="6"/>
        <v>35.69</v>
      </c>
      <c r="BC6" s="21">
        <f t="shared" si="6"/>
        <v>38.4</v>
      </c>
      <c r="BD6" s="21">
        <f t="shared" si="6"/>
        <v>44.04</v>
      </c>
      <c r="BE6" s="20" t="str">
        <f>IF(BE7="","",IF(BE7="-","【-】","【"&amp;SUBSTITUTE(TEXT(BE7,"#,##0.00"),"-","△")&amp;"】"))</f>
        <v>【42.02】</v>
      </c>
      <c r="BF6" s="21">
        <f>IF(BF7="",NA(),BF7)</f>
        <v>1799.05</v>
      </c>
      <c r="BG6" s="21">
        <f t="shared" ref="BG6:BO6" si="7">IF(BG7="",NA(),BG7)</f>
        <v>1698.98</v>
      </c>
      <c r="BH6" s="21">
        <f t="shared" si="7"/>
        <v>1710.55</v>
      </c>
      <c r="BI6" s="21">
        <f t="shared" si="7"/>
        <v>1604.4</v>
      </c>
      <c r="BJ6" s="21">
        <f t="shared" si="7"/>
        <v>1535.5</v>
      </c>
      <c r="BK6" s="21">
        <f t="shared" si="7"/>
        <v>826.83</v>
      </c>
      <c r="BL6" s="21">
        <f t="shared" si="7"/>
        <v>867.83</v>
      </c>
      <c r="BM6" s="21">
        <f t="shared" si="7"/>
        <v>791.76</v>
      </c>
      <c r="BN6" s="21">
        <f t="shared" si="7"/>
        <v>900.82</v>
      </c>
      <c r="BO6" s="21">
        <f t="shared" si="7"/>
        <v>839.21</v>
      </c>
      <c r="BP6" s="20" t="str">
        <f>IF(BP7="","",IF(BP7="-","【-】","【"&amp;SUBSTITUTE(TEXT(BP7,"#,##0.00"),"-","△")&amp;"】"))</f>
        <v>【785.10】</v>
      </c>
      <c r="BQ6" s="21">
        <f>IF(BQ7="",NA(),BQ7)</f>
        <v>56.06</v>
      </c>
      <c r="BR6" s="21">
        <f t="shared" ref="BR6:BZ6" si="8">IF(BR7="",NA(),BR7)</f>
        <v>45.36</v>
      </c>
      <c r="BS6" s="21">
        <f t="shared" si="8"/>
        <v>51.1</v>
      </c>
      <c r="BT6" s="21">
        <f t="shared" si="8"/>
        <v>43.43</v>
      </c>
      <c r="BU6" s="21">
        <f t="shared" si="8"/>
        <v>40.32</v>
      </c>
      <c r="BV6" s="21">
        <f t="shared" si="8"/>
        <v>57.31</v>
      </c>
      <c r="BW6" s="21">
        <f t="shared" si="8"/>
        <v>57.08</v>
      </c>
      <c r="BX6" s="21">
        <f t="shared" si="8"/>
        <v>56.26</v>
      </c>
      <c r="BY6" s="21">
        <f t="shared" si="8"/>
        <v>52.94</v>
      </c>
      <c r="BZ6" s="21">
        <f t="shared" si="8"/>
        <v>52.05</v>
      </c>
      <c r="CA6" s="20" t="str">
        <f>IF(CA7="","",IF(CA7="-","【-】","【"&amp;SUBSTITUTE(TEXT(CA7,"#,##0.00"),"-","△")&amp;"】"))</f>
        <v>【56.93】</v>
      </c>
      <c r="CB6" s="21">
        <f>IF(CB7="",NA(),CB7)</f>
        <v>399.93</v>
      </c>
      <c r="CC6" s="21">
        <f t="shared" ref="CC6:CK6" si="9">IF(CC7="",NA(),CC7)</f>
        <v>485</v>
      </c>
      <c r="CD6" s="21">
        <f t="shared" si="9"/>
        <v>431.69</v>
      </c>
      <c r="CE6" s="21">
        <f t="shared" si="9"/>
        <v>510.35</v>
      </c>
      <c r="CF6" s="21">
        <f t="shared" si="9"/>
        <v>554.78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66.61</v>
      </c>
      <c r="CN6" s="21">
        <f t="shared" ref="CN6:CV6" si="10">IF(CN7="",NA(),CN7)</f>
        <v>66.61</v>
      </c>
      <c r="CO6" s="21">
        <f t="shared" si="10"/>
        <v>64.42</v>
      </c>
      <c r="CP6" s="21">
        <f t="shared" si="10"/>
        <v>62.74</v>
      </c>
      <c r="CQ6" s="21">
        <f t="shared" si="10"/>
        <v>64.17</v>
      </c>
      <c r="CR6" s="21">
        <f t="shared" si="10"/>
        <v>50.14</v>
      </c>
      <c r="CS6" s="21">
        <f t="shared" si="10"/>
        <v>54.83</v>
      </c>
      <c r="CT6" s="21">
        <f t="shared" si="10"/>
        <v>66.53</v>
      </c>
      <c r="CU6" s="21">
        <f t="shared" si="10"/>
        <v>52.35</v>
      </c>
      <c r="CV6" s="21">
        <f t="shared" si="10"/>
        <v>46.25</v>
      </c>
      <c r="CW6" s="20" t="str">
        <f>IF(CW7="","",IF(CW7="-","【-】","【"&amp;SUBSTITUTE(TEXT(CW7,"#,##0.00"),"-","△")&amp;"】"))</f>
        <v>【49.87】</v>
      </c>
      <c r="CX6" s="21">
        <f>IF(CX7="",NA(),CX7)</f>
        <v>87.88</v>
      </c>
      <c r="CY6" s="21">
        <f t="shared" ref="CY6:DG6" si="11">IF(CY7="",NA(),CY7)</f>
        <v>87.11</v>
      </c>
      <c r="CZ6" s="21">
        <f t="shared" si="11"/>
        <v>88.85</v>
      </c>
      <c r="DA6" s="21">
        <f t="shared" si="11"/>
        <v>92</v>
      </c>
      <c r="DB6" s="21">
        <f t="shared" si="11"/>
        <v>91.85</v>
      </c>
      <c r="DC6" s="21">
        <f t="shared" si="11"/>
        <v>84.98</v>
      </c>
      <c r="DD6" s="21">
        <f t="shared" si="11"/>
        <v>84.7</v>
      </c>
      <c r="DE6" s="21">
        <f t="shared" si="11"/>
        <v>84.67</v>
      </c>
      <c r="DF6" s="21">
        <f t="shared" si="11"/>
        <v>84.39</v>
      </c>
      <c r="DG6" s="21">
        <f t="shared" si="11"/>
        <v>83.96</v>
      </c>
      <c r="DH6" s="20" t="str">
        <f>IF(DH7="","",IF(DH7="-","【-】","【"&amp;SUBSTITUTE(TEXT(DH7,"#,##0.00"),"-","△")&amp;"】"))</f>
        <v>【87.54】</v>
      </c>
      <c r="DI6" s="21">
        <f>IF(DI7="",NA(),DI7)</f>
        <v>15.44</v>
      </c>
      <c r="DJ6" s="21">
        <f t="shared" ref="DJ6:DR6" si="12">IF(DJ7="",NA(),DJ7)</f>
        <v>18.190000000000001</v>
      </c>
      <c r="DK6" s="21">
        <f t="shared" si="12"/>
        <v>20.27</v>
      </c>
      <c r="DL6" s="21">
        <f t="shared" si="12"/>
        <v>22.73</v>
      </c>
      <c r="DM6" s="21">
        <f t="shared" si="12"/>
        <v>25.24</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1">
        <f t="shared" si="14"/>
        <v>0.92</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342122</v>
      </c>
      <c r="D7" s="23">
        <v>46</v>
      </c>
      <c r="E7" s="23">
        <v>17</v>
      </c>
      <c r="F7" s="23">
        <v>5</v>
      </c>
      <c r="G7" s="23">
        <v>0</v>
      </c>
      <c r="H7" s="23" t="s">
        <v>95</v>
      </c>
      <c r="I7" s="23" t="s">
        <v>96</v>
      </c>
      <c r="J7" s="23" t="s">
        <v>97</v>
      </c>
      <c r="K7" s="23" t="s">
        <v>98</v>
      </c>
      <c r="L7" s="23" t="s">
        <v>99</v>
      </c>
      <c r="M7" s="23" t="s">
        <v>100</v>
      </c>
      <c r="N7" s="24" t="s">
        <v>101</v>
      </c>
      <c r="O7" s="24">
        <v>71.83</v>
      </c>
      <c r="P7" s="24">
        <v>1.28</v>
      </c>
      <c r="Q7" s="24">
        <v>67.430000000000007</v>
      </c>
      <c r="R7" s="24">
        <v>3850</v>
      </c>
      <c r="S7" s="24">
        <v>190516</v>
      </c>
      <c r="T7" s="24">
        <v>635.15</v>
      </c>
      <c r="U7" s="24">
        <v>299.95</v>
      </c>
      <c r="V7" s="24">
        <v>2428</v>
      </c>
      <c r="W7" s="24">
        <v>0.66</v>
      </c>
      <c r="X7" s="24">
        <v>3678.79</v>
      </c>
      <c r="Y7" s="24">
        <v>97.95</v>
      </c>
      <c r="Z7" s="24">
        <v>98.12</v>
      </c>
      <c r="AA7" s="24">
        <v>98.6</v>
      </c>
      <c r="AB7" s="24">
        <v>98.13</v>
      </c>
      <c r="AC7" s="24">
        <v>97.78</v>
      </c>
      <c r="AD7" s="24">
        <v>103.6</v>
      </c>
      <c r="AE7" s="24">
        <v>106.37</v>
      </c>
      <c r="AF7" s="24">
        <v>106.07</v>
      </c>
      <c r="AG7" s="24">
        <v>105.5</v>
      </c>
      <c r="AH7" s="24">
        <v>106.35</v>
      </c>
      <c r="AI7" s="24">
        <v>104.44</v>
      </c>
      <c r="AJ7" s="24">
        <v>140.13</v>
      </c>
      <c r="AK7" s="24">
        <v>148.83000000000001</v>
      </c>
      <c r="AL7" s="24">
        <v>159.31</v>
      </c>
      <c r="AM7" s="24">
        <v>168.11</v>
      </c>
      <c r="AN7" s="24">
        <v>179.08</v>
      </c>
      <c r="AO7" s="24">
        <v>193.99</v>
      </c>
      <c r="AP7" s="24">
        <v>139.02000000000001</v>
      </c>
      <c r="AQ7" s="24">
        <v>132.04</v>
      </c>
      <c r="AR7" s="24">
        <v>145.43</v>
      </c>
      <c r="AS7" s="24">
        <v>129.88999999999999</v>
      </c>
      <c r="AT7" s="24">
        <v>124.06</v>
      </c>
      <c r="AU7" s="24">
        <v>162.84</v>
      </c>
      <c r="AV7" s="24">
        <v>158.41</v>
      </c>
      <c r="AW7" s="24">
        <v>147.08000000000001</v>
      </c>
      <c r="AX7" s="24">
        <v>154.51</v>
      </c>
      <c r="AY7" s="24">
        <v>152.6</v>
      </c>
      <c r="AZ7" s="24">
        <v>26.99</v>
      </c>
      <c r="BA7" s="24">
        <v>29.13</v>
      </c>
      <c r="BB7" s="24">
        <v>35.69</v>
      </c>
      <c r="BC7" s="24">
        <v>38.4</v>
      </c>
      <c r="BD7" s="24">
        <v>44.04</v>
      </c>
      <c r="BE7" s="24">
        <v>42.02</v>
      </c>
      <c r="BF7" s="24">
        <v>1799.05</v>
      </c>
      <c r="BG7" s="24">
        <v>1698.98</v>
      </c>
      <c r="BH7" s="24">
        <v>1710.55</v>
      </c>
      <c r="BI7" s="24">
        <v>1604.4</v>
      </c>
      <c r="BJ7" s="24">
        <v>1535.5</v>
      </c>
      <c r="BK7" s="24">
        <v>826.83</v>
      </c>
      <c r="BL7" s="24">
        <v>867.83</v>
      </c>
      <c r="BM7" s="24">
        <v>791.76</v>
      </c>
      <c r="BN7" s="24">
        <v>900.82</v>
      </c>
      <c r="BO7" s="24">
        <v>839.21</v>
      </c>
      <c r="BP7" s="24">
        <v>785.1</v>
      </c>
      <c r="BQ7" s="24">
        <v>56.06</v>
      </c>
      <c r="BR7" s="24">
        <v>45.36</v>
      </c>
      <c r="BS7" s="24">
        <v>51.1</v>
      </c>
      <c r="BT7" s="24">
        <v>43.43</v>
      </c>
      <c r="BU7" s="24">
        <v>40.32</v>
      </c>
      <c r="BV7" s="24">
        <v>57.31</v>
      </c>
      <c r="BW7" s="24">
        <v>57.08</v>
      </c>
      <c r="BX7" s="24">
        <v>56.26</v>
      </c>
      <c r="BY7" s="24">
        <v>52.94</v>
      </c>
      <c r="BZ7" s="24">
        <v>52.05</v>
      </c>
      <c r="CA7" s="24">
        <v>56.93</v>
      </c>
      <c r="CB7" s="24">
        <v>399.93</v>
      </c>
      <c r="CC7" s="24">
        <v>485</v>
      </c>
      <c r="CD7" s="24">
        <v>431.69</v>
      </c>
      <c r="CE7" s="24">
        <v>510.35</v>
      </c>
      <c r="CF7" s="24">
        <v>554.78</v>
      </c>
      <c r="CG7" s="24">
        <v>273.52</v>
      </c>
      <c r="CH7" s="24">
        <v>274.99</v>
      </c>
      <c r="CI7" s="24">
        <v>282.08999999999997</v>
      </c>
      <c r="CJ7" s="24">
        <v>303.27999999999997</v>
      </c>
      <c r="CK7" s="24">
        <v>301.86</v>
      </c>
      <c r="CL7" s="24">
        <v>271.14999999999998</v>
      </c>
      <c r="CM7" s="24">
        <v>66.61</v>
      </c>
      <c r="CN7" s="24">
        <v>66.61</v>
      </c>
      <c r="CO7" s="24">
        <v>64.42</v>
      </c>
      <c r="CP7" s="24">
        <v>62.74</v>
      </c>
      <c r="CQ7" s="24">
        <v>64.17</v>
      </c>
      <c r="CR7" s="24">
        <v>50.14</v>
      </c>
      <c r="CS7" s="24">
        <v>54.83</v>
      </c>
      <c r="CT7" s="24">
        <v>66.53</v>
      </c>
      <c r="CU7" s="24">
        <v>52.35</v>
      </c>
      <c r="CV7" s="24">
        <v>46.25</v>
      </c>
      <c r="CW7" s="24">
        <v>49.87</v>
      </c>
      <c r="CX7" s="24">
        <v>87.88</v>
      </c>
      <c r="CY7" s="24">
        <v>87.11</v>
      </c>
      <c r="CZ7" s="24">
        <v>88.85</v>
      </c>
      <c r="DA7" s="24">
        <v>92</v>
      </c>
      <c r="DB7" s="24">
        <v>91.85</v>
      </c>
      <c r="DC7" s="24">
        <v>84.98</v>
      </c>
      <c r="DD7" s="24">
        <v>84.7</v>
      </c>
      <c r="DE7" s="24">
        <v>84.67</v>
      </c>
      <c r="DF7" s="24">
        <v>84.39</v>
      </c>
      <c r="DG7" s="24">
        <v>83.96</v>
      </c>
      <c r="DH7" s="24">
        <v>87.54</v>
      </c>
      <c r="DI7" s="24">
        <v>15.44</v>
      </c>
      <c r="DJ7" s="24">
        <v>18.190000000000001</v>
      </c>
      <c r="DK7" s="24">
        <v>20.27</v>
      </c>
      <c r="DL7" s="24">
        <v>22.73</v>
      </c>
      <c r="DM7" s="24">
        <v>25.24</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0.92</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4" ma:contentTypeDescription="新しいドキュメントを作成します。" ma:contentTypeScope="" ma:versionID="1fbee79d97719e623ac1f61e2c89e7d9">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98255999de983791b3683fe81b9bcff7"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92f36c0-8bc4-4577-837c-336ee0cdd503}"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434749-f083-465f-bba3-ce4b3f6206a2">
      <Terms xmlns="http://schemas.microsoft.com/office/infopath/2007/PartnerControls"/>
    </lcf76f155ced4ddcb4097134ff3c332f>
    <TaxCatchAll xmlns="0eca3021-3c8f-4db7-892b-9decdb953da5" xsi:nil="true"/>
  </documentManagement>
</p:properties>
</file>

<file path=customXml/itemProps1.xml><?xml version="1.0" encoding="utf-8"?>
<ds:datastoreItem xmlns:ds="http://schemas.openxmlformats.org/officeDocument/2006/customXml" ds:itemID="{001A5156-4F8B-40AC-949C-97B9468B096F}">
  <ds:schemaRefs>
    <ds:schemaRef ds:uri="http://schemas.microsoft.com/sharepoint/v3/contenttype/forms"/>
  </ds:schemaRefs>
</ds:datastoreItem>
</file>

<file path=customXml/itemProps2.xml><?xml version="1.0" encoding="utf-8"?>
<ds:datastoreItem xmlns:ds="http://schemas.openxmlformats.org/officeDocument/2006/customXml" ds:itemID="{78497BA0-CF43-4571-87B3-207222754E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34749-f083-465f-bba3-ce4b3f6206a2"/>
    <ds:schemaRef ds:uri="0eca3021-3c8f-4db7-892b-9decdb953d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B6AD42-7AD3-44BF-8785-F78DFA764699}">
  <ds:schemaRefs>
    <ds:schemaRef ds:uri="http://schemas.microsoft.com/office/2006/metadata/properties"/>
    <ds:schemaRef ds:uri="http://schemas.microsoft.com/office/infopath/2007/PartnerControls"/>
    <ds:schemaRef ds:uri="bb434749-f083-465f-bba3-ce4b3f6206a2"/>
    <ds:schemaRef ds:uri="0eca3021-3c8f-4db7-892b-9decdb953d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秋津　大介</cp:lastModifiedBy>
  <dcterms:created xsi:type="dcterms:W3CDTF">2025-01-24T07:20:03Z</dcterms:created>
  <dcterms:modified xsi:type="dcterms:W3CDTF">2025-02-01T01:57:20Z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ies>
</file>