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1下水道管理課\経理\800 ■■　総務省・県調査　■■\0020　経営比較分析表\11_R7\回答\"/>
    </mc:Choice>
  </mc:AlternateContent>
  <workbookProtection workbookAlgorithmName="SHA-512" workbookHashValue="5vPC94I5hybxPRktzyFuHcZpiH4yspxLYFSFouPZlk+cNCR/IGHOVe9xzEz7wnraxv8E+4ZaAiguVeImwl5k9Q==" workbookSaltValue="hmlpMcTYbgT6qU5BRnsMsg==" workbookSpinCount="100000" lockStructure="1"/>
  <bookViews>
    <workbookView xWindow="0" yWindow="0" windowWidth="28800" windowHeight="118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<sst xmlns="http://schemas.openxmlformats.org/spreadsheetml/2006/main" count="231" uniqueCount="115">
  <si>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</si>
  <si>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</si>
  <si>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</si>
  <si>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</si>
  <si>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</si>
  <si>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</si>
  <si>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</si>
  <si>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</si>
  <si>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</si>
  <si>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</si>
  <si>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</si>
  <si>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</si>
  <si>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</si>
  <si>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</si>
  <si>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</si>
  <si>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</si>
  <si>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</si>
  <si>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</si>
  <si>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</si>
  <si>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</si>
  <si>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</si>
  <si>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</si>
  <si>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</si>
  <si>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</si>
  <si>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</si>
  <si>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</si>
  <si>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</si>
  <si>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</si>
  <si>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</si>
  <si>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</si>
  <si>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</si>
  <si>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</si>
  <si>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</si>
  <si>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</si>
  <si>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</si>
  <si>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</si>
  <si>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</si>
  <si>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</si>
  <si>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</si>
  <si>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</si>
  <si>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</si>
  <si>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</si>
  <si>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</si>
  <si>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</si>
  <si>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</si>
  <si>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</si>
  <si>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</si>
  <si>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</si>
  <si>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</si>
  <si>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</si>
  <si>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</si>
  <si>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</si>
  <si>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</si>
  <si>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</si>
  <si>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</si>
  <si>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</si>
  <si>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</si>
  <si>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</si>
  <si>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</si>
  <si>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</si>
  <si>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</si>
  <si>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</si>
  <si>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</si>
  <si>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</si>
  <si>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</si>
  <si>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</si>
  <si>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</si>
  <si>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</si>
  <si>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</si>
  <si>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</si>
  <si>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</si>
  <si>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</si>
  <si>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</si>
  <si>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</si>
  <si>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</si>
  <si>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</si>
  <si>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</si>
  <si>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</si>
  <si>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</si>
  <si>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</si>
  <si>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</si>
  <si>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</si>
  <si>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</si>
  <si>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</si>
  <si>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</si>
  <si>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</si>
  <si>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</si>
  <si>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</si>
  <si>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</si>
  <si>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</si>
  <si>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</si>
  <si>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</si>
  <si>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</si>
  <si>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</si>
  <si>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</si>
  <si>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東広島市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</si>
  <si>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</si>
  <si>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</si>
  <si>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</si>
  <si>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</si>
  <si>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</si>
  <si>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</si>
  <si>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</si>
  <si>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</si>
  <si>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</si>
  <si>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</si>
  <si>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</si>
  <si>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</si>
  <si>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</si>
  <si>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</si>
  <si>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</si>
  <si>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</si>
  <si>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
　類似団体の平均値を大きく下回っていますが、この数値は平成28年度から会計方式を変更したことによるもので、施設が新しいことを示している訳ではありません。建設から30年を超えて老朽化が進んでいる管渠や処理場が存在する点に留意する必要があります。</t>
    <phoneticPr fontId="4"/>
  </si>
  <si>
    <t>○経常収支比率
　100％を上回っているものの、資材価格や人件費上昇などにより維持管理費が増加傾向にあることから、適切な使用料水準の設定について検討する必要があります。
○累積欠損金比率
　安定的に利益を計上しているものの、長期的な投資財政計画に基づき安定的な経営を行う必要があります。
○流動比率
　類似団体平均値を上回っていますが、安定的な経営に必要な現金は依然として不足しています。
○企業債残高対事業規模比率
　未普及整備や処理場改造による企業債借入が増加していることから類似団体平均値を大きく上回っています。今後も大規模な建設投資が続く計画であり、企業債残高が増加する見込みです。
○経費回収率
　100％を上回っているものの、減少傾向にあることから適切な使用料水準の設定について検討する必要があります。
○汚水処理原価
　類似団体平均値を上回っており、維持管理費の削減に努める必要があります。
○施設利用率
　処理水量の増加により類似団体平均値を上回っていることから、適正な水準であるといえます。
○水洗化率
　未普及地域の整備促進により増加傾向にあり、類似団体平均値を上回っています。合わせて、普及啓発活動等による水洗化率の向上を図る必要があります。</t>
    <rPh sb="24" eb="26">
      <t>シザイ</t>
    </rPh>
    <rPh sb="26" eb="28">
      <t>カカク</t>
    </rPh>
    <rPh sb="29" eb="32">
      <t>ジンケンヒ</t>
    </rPh>
    <rPh sb="32" eb="34">
      <t>ジョウショウ</t>
    </rPh>
    <rPh sb="45" eb="47">
      <t>ゾウカ</t>
    </rPh>
    <rPh sb="47" eb="49">
      <t>ケイコウ</t>
    </rPh>
    <rPh sb="57" eb="59">
      <t>テキセツ</t>
    </rPh>
    <rPh sb="60" eb="63">
      <t>シヨウリョウ</t>
    </rPh>
    <rPh sb="63" eb="65">
      <t>スイジュン</t>
    </rPh>
    <rPh sb="66" eb="68">
      <t>セッテイ</t>
    </rPh>
    <rPh sb="72" eb="74">
      <t>ケントウ</t>
    </rPh>
    <rPh sb="95" eb="98">
      <t>アンテイテキ</t>
    </rPh>
    <rPh sb="99" eb="101">
      <t>リエキ</t>
    </rPh>
    <rPh sb="102" eb="104">
      <t>ケイジョウ</t>
    </rPh>
    <rPh sb="112" eb="115">
      <t>チョウキテキ</t>
    </rPh>
    <rPh sb="116" eb="118">
      <t>トウシ</t>
    </rPh>
    <rPh sb="118" eb="120">
      <t>ザイセイ</t>
    </rPh>
    <rPh sb="120" eb="122">
      <t>ケイカク</t>
    </rPh>
    <rPh sb="123" eb="124">
      <t>モト</t>
    </rPh>
    <rPh sb="126" eb="129">
      <t>アンテイテキ</t>
    </rPh>
    <rPh sb="130" eb="132">
      <t>ケイエイ</t>
    </rPh>
    <rPh sb="133" eb="134">
      <t>オコナ</t>
    </rPh>
    <rPh sb="135" eb="137">
      <t>ヒツヨウ</t>
    </rPh>
    <rPh sb="219" eb="221">
      <t>カイゾウ</t>
    </rPh>
    <rPh sb="224" eb="226">
      <t>キギョウ</t>
    </rPh>
    <rPh sb="226" eb="227">
      <t>サイ</t>
    </rPh>
    <rPh sb="227" eb="229">
      <t>カリイレ</t>
    </rPh>
    <rPh sb="230" eb="232">
      <t>ゾウカ</t>
    </rPh>
    <rPh sb="259" eb="261">
      <t>コンゴ</t>
    </rPh>
    <rPh sb="262" eb="265">
      <t>ダイキボ</t>
    </rPh>
    <rPh sb="266" eb="268">
      <t>ケンセツ</t>
    </rPh>
    <rPh sb="268" eb="270">
      <t>トウシ</t>
    </rPh>
    <rPh sb="271" eb="272">
      <t>ツヅ</t>
    </rPh>
    <rPh sb="429" eb="430">
      <t>ウエ</t>
    </rPh>
    <rPh sb="462" eb="465">
      <t>ミフキュウ</t>
    </rPh>
    <rPh sb="465" eb="467">
      <t>チイキ</t>
    </rPh>
    <rPh sb="468" eb="470">
      <t>セイビ</t>
    </rPh>
    <rPh sb="470" eb="472">
      <t>ソクシン</t>
    </rPh>
    <rPh sb="499" eb="500">
      <t>ア</t>
    </rPh>
    <phoneticPr fontId="4"/>
  </si>
  <si>
    <t>　本市の公共下水道事業は、これまで概ね健全な経営状態にありましたが、資材価格や人件費上昇などによる維持管理費の増加等により経常収支比率や経費回収率、汚水処理原価などが悪化傾向にあります。
　最後の使用料改定から時間が経過していることもあり、事業を取り巻く状況は大きく変化しています。これらの状況を踏まえ、適切な使用料水準の設定について検討する必要があると考えています。
　また、維持管理方法の見直しなどにより、一層の経費削減に努めるとともに令和6年度に改定を行った経営戦略及び未普及解消整備計画に基づき、計画的・効率的な整備を行っていく必要があります。</t>
    <rPh sb="95" eb="97">
      <t>サイゴ</t>
    </rPh>
    <rPh sb="98" eb="101">
      <t>シヨウリョウ</t>
    </rPh>
    <rPh sb="101" eb="103">
      <t>カイテイ</t>
    </rPh>
    <rPh sb="105" eb="107">
      <t>ジカン</t>
    </rPh>
    <rPh sb="108" eb="110">
      <t>ケイカ</t>
    </rPh>
    <rPh sb="120" eb="122">
      <t>ジギョウ</t>
    </rPh>
    <rPh sb="123" eb="124">
      <t>ト</t>
    </rPh>
    <rPh sb="125" eb="126">
      <t>マ</t>
    </rPh>
    <rPh sb="127" eb="129">
      <t>ジョウキョウ</t>
    </rPh>
    <rPh sb="130" eb="131">
      <t>オオ</t>
    </rPh>
    <rPh sb="133" eb="135">
      <t>ヘンカ</t>
    </rPh>
    <rPh sb="145" eb="147">
      <t>ジョウキョウ</t>
    </rPh>
    <rPh sb="148" eb="149">
      <t>フ</t>
    </rPh>
    <rPh sb="177" eb="17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</si>
</sst>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ED-4DE2-8ED6-58ECADC10A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0ED-4DE2-8ED6-58ECADC10A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66.180000000000007</c:v>
                </c:pt>
                <c:pt idx="1">
                  <c:v>76.209999999999994</c:v>
                </c:pt>
                <c:pt idx="2">
                  <c:v>57.93</c:v>
                </c:pt>
                <c:pt idx="3">
                  <c:v>62.94</c:v>
                </c:pt>
                <c:pt idx="4">
                  <c:v>66.28</c:v>
                </c:pt>
              </c:numCache>
            </c:numRef>
          </c:val>
          <c:extLst>
            <c:ext xmlns:c16="http://schemas.microsoft.com/office/drawing/2014/chart" uri="{C3380CC4-5D6E-409C-BE32-E72D297353CC}">
              <c16:uniqueId val="{00000000-3A38-4273-BDA0-71F01BCAFA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3A38-4273-BDA0-71F01BCAFA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93.87</c:v>
                </c:pt>
                <c:pt idx="1">
                  <c:v>95.91</c:v>
                </c:pt>
                <c:pt idx="2">
                  <c:v>96.73</c:v>
                </c:pt>
                <c:pt idx="3">
                  <c:v>97.43</c:v>
                </c:pt>
                <c:pt idx="4">
                  <c:v>97.91</c:v>
                </c:pt>
              </c:numCache>
            </c:numRef>
          </c:val>
          <c:extLst>
            <c:ext xmlns:c16="http://schemas.microsoft.com/office/drawing/2014/chart" uri="{C3380CC4-5D6E-409C-BE32-E72D297353CC}">
              <c16:uniqueId val="{00000000-14A2-4F6E-8478-69EB0CC8E0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14A2-4F6E-8478-69EB0CC8E0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109.18</c:v>
                </c:pt>
                <c:pt idx="1">
                  <c:v>112.08</c:v>
                </c:pt>
                <c:pt idx="2">
                  <c:v>109.47</c:v>
                </c:pt>
                <c:pt idx="3">
                  <c:v>103.38</c:v>
                </c:pt>
                <c:pt idx="4">
                  <c:v>102.03</c:v>
                </c:pt>
              </c:numCache>
            </c:numRef>
          </c:val>
          <c:extLst>
            <c:ext xmlns:c16="http://schemas.microsoft.com/office/drawing/2014/chart" uri="{C3380CC4-5D6E-409C-BE32-E72D297353CC}">
              <c16:uniqueId val="{00000000-A838-4A30-8048-2C550D4704E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A838-4A30-8048-2C550D4704E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15.53</c:v>
                </c:pt>
                <c:pt idx="1">
                  <c:v>18.12</c:v>
                </c:pt>
                <c:pt idx="2">
                  <c:v>19.329999999999998</c:v>
                </c:pt>
                <c:pt idx="3">
                  <c:v>20.29</c:v>
                </c:pt>
                <c:pt idx="4">
                  <c:v>22.44</c:v>
                </c:pt>
              </c:numCache>
            </c:numRef>
          </c:val>
          <c:extLst>
            <c:ext xmlns:c16="http://schemas.microsoft.com/office/drawing/2014/chart" uri="{C3380CC4-5D6E-409C-BE32-E72D297353CC}">
              <c16:uniqueId val="{00000000-0AAB-4F00-8C37-0D73DE7BCC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0AAB-4F00-8C37-0D73DE7BCC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C9-4C01-8CD2-1974EE396F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3AC9-4C01-8CD2-1974EE396F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F3-4509-B8C8-A3AB9A69C3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E7F3-4509-B8C8-A3AB9A69C3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58.12</c:v>
                </c:pt>
                <c:pt idx="1">
                  <c:v>93.97</c:v>
                </c:pt>
                <c:pt idx="2">
                  <c:v>103.38</c:v>
                </c:pt>
                <c:pt idx="3">
                  <c:v>120.82</c:v>
                </c:pt>
                <c:pt idx="4">
                  <c:v>107.54</c:v>
                </c:pt>
              </c:numCache>
            </c:numRef>
          </c:val>
          <c:extLst>
            <c:ext xmlns:c16="http://schemas.microsoft.com/office/drawing/2014/chart" uri="{C3380CC4-5D6E-409C-BE32-E72D297353CC}">
              <c16:uniqueId val="{00000000-7667-4F05-9463-288E40983E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667-4F05-9463-288E40983E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794.67</c:v>
                </c:pt>
                <c:pt idx="1">
                  <c:v>794.12</c:v>
                </c:pt>
                <c:pt idx="2">
                  <c:v>840.7</c:v>
                </c:pt>
                <c:pt idx="3">
                  <c:v>864.04</c:v>
                </c:pt>
                <c:pt idx="4">
                  <c:v>881.4</c:v>
                </c:pt>
              </c:numCache>
            </c:numRef>
          </c:val>
          <c:extLst>
            <c:ext xmlns:c16="http://schemas.microsoft.com/office/drawing/2014/chart" uri="{C3380CC4-5D6E-409C-BE32-E72D297353CC}">
              <c16:uniqueId val="{00000000-63B3-4D57-B558-65D1E80B87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63B3-4D57-B558-65D1E80B87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113.3</c:v>
                </c:pt>
                <c:pt idx="1">
                  <c:v>116.57</c:v>
                </c:pt>
                <c:pt idx="2">
                  <c:v>112.82</c:v>
                </c:pt>
                <c:pt idx="3">
                  <c:v>104.66</c:v>
                </c:pt>
                <c:pt idx="4">
                  <c:v>102.76</c:v>
                </c:pt>
              </c:numCache>
            </c:numRef>
          </c:val>
          <c:extLst>
            <c:ext xmlns:c16="http://schemas.microsoft.com/office/drawing/2014/chart" uri="{C3380CC4-5D6E-409C-BE32-E72D297353CC}">
              <c16:uniqueId val="{00000000-2FDC-4629-ABC2-6EE4A04E1F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2FDC-4629-ABC2-6EE4A04E1F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175.32</c:v>
                </c:pt>
                <c:pt idx="1">
                  <c:v>172.07</c:v>
                </c:pt>
                <c:pt idx="2">
                  <c:v>178.15</c:v>
                </c:pt>
                <c:pt idx="3">
                  <c:v>191.03</c:v>
                </c:pt>
                <c:pt idx="4">
                  <c:v>195.36</c:v>
                </c:pt>
              </c:numCache>
            </c:numRef>
          </c:val>
          <c:extLst>
            <c:ext xmlns:c16="http://schemas.microsoft.com/office/drawing/2014/chart" uri="{C3380CC4-5D6E-409C-BE32-E72D297353CC}">
              <c16:uniqueId val="{00000000-8B6A-46D7-A2C8-906D685E60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8B6A-46D7-A2C8-906D685E60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J1" zoomScale="85" zoomScaleNormal="85" workbookViewId="0">
      <selection activeCell="CF40" sqref="CF4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広島県　東広島市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190911</v>
      </c>
      <c r="AM8" s="36"/>
      <c r="AN8" s="36"/>
      <c r="AO8" s="36"/>
      <c r="AP8" s="36"/>
      <c r="AQ8" s="36"/>
      <c r="AR8" s="36"/>
      <c r="AS8" s="36"/>
      <c r="AT8" s="37">
        <f>データ!T6</f>
        <v>635.15</v>
      </c>
      <c r="AU8" s="37"/>
      <c r="AV8" s="37"/>
      <c r="AW8" s="37"/>
      <c r="AX8" s="37"/>
      <c r="AY8" s="37"/>
      <c r="AZ8" s="37"/>
      <c r="BA8" s="37"/>
      <c r="BB8" s="37">
        <f>データ!U6</f>
        <v>300.58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57.67</v>
      </c>
      <c r="J10" s="37"/>
      <c r="K10" s="37"/>
      <c r="L10" s="37"/>
      <c r="M10" s="37"/>
      <c r="N10" s="37"/>
      <c r="O10" s="37"/>
      <c r="P10" s="37">
        <f>データ!P6</f>
        <v>47.18</v>
      </c>
      <c r="Q10" s="37"/>
      <c r="R10" s="37"/>
      <c r="S10" s="37"/>
      <c r="T10" s="37"/>
      <c r="U10" s="37"/>
      <c r="V10" s="37"/>
      <c r="W10" s="37">
        <f>データ!Q6</f>
        <v>90.84</v>
      </c>
      <c r="X10" s="37"/>
      <c r="Y10" s="37"/>
      <c r="Z10" s="37"/>
      <c r="AA10" s="37"/>
      <c r="AB10" s="37"/>
      <c r="AC10" s="37"/>
      <c r="AD10" s="36">
        <f>データ!R6</f>
        <v>2820</v>
      </c>
      <c r="AE10" s="36"/>
      <c r="AF10" s="36"/>
      <c r="AG10" s="36"/>
      <c r="AH10" s="36"/>
      <c r="AI10" s="36"/>
      <c r="AJ10" s="36"/>
      <c r="AK10" s="2"/>
      <c r="AL10" s="36">
        <f>データ!V6</f>
        <v>89806</v>
      </c>
      <c r="AM10" s="36"/>
      <c r="AN10" s="36"/>
      <c r="AO10" s="36"/>
      <c r="AP10" s="36"/>
      <c r="AQ10" s="36"/>
      <c r="AR10" s="36"/>
      <c r="AS10" s="36"/>
      <c r="AT10" s="37">
        <f>データ!W6</f>
        <v>21.76</v>
      </c>
      <c r="AU10" s="37"/>
      <c r="AV10" s="37"/>
      <c r="AW10" s="37"/>
      <c r="AX10" s="37"/>
      <c r="AY10" s="37"/>
      <c r="AZ10" s="37"/>
      <c r="BA10" s="37"/>
      <c r="BB10" s="37">
        <f>データ!X6</f>
        <v>4127.1099999999997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Z0vXnmaWlHqSsHoTY0I7I9Y2N9555B1zQXtggNcwwsdx8QPSM2UgwToJQ/4Bdi78MdvxvIvahiyeWzBDO1K5Q==" saltValue="TH89y4pQ+FAoz0N6Qp1Pp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342122</v>
      </c>
      <c r="D6" s="19">
        <f t="shared" si="3"/>
        <v>46</v>
      </c>
      <c r="E6" s="19">
        <f t="shared" si="3"/>
        <v>17</v>
      </c>
      <c r="F6" s="19">
        <f t="shared" si="3"/>
        <v>1</v>
      </c>
      <c r="G6" s="19">
        <f t="shared" si="3"/>
        <v>0</v>
      </c>
      <c r="H6" s="19" t="str">
        <f t="shared" si="3"/>
        <v>広島県　東広島市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57.67</v>
      </c>
      <c r="P6" s="20">
        <f t="shared" si="3"/>
        <v>47.18</v>
      </c>
      <c r="Q6" s="20">
        <f t="shared" si="3"/>
        <v>90.84</v>
      </c>
      <c r="R6" s="20">
        <f t="shared" si="3"/>
        <v>2820</v>
      </c>
      <c r="S6" s="20">
        <f t="shared" si="3"/>
        <v>190911</v>
      </c>
      <c r="T6" s="20">
        <f t="shared" si="3"/>
        <v>635.15</v>
      </c>
      <c r="U6" s="20">
        <f t="shared" si="3"/>
        <v>300.58</v>
      </c>
      <c r="V6" s="20">
        <f t="shared" si="3"/>
        <v>89806</v>
      </c>
      <c r="W6" s="20">
        <f t="shared" si="3"/>
        <v>21.76</v>
      </c>
      <c r="X6" s="20">
        <f t="shared" si="3"/>
        <v>4127.1099999999997</v>
      </c>
      <c r="Y6" s="21">
        <f>IF(Y7="",NA(),Y7)</f>
        <v>109.18</v>
      </c>
      <c r="Z6" s="21">
        <f t="shared" ref="Z6:AH6" si="4">IF(Z7="",NA(),Z7)</f>
        <v>112.08</v>
      </c>
      <c r="AA6" s="21">
        <f t="shared" si="4"/>
        <v>109.47</v>
      </c>
      <c r="AB6" s="21">
        <f t="shared" si="4"/>
        <v>103.38</v>
      </c>
      <c r="AC6" s="21">
        <f t="shared" si="4"/>
        <v>102.03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58.12</v>
      </c>
      <c r="AV6" s="21">
        <f t="shared" ref="AV6:BD6" si="6">IF(AV7="",NA(),AV7)</f>
        <v>93.97</v>
      </c>
      <c r="AW6" s="21">
        <f t="shared" si="6"/>
        <v>103.38</v>
      </c>
      <c r="AX6" s="21">
        <f t="shared" si="6"/>
        <v>120.82</v>
      </c>
      <c r="AY6" s="21">
        <f t="shared" si="6"/>
        <v>107.54</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794.67</v>
      </c>
      <c r="BG6" s="21">
        <f t="shared" ref="BG6:BO6" si="7">IF(BG7="",NA(),BG7)</f>
        <v>794.12</v>
      </c>
      <c r="BH6" s="21">
        <f t="shared" si="7"/>
        <v>840.7</v>
      </c>
      <c r="BI6" s="21">
        <f t="shared" si="7"/>
        <v>864.04</v>
      </c>
      <c r="BJ6" s="21">
        <f t="shared" si="7"/>
        <v>881.4</v>
      </c>
      <c r="BK6" s="21">
        <f t="shared" si="7"/>
        <v>857.88</v>
      </c>
      <c r="BL6" s="21">
        <f t="shared" si="7"/>
        <v>825.1</v>
      </c>
      <c r="BM6" s="21">
        <f t="shared" si="7"/>
        <v>789.87</v>
      </c>
      <c r="BN6" s="21">
        <f t="shared" si="7"/>
        <v>749.43</v>
      </c>
      <c r="BO6" s="21">
        <f t="shared" si="7"/>
        <v>698.04</v>
      </c>
      <c r="BP6" s="20" t="str">
        <f>IF(BP7="","",IF(BP7="-","【-】","【"&amp;SUBSTITUTE(TEXT(BP7,"#,##0.00"),"-","△")&amp;"】"))</f>
        <v>【602.56】</v>
      </c>
      <c r="BQ6" s="21">
        <f>IF(BQ7="",NA(),BQ7)</f>
        <v>113.3</v>
      </c>
      <c r="BR6" s="21">
        <f t="shared" ref="BR6:BZ6" si="8">IF(BR7="",NA(),BR7)</f>
        <v>116.57</v>
      </c>
      <c r="BS6" s="21">
        <f t="shared" si="8"/>
        <v>112.82</v>
      </c>
      <c r="BT6" s="21">
        <f t="shared" si="8"/>
        <v>104.66</v>
      </c>
      <c r="BU6" s="21">
        <f t="shared" si="8"/>
        <v>102.76</v>
      </c>
      <c r="BV6" s="21">
        <f t="shared" si="8"/>
        <v>94.97</v>
      </c>
      <c r="BW6" s="21">
        <f t="shared" si="8"/>
        <v>97.07</v>
      </c>
      <c r="BX6" s="21">
        <f t="shared" si="8"/>
        <v>98.06</v>
      </c>
      <c r="BY6" s="21">
        <f t="shared" si="8"/>
        <v>98.46</v>
      </c>
      <c r="BZ6" s="21">
        <f t="shared" si="8"/>
        <v>97.98</v>
      </c>
      <c r="CA6" s="20" t="str">
        <f>IF(CA7="","",IF(CA7="-","【-】","【"&amp;SUBSTITUTE(TEXT(CA7,"#,##0.00"),"-","△")&amp;"】"))</f>
        <v>【97.94】</v>
      </c>
      <c r="CB6" s="21">
        <f>IF(CB7="",NA(),CB7)</f>
        <v>175.32</v>
      </c>
      <c r="CC6" s="21">
        <f t="shared" ref="CC6:CK6" si="9">IF(CC7="",NA(),CC7)</f>
        <v>172.07</v>
      </c>
      <c r="CD6" s="21">
        <f t="shared" si="9"/>
        <v>178.15</v>
      </c>
      <c r="CE6" s="21">
        <f t="shared" si="9"/>
        <v>191.03</v>
      </c>
      <c r="CF6" s="21">
        <f t="shared" si="9"/>
        <v>195.36</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66.180000000000007</v>
      </c>
      <c r="CN6" s="21">
        <f t="shared" ref="CN6:CV6" si="10">IF(CN7="",NA(),CN7)</f>
        <v>76.209999999999994</v>
      </c>
      <c r="CO6" s="21">
        <f t="shared" si="10"/>
        <v>57.93</v>
      </c>
      <c r="CP6" s="21">
        <f t="shared" si="10"/>
        <v>62.94</v>
      </c>
      <c r="CQ6" s="21">
        <f t="shared" si="10"/>
        <v>66.28</v>
      </c>
      <c r="CR6" s="21">
        <f t="shared" si="10"/>
        <v>65.28</v>
      </c>
      <c r="CS6" s="21">
        <f t="shared" si="10"/>
        <v>64.92</v>
      </c>
      <c r="CT6" s="21">
        <f t="shared" si="10"/>
        <v>64.14</v>
      </c>
      <c r="CU6" s="21">
        <f t="shared" si="10"/>
        <v>63.71</v>
      </c>
      <c r="CV6" s="21">
        <f t="shared" si="10"/>
        <v>64.95</v>
      </c>
      <c r="CW6" s="20" t="str">
        <f>IF(CW7="","",IF(CW7="-","【-】","【"&amp;SUBSTITUTE(TEXT(CW7,"#,##0.00"),"-","△")&amp;"】"))</f>
        <v>【60.13】</v>
      </c>
      <c r="CX6" s="21">
        <f>IF(CX7="",NA(),CX7)</f>
        <v>93.87</v>
      </c>
      <c r="CY6" s="21">
        <f t="shared" ref="CY6:DG6" si="11">IF(CY7="",NA(),CY7)</f>
        <v>95.91</v>
      </c>
      <c r="CZ6" s="21">
        <f t="shared" si="11"/>
        <v>96.73</v>
      </c>
      <c r="DA6" s="21">
        <f t="shared" si="11"/>
        <v>97.43</v>
      </c>
      <c r="DB6" s="21">
        <f t="shared" si="11"/>
        <v>97.91</v>
      </c>
      <c r="DC6" s="21">
        <f t="shared" si="11"/>
        <v>92.72</v>
      </c>
      <c r="DD6" s="21">
        <f t="shared" si="11"/>
        <v>92.88</v>
      </c>
      <c r="DE6" s="21">
        <f t="shared" si="11"/>
        <v>92.9</v>
      </c>
      <c r="DF6" s="21">
        <f t="shared" si="11"/>
        <v>92.89</v>
      </c>
      <c r="DG6" s="21">
        <f t="shared" si="11"/>
        <v>93.08</v>
      </c>
      <c r="DH6" s="20" t="str">
        <f>IF(DH7="","",IF(DH7="-","【-】","【"&amp;SUBSTITUTE(TEXT(DH7,"#,##0.00"),"-","△")&amp;"】"))</f>
        <v>【96.00】</v>
      </c>
      <c r="DI6" s="21">
        <f>IF(DI7="",NA(),DI7)</f>
        <v>15.53</v>
      </c>
      <c r="DJ6" s="21">
        <f t="shared" ref="DJ6:DR6" si="12">IF(DJ7="",NA(),DJ7)</f>
        <v>18.12</v>
      </c>
      <c r="DK6" s="21">
        <f t="shared" si="12"/>
        <v>19.329999999999998</v>
      </c>
      <c r="DL6" s="21">
        <f t="shared" si="12"/>
        <v>20.29</v>
      </c>
      <c r="DM6" s="21">
        <f t="shared" si="12"/>
        <v>22.44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342122</v>
      </c>
      <c r="D7" s="23">
        <v>46</v>
      </c>
      <c r="E7" s="23">
        <v>17</v>
      </c>
      <c r="F7" s="23">
        <v>1</v>
      </c>
      <c r="G7" s="23">
        <v>0</v>
      </c>
      <c r="H7" s="23" t="s">
        <v>95</v>
      </c>
      <c r="I7" s="23" t="s">
        <v>96</v>
      </c>
      <c r="J7" s="23" t="s">
        <v>97</v>
      </c>
      <c r="K7" s="23" t="s">
        <v>98</v>
      </c>
      <c r="L7" s="23" t="s">
        <v>99</v>
      </c>
      <c r="M7" s="23" t="s">
        <v>100</v>
      </c>
      <c r="N7" s="24" t="s">
        <v>101</v>
      </c>
      <c r="O7" s="24">
        <v>57.67</v>
      </c>
      <c r="P7" s="24">
        <v>47.18</v>
      </c>
      <c r="Q7" s="24">
        <v>90.84</v>
      </c>
      <c r="R7" s="24">
        <v>2820</v>
      </c>
      <c r="S7" s="24">
        <v>190911</v>
      </c>
      <c r="T7" s="24">
        <v>635.15</v>
      </c>
      <c r="U7" s="24">
        <v>300.58</v>
      </c>
      <c r="V7" s="24">
        <v>89806</v>
      </c>
      <c r="W7" s="24">
        <v>21.76</v>
      </c>
      <c r="X7" s="24">
        <v>4127.1099999999997</v>
      </c>
      <c r="Y7" s="24">
        <v>109.18</v>
      </c>
      <c r="Z7" s="24">
        <v>112.08</v>
      </c>
      <c r="AA7" s="24">
        <v>109.47</v>
      </c>
      <c r="AB7" s="24">
        <v>103.38</v>
      </c>
      <c r="AC7" s="24">
        <v>102.03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58.12</v>
      </c>
      <c r="AV7" s="24">
        <v>93.97</v>
      </c>
      <c r="AW7" s="24">
        <v>103.38</v>
      </c>
      <c r="AX7" s="24">
        <v>120.82</v>
      </c>
      <c r="AY7" s="24">
        <v>107.54</v>
      </c>
      <c r="AZ7" s="24">
        <v>67.930000000000007</v>
      </c>
      <c r="BA7" s="24">
        <v>68.53</v>
      </c>
      <c r="BB7" s="24">
        <v>69.180000000000007</v>
      </c>
      <c r="BC7" s="24">
        <v>76.319999999999993</v>
      </c>
      <c r="BD7" s="24">
        <v>80.33</v>
      </c>
      <c r="BE7" s="24">
        <v>82.75</v>
      </c>
      <c r="BF7" s="24">
        <v>794.67</v>
      </c>
      <c r="BG7" s="24">
        <v>794.12</v>
      </c>
      <c r="BH7" s="24">
        <v>840.7</v>
      </c>
      <c r="BI7" s="24">
        <v>864.04</v>
      </c>
      <c r="BJ7" s="24">
        <v>881.4</v>
      </c>
      <c r="BK7" s="24">
        <v>857.88</v>
      </c>
      <c r="BL7" s="24">
        <v>825.1</v>
      </c>
      <c r="BM7" s="24">
        <v>789.87</v>
      </c>
      <c r="BN7" s="24">
        <v>749.43</v>
      </c>
      <c r="BO7" s="24">
        <v>698.04</v>
      </c>
      <c r="BP7" s="24">
        <v>602.55999999999995</v>
      </c>
      <c r="BQ7" s="24">
        <v>113.3</v>
      </c>
      <c r="BR7" s="24">
        <v>116.57</v>
      </c>
      <c r="BS7" s="24">
        <v>112.82</v>
      </c>
      <c r="BT7" s="24">
        <v>104.66</v>
      </c>
      <c r="BU7" s="24">
        <v>102.76</v>
      </c>
      <c r="BV7" s="24">
        <v>94.97</v>
      </c>
      <c r="BW7" s="24">
        <v>97.07</v>
      </c>
      <c r="BX7" s="24">
        <v>98.06</v>
      </c>
      <c r="BY7" s="24">
        <v>98.46</v>
      </c>
      <c r="BZ7" s="24">
        <v>97.98</v>
      </c>
      <c r="CA7" s="24">
        <v>97.94</v>
      </c>
      <c r="CB7" s="24">
        <v>175.32</v>
      </c>
      <c r="CC7" s="24">
        <v>172.07</v>
      </c>
      <c r="CD7" s="24">
        <v>178.15</v>
      </c>
      <c r="CE7" s="24">
        <v>191.03</v>
      </c>
      <c r="CF7" s="24">
        <v>195.36</v>
      </c>
      <c r="CG7" s="24">
        <v>159.49</v>
      </c>
      <c r="CH7" s="24">
        <v>157.81</v>
      </c>
      <c r="CI7" s="24">
        <v>157.37</v>
      </c>
      <c r="CJ7" s="24">
        <v>157.44999999999999</v>
      </c>
      <c r="CK7" s="24">
        <v>159.75</v>
      </c>
      <c r="CL7" s="24">
        <v>140.97999999999999</v>
      </c>
      <c r="CM7" s="24">
        <v>66.180000000000007</v>
      </c>
      <c r="CN7" s="24">
        <v>76.209999999999994</v>
      </c>
      <c r="CO7" s="24">
        <v>57.93</v>
      </c>
      <c r="CP7" s="24">
        <v>62.94</v>
      </c>
      <c r="CQ7" s="24">
        <v>66.28</v>
      </c>
      <c r="CR7" s="24">
        <v>65.28</v>
      </c>
      <c r="CS7" s="24">
        <v>64.92</v>
      </c>
      <c r="CT7" s="24">
        <v>64.14</v>
      </c>
      <c r="CU7" s="24">
        <v>63.71</v>
      </c>
      <c r="CV7" s="24">
        <v>64.95</v>
      </c>
      <c r="CW7" s="24">
        <v>60.13</v>
      </c>
      <c r="CX7" s="24">
        <v>93.87</v>
      </c>
      <c r="CY7" s="24">
        <v>95.91</v>
      </c>
      <c r="CZ7" s="24">
        <v>96.73</v>
      </c>
      <c r="DA7" s="24">
        <v>97.43</v>
      </c>
      <c r="DB7" s="24">
        <v>97.91</v>
      </c>
      <c r="DC7" s="24">
        <v>92.72</v>
      </c>
      <c r="DD7" s="24">
        <v>92.88</v>
      </c>
      <c r="DE7" s="24">
        <v>92.9</v>
      </c>
      <c r="DF7" s="24">
        <v>92.89</v>
      </c>
      <c r="DG7" s="24">
        <v>93.08</v>
      </c>
      <c r="DH7" s="24">
        <v>96</v>
      </c>
      <c r="DI7" s="24">
        <v>15.53</v>
      </c>
      <c r="DJ7" s="24">
        <v>18.12</v>
      </c>
      <c r="DK7" s="24">
        <v>19.329999999999998</v>
      </c>
      <c r="DL7" s="24">
        <v>20.29</v>
      </c>
      <c r="DM7" s="24">
        <v>22.44</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　龍裕</cp:lastModifiedBy>
  <cp:lastPrinted>2026-01-23T04:04:52Z</cp:lastPrinted>
  <dcterms:created xsi:type="dcterms:W3CDTF">2025-12-23T06:04:36Z</dcterms:created>
  <dcterms:modified xsi:type="dcterms:W3CDTF">2026-01-23T04:04:54Z</dcterms:modified>
  <cp:category/>
</cp:coreProperties>
</file>