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9230" windowHeight="60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<sst xmlns="http://schemas.openxmlformats.org/spreadsheetml/2006/main" count="221" uniqueCount="111">
  <si>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</si>
  <si>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</si>
  <si>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</si>
  <si>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</si>
  <si>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</si>
  <si>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</si>
  <si>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</si>
  <si>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</si>
  <si>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</si>
  <si>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</si>
  <si>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</si>
  <si>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</si>
  <si>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</si>
  <si>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</si>
  <si>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</si>
  <si>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</si>
  <si>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</si>
  <si>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</si>
  <si>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</si>
  <si>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</si>
  <si>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</si>
  <si>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</si>
  <si>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</si>
  <si>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</si>
  <si>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</si>
  <si>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</si>
  <si>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</si>
  <si>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</si>
  <si>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</si>
  <si>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</si>
  <si>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</si>
  <si>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</si>
  <si>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</si>
  <si>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</si>
  <si>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</si>
  <si>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</si>
  <si>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</si>
  <si>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</si>
  <si>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</si>
  <si>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</si>
  <si>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</si>
  <si>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</si>
  <si>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</si>
  <si>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</si>
  <si>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</si>
  <si>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</si>
  <si>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</si>
  <si>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</si>
  <si>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</si>
  <si>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</si>
  <si>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</si>
  <si>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</si>
  <si>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</si>
  <si>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</si>
  <si>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</si>
  <si>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</si>
  <si>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</si>
  <si>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</si>
  <si>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</si>
  <si>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</si>
  <si>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</si>
  <si>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</si>
  <si>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</si>
  <si>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</si>
  <si>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</si>
  <si>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</si>
  <si>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</si>
  <si>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</si>
  <si>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</si>
  <si>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</si>
  <si>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</si>
  <si>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</si>
  <si>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</si>
  <si>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</si>
  <si>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</si>
  <si>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</si>
  <si>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</si>
  <si>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</si>
  <si>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</si>
  <si>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</si>
  <si>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</si>
  <si>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</si>
  <si>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</si>
  <si>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</si>
  <si>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</si>
  <si>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</si>
  <si>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</si>
  <si>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</si>
  <si>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</si>
  <si>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</si>
  <si>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</si>
  <si>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</si>
  <si>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</si>
  <si>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</si>
  <si>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</si>
  <si>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</si>
  <si>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</si>
  <si>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</si>
  <si>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</si>
  <si>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</si>
  <si>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</si>
  <si>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</si>
  <si>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</si>
  <si>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</si>
  <si>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</si>
  <si>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</si>
  <si>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</si>
  <si>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</si>
  <si>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内人口の減少は今後も続くことが予測される。汚水処理原価を抑え、施設利用率を上げるためには、維持管理経費の削減や接続率を向上させる取組を行う必要がある。またこれと並行して、今後の施設更新のための投資の効率化に取組む必要がある。
　これらを行った後、将来の更新投資に充てる財源の確保という観点から料金水準の見直しを検討する必要がある。</t>
    <phoneticPr fontId="4"/>
  </si>
  <si>
    <t>　該当数値なし</t>
    <phoneticPr fontId="4"/>
  </si>
  <si>
    <t>○収益的収支比率
　概ね右肩上がりで100％に近い状況にあるが、収益の内訳は使用料収入に比べて一般会計繰入金が多額である。
○経費回収率・汚水処理原価
　経費回収率は類似団体平均値を大きく下回っていると同時に3年連続で減少している。また汚水処理原価は類似団体平均値を大きく上回ると同時に4年連続で増加している。これらの原因として処理区域内人口密度が低い地理的要因に加え、処理区域内人口の減少が考えられる。
○水洗化率
　水洗化率は増加しているが平成26年度76.79%と類似団体に比べ低い状況にあり、維持管理経費の削減や接続率を向上させる取組が特に必要である。
○企業債残高対事業規模比率
　類似団体と比べてかなり低い。その主な要因は、地方債現在高の大部分を公費負担分が占めているためである。
●汚水処理原価が高くなり、施設利用率が下がる傾向は今後も続くことが予測され、また今後の現有施設更新を想定する必要がある。</t>
    <rPh sb="77" eb="79">
      <t>ケイヒ</t>
    </rPh>
    <rPh sb="79" eb="81">
      <t>カイシュウ</t>
    </rPh>
    <rPh sb="81" eb="82">
      <t>リツ</t>
    </rPh>
    <rPh sb="312" eb="313">
      <t>オモ</t>
    </rPh>
    <rPh sb="314" eb="316">
      <t>ヨウイン</t>
    </rPh>
    <rPh sb="318" eb="321">
      <t>チホウサイ</t>
    </rPh>
    <rPh sb="321" eb="324">
      <t>ゲンザイダカ</t>
    </rPh>
    <rPh sb="325" eb="328">
      <t>ダイブブン</t>
    </rPh>
    <rPh sb="329" eb="331">
      <t>コウヒ</t>
    </rPh>
    <rPh sb="331" eb="333">
      <t>フタン</t>
    </rPh>
    <rPh sb="333" eb="334">
      <t>ブン</t>
    </rPh>
    <rPh sb="335" eb="336">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</si>
</sst>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29120"/>
        <c:axId val="966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96629120"/>
        <c:axId val="96630656"/>
      </c:lineChart>
      <c:dateAx>
        <c:axId val="96629120"/>
        <c:scaling>
          <c:orientation val="minMax"/>
        </c:scaling>
        <c:delete val="1"/>
        <c:axPos val="b"/>
        <c:numFmt formatCode="ge" sourceLinked="1"/>
        <c:majorTickMark val="none"/>
        <c:minorTickMark val="none"/>
        <c:tickLblPos val="none"/>
        <c:crossAx val="96630656"/>
        <c:crosses val="autoZero"/>
        <c:auto val="1"/>
        <c:lblOffset val="100"/>
        <c:baseTimeUnit val="years"/>
      </c:dateAx>
      <c:valAx>
        <c:axId val="966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45.86</c:v>
                </c:pt>
                <c:pt idx="1">
                  <c:v>44.14</c:v>
                </c:pt>
                <c:pt idx="2">
                  <c:v>42.53</c:v>
                </c:pt>
                <c:pt idx="3">
                  <c:v>45.15</c:v>
                </c:pt>
                <c:pt idx="4">
                  <c:v>48.08</c:v>
                </c:pt>
              </c:numCache>
            </c:numRef>
          </c:val>
        </c:ser>
        <c:dLbls>
          <c:showLegendKey val="0"/>
          <c:showVal val="0"/>
          <c:showCatName val="0"/>
          <c:showSerName val="0"/>
          <c:showPercent val="0"/>
          <c:showBubbleSize val="0"/>
        </c:dLbls>
        <c:gapWidth val="150"/>
        <c:axId val="107548672"/>
        <c:axId val="107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07548672"/>
        <c:axId val="107550592"/>
      </c:lineChart>
      <c:dateAx>
        <c:axId val="107548672"/>
        <c:scaling>
          <c:orientation val="minMax"/>
        </c:scaling>
        <c:delete val="1"/>
        <c:axPos val="b"/>
        <c:numFmt formatCode="ge" sourceLinked="1"/>
        <c:majorTickMark val="none"/>
        <c:minorTickMark val="none"/>
        <c:tickLblPos val="none"/>
        <c:crossAx val="107550592"/>
        <c:crosses val="autoZero"/>
        <c:auto val="1"/>
        <c:lblOffset val="100"/>
        <c:baseTimeUnit val="years"/>
      </c:dateAx>
      <c:valAx>
        <c:axId val="107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71.900000000000006</c:v>
                </c:pt>
                <c:pt idx="1">
                  <c:v>73.47</c:v>
                </c:pt>
                <c:pt idx="2">
                  <c:v>74.680000000000007</c:v>
                </c:pt>
                <c:pt idx="3">
                  <c:v>75.34</c:v>
                </c:pt>
                <c:pt idx="4">
                  <c:v>76.790000000000006</c:v>
                </c:pt>
              </c:numCache>
            </c:numRef>
          </c:val>
        </c:ser>
        <c:dLbls>
          <c:showLegendKey val="0"/>
          <c:showVal val="0"/>
          <c:showCatName val="0"/>
          <c:showSerName val="0"/>
          <c:showPercent val="0"/>
          <c:showBubbleSize val="0"/>
        </c:dLbls>
        <c:gapWidth val="150"/>
        <c:axId val="107621760"/>
        <c:axId val="1076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07621760"/>
        <c:axId val="107644416"/>
      </c:lineChart>
      <c:dateAx>
        <c:axId val="107621760"/>
        <c:scaling>
          <c:orientation val="minMax"/>
        </c:scaling>
        <c:delete val="1"/>
        <c:axPos val="b"/>
        <c:numFmt formatCode="ge" sourceLinked="1"/>
        <c:majorTickMark val="none"/>
        <c:minorTickMark val="none"/>
        <c:tickLblPos val="none"/>
        <c:crossAx val="107644416"/>
        <c:crosses val="autoZero"/>
        <c:auto val="1"/>
        <c:lblOffset val="100"/>
        <c:baseTimeUnit val="years"/>
      </c:dateAx>
      <c:valAx>
        <c:axId val="1076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92.48</c:v>
                </c:pt>
                <c:pt idx="1">
                  <c:v>97.67</c:v>
                </c:pt>
                <c:pt idx="2">
                  <c:v>99.69</c:v>
                </c:pt>
                <c:pt idx="3">
                  <c:v>99.77</c:v>
                </c:pt>
                <c:pt idx="4">
                  <c:v>98.49</c:v>
                </c:pt>
              </c:numCache>
            </c:numRef>
          </c:val>
        </c:ser>
        <c:dLbls>
          <c:showLegendKey val="0"/>
          <c:showVal val="0"/>
          <c:showCatName val="0"/>
          <c:showSerName val="0"/>
          <c:showPercent val="0"/>
          <c:showBubbleSize val="0"/>
        </c:dLbls>
        <c:gapWidth val="150"/>
        <c:axId val="96644096"/>
        <c:axId val="966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44096"/>
        <c:axId val="96646272"/>
      </c:lineChart>
      <c:dateAx>
        <c:axId val="96644096"/>
        <c:scaling>
          <c:orientation val="minMax"/>
        </c:scaling>
        <c:delete val="1"/>
        <c:axPos val="b"/>
        <c:numFmt formatCode="ge" sourceLinked="1"/>
        <c:majorTickMark val="none"/>
        <c:minorTickMark val="none"/>
        <c:tickLblPos val="none"/>
        <c:crossAx val="96646272"/>
        <c:crosses val="autoZero"/>
        <c:auto val="1"/>
        <c:lblOffset val="100"/>
        <c:baseTimeUnit val="years"/>
      </c:dateAx>
      <c:valAx>
        <c:axId val="966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4192"/>
        <c:axId val="984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4192"/>
        <c:axId val="98444032"/>
      </c:lineChart>
      <c:dateAx>
        <c:axId val="96664192"/>
        <c:scaling>
          <c:orientation val="minMax"/>
        </c:scaling>
        <c:delete val="1"/>
        <c:axPos val="b"/>
        <c:numFmt formatCode="ge" sourceLinked="1"/>
        <c:majorTickMark val="none"/>
        <c:minorTickMark val="none"/>
        <c:tickLblPos val="none"/>
        <c:crossAx val="98444032"/>
        <c:crosses val="autoZero"/>
        <c:auto val="1"/>
        <c:lblOffset val="100"/>
        <c:baseTimeUnit val="years"/>
      </c:dateAx>
      <c:valAx>
        <c:axId val="984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31584"/>
        <c:axId val="986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31584"/>
        <c:axId val="98685312"/>
      </c:lineChart>
      <c:dateAx>
        <c:axId val="98531584"/>
        <c:scaling>
          <c:orientation val="minMax"/>
        </c:scaling>
        <c:delete val="1"/>
        <c:axPos val="b"/>
        <c:numFmt formatCode="ge" sourceLinked="1"/>
        <c:majorTickMark val="none"/>
        <c:minorTickMark val="none"/>
        <c:tickLblPos val="none"/>
        <c:crossAx val="98685312"/>
        <c:crosses val="autoZero"/>
        <c:auto val="1"/>
        <c:lblOffset val="100"/>
        <c:baseTimeUnit val="years"/>
      </c:dateAx>
      <c:valAx>
        <c:axId val="986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32032"/>
        <c:axId val="999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32032"/>
        <c:axId val="99934208"/>
      </c:lineChart>
      <c:dateAx>
        <c:axId val="99932032"/>
        <c:scaling>
          <c:orientation val="minMax"/>
        </c:scaling>
        <c:delete val="1"/>
        <c:axPos val="b"/>
        <c:numFmt formatCode="ge" sourceLinked="1"/>
        <c:majorTickMark val="none"/>
        <c:minorTickMark val="none"/>
        <c:tickLblPos val="none"/>
        <c:crossAx val="99934208"/>
        <c:crosses val="autoZero"/>
        <c:auto val="1"/>
        <c:lblOffset val="100"/>
        <c:baseTimeUnit val="years"/>
      </c:dateAx>
      <c:valAx>
        <c:axId val="999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08896"/>
        <c:axId val="1010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08896"/>
        <c:axId val="101010816"/>
      </c:lineChart>
      <c:dateAx>
        <c:axId val="101008896"/>
        <c:scaling>
          <c:orientation val="minMax"/>
        </c:scaling>
        <c:delete val="1"/>
        <c:axPos val="b"/>
        <c:numFmt formatCode="ge" sourceLinked="1"/>
        <c:majorTickMark val="none"/>
        <c:minorTickMark val="none"/>
        <c:tickLblPos val="none"/>
        <c:crossAx val="101010816"/>
        <c:crosses val="autoZero"/>
        <c:auto val="1"/>
        <c:lblOffset val="100"/>
        <c:baseTimeUnit val="years"/>
      </c:dateAx>
      <c:valAx>
        <c:axId val="101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358.14</c:v>
                </c:pt>
                <c:pt idx="1">
                  <c:v>17.149999999999999</c:v>
                </c:pt>
                <c:pt idx="2">
                  <c:v>135.81</c:v>
                </c:pt>
                <c:pt idx="3" formatCode="#,##0.00;&quot;△&quot;#,##0.00">
                  <c:v>0</c:v>
                </c:pt>
                <c:pt idx="4">
                  <c:v>99.05</c:v>
                </c:pt>
              </c:numCache>
            </c:numRef>
          </c:val>
        </c:ser>
        <c:dLbls>
          <c:showLegendKey val="0"/>
          <c:showVal val="0"/>
          <c:showCatName val="0"/>
          <c:showSerName val="0"/>
          <c:showPercent val="0"/>
          <c:showBubbleSize val="0"/>
        </c:dLbls>
        <c:gapWidth val="150"/>
        <c:axId val="101053568"/>
        <c:axId val="101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01053568"/>
        <c:axId val="101055488"/>
      </c:lineChart>
      <c:dateAx>
        <c:axId val="101053568"/>
        <c:scaling>
          <c:orientation val="minMax"/>
        </c:scaling>
        <c:delete val="1"/>
        <c:axPos val="b"/>
        <c:numFmt formatCode="ge" sourceLinked="1"/>
        <c:majorTickMark val="none"/>
        <c:minorTickMark val="none"/>
        <c:tickLblPos val="none"/>
        <c:crossAx val="101055488"/>
        <c:crosses val="autoZero"/>
        <c:auto val="1"/>
        <c:lblOffset val="100"/>
        <c:baseTimeUnit val="years"/>
      </c:dateAx>
      <c:valAx>
        <c:axId val="101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34.520000000000003</c:v>
                </c:pt>
                <c:pt idx="1">
                  <c:v>46.83</c:v>
                </c:pt>
                <c:pt idx="2">
                  <c:v>46.53</c:v>
                </c:pt>
                <c:pt idx="3">
                  <c:v>37.729999999999997</c:v>
                </c:pt>
                <c:pt idx="4">
                  <c:v>30.35</c:v>
                </c:pt>
              </c:numCache>
            </c:numRef>
          </c:val>
        </c:ser>
        <c:dLbls>
          <c:showLegendKey val="0"/>
          <c:showVal val="0"/>
          <c:showCatName val="0"/>
          <c:showSerName val="0"/>
          <c:showPercent val="0"/>
          <c:showBubbleSize val="0"/>
        </c:dLbls>
        <c:gapWidth val="150"/>
        <c:axId val="101118720"/>
        <c:axId val="1011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01118720"/>
        <c:axId val="101120640"/>
      </c:lineChart>
      <c:dateAx>
        <c:axId val="101118720"/>
        <c:scaling>
          <c:orientation val="minMax"/>
        </c:scaling>
        <c:delete val="1"/>
        <c:axPos val="b"/>
        <c:numFmt formatCode="ge" sourceLinked="1"/>
        <c:majorTickMark val="none"/>
        <c:minorTickMark val="none"/>
        <c:tickLblPos val="none"/>
        <c:crossAx val="101120640"/>
        <c:crosses val="autoZero"/>
        <c:auto val="1"/>
        <c:lblOffset val="100"/>
        <c:baseTimeUnit val="years"/>
      </c:dateAx>
      <c:valAx>
        <c:axId val="1011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414.5</c:v>
                </c:pt>
                <c:pt idx="1">
                  <c:v>385.1</c:v>
                </c:pt>
                <c:pt idx="2">
                  <c:v>398.54</c:v>
                </c:pt>
                <c:pt idx="3">
                  <c:v>490.98</c:v>
                </c:pt>
                <c:pt idx="4">
                  <c:v>614.09</c:v>
                </c:pt>
              </c:numCache>
            </c:numRef>
          </c:val>
        </c:ser>
        <c:dLbls>
          <c:showLegendKey val="0"/>
          <c:showVal val="0"/>
          <c:showCatName val="0"/>
          <c:showSerName val="0"/>
          <c:showPercent val="0"/>
          <c:showBubbleSize val="0"/>
        </c:dLbls>
        <c:gapWidth val="150"/>
        <c:axId val="101159296"/>
        <c:axId val="1011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01159296"/>
        <c:axId val="101161216"/>
      </c:lineChart>
      <c:dateAx>
        <c:axId val="101159296"/>
        <c:scaling>
          <c:orientation val="minMax"/>
        </c:scaling>
        <c:delete val="1"/>
        <c:axPos val="b"/>
        <c:numFmt formatCode="ge" sourceLinked="1"/>
        <c:majorTickMark val="none"/>
        <c:minorTickMark val="none"/>
        <c:tickLblPos val="none"/>
        <c:crossAx val="101161216"/>
        <c:crosses val="autoZero"/>
        <c:auto val="1"/>
        <c:lblOffset val="100"/>
        <c:baseTimeUnit val="years"/>
      </c:dateAx>
      <c:valAx>
        <c:axId val="1011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D37" sqref="BD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東広島市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184599</v>
      </c>
      <c r="AM8" s="47"/>
      <c r="AN8" s="47"/>
      <c r="AO8" s="47"/>
      <c r="AP8" s="47"/>
      <c r="AQ8" s="47"/>
      <c r="AR8" s="47"/>
      <c r="AS8" s="47"/>
      <c r="AT8" s="43">
        <f>データ!S6</f>
        <v>635.16</v>
      </c>
      <c r="AU8" s="43"/>
      <c r="AV8" s="43"/>
      <c r="AW8" s="43"/>
      <c r="AX8" s="43"/>
      <c r="AY8" s="43"/>
      <c r="AZ8" s="43"/>
      <c r="BA8" s="43"/>
      <c r="BB8" s="43">
        <f>データ!T6</f>
        <v>290.63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0.88</v>
      </c>
      <c r="Q10" s="43"/>
      <c r="R10" s="43"/>
      <c r="S10" s="43"/>
      <c r="T10" s="43"/>
      <c r="U10" s="43"/>
      <c r="V10" s="43"/>
      <c r="W10" s="43">
        <f>データ!P6</f>
        <v>87.05</v>
      </c>
      <c r="X10" s="43"/>
      <c r="Y10" s="43"/>
      <c r="Z10" s="43"/>
      <c r="AA10" s="43"/>
      <c r="AB10" s="43"/>
      <c r="AC10" s="43"/>
      <c r="AD10" s="47">
        <f>データ!Q6</f>
        <v>3294</v>
      </c>
      <c r="AE10" s="47"/>
      <c r="AF10" s="47"/>
      <c r="AG10" s="47"/>
      <c r="AH10" s="47"/>
      <c r="AI10" s="47"/>
      <c r="AJ10" s="47"/>
      <c r="AK10" s="2"/>
      <c r="AL10" s="47">
        <f>データ!U6</f>
        <v>1624</v>
      </c>
      <c r="AM10" s="47"/>
      <c r="AN10" s="47"/>
      <c r="AO10" s="47"/>
      <c r="AP10" s="47"/>
      <c r="AQ10" s="47"/>
      <c r="AR10" s="47"/>
      <c r="AS10" s="47"/>
      <c r="AT10" s="43">
        <f>データ!V6</f>
        <v>1.59</v>
      </c>
      <c r="AU10" s="43"/>
      <c r="AV10" s="43"/>
      <c r="AW10" s="43"/>
      <c r="AX10" s="43"/>
      <c r="AY10" s="43"/>
      <c r="AZ10" s="43"/>
      <c r="BA10" s="43"/>
      <c r="BB10" s="43">
        <f>データ!W6</f>
        <v>1021.38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342122</v>
      </c>
      <c r="D6" s="31">
        <f t="shared" si="3"/>
        <v>47</v>
      </c>
      <c r="E6" s="31">
        <f t="shared" si="3"/>
        <v>17</v>
      </c>
      <c r="F6" s="31">
        <f t="shared" si="3"/>
        <v>4</v>
      </c>
      <c r="G6" s="31">
        <f t="shared" si="3"/>
        <v>0</v>
      </c>
      <c r="H6" s="31" t="str">
        <f t="shared" si="3"/>
        <v>広島県　東広島市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0.88</v>
      </c>
      <c r="P6" s="32">
        <f t="shared" si="3"/>
        <v>87.05</v>
      </c>
      <c r="Q6" s="32">
        <f t="shared" si="3"/>
        <v>3294</v>
      </c>
      <c r="R6" s="32">
        <f t="shared" si="3"/>
        <v>184599</v>
      </c>
      <c r="S6" s="32">
        <f t="shared" si="3"/>
        <v>635.16</v>
      </c>
      <c r="T6" s="32">
        <f t="shared" si="3"/>
        <v>290.63</v>
      </c>
      <c r="U6" s="32">
        <f t="shared" si="3"/>
        <v>1624</v>
      </c>
      <c r="V6" s="32">
        <f t="shared" si="3"/>
        <v>1.59</v>
      </c>
      <c r="W6" s="32">
        <f t="shared" si="3"/>
        <v>1021.38</v>
      </c>
      <c r="X6" s="33">
        <f>IF(X7="",NA(),X7)</f>
        <v>92.48</v>
      </c>
      <c r="Y6" s="33">
        <f t="shared" ref="Y6:AG6" si="4">IF(Y7="",NA(),Y7)</f>
        <v>97.67</v>
      </c>
      <c r="Z6" s="33">
        <f t="shared" si="4"/>
        <v>99.69</v>
      </c>
      <c r="AA6" s="33">
        <f t="shared" si="4"/>
        <v>99.77</v>
      </c>
      <c r="AB6" s="33">
        <f t="shared" si="4"/>
        <v>98.49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358.14</v>
      </c>
      <c r="BF6" s="33">
        <f t="shared" ref="BF6:BN6" si="7">IF(BF7="",NA(),BF7)</f>
        <v>17.149999999999999</v>
      </c>
      <c r="BG6" s="33">
        <f t="shared" si="7"/>
        <v>135.81</v>
      </c>
      <c r="BH6" s="32">
        <f t="shared" si="7"/>
        <v>0</v>
      </c>
      <c r="BI6" s="33">
        <f t="shared" si="7"/>
        <v>99.05</v>
      </c>
      <c r="BJ6" s="33">
        <f t="shared" si="7"/>
        <v>1868.17</v>
      </c>
      <c r="BK6" s="33">
        <f t="shared" si="7"/>
        <v>1835.56</v>
      </c>
      <c r="BL6" s="33">
        <f t="shared" si="7"/>
        <v>1716.82</v>
      </c>
      <c r="BM6" s="33">
        <f t="shared" si="7"/>
        <v>1569.13</v>
      </c>
      <c r="BN6" s="33">
        <f t="shared" si="7"/>
        <v>1436</v>
      </c>
      <c r="BO6" s="32" t="str">
        <f>IF(BO7="","",IF(BO7="-","【-】","【"&amp;SUBSTITUTE(TEXT(BO7,"#,##0.00"),"-","△")&amp;"】"))</f>
        <v>【1,479.31】</v>
      </c>
      <c r="BP6" s="33">
        <f>IF(BP7="",NA(),BP7)</f>
        <v>34.520000000000003</v>
      </c>
      <c r="BQ6" s="33">
        <f t="shared" ref="BQ6:BY6" si="8">IF(BQ7="",NA(),BQ7)</f>
        <v>46.83</v>
      </c>
      <c r="BR6" s="33">
        <f t="shared" si="8"/>
        <v>46.53</v>
      </c>
      <c r="BS6" s="33">
        <f t="shared" si="8"/>
        <v>37.729999999999997</v>
      </c>
      <c r="BT6" s="33">
        <f t="shared" si="8"/>
        <v>30.35</v>
      </c>
      <c r="BU6" s="33">
        <f t="shared" si="8"/>
        <v>55.15</v>
      </c>
      <c r="BV6" s="33">
        <f t="shared" si="8"/>
        <v>52.89</v>
      </c>
      <c r="BW6" s="33">
        <f t="shared" si="8"/>
        <v>51.73</v>
      </c>
      <c r="BX6" s="33">
        <f t="shared" si="8"/>
        <v>64.63</v>
      </c>
      <c r="BY6" s="33">
        <f t="shared" si="8"/>
        <v>66.56</v>
      </c>
      <c r="BZ6" s="32" t="str">
        <f>IF(BZ7="","",IF(BZ7="-","【-】","【"&amp;SUBSTITUTE(TEXT(BZ7,"#,##0.00"),"-","△")&amp;"】"))</f>
        <v>【63.50】</v>
      </c>
      <c r="CA6" s="33">
        <f>IF(CA7="",NA(),CA7)</f>
        <v>414.5</v>
      </c>
      <c r="CB6" s="33">
        <f t="shared" ref="CB6:CJ6" si="9">IF(CB7="",NA(),CB7)</f>
        <v>385.1</v>
      </c>
      <c r="CC6" s="33">
        <f t="shared" si="9"/>
        <v>398.54</v>
      </c>
      <c r="CD6" s="33">
        <f t="shared" si="9"/>
        <v>490.98</v>
      </c>
      <c r="CE6" s="33">
        <f t="shared" si="9"/>
        <v>614.09</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45.86</v>
      </c>
      <c r="CM6" s="33">
        <f t="shared" ref="CM6:CU6" si="10">IF(CM7="",NA(),CM7)</f>
        <v>44.14</v>
      </c>
      <c r="CN6" s="33">
        <f t="shared" si="10"/>
        <v>42.53</v>
      </c>
      <c r="CO6" s="33">
        <f t="shared" si="10"/>
        <v>45.15</v>
      </c>
      <c r="CP6" s="33">
        <f t="shared" si="10"/>
        <v>48.08</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71.900000000000006</v>
      </c>
      <c r="CX6" s="33">
        <f t="shared" ref="CX6:DF6" si="11">IF(CX7="",NA(),CX7)</f>
        <v>73.47</v>
      </c>
      <c r="CY6" s="33">
        <f t="shared" si="11"/>
        <v>74.680000000000007</v>
      </c>
      <c r="CZ6" s="33">
        <f t="shared" si="11"/>
        <v>75.34</v>
      </c>
      <c r="DA6" s="33">
        <f t="shared" si="11"/>
        <v>76.790000000000006</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342122</v>
      </c>
      <c r="D7" s="35">
        <v>47</v>
      </c>
      <c r="E7" s="35">
        <v>17</v>
      </c>
      <c r="F7" s="35">
        <v>4</v>
      </c>
      <c r="G7" s="35">
        <v>0</v>
      </c>
      <c r="H7" s="35" t="s">
        <v>96</v>
      </c>
      <c r="I7" s="35" t="s">
        <v>97</v>
      </c>
      <c r="J7" s="35" t="s">
        <v>98</v>
      </c>
      <c r="K7" s="35" t="s">
        <v>99</v>
      </c>
      <c r="L7" s="35" t="s">
        <v>100</v>
      </c>
      <c r="M7" s="36" t="s">
        <v>101</v>
      </c>
      <c r="N7" s="36" t="s">
        <v>102</v>
      </c>
      <c r="O7" s="36">
        <v>0.88</v>
      </c>
      <c r="P7" s="36">
        <v>87.05</v>
      </c>
      <c r="Q7" s="36">
        <v>3294</v>
      </c>
      <c r="R7" s="36">
        <v>184599</v>
      </c>
      <c r="S7" s="36">
        <v>635.16</v>
      </c>
      <c r="T7" s="36">
        <v>290.63</v>
      </c>
      <c r="U7" s="36">
        <v>1624</v>
      </c>
      <c r="V7" s="36">
        <v>1.59</v>
      </c>
      <c r="W7" s="36">
        <v>1021.38</v>
      </c>
      <c r="X7" s="36">
        <v>92.48</v>
      </c>
      <c r="Y7" s="36">
        <v>97.67</v>
      </c>
      <c r="Z7" s="36">
        <v>99.69</v>
      </c>
      <c r="AA7" s="36">
        <v>99.77</v>
      </c>
      <c r="AB7" s="36">
        <v>98.49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358.14</v>
      </c>
      <c r="BF7" s="36">
        <v>17.149999999999999</v>
      </c>
      <c r="BG7" s="36">
        <v>135.81</v>
      </c>
      <c r="BH7" s="36">
        <v>0</v>
      </c>
      <c r="BI7" s="36">
        <v>99.05</v>
      </c>
      <c r="BJ7" s="36">
        <v>1868.17</v>
      </c>
      <c r="BK7" s="36">
        <v>1835.56</v>
      </c>
      <c r="BL7" s="36">
        <v>1716.82</v>
      </c>
      <c r="BM7" s="36">
        <v>1569.13</v>
      </c>
      <c r="BN7" s="36">
        <v>1436</v>
      </c>
      <c r="BO7" s="36">
        <v>1479.31</v>
      </c>
      <c r="BP7" s="36">
        <v>34.520000000000003</v>
      </c>
      <c r="BQ7" s="36">
        <v>46.83</v>
      </c>
      <c r="BR7" s="36">
        <v>46.53</v>
      </c>
      <c r="BS7" s="36">
        <v>37.729999999999997</v>
      </c>
      <c r="BT7" s="36">
        <v>30.35</v>
      </c>
      <c r="BU7" s="36">
        <v>55.15</v>
      </c>
      <c r="BV7" s="36">
        <v>52.89</v>
      </c>
      <c r="BW7" s="36">
        <v>51.73</v>
      </c>
      <c r="BX7" s="36">
        <v>64.63</v>
      </c>
      <c r="BY7" s="36">
        <v>66.56</v>
      </c>
      <c r="BZ7" s="36">
        <v>63.5</v>
      </c>
      <c r="CA7" s="36">
        <v>414.5</v>
      </c>
      <c r="CB7" s="36">
        <v>385.1</v>
      </c>
      <c r="CC7" s="36">
        <v>398.54</v>
      </c>
      <c r="CD7" s="36">
        <v>490.98</v>
      </c>
      <c r="CE7" s="36">
        <v>614.09</v>
      </c>
      <c r="CF7" s="36">
        <v>283.05</v>
      </c>
      <c r="CG7" s="36">
        <v>300.52</v>
      </c>
      <c r="CH7" s="36">
        <v>310.47000000000003</v>
      </c>
      <c r="CI7" s="36">
        <v>245.75</v>
      </c>
      <c r="CJ7" s="36">
        <v>244.29</v>
      </c>
      <c r="CK7" s="36">
        <v>253.12</v>
      </c>
      <c r="CL7" s="36">
        <v>45.86</v>
      </c>
      <c r="CM7" s="36">
        <v>44.14</v>
      </c>
      <c r="CN7" s="36">
        <v>42.53</v>
      </c>
      <c r="CO7" s="36">
        <v>45.15</v>
      </c>
      <c r="CP7" s="36">
        <v>48.08</v>
      </c>
      <c r="CQ7" s="36">
        <v>36.18</v>
      </c>
      <c r="CR7" s="36">
        <v>36.799999999999997</v>
      </c>
      <c r="CS7" s="36">
        <v>36.67</v>
      </c>
      <c r="CT7" s="36">
        <v>43.65</v>
      </c>
      <c r="CU7" s="36">
        <v>43.58</v>
      </c>
      <c r="CV7" s="36">
        <v>41.06</v>
      </c>
      <c r="CW7" s="36">
        <v>71.900000000000006</v>
      </c>
      <c r="CX7" s="36">
        <v>73.47</v>
      </c>
      <c r="CY7" s="36">
        <v>74.680000000000007</v>
      </c>
      <c r="CZ7" s="36">
        <v>75.34</v>
      </c>
      <c r="DA7" s="36">
        <v>76.790000000000006</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2016-02-17T00:32:15Z</cp:lastPrinted>
  <dcterms:created xsi:type="dcterms:W3CDTF">2016-02-03T09:06:29Z</dcterms:created>
  <dcterms:modified xsi:type="dcterms:W3CDTF">2016-02-17T00:32:16Z</dcterms:modified>
  <cp:category/>
</cp:coreProperties>
</file>