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765" tabRatio="897"/>
  </bookViews>
  <sheets>
    <sheet name="別記様式第10号" sheetId="6" r:id="rId1"/>
    <sheet name="別紙１" sheetId="13" r:id="rId2"/>
    <sheet name="別紙１別添" sheetId="26" r:id="rId3"/>
    <sheet name="別紙２-１" sheetId="17" r:id="rId4"/>
    <sheet name="別紙２－２(人件費一覧)" sheetId="33" r:id="rId5"/>
    <sheet name="別紙２－３(キャリアアップ）" sheetId="35" r:id="rId6"/>
    <sheet name="補助金算定表（実績）" sheetId="24" r:id="rId7"/>
    <sheet name="育成支援体制強化補助経費（業務委託料）" sheetId="37" r:id="rId8"/>
    <sheet name="送迎支援補助経費" sheetId="38" r:id="rId9"/>
    <sheet name="第三者評価受審推進事業経費" sheetId="39" r:id="rId10"/>
    <sheet name="旅費" sheetId="40" r:id="rId11"/>
    <sheet name="光熱水費" sheetId="36" r:id="rId12"/>
    <sheet name="印刷費" sheetId="41" r:id="rId13"/>
    <sheet name="修繕費" sheetId="42" r:id="rId14"/>
    <sheet name="備品費・消耗品費" sheetId="43" r:id="rId15"/>
    <sheet name="広告料" sheetId="44" r:id="rId16"/>
    <sheet name="手数料" sheetId="45" r:id="rId17"/>
    <sheet name="保険料" sheetId="46" r:id="rId18"/>
    <sheet name="通信運搬費" sheetId="47" r:id="rId19"/>
    <sheet name="業務委託費" sheetId="48" r:id="rId20"/>
    <sheet name="使用料・賃借料" sheetId="49" r:id="rId21"/>
    <sheet name="負担金 " sheetId="51" r:id="rId22"/>
    <sheet name="公租公課費" sheetId="50" r:id="rId23"/>
    <sheet name="その他" sheetId="52" r:id="rId24"/>
    <sheet name="リスト（補助限度額入力）" sheetId="25" r:id="rId25"/>
    <sheet name="様式元データ" sheetId="14" r:id="rId26"/>
    <sheet name="修正履歴" sheetId="32" r:id="rId27"/>
  </sheets>
  <externalReferences>
    <externalReference r:id="rId28"/>
  </externalReferences>
  <definedNames>
    <definedName name="_xlnm.Print_Area" localSheetId="23">その他!$A$1:$F$102</definedName>
    <definedName name="_xlnm.Print_Area" localSheetId="7">'育成支援体制強化補助経費（業務委託料）'!$A$1:$F$102</definedName>
    <definedName name="_xlnm.Print_Area" localSheetId="12">印刷費!$A$1:$F$102</definedName>
    <definedName name="_xlnm.Print_Area" localSheetId="19">業務委託費!$A$1:$F$102</definedName>
    <definedName name="_xlnm.Print_Area" localSheetId="11">光熱水費!$A$1:$F$102</definedName>
    <definedName name="_xlnm.Print_Area" localSheetId="22">公租公課費!$A$1:$F$102</definedName>
    <definedName name="_xlnm.Print_Area" localSheetId="15">広告料!$A$1:$F$102</definedName>
    <definedName name="_xlnm.Print_Area" localSheetId="20">使用料・賃借料!$A$1:$F$102</definedName>
    <definedName name="_xlnm.Print_Area" localSheetId="16">手数料!$A$1:$F$102</definedName>
    <definedName name="_xlnm.Print_Area" localSheetId="13">修繕費!$A$1:$F$102</definedName>
    <definedName name="_xlnm.Print_Area" localSheetId="8">送迎支援補助経費!$A$1:$F$102</definedName>
    <definedName name="_xlnm.Print_Area" localSheetId="9">第三者評価受審推進事業経費!$A$1:$F$102</definedName>
    <definedName name="_xlnm.Print_Area" localSheetId="18">通信運搬費!$A$1:$F$102</definedName>
    <definedName name="_xlnm.Print_Area" localSheetId="14">備品費・消耗品費!$A$1:$F$102</definedName>
    <definedName name="_xlnm.Print_Area" localSheetId="21">'負担金 '!$A$1:$F$102</definedName>
    <definedName name="_xlnm.Print_Area" localSheetId="0">別記様式第10号!$A$1:$AO$31</definedName>
    <definedName name="_xlnm.Print_Area" localSheetId="1">別紙１!$A$1:$AO$36</definedName>
    <definedName name="_xlnm.Print_Area" localSheetId="2">別紙１別添!$A$1:$AO$37</definedName>
    <definedName name="_xlnm.Print_Area" localSheetId="3">'別紙２-１'!$A$1:$AG$84</definedName>
    <definedName name="_xlnm.Print_Area" localSheetId="4">'別紙２－２(人件費一覧)'!$A$1:$O$43</definedName>
    <definedName name="_xlnm.Print_Area" localSheetId="5">'別紙２－３(キャリアアップ）'!$A$1:$Q$23</definedName>
    <definedName name="_xlnm.Print_Area" localSheetId="17">保険料!$A$1:$F$102</definedName>
    <definedName name="_xlnm.Print_Area" localSheetId="6">'補助金算定表（実績）'!$A$1:$AI$73</definedName>
    <definedName name="_xlnm.Print_Area" localSheetId="10">旅費!$A$1:$F$102</definedName>
    <definedName name="区分">'[1]９障害児（記載例１月）'!$V$8:$W$8</definedName>
  </definedNames>
  <calcPr calcId="145621"/>
</workbook>
</file>

<file path=xl/calcChain.xml><?xml version="1.0" encoding="utf-8"?>
<calcChain xmlns="http://schemas.openxmlformats.org/spreadsheetml/2006/main">
  <c r="N40" i="17" l="1"/>
  <c r="N35" i="17"/>
  <c r="E2" i="24" l="1"/>
  <c r="D1" i="24" l="1"/>
  <c r="C102" i="52" l="1"/>
  <c r="E101" i="52"/>
  <c r="E100" i="52"/>
  <c r="E99" i="52"/>
  <c r="E98" i="52"/>
  <c r="E97" i="52"/>
  <c r="E96" i="52"/>
  <c r="E95" i="52"/>
  <c r="E94" i="52"/>
  <c r="E93" i="52"/>
  <c r="E92" i="52"/>
  <c r="E91" i="52"/>
  <c r="E90" i="52"/>
  <c r="E89" i="52"/>
  <c r="E88" i="52"/>
  <c r="E87" i="52"/>
  <c r="E86" i="52"/>
  <c r="E85" i="52"/>
  <c r="E84" i="52"/>
  <c r="E83" i="52"/>
  <c r="E82" i="52"/>
  <c r="E81" i="52"/>
  <c r="E80" i="52"/>
  <c r="E79" i="52"/>
  <c r="E78" i="52"/>
  <c r="E77" i="52"/>
  <c r="E76" i="52"/>
  <c r="E75" i="52"/>
  <c r="E74" i="52"/>
  <c r="E73" i="52"/>
  <c r="E72" i="52"/>
  <c r="E71" i="52"/>
  <c r="E70" i="52"/>
  <c r="E69" i="52"/>
  <c r="E68" i="52"/>
  <c r="E67" i="52"/>
  <c r="E66" i="52"/>
  <c r="E65" i="52"/>
  <c r="E64" i="52"/>
  <c r="E63" i="52"/>
  <c r="E62" i="52"/>
  <c r="E61" i="52"/>
  <c r="E60" i="52"/>
  <c r="E59" i="52"/>
  <c r="E58" i="52"/>
  <c r="E57" i="52"/>
  <c r="E56" i="52"/>
  <c r="E55" i="52"/>
  <c r="E54" i="52"/>
  <c r="E53" i="52"/>
  <c r="E52" i="52"/>
  <c r="E51" i="52"/>
  <c r="E50" i="52"/>
  <c r="E49" i="52"/>
  <c r="E48" i="52"/>
  <c r="E47" i="52"/>
  <c r="E46" i="52"/>
  <c r="E45" i="52"/>
  <c r="E44" i="52"/>
  <c r="E43" i="52"/>
  <c r="E42" i="52"/>
  <c r="E41" i="52"/>
  <c r="E40" i="52"/>
  <c r="E39" i="52"/>
  <c r="E38" i="52"/>
  <c r="E37" i="52"/>
  <c r="E36" i="52"/>
  <c r="E35" i="52"/>
  <c r="E34" i="52"/>
  <c r="E33" i="52"/>
  <c r="E32" i="52"/>
  <c r="E31" i="52"/>
  <c r="E30" i="52"/>
  <c r="E29" i="52"/>
  <c r="E28" i="52"/>
  <c r="E27" i="52"/>
  <c r="E26" i="52"/>
  <c r="E25" i="52"/>
  <c r="E24" i="52"/>
  <c r="E23" i="52"/>
  <c r="E22" i="52"/>
  <c r="E21" i="52"/>
  <c r="E20" i="52"/>
  <c r="E19" i="52"/>
  <c r="E18" i="52"/>
  <c r="E17" i="52"/>
  <c r="E16" i="52"/>
  <c r="E15" i="52"/>
  <c r="E14" i="52"/>
  <c r="E13" i="52"/>
  <c r="E12" i="52"/>
  <c r="E11" i="52"/>
  <c r="E10" i="52"/>
  <c r="E9" i="52"/>
  <c r="E8" i="52"/>
  <c r="E7" i="52"/>
  <c r="E6" i="52"/>
  <c r="E5" i="52"/>
  <c r="E4" i="52"/>
  <c r="E3" i="52"/>
  <c r="E2" i="52"/>
  <c r="C102" i="51"/>
  <c r="E101" i="51"/>
  <c r="E100" i="51"/>
  <c r="E99" i="51"/>
  <c r="E98" i="51"/>
  <c r="E97" i="51"/>
  <c r="E96" i="51"/>
  <c r="E95" i="51"/>
  <c r="E94" i="51"/>
  <c r="E93" i="51"/>
  <c r="E92" i="51"/>
  <c r="E91" i="51"/>
  <c r="E90" i="51"/>
  <c r="E89" i="51"/>
  <c r="E88" i="51"/>
  <c r="E87" i="51"/>
  <c r="E86" i="51"/>
  <c r="E85" i="51"/>
  <c r="E84" i="51"/>
  <c r="E83" i="51"/>
  <c r="E82" i="51"/>
  <c r="E81" i="51"/>
  <c r="E80" i="51"/>
  <c r="E79" i="51"/>
  <c r="E78" i="51"/>
  <c r="E77" i="51"/>
  <c r="E76" i="51"/>
  <c r="E75" i="51"/>
  <c r="E74" i="51"/>
  <c r="E73" i="51"/>
  <c r="E72" i="51"/>
  <c r="E71" i="51"/>
  <c r="E70" i="51"/>
  <c r="E69" i="51"/>
  <c r="E68" i="51"/>
  <c r="E67" i="51"/>
  <c r="E66" i="51"/>
  <c r="E65" i="51"/>
  <c r="E64" i="51"/>
  <c r="E63" i="51"/>
  <c r="E62" i="51"/>
  <c r="E61" i="51"/>
  <c r="E60" i="51"/>
  <c r="E59" i="51"/>
  <c r="E58" i="51"/>
  <c r="E57" i="51"/>
  <c r="E56" i="51"/>
  <c r="E55" i="51"/>
  <c r="E54" i="51"/>
  <c r="E53" i="51"/>
  <c r="E52" i="51"/>
  <c r="E51" i="51"/>
  <c r="E50" i="51"/>
  <c r="E49" i="51"/>
  <c r="E48" i="51"/>
  <c r="E47" i="51"/>
  <c r="E46" i="51"/>
  <c r="E45" i="51"/>
  <c r="E44" i="51"/>
  <c r="E43" i="51"/>
  <c r="E42" i="51"/>
  <c r="E41" i="51"/>
  <c r="E40" i="51"/>
  <c r="E39" i="51"/>
  <c r="E38" i="51"/>
  <c r="E37" i="51"/>
  <c r="E36" i="51"/>
  <c r="E35" i="51"/>
  <c r="E34" i="51"/>
  <c r="E33" i="51"/>
  <c r="E32" i="51"/>
  <c r="E31" i="51"/>
  <c r="E30" i="51"/>
  <c r="E29" i="51"/>
  <c r="E28" i="51"/>
  <c r="E27" i="51"/>
  <c r="E26" i="51"/>
  <c r="E25" i="51"/>
  <c r="E24" i="51"/>
  <c r="E23" i="51"/>
  <c r="E22" i="51"/>
  <c r="E21" i="51"/>
  <c r="E20" i="51"/>
  <c r="E19" i="51"/>
  <c r="E18" i="51"/>
  <c r="E17" i="51"/>
  <c r="E16" i="51"/>
  <c r="E15" i="51"/>
  <c r="E14" i="51"/>
  <c r="E13" i="51"/>
  <c r="E12" i="51"/>
  <c r="E11" i="51"/>
  <c r="E10" i="51"/>
  <c r="E9" i="51"/>
  <c r="E8" i="51"/>
  <c r="E7" i="51"/>
  <c r="E6" i="51"/>
  <c r="E5" i="51"/>
  <c r="E4" i="51"/>
  <c r="E3" i="51"/>
  <c r="E2" i="51"/>
  <c r="C102" i="50"/>
  <c r="E101" i="50"/>
  <c r="E100" i="50"/>
  <c r="E99" i="50"/>
  <c r="E98" i="50"/>
  <c r="E97" i="50"/>
  <c r="E96" i="50"/>
  <c r="E95" i="50"/>
  <c r="E94" i="50"/>
  <c r="E93" i="50"/>
  <c r="E92" i="50"/>
  <c r="E91" i="50"/>
  <c r="E90" i="50"/>
  <c r="E89" i="50"/>
  <c r="E88" i="50"/>
  <c r="E87" i="50"/>
  <c r="E86" i="50"/>
  <c r="E85" i="50"/>
  <c r="E84" i="50"/>
  <c r="E83" i="50"/>
  <c r="E82" i="50"/>
  <c r="E81" i="50"/>
  <c r="E80" i="50"/>
  <c r="E79" i="50"/>
  <c r="E78" i="50"/>
  <c r="E77" i="50"/>
  <c r="E76" i="50"/>
  <c r="E75" i="50"/>
  <c r="E74" i="50"/>
  <c r="E73" i="50"/>
  <c r="E72" i="50"/>
  <c r="E71" i="50"/>
  <c r="E70" i="50"/>
  <c r="E69" i="50"/>
  <c r="E68" i="50"/>
  <c r="E67" i="50"/>
  <c r="E66" i="50"/>
  <c r="E65" i="50"/>
  <c r="E64" i="50"/>
  <c r="E63" i="50"/>
  <c r="E62" i="50"/>
  <c r="E61" i="50"/>
  <c r="E60" i="50"/>
  <c r="E59" i="50"/>
  <c r="E58" i="50"/>
  <c r="E57" i="50"/>
  <c r="E56" i="50"/>
  <c r="E55" i="50"/>
  <c r="E54" i="50"/>
  <c r="E53" i="50"/>
  <c r="E52" i="50"/>
  <c r="E51" i="50"/>
  <c r="E50" i="50"/>
  <c r="E49" i="50"/>
  <c r="E48" i="50"/>
  <c r="E47" i="50"/>
  <c r="E46" i="50"/>
  <c r="E45" i="50"/>
  <c r="E44" i="50"/>
  <c r="E43" i="50"/>
  <c r="E42" i="50"/>
  <c r="E41" i="50"/>
  <c r="E40" i="50"/>
  <c r="E39" i="50"/>
  <c r="E38" i="50"/>
  <c r="E37" i="50"/>
  <c r="E36" i="50"/>
  <c r="E35" i="50"/>
  <c r="E34" i="50"/>
  <c r="E33" i="50"/>
  <c r="E32" i="50"/>
  <c r="E31" i="50"/>
  <c r="E30" i="50"/>
  <c r="E29" i="50"/>
  <c r="E28" i="50"/>
  <c r="E27" i="50"/>
  <c r="E26" i="50"/>
  <c r="E25" i="50"/>
  <c r="E24" i="50"/>
  <c r="E23" i="50"/>
  <c r="E22" i="50"/>
  <c r="E21" i="50"/>
  <c r="E20" i="50"/>
  <c r="E19" i="50"/>
  <c r="E18" i="50"/>
  <c r="E17" i="50"/>
  <c r="E16" i="50"/>
  <c r="E15" i="50"/>
  <c r="E14" i="50"/>
  <c r="E13" i="50"/>
  <c r="E12" i="50"/>
  <c r="E11" i="50"/>
  <c r="E10" i="50"/>
  <c r="E9" i="50"/>
  <c r="E8" i="50"/>
  <c r="E7" i="50"/>
  <c r="E6" i="50"/>
  <c r="E5" i="50"/>
  <c r="E4" i="50"/>
  <c r="E3" i="50"/>
  <c r="E2" i="50"/>
  <c r="C102" i="49"/>
  <c r="E101" i="49"/>
  <c r="E100" i="49"/>
  <c r="E99" i="49"/>
  <c r="E98" i="49"/>
  <c r="E97" i="49"/>
  <c r="E96" i="49"/>
  <c r="E95" i="49"/>
  <c r="E94" i="49"/>
  <c r="E93" i="49"/>
  <c r="E92" i="49"/>
  <c r="E91" i="49"/>
  <c r="E90" i="49"/>
  <c r="E89" i="49"/>
  <c r="E88" i="49"/>
  <c r="E87" i="49"/>
  <c r="E86" i="49"/>
  <c r="E85" i="49"/>
  <c r="E84" i="49"/>
  <c r="E83" i="49"/>
  <c r="E82" i="49"/>
  <c r="E81" i="49"/>
  <c r="E80" i="49"/>
  <c r="E79" i="49"/>
  <c r="E78" i="49"/>
  <c r="E77" i="49"/>
  <c r="E76" i="49"/>
  <c r="E75" i="49"/>
  <c r="E74" i="49"/>
  <c r="E73" i="49"/>
  <c r="E72" i="49"/>
  <c r="E71" i="49"/>
  <c r="E70" i="49"/>
  <c r="E69" i="49"/>
  <c r="E68" i="49"/>
  <c r="E67" i="49"/>
  <c r="E66" i="49"/>
  <c r="E65" i="49"/>
  <c r="E64" i="49"/>
  <c r="E63" i="49"/>
  <c r="E62" i="49"/>
  <c r="E61" i="49"/>
  <c r="E60" i="49"/>
  <c r="E59" i="49"/>
  <c r="E58" i="49"/>
  <c r="E57" i="49"/>
  <c r="E56" i="49"/>
  <c r="E55" i="49"/>
  <c r="E54" i="49"/>
  <c r="E53" i="49"/>
  <c r="E52" i="49"/>
  <c r="E51" i="49"/>
  <c r="E50" i="49"/>
  <c r="E49" i="49"/>
  <c r="E48" i="49"/>
  <c r="E47" i="49"/>
  <c r="E46" i="49"/>
  <c r="E45" i="49"/>
  <c r="E44" i="49"/>
  <c r="E43" i="49"/>
  <c r="E42" i="49"/>
  <c r="E41" i="49"/>
  <c r="E40" i="49"/>
  <c r="E39" i="49"/>
  <c r="E38" i="49"/>
  <c r="E37" i="49"/>
  <c r="E36" i="49"/>
  <c r="E35" i="49"/>
  <c r="E34" i="49"/>
  <c r="E33" i="49"/>
  <c r="E32" i="49"/>
  <c r="E31" i="49"/>
  <c r="E30" i="49"/>
  <c r="E29" i="49"/>
  <c r="E28" i="49"/>
  <c r="E27" i="49"/>
  <c r="E26" i="49"/>
  <c r="E25" i="49"/>
  <c r="E24" i="49"/>
  <c r="E23" i="49"/>
  <c r="E22" i="49"/>
  <c r="E21" i="49"/>
  <c r="E20" i="49"/>
  <c r="E19" i="49"/>
  <c r="E18" i="49"/>
  <c r="E17" i="49"/>
  <c r="E16" i="49"/>
  <c r="E15" i="49"/>
  <c r="E14" i="49"/>
  <c r="E13" i="49"/>
  <c r="E12" i="49"/>
  <c r="E11" i="49"/>
  <c r="E10" i="49"/>
  <c r="E9" i="49"/>
  <c r="E8" i="49"/>
  <c r="E7" i="49"/>
  <c r="E6" i="49"/>
  <c r="E5" i="49"/>
  <c r="E4" i="49"/>
  <c r="E3" i="49"/>
  <c r="E2" i="49"/>
  <c r="C102" i="48"/>
  <c r="E101" i="48"/>
  <c r="E100" i="48"/>
  <c r="E99" i="48"/>
  <c r="E98" i="48"/>
  <c r="E97" i="48"/>
  <c r="E96" i="48"/>
  <c r="E95" i="48"/>
  <c r="E94" i="48"/>
  <c r="E93" i="48"/>
  <c r="E92" i="48"/>
  <c r="E91" i="48"/>
  <c r="E90" i="48"/>
  <c r="E89" i="48"/>
  <c r="E88" i="48"/>
  <c r="E87" i="48"/>
  <c r="E86" i="48"/>
  <c r="E85" i="48"/>
  <c r="E84" i="48"/>
  <c r="E83" i="48"/>
  <c r="E82" i="48"/>
  <c r="E81" i="48"/>
  <c r="E80" i="48"/>
  <c r="E79" i="48"/>
  <c r="E78" i="48"/>
  <c r="E77" i="48"/>
  <c r="E76" i="48"/>
  <c r="E75" i="48"/>
  <c r="E74" i="48"/>
  <c r="E73" i="48"/>
  <c r="E72" i="48"/>
  <c r="E71" i="48"/>
  <c r="E70" i="48"/>
  <c r="E69" i="48"/>
  <c r="E68" i="48"/>
  <c r="E67" i="48"/>
  <c r="E66" i="48"/>
  <c r="E65" i="48"/>
  <c r="E64" i="48"/>
  <c r="E63" i="48"/>
  <c r="E62" i="48"/>
  <c r="E61" i="48"/>
  <c r="E60" i="48"/>
  <c r="E59" i="48"/>
  <c r="E58" i="48"/>
  <c r="E57" i="48"/>
  <c r="E56" i="48"/>
  <c r="E55" i="48"/>
  <c r="E54" i="48"/>
  <c r="E53" i="48"/>
  <c r="E52" i="48"/>
  <c r="E51" i="48"/>
  <c r="E50" i="48"/>
  <c r="E49" i="48"/>
  <c r="E48" i="48"/>
  <c r="E47" i="48"/>
  <c r="E46" i="48"/>
  <c r="E45" i="48"/>
  <c r="E44" i="48"/>
  <c r="E43" i="48"/>
  <c r="E42" i="48"/>
  <c r="E41" i="48"/>
  <c r="E40" i="48"/>
  <c r="E39" i="48"/>
  <c r="E38" i="48"/>
  <c r="E37" i="48"/>
  <c r="E36" i="48"/>
  <c r="E35" i="48"/>
  <c r="E34" i="48"/>
  <c r="E33" i="48"/>
  <c r="E32" i="48"/>
  <c r="E31" i="48"/>
  <c r="E30" i="48"/>
  <c r="E29" i="48"/>
  <c r="E28" i="48"/>
  <c r="E27" i="48"/>
  <c r="E26" i="48"/>
  <c r="E25" i="48"/>
  <c r="E24" i="48"/>
  <c r="E23" i="48"/>
  <c r="E22" i="48"/>
  <c r="E21" i="48"/>
  <c r="E20" i="48"/>
  <c r="E19" i="48"/>
  <c r="E18" i="48"/>
  <c r="E17" i="48"/>
  <c r="E16" i="48"/>
  <c r="E15" i="48"/>
  <c r="E14" i="48"/>
  <c r="E13" i="48"/>
  <c r="E12" i="48"/>
  <c r="E11" i="48"/>
  <c r="E10" i="48"/>
  <c r="E9" i="48"/>
  <c r="E8" i="48"/>
  <c r="E7" i="48"/>
  <c r="E6" i="48"/>
  <c r="E5" i="48"/>
  <c r="E4" i="48"/>
  <c r="E3" i="48"/>
  <c r="E2" i="48"/>
  <c r="C102" i="47"/>
  <c r="E101" i="47"/>
  <c r="E100" i="47"/>
  <c r="E99" i="47"/>
  <c r="E98" i="47"/>
  <c r="E97" i="47"/>
  <c r="E96" i="47"/>
  <c r="E95" i="47"/>
  <c r="E94" i="47"/>
  <c r="E93" i="47"/>
  <c r="E92" i="47"/>
  <c r="E91" i="47"/>
  <c r="E90" i="47"/>
  <c r="E89" i="47"/>
  <c r="E88" i="47"/>
  <c r="E87" i="47"/>
  <c r="E86" i="47"/>
  <c r="E85" i="47"/>
  <c r="E84" i="47"/>
  <c r="E83" i="47"/>
  <c r="E82" i="47"/>
  <c r="E81" i="47"/>
  <c r="E80" i="47"/>
  <c r="E79" i="47"/>
  <c r="E78" i="47"/>
  <c r="E77" i="47"/>
  <c r="E76" i="47"/>
  <c r="E75" i="47"/>
  <c r="E74" i="47"/>
  <c r="E73" i="47"/>
  <c r="E72" i="47"/>
  <c r="E71" i="47"/>
  <c r="E70" i="47"/>
  <c r="E69" i="47"/>
  <c r="E68" i="47"/>
  <c r="E67" i="47"/>
  <c r="E66" i="47"/>
  <c r="E65" i="47"/>
  <c r="E64" i="47"/>
  <c r="E63" i="47"/>
  <c r="E62" i="47"/>
  <c r="E61" i="47"/>
  <c r="E60" i="47"/>
  <c r="E59" i="47"/>
  <c r="E58" i="47"/>
  <c r="E57" i="47"/>
  <c r="E56" i="47"/>
  <c r="E55" i="47"/>
  <c r="E54" i="47"/>
  <c r="E53" i="47"/>
  <c r="E52" i="47"/>
  <c r="E51" i="47"/>
  <c r="E50" i="47"/>
  <c r="E49" i="47"/>
  <c r="E48" i="47"/>
  <c r="E47" i="47"/>
  <c r="E46" i="47"/>
  <c r="E45" i="47"/>
  <c r="E44" i="47"/>
  <c r="E43" i="47"/>
  <c r="E42" i="47"/>
  <c r="E41" i="47"/>
  <c r="E40" i="47"/>
  <c r="E39" i="47"/>
  <c r="E38" i="47"/>
  <c r="E37" i="47"/>
  <c r="E36" i="47"/>
  <c r="E35" i="47"/>
  <c r="E34" i="47"/>
  <c r="E33" i="47"/>
  <c r="E32" i="47"/>
  <c r="E31" i="47"/>
  <c r="E30" i="47"/>
  <c r="E29" i="47"/>
  <c r="E28" i="47"/>
  <c r="E27" i="47"/>
  <c r="E26" i="47"/>
  <c r="E25" i="47"/>
  <c r="E24" i="47"/>
  <c r="E23" i="47"/>
  <c r="E22" i="47"/>
  <c r="E21" i="47"/>
  <c r="E20" i="47"/>
  <c r="E19" i="47"/>
  <c r="E18" i="47"/>
  <c r="E17" i="47"/>
  <c r="E16" i="47"/>
  <c r="E15" i="47"/>
  <c r="E14" i="47"/>
  <c r="E13" i="47"/>
  <c r="E12" i="47"/>
  <c r="E11" i="47"/>
  <c r="E10" i="47"/>
  <c r="E9" i="47"/>
  <c r="E8" i="47"/>
  <c r="E7" i="47"/>
  <c r="E6" i="47"/>
  <c r="E5" i="47"/>
  <c r="E4" i="47"/>
  <c r="E3" i="47"/>
  <c r="E2" i="47"/>
  <c r="C102" i="46"/>
  <c r="E101" i="46"/>
  <c r="E100" i="46"/>
  <c r="E99" i="46"/>
  <c r="E98" i="46"/>
  <c r="E97" i="46"/>
  <c r="E96" i="46"/>
  <c r="E95" i="46"/>
  <c r="E94" i="46"/>
  <c r="E93" i="46"/>
  <c r="E92" i="46"/>
  <c r="E91" i="46"/>
  <c r="E90" i="46"/>
  <c r="E89" i="46"/>
  <c r="E88" i="46"/>
  <c r="E87" i="46"/>
  <c r="E86" i="46"/>
  <c r="E85" i="46"/>
  <c r="E84" i="46"/>
  <c r="E83" i="46"/>
  <c r="E82" i="46"/>
  <c r="E81" i="46"/>
  <c r="E80" i="46"/>
  <c r="E79" i="46"/>
  <c r="E78" i="46"/>
  <c r="E77" i="46"/>
  <c r="E76" i="46"/>
  <c r="E75" i="46"/>
  <c r="E74" i="46"/>
  <c r="E73" i="46"/>
  <c r="E72" i="46"/>
  <c r="E71" i="46"/>
  <c r="E70" i="46"/>
  <c r="E69" i="46"/>
  <c r="E68" i="46"/>
  <c r="E67" i="46"/>
  <c r="E66" i="46"/>
  <c r="E65" i="46"/>
  <c r="E64" i="46"/>
  <c r="E63" i="46"/>
  <c r="E62" i="46"/>
  <c r="E61" i="46"/>
  <c r="E60" i="46"/>
  <c r="E59" i="46"/>
  <c r="E58" i="46"/>
  <c r="E57" i="46"/>
  <c r="E56" i="46"/>
  <c r="E55" i="46"/>
  <c r="E54" i="46"/>
  <c r="E53" i="46"/>
  <c r="E52" i="46"/>
  <c r="E51" i="46"/>
  <c r="E50" i="46"/>
  <c r="E49" i="46"/>
  <c r="E48" i="46"/>
  <c r="E47" i="46"/>
  <c r="E46" i="46"/>
  <c r="E45" i="46"/>
  <c r="E44" i="46"/>
  <c r="E43" i="46"/>
  <c r="E42" i="46"/>
  <c r="E41" i="46"/>
  <c r="E40" i="46"/>
  <c r="E39" i="46"/>
  <c r="E38" i="46"/>
  <c r="E37" i="46"/>
  <c r="E36" i="46"/>
  <c r="E35" i="46"/>
  <c r="E34" i="46"/>
  <c r="E33" i="46"/>
  <c r="E32" i="46"/>
  <c r="E31" i="46"/>
  <c r="E30" i="46"/>
  <c r="E29" i="46"/>
  <c r="E28" i="46"/>
  <c r="E27" i="46"/>
  <c r="E26" i="46"/>
  <c r="E25" i="46"/>
  <c r="E24" i="46"/>
  <c r="E23" i="46"/>
  <c r="E22" i="46"/>
  <c r="E21" i="46"/>
  <c r="E20" i="46"/>
  <c r="E19" i="46"/>
  <c r="E18" i="46"/>
  <c r="E17" i="46"/>
  <c r="E16" i="46"/>
  <c r="E15" i="46"/>
  <c r="E14" i="46"/>
  <c r="E13" i="46"/>
  <c r="E12" i="46"/>
  <c r="E11" i="46"/>
  <c r="E10" i="46"/>
  <c r="E9" i="46"/>
  <c r="E8" i="46"/>
  <c r="E7" i="46"/>
  <c r="E6" i="46"/>
  <c r="E5" i="46"/>
  <c r="E4" i="46"/>
  <c r="E3" i="46"/>
  <c r="E2" i="46"/>
  <c r="C102" i="45"/>
  <c r="E101" i="45"/>
  <c r="E100" i="45"/>
  <c r="E99" i="45"/>
  <c r="E98" i="45"/>
  <c r="E97" i="45"/>
  <c r="E96" i="45"/>
  <c r="E95" i="45"/>
  <c r="E94" i="45"/>
  <c r="E93" i="45"/>
  <c r="E92" i="45"/>
  <c r="E91" i="45"/>
  <c r="E90" i="45"/>
  <c r="E89" i="45"/>
  <c r="E88" i="45"/>
  <c r="E87" i="45"/>
  <c r="E86" i="45"/>
  <c r="E85" i="45"/>
  <c r="E84" i="45"/>
  <c r="E83" i="45"/>
  <c r="E82" i="45"/>
  <c r="E81" i="45"/>
  <c r="E80" i="45"/>
  <c r="E79" i="45"/>
  <c r="E78" i="45"/>
  <c r="E77" i="45"/>
  <c r="E76" i="45"/>
  <c r="E75" i="45"/>
  <c r="E74" i="45"/>
  <c r="E73" i="45"/>
  <c r="E72" i="45"/>
  <c r="E71" i="45"/>
  <c r="E70" i="45"/>
  <c r="E69" i="45"/>
  <c r="E68" i="45"/>
  <c r="E67" i="45"/>
  <c r="E66" i="45"/>
  <c r="E65" i="45"/>
  <c r="E64" i="45"/>
  <c r="E63" i="45"/>
  <c r="E62" i="45"/>
  <c r="E61" i="45"/>
  <c r="E60" i="45"/>
  <c r="E59" i="45"/>
  <c r="E58" i="45"/>
  <c r="E57" i="45"/>
  <c r="E56" i="45"/>
  <c r="E55" i="45"/>
  <c r="E54" i="45"/>
  <c r="E53" i="45"/>
  <c r="E52" i="45"/>
  <c r="E51" i="45"/>
  <c r="E50" i="45"/>
  <c r="E49" i="45"/>
  <c r="E48" i="45"/>
  <c r="E47" i="45"/>
  <c r="E46" i="45"/>
  <c r="E45" i="45"/>
  <c r="E44" i="45"/>
  <c r="E43" i="45"/>
  <c r="E42" i="45"/>
  <c r="E41" i="45"/>
  <c r="E40" i="45"/>
  <c r="E39" i="45"/>
  <c r="E38" i="45"/>
  <c r="E37" i="45"/>
  <c r="E36" i="45"/>
  <c r="E35" i="45"/>
  <c r="E34" i="45"/>
  <c r="E33" i="45"/>
  <c r="E32" i="45"/>
  <c r="E31" i="45"/>
  <c r="E30" i="45"/>
  <c r="E29" i="45"/>
  <c r="E28" i="45"/>
  <c r="E27" i="45"/>
  <c r="E26" i="45"/>
  <c r="E25" i="45"/>
  <c r="E24" i="45"/>
  <c r="E23" i="45"/>
  <c r="E22" i="45"/>
  <c r="E21" i="45"/>
  <c r="E20" i="45"/>
  <c r="E19" i="45"/>
  <c r="E18" i="45"/>
  <c r="E17" i="45"/>
  <c r="E16" i="45"/>
  <c r="E15" i="45"/>
  <c r="E14" i="45"/>
  <c r="E13" i="45"/>
  <c r="E12" i="45"/>
  <c r="E11" i="45"/>
  <c r="E10" i="45"/>
  <c r="E9" i="45"/>
  <c r="E8" i="45"/>
  <c r="E7" i="45"/>
  <c r="E6" i="45"/>
  <c r="E5" i="45"/>
  <c r="E4" i="45"/>
  <c r="E3" i="45"/>
  <c r="E2" i="45"/>
  <c r="E102" i="45" s="1"/>
  <c r="C102" i="44"/>
  <c r="E101" i="44"/>
  <c r="E100" i="44"/>
  <c r="E99" i="44"/>
  <c r="E98" i="44"/>
  <c r="E97" i="44"/>
  <c r="E96" i="44"/>
  <c r="E95" i="44"/>
  <c r="E94" i="44"/>
  <c r="E93" i="44"/>
  <c r="E92" i="44"/>
  <c r="E91" i="44"/>
  <c r="E90" i="44"/>
  <c r="E89" i="44"/>
  <c r="E88" i="44"/>
  <c r="E87" i="44"/>
  <c r="E86" i="44"/>
  <c r="E85" i="44"/>
  <c r="E84" i="44"/>
  <c r="E83" i="44"/>
  <c r="E82" i="44"/>
  <c r="E81" i="44"/>
  <c r="E80" i="44"/>
  <c r="E79" i="44"/>
  <c r="E78" i="44"/>
  <c r="E77" i="44"/>
  <c r="E76" i="44"/>
  <c r="E75" i="44"/>
  <c r="E74" i="44"/>
  <c r="E73" i="44"/>
  <c r="E72" i="44"/>
  <c r="E71" i="44"/>
  <c r="E70" i="44"/>
  <c r="E69" i="44"/>
  <c r="E68" i="44"/>
  <c r="E67" i="44"/>
  <c r="E66" i="44"/>
  <c r="E65" i="44"/>
  <c r="E64" i="44"/>
  <c r="E63" i="44"/>
  <c r="E62" i="44"/>
  <c r="E61" i="44"/>
  <c r="E60" i="44"/>
  <c r="E59" i="44"/>
  <c r="E58" i="44"/>
  <c r="E57" i="44"/>
  <c r="E56" i="44"/>
  <c r="E55" i="44"/>
  <c r="E54" i="44"/>
  <c r="E53" i="44"/>
  <c r="E52" i="44"/>
  <c r="E51" i="44"/>
  <c r="E50" i="44"/>
  <c r="E49" i="44"/>
  <c r="E48" i="44"/>
  <c r="E47" i="44"/>
  <c r="E46" i="44"/>
  <c r="E45" i="44"/>
  <c r="E44" i="44"/>
  <c r="E43" i="44"/>
  <c r="E42" i="44"/>
  <c r="E41" i="44"/>
  <c r="E40" i="44"/>
  <c r="E39" i="44"/>
  <c r="E38" i="44"/>
  <c r="E37" i="44"/>
  <c r="E36" i="44"/>
  <c r="E35" i="44"/>
  <c r="E34" i="44"/>
  <c r="E33" i="44"/>
  <c r="E32" i="44"/>
  <c r="E31" i="44"/>
  <c r="E30" i="44"/>
  <c r="E29" i="44"/>
  <c r="E28" i="44"/>
  <c r="E27" i="44"/>
  <c r="E26" i="44"/>
  <c r="E25" i="44"/>
  <c r="E24" i="44"/>
  <c r="E23" i="44"/>
  <c r="E22" i="44"/>
  <c r="E21" i="44"/>
  <c r="E20" i="44"/>
  <c r="E19" i="44"/>
  <c r="E18" i="44"/>
  <c r="E17" i="44"/>
  <c r="E16" i="44"/>
  <c r="E15" i="44"/>
  <c r="E14" i="44"/>
  <c r="E13" i="44"/>
  <c r="E12" i="44"/>
  <c r="E11" i="44"/>
  <c r="E10" i="44"/>
  <c r="E9" i="44"/>
  <c r="E8" i="44"/>
  <c r="E7" i="44"/>
  <c r="E6" i="44"/>
  <c r="E5" i="44"/>
  <c r="E4" i="44"/>
  <c r="E3" i="44"/>
  <c r="E2" i="44"/>
  <c r="C102" i="43"/>
  <c r="E101" i="43"/>
  <c r="E100" i="43"/>
  <c r="E99" i="43"/>
  <c r="E98" i="43"/>
  <c r="E97" i="43"/>
  <c r="E96" i="43"/>
  <c r="E95" i="43"/>
  <c r="E94" i="43"/>
  <c r="E93" i="43"/>
  <c r="E92" i="43"/>
  <c r="E91" i="43"/>
  <c r="E90" i="43"/>
  <c r="E89" i="43"/>
  <c r="E88" i="43"/>
  <c r="E87" i="43"/>
  <c r="E86" i="43"/>
  <c r="E85" i="43"/>
  <c r="E84" i="43"/>
  <c r="E83" i="43"/>
  <c r="E82" i="43"/>
  <c r="E81" i="43"/>
  <c r="E80" i="43"/>
  <c r="E79" i="43"/>
  <c r="E78" i="43"/>
  <c r="E77" i="43"/>
  <c r="E76" i="43"/>
  <c r="E75" i="43"/>
  <c r="E74" i="43"/>
  <c r="E73" i="43"/>
  <c r="E72" i="43"/>
  <c r="E71" i="43"/>
  <c r="E70" i="43"/>
  <c r="E69" i="43"/>
  <c r="E68" i="43"/>
  <c r="E67" i="43"/>
  <c r="E66" i="43"/>
  <c r="E65" i="43"/>
  <c r="E64" i="43"/>
  <c r="E63" i="43"/>
  <c r="E62" i="43"/>
  <c r="E61" i="43"/>
  <c r="E60" i="43"/>
  <c r="E59" i="43"/>
  <c r="E58" i="43"/>
  <c r="E57" i="43"/>
  <c r="E56" i="43"/>
  <c r="E55" i="43"/>
  <c r="E54" i="43"/>
  <c r="E53" i="43"/>
  <c r="E52" i="43"/>
  <c r="E51" i="43"/>
  <c r="E50" i="43"/>
  <c r="E49" i="43"/>
  <c r="E48" i="43"/>
  <c r="E47" i="43"/>
  <c r="E46" i="43"/>
  <c r="E45" i="43"/>
  <c r="E44" i="43"/>
  <c r="E43" i="43"/>
  <c r="E42" i="43"/>
  <c r="E41" i="43"/>
  <c r="E40" i="43"/>
  <c r="E39" i="43"/>
  <c r="E38" i="43"/>
  <c r="E37" i="43"/>
  <c r="E36" i="43"/>
  <c r="E35" i="43"/>
  <c r="E34" i="43"/>
  <c r="E33" i="43"/>
  <c r="E32" i="43"/>
  <c r="E31" i="43"/>
  <c r="E30" i="43"/>
  <c r="E29" i="43"/>
  <c r="E28" i="43"/>
  <c r="E27" i="43"/>
  <c r="E26" i="43"/>
  <c r="E25" i="43"/>
  <c r="E24" i="43"/>
  <c r="E23" i="43"/>
  <c r="E22" i="43"/>
  <c r="E21" i="43"/>
  <c r="E20" i="43"/>
  <c r="E19" i="43"/>
  <c r="E18" i="43"/>
  <c r="E17" i="43"/>
  <c r="E16" i="43"/>
  <c r="E15" i="43"/>
  <c r="E14" i="43"/>
  <c r="E13" i="43"/>
  <c r="E12" i="43"/>
  <c r="E11" i="43"/>
  <c r="E10" i="43"/>
  <c r="E9" i="43"/>
  <c r="E8" i="43"/>
  <c r="E7" i="43"/>
  <c r="E6" i="43"/>
  <c r="E5" i="43"/>
  <c r="E4" i="43"/>
  <c r="E3" i="43"/>
  <c r="E2" i="43"/>
  <c r="C102" i="42"/>
  <c r="E101" i="42"/>
  <c r="E100" i="42"/>
  <c r="E99" i="42"/>
  <c r="E98" i="42"/>
  <c r="E97" i="42"/>
  <c r="E96" i="42"/>
  <c r="E95" i="42"/>
  <c r="E94" i="42"/>
  <c r="E93" i="42"/>
  <c r="E92" i="42"/>
  <c r="E91" i="42"/>
  <c r="E90" i="42"/>
  <c r="E89" i="42"/>
  <c r="E88" i="42"/>
  <c r="E87" i="42"/>
  <c r="E86" i="42"/>
  <c r="E85" i="42"/>
  <c r="E84" i="42"/>
  <c r="E83" i="42"/>
  <c r="E82" i="42"/>
  <c r="E81" i="42"/>
  <c r="E80" i="42"/>
  <c r="E79" i="42"/>
  <c r="E78" i="42"/>
  <c r="E77" i="42"/>
  <c r="E76" i="42"/>
  <c r="E75" i="42"/>
  <c r="E74" i="42"/>
  <c r="E73" i="42"/>
  <c r="E72" i="42"/>
  <c r="E71" i="42"/>
  <c r="E70" i="42"/>
  <c r="E69" i="42"/>
  <c r="E68" i="42"/>
  <c r="E67" i="42"/>
  <c r="E66" i="42"/>
  <c r="E65" i="42"/>
  <c r="E64" i="42"/>
  <c r="E63" i="42"/>
  <c r="E62" i="42"/>
  <c r="E61" i="42"/>
  <c r="E60" i="42"/>
  <c r="E59" i="42"/>
  <c r="E58" i="42"/>
  <c r="E57" i="42"/>
  <c r="E56" i="42"/>
  <c r="E55" i="42"/>
  <c r="E54" i="42"/>
  <c r="E53" i="42"/>
  <c r="E52" i="42"/>
  <c r="E51" i="42"/>
  <c r="E50" i="42"/>
  <c r="E49" i="42"/>
  <c r="E48" i="42"/>
  <c r="E47" i="42"/>
  <c r="E46" i="42"/>
  <c r="E45" i="42"/>
  <c r="E44" i="42"/>
  <c r="E43" i="42"/>
  <c r="E42" i="42"/>
  <c r="E41" i="42"/>
  <c r="E40" i="42"/>
  <c r="E39" i="42"/>
  <c r="E38" i="42"/>
  <c r="E37" i="42"/>
  <c r="E36" i="42"/>
  <c r="E35" i="42"/>
  <c r="E34" i="42"/>
  <c r="E33" i="42"/>
  <c r="E32" i="42"/>
  <c r="E31" i="42"/>
  <c r="E30" i="42"/>
  <c r="E29" i="42"/>
  <c r="E28" i="42"/>
  <c r="E27" i="42"/>
  <c r="E26" i="42"/>
  <c r="E25" i="42"/>
  <c r="E24" i="42"/>
  <c r="E23" i="42"/>
  <c r="E22" i="42"/>
  <c r="E21" i="42"/>
  <c r="E20" i="42"/>
  <c r="E19" i="42"/>
  <c r="E18" i="42"/>
  <c r="E17" i="42"/>
  <c r="E16" i="42"/>
  <c r="E15" i="42"/>
  <c r="E14" i="42"/>
  <c r="E13" i="42"/>
  <c r="E12" i="42"/>
  <c r="E11" i="42"/>
  <c r="E10" i="42"/>
  <c r="E9" i="42"/>
  <c r="E8" i="42"/>
  <c r="E7" i="42"/>
  <c r="E6" i="42"/>
  <c r="E5" i="42"/>
  <c r="E4" i="42"/>
  <c r="E3" i="42"/>
  <c r="E2" i="42"/>
  <c r="E102" i="42" l="1"/>
  <c r="E102" i="50"/>
  <c r="E102" i="47"/>
  <c r="E102" i="44"/>
  <c r="E102" i="52"/>
  <c r="N73" i="17" s="1"/>
  <c r="E102" i="49"/>
  <c r="N70" i="17" s="1"/>
  <c r="E102" i="46"/>
  <c r="N67" i="17" s="1"/>
  <c r="E102" i="43"/>
  <c r="N64" i="17" s="1"/>
  <c r="E102" i="51"/>
  <c r="E102" i="48"/>
  <c r="N69" i="17" s="1"/>
  <c r="N66" i="17"/>
  <c r="N63" i="17"/>
  <c r="N72" i="17"/>
  <c r="N68" i="17"/>
  <c r="N65" i="17"/>
  <c r="N71" i="17"/>
  <c r="C102" i="41"/>
  <c r="E101" i="41"/>
  <c r="E100" i="41"/>
  <c r="E99" i="41"/>
  <c r="E98" i="41"/>
  <c r="E97" i="41"/>
  <c r="E96" i="41"/>
  <c r="E95" i="41"/>
  <c r="E94" i="41"/>
  <c r="E93" i="41"/>
  <c r="E92" i="41"/>
  <c r="E91" i="41"/>
  <c r="E90" i="41"/>
  <c r="E89" i="41"/>
  <c r="E88" i="41"/>
  <c r="E87" i="41"/>
  <c r="E86" i="41"/>
  <c r="E85" i="41"/>
  <c r="E84" i="41"/>
  <c r="E83" i="41"/>
  <c r="E82" i="41"/>
  <c r="E81" i="41"/>
  <c r="E80" i="41"/>
  <c r="E79" i="41"/>
  <c r="E78" i="41"/>
  <c r="E77" i="41"/>
  <c r="E76" i="41"/>
  <c r="E75" i="41"/>
  <c r="E74" i="41"/>
  <c r="E73" i="41"/>
  <c r="E72" i="41"/>
  <c r="E71" i="41"/>
  <c r="E70" i="41"/>
  <c r="E69" i="41"/>
  <c r="E68" i="41"/>
  <c r="E67" i="41"/>
  <c r="E66" i="41"/>
  <c r="E65" i="41"/>
  <c r="E64" i="41"/>
  <c r="E63" i="41"/>
  <c r="E62" i="41"/>
  <c r="E61" i="41"/>
  <c r="E60" i="41"/>
  <c r="E59" i="41"/>
  <c r="E58" i="41"/>
  <c r="E57" i="41"/>
  <c r="E56" i="41"/>
  <c r="E55" i="41"/>
  <c r="E54" i="41"/>
  <c r="E53" i="41"/>
  <c r="E52" i="41"/>
  <c r="E51" i="41"/>
  <c r="E50" i="41"/>
  <c r="E49" i="41"/>
  <c r="E48" i="41"/>
  <c r="E47" i="41"/>
  <c r="E46" i="41"/>
  <c r="E45" i="41"/>
  <c r="E44" i="41"/>
  <c r="E43" i="41"/>
  <c r="E42" i="41"/>
  <c r="E41" i="41"/>
  <c r="E40" i="41"/>
  <c r="E39" i="41"/>
  <c r="E38" i="41"/>
  <c r="E37" i="41"/>
  <c r="E36" i="41"/>
  <c r="E35" i="41"/>
  <c r="E34" i="41"/>
  <c r="E33" i="41"/>
  <c r="E32" i="41"/>
  <c r="E31" i="41"/>
  <c r="E30" i="41"/>
  <c r="E29" i="41"/>
  <c r="E28" i="41"/>
  <c r="E27" i="41"/>
  <c r="E26" i="41"/>
  <c r="E25" i="41"/>
  <c r="E24" i="41"/>
  <c r="E23" i="41"/>
  <c r="E22" i="41"/>
  <c r="E21" i="41"/>
  <c r="E20" i="41"/>
  <c r="E19" i="41"/>
  <c r="E18" i="41"/>
  <c r="E17" i="41"/>
  <c r="E16" i="41"/>
  <c r="E15" i="41"/>
  <c r="E14" i="41"/>
  <c r="E13" i="41"/>
  <c r="E12" i="41"/>
  <c r="E11" i="41"/>
  <c r="E10" i="41"/>
  <c r="E9" i="41"/>
  <c r="E8" i="41"/>
  <c r="E7" i="41"/>
  <c r="E6" i="41"/>
  <c r="E5" i="41"/>
  <c r="E4" i="41"/>
  <c r="E3" i="41"/>
  <c r="E2" i="41"/>
  <c r="E102" i="41" l="1"/>
  <c r="N62" i="17" s="1"/>
  <c r="C102" i="40"/>
  <c r="E101" i="40"/>
  <c r="E100" i="40"/>
  <c r="E99" i="40"/>
  <c r="E98" i="40"/>
  <c r="E97" i="40"/>
  <c r="E96" i="40"/>
  <c r="E95" i="40"/>
  <c r="E94" i="40"/>
  <c r="E93" i="40"/>
  <c r="E92" i="40"/>
  <c r="E91" i="40"/>
  <c r="E90" i="40"/>
  <c r="E89" i="40"/>
  <c r="E88" i="40"/>
  <c r="E87" i="40"/>
  <c r="E86" i="40"/>
  <c r="E85" i="40"/>
  <c r="E84" i="40"/>
  <c r="E83" i="40"/>
  <c r="E82" i="40"/>
  <c r="E81" i="40"/>
  <c r="E80" i="40"/>
  <c r="E79" i="40"/>
  <c r="E78" i="40"/>
  <c r="E77" i="40"/>
  <c r="E76" i="40"/>
  <c r="E75" i="40"/>
  <c r="E74" i="40"/>
  <c r="E73" i="40"/>
  <c r="E72" i="40"/>
  <c r="E71" i="40"/>
  <c r="E70" i="40"/>
  <c r="E69" i="40"/>
  <c r="E68" i="40"/>
  <c r="E67" i="40"/>
  <c r="E66" i="40"/>
  <c r="E65" i="40"/>
  <c r="E64" i="40"/>
  <c r="E63" i="40"/>
  <c r="E62" i="40"/>
  <c r="E61" i="40"/>
  <c r="E60" i="40"/>
  <c r="E59" i="40"/>
  <c r="E58" i="40"/>
  <c r="E57" i="40"/>
  <c r="E56" i="40"/>
  <c r="E55" i="40"/>
  <c r="E54" i="40"/>
  <c r="E53" i="40"/>
  <c r="E52" i="40"/>
  <c r="E51" i="40"/>
  <c r="E50" i="40"/>
  <c r="E49" i="40"/>
  <c r="E48" i="40"/>
  <c r="E47" i="40"/>
  <c r="E46" i="40"/>
  <c r="E45" i="40"/>
  <c r="E44" i="40"/>
  <c r="E43" i="40"/>
  <c r="E42" i="40"/>
  <c r="E41" i="40"/>
  <c r="E40" i="40"/>
  <c r="E39" i="40"/>
  <c r="E38" i="40"/>
  <c r="E37" i="40"/>
  <c r="E36" i="40"/>
  <c r="E35" i="40"/>
  <c r="E34" i="40"/>
  <c r="E33" i="40"/>
  <c r="E32" i="40"/>
  <c r="E31" i="40"/>
  <c r="E30" i="40"/>
  <c r="E29" i="40"/>
  <c r="E28" i="40"/>
  <c r="E27" i="40"/>
  <c r="E26" i="40"/>
  <c r="E25" i="40"/>
  <c r="E24" i="40"/>
  <c r="E23" i="40"/>
  <c r="E22" i="40"/>
  <c r="E21" i="40"/>
  <c r="E20" i="40"/>
  <c r="E19" i="40"/>
  <c r="E18" i="40"/>
  <c r="E17" i="40"/>
  <c r="E16" i="40"/>
  <c r="E15" i="40"/>
  <c r="E14" i="40"/>
  <c r="E13" i="40"/>
  <c r="E12" i="40"/>
  <c r="E11" i="40"/>
  <c r="E10" i="40"/>
  <c r="E9" i="40"/>
  <c r="E8" i="40"/>
  <c r="E7" i="40"/>
  <c r="E6" i="40"/>
  <c r="E5" i="40"/>
  <c r="E4" i="40"/>
  <c r="E3" i="40"/>
  <c r="E2" i="40"/>
  <c r="E102" i="40" s="1"/>
  <c r="N60" i="17" l="1"/>
  <c r="C102" i="39"/>
  <c r="E101" i="39"/>
  <c r="E100" i="39"/>
  <c r="E99" i="39"/>
  <c r="E98" i="39"/>
  <c r="E97" i="39"/>
  <c r="E96" i="39"/>
  <c r="E95" i="39"/>
  <c r="E94" i="39"/>
  <c r="E93" i="39"/>
  <c r="E92" i="39"/>
  <c r="E91" i="39"/>
  <c r="E90" i="39"/>
  <c r="E89" i="39"/>
  <c r="E88" i="39"/>
  <c r="E87" i="39"/>
  <c r="E86" i="39"/>
  <c r="E85" i="39"/>
  <c r="E84" i="39"/>
  <c r="E83" i="39"/>
  <c r="E82" i="39"/>
  <c r="E81" i="39"/>
  <c r="E80" i="39"/>
  <c r="E79" i="39"/>
  <c r="E78" i="39"/>
  <c r="E77" i="39"/>
  <c r="E76" i="39"/>
  <c r="E75" i="39"/>
  <c r="E74" i="39"/>
  <c r="E73" i="39"/>
  <c r="E72" i="39"/>
  <c r="E71" i="39"/>
  <c r="E70" i="39"/>
  <c r="E69" i="39"/>
  <c r="E68" i="39"/>
  <c r="E67" i="39"/>
  <c r="E66" i="39"/>
  <c r="E65" i="39"/>
  <c r="E64" i="39"/>
  <c r="E63" i="39"/>
  <c r="E62" i="39"/>
  <c r="E61" i="39"/>
  <c r="E60" i="39"/>
  <c r="E59" i="39"/>
  <c r="E58" i="39"/>
  <c r="E57" i="39"/>
  <c r="E56" i="39"/>
  <c r="E55" i="39"/>
  <c r="E54" i="39"/>
  <c r="E53" i="39"/>
  <c r="E52" i="39"/>
  <c r="E51" i="39"/>
  <c r="E50" i="39"/>
  <c r="E49" i="39"/>
  <c r="E48" i="39"/>
  <c r="E47" i="39"/>
  <c r="E46" i="39"/>
  <c r="E45" i="39"/>
  <c r="E44" i="39"/>
  <c r="E43" i="39"/>
  <c r="E42" i="39"/>
  <c r="E41" i="39"/>
  <c r="E40" i="39"/>
  <c r="E39" i="39"/>
  <c r="E38" i="39"/>
  <c r="E37" i="39"/>
  <c r="E36" i="39"/>
  <c r="E35" i="39"/>
  <c r="E34" i="39"/>
  <c r="E33" i="39"/>
  <c r="E32" i="39"/>
  <c r="E31" i="39"/>
  <c r="E30" i="39"/>
  <c r="E29" i="39"/>
  <c r="E28" i="39"/>
  <c r="E27" i="39"/>
  <c r="E26" i="39"/>
  <c r="E25" i="39"/>
  <c r="E24" i="39"/>
  <c r="E23" i="39"/>
  <c r="E22" i="39"/>
  <c r="E21" i="39"/>
  <c r="E20" i="39"/>
  <c r="E19" i="39"/>
  <c r="E18" i="39"/>
  <c r="E17" i="39"/>
  <c r="E16" i="39"/>
  <c r="E15" i="39"/>
  <c r="E14" i="39"/>
  <c r="E13" i="39"/>
  <c r="E12" i="39"/>
  <c r="E11" i="39"/>
  <c r="E10" i="39"/>
  <c r="E9" i="39"/>
  <c r="E8" i="39"/>
  <c r="E7" i="39"/>
  <c r="E6" i="39"/>
  <c r="E5" i="39"/>
  <c r="E4" i="39"/>
  <c r="E3" i="39"/>
  <c r="E2" i="39"/>
  <c r="C102" i="38"/>
  <c r="E101" i="38"/>
  <c r="E100" i="38"/>
  <c r="E99" i="38"/>
  <c r="E98" i="38"/>
  <c r="E97" i="38"/>
  <c r="E96" i="38"/>
  <c r="E95" i="38"/>
  <c r="E94" i="38"/>
  <c r="E93" i="38"/>
  <c r="E92" i="38"/>
  <c r="E91" i="38"/>
  <c r="E90" i="38"/>
  <c r="E89" i="38"/>
  <c r="E88" i="38"/>
  <c r="E87" i="38"/>
  <c r="E86" i="38"/>
  <c r="E85" i="38"/>
  <c r="E84" i="38"/>
  <c r="E83" i="38"/>
  <c r="E82" i="38"/>
  <c r="E81" i="38"/>
  <c r="E80" i="38"/>
  <c r="E79" i="38"/>
  <c r="E78" i="38"/>
  <c r="E77" i="38"/>
  <c r="E76" i="38"/>
  <c r="E75" i="38"/>
  <c r="E74" i="38"/>
  <c r="E73" i="38"/>
  <c r="E72" i="38"/>
  <c r="E71" i="38"/>
  <c r="E70" i="38"/>
  <c r="E69" i="38"/>
  <c r="E68" i="38"/>
  <c r="E67" i="38"/>
  <c r="E66" i="38"/>
  <c r="E65" i="38"/>
  <c r="E64" i="38"/>
  <c r="E63" i="38"/>
  <c r="E62" i="38"/>
  <c r="E61" i="38"/>
  <c r="E60" i="38"/>
  <c r="E59" i="38"/>
  <c r="E58" i="38"/>
  <c r="E57" i="38"/>
  <c r="E56" i="38"/>
  <c r="E55" i="38"/>
  <c r="E54" i="38"/>
  <c r="E53" i="38"/>
  <c r="E52" i="38"/>
  <c r="E51" i="38"/>
  <c r="E50" i="38"/>
  <c r="E49" i="38"/>
  <c r="E48" i="38"/>
  <c r="E47" i="38"/>
  <c r="E46" i="38"/>
  <c r="E45" i="38"/>
  <c r="E44" i="38"/>
  <c r="E43" i="38"/>
  <c r="E42" i="38"/>
  <c r="E41" i="38"/>
  <c r="E40" i="38"/>
  <c r="E39" i="38"/>
  <c r="E38" i="38"/>
  <c r="E37" i="38"/>
  <c r="E36" i="38"/>
  <c r="E35" i="38"/>
  <c r="E34" i="38"/>
  <c r="E33" i="38"/>
  <c r="E32" i="38"/>
  <c r="E31" i="38"/>
  <c r="E30" i="38"/>
  <c r="E29" i="38"/>
  <c r="E28" i="38"/>
  <c r="E27" i="38"/>
  <c r="E26" i="38"/>
  <c r="E25" i="38"/>
  <c r="E24" i="38"/>
  <c r="E23" i="38"/>
  <c r="E22" i="38"/>
  <c r="E21" i="38"/>
  <c r="E20" i="38"/>
  <c r="E19" i="38"/>
  <c r="E18" i="38"/>
  <c r="E17" i="38"/>
  <c r="E16" i="38"/>
  <c r="E15" i="38"/>
  <c r="E14" i="38"/>
  <c r="E13" i="38"/>
  <c r="E12" i="38"/>
  <c r="E11" i="38"/>
  <c r="E10" i="38"/>
  <c r="E9" i="38"/>
  <c r="E8" i="38"/>
  <c r="E7" i="38"/>
  <c r="E6" i="38"/>
  <c r="E5" i="38"/>
  <c r="E4" i="38"/>
  <c r="E3" i="38"/>
  <c r="E2" i="38"/>
  <c r="C102" i="37"/>
  <c r="E101" i="37"/>
  <c r="E100" i="37"/>
  <c r="E99" i="37"/>
  <c r="E98" i="37"/>
  <c r="E97" i="37"/>
  <c r="E96" i="37"/>
  <c r="E95" i="37"/>
  <c r="E94" i="37"/>
  <c r="E93" i="37"/>
  <c r="E92" i="37"/>
  <c r="E91" i="37"/>
  <c r="E90" i="37"/>
  <c r="E89" i="37"/>
  <c r="E88" i="37"/>
  <c r="E87" i="37"/>
  <c r="E86" i="37"/>
  <c r="E85" i="37"/>
  <c r="E84" i="37"/>
  <c r="E83" i="37"/>
  <c r="E82" i="37"/>
  <c r="E81" i="37"/>
  <c r="E80" i="37"/>
  <c r="E79" i="37"/>
  <c r="E78" i="37"/>
  <c r="E77" i="37"/>
  <c r="E76" i="37"/>
  <c r="E75" i="37"/>
  <c r="E74" i="37"/>
  <c r="E73" i="37"/>
  <c r="E72" i="37"/>
  <c r="E71" i="37"/>
  <c r="E70" i="37"/>
  <c r="E69" i="37"/>
  <c r="E68" i="37"/>
  <c r="E67" i="37"/>
  <c r="E66" i="37"/>
  <c r="E65" i="37"/>
  <c r="E64" i="37"/>
  <c r="E63" i="37"/>
  <c r="E62" i="37"/>
  <c r="E61" i="37"/>
  <c r="E60" i="37"/>
  <c r="E59" i="37"/>
  <c r="E58" i="37"/>
  <c r="E57" i="37"/>
  <c r="E56" i="37"/>
  <c r="E55" i="37"/>
  <c r="E54" i="37"/>
  <c r="E53" i="37"/>
  <c r="E52" i="37"/>
  <c r="E51" i="37"/>
  <c r="E50" i="37"/>
  <c r="E49" i="37"/>
  <c r="E48" i="37"/>
  <c r="E47" i="37"/>
  <c r="E46" i="37"/>
  <c r="E45" i="37"/>
  <c r="E44" i="37"/>
  <c r="E43" i="37"/>
  <c r="E42" i="37"/>
  <c r="E41" i="37"/>
  <c r="E40" i="37"/>
  <c r="E39" i="37"/>
  <c r="E38" i="37"/>
  <c r="E37" i="37"/>
  <c r="E36" i="37"/>
  <c r="E35" i="37"/>
  <c r="E34" i="37"/>
  <c r="E33" i="37"/>
  <c r="E32" i="37"/>
  <c r="E31" i="37"/>
  <c r="E30" i="37"/>
  <c r="E29" i="37"/>
  <c r="E28" i="37"/>
  <c r="E27" i="37"/>
  <c r="E26" i="37"/>
  <c r="E25" i="37"/>
  <c r="E24" i="37"/>
  <c r="E23" i="37"/>
  <c r="E22" i="37"/>
  <c r="E21" i="37"/>
  <c r="E20" i="37"/>
  <c r="E19" i="37"/>
  <c r="E18" i="37"/>
  <c r="E17" i="37"/>
  <c r="E16" i="37"/>
  <c r="E15" i="37"/>
  <c r="E14" i="37"/>
  <c r="E13" i="37"/>
  <c r="E12" i="37"/>
  <c r="E11" i="37"/>
  <c r="E10" i="37"/>
  <c r="E9" i="37"/>
  <c r="E8" i="37"/>
  <c r="E7" i="37"/>
  <c r="E6" i="37"/>
  <c r="E5" i="37"/>
  <c r="E4" i="37"/>
  <c r="E3" i="37"/>
  <c r="E2" i="37"/>
  <c r="E102" i="37" s="1"/>
  <c r="E102" i="39" l="1"/>
  <c r="E102" i="38"/>
  <c r="N57" i="17"/>
  <c r="N59" i="17"/>
  <c r="N58" i="17"/>
  <c r="E2" i="36"/>
  <c r="E3" i="36"/>
  <c r="E4" i="36"/>
  <c r="E5" i="36"/>
  <c r="E6" i="36"/>
  <c r="E7" i="36"/>
  <c r="E8" i="36"/>
  <c r="E9" i="36"/>
  <c r="E10" i="36"/>
  <c r="E11" i="36"/>
  <c r="E12" i="36"/>
  <c r="E13" i="36"/>
  <c r="E14" i="36"/>
  <c r="E15" i="36"/>
  <c r="E16" i="36"/>
  <c r="E17" i="36"/>
  <c r="E18" i="36"/>
  <c r="E19" i="36"/>
  <c r="E20" i="36"/>
  <c r="E21" i="36"/>
  <c r="E22" i="36"/>
  <c r="E23" i="36"/>
  <c r="E24" i="36"/>
  <c r="E25" i="36"/>
  <c r="E26" i="36"/>
  <c r="E27" i="36"/>
  <c r="E28" i="36"/>
  <c r="E29" i="36"/>
  <c r="E30" i="36"/>
  <c r="E31" i="36"/>
  <c r="E32" i="36"/>
  <c r="E33" i="36"/>
  <c r="E34" i="36"/>
  <c r="E35" i="36"/>
  <c r="E36" i="36"/>
  <c r="E37" i="36"/>
  <c r="E38" i="36"/>
  <c r="E39" i="36"/>
  <c r="E40" i="36"/>
  <c r="E41" i="36"/>
  <c r="E42" i="36"/>
  <c r="E43" i="36"/>
  <c r="E44" i="36"/>
  <c r="E45" i="36"/>
  <c r="E46" i="36"/>
  <c r="E47" i="36"/>
  <c r="E48" i="36"/>
  <c r="E49" i="36"/>
  <c r="E50" i="36"/>
  <c r="E51" i="36"/>
  <c r="E52" i="36"/>
  <c r="E53" i="36"/>
  <c r="E54" i="36"/>
  <c r="E55" i="36"/>
  <c r="E56" i="36"/>
  <c r="E57" i="36"/>
  <c r="E58" i="36"/>
  <c r="E59" i="36"/>
  <c r="E60" i="36"/>
  <c r="E61" i="36"/>
  <c r="E62" i="36"/>
  <c r="E63" i="36"/>
  <c r="E64" i="36"/>
  <c r="E65" i="36"/>
  <c r="E66" i="36"/>
  <c r="E67" i="36"/>
  <c r="E68" i="36"/>
  <c r="E69" i="36"/>
  <c r="E70" i="36"/>
  <c r="E71" i="36"/>
  <c r="E72" i="36"/>
  <c r="E73" i="36"/>
  <c r="E74" i="36"/>
  <c r="E75" i="36"/>
  <c r="E76" i="36"/>
  <c r="E77" i="36"/>
  <c r="E78" i="36"/>
  <c r="E79" i="36"/>
  <c r="E80" i="36"/>
  <c r="E81" i="36"/>
  <c r="E82" i="36"/>
  <c r="E83" i="36"/>
  <c r="E84" i="36"/>
  <c r="E85" i="36"/>
  <c r="E86" i="36"/>
  <c r="E87" i="36"/>
  <c r="E88" i="36"/>
  <c r="E89" i="36"/>
  <c r="E90" i="36"/>
  <c r="E91" i="36"/>
  <c r="E92" i="36"/>
  <c r="E93" i="36"/>
  <c r="E94" i="36"/>
  <c r="E95" i="36"/>
  <c r="E96" i="36"/>
  <c r="E97" i="36"/>
  <c r="E98" i="36"/>
  <c r="E99" i="36"/>
  <c r="E100" i="36"/>
  <c r="E101" i="36"/>
  <c r="C102" i="36"/>
  <c r="E102" i="36" l="1"/>
  <c r="N61" i="17"/>
  <c r="W37" i="24"/>
  <c r="W36" i="24"/>
  <c r="W35" i="24"/>
  <c r="W60" i="24"/>
  <c r="W59" i="24"/>
  <c r="N78" i="17"/>
  <c r="N74" i="17"/>
  <c r="N56" i="17"/>
  <c r="E8" i="33" l="1"/>
  <c r="T9" i="35" l="1"/>
  <c r="M63" i="24" s="1"/>
  <c r="AK15" i="24"/>
  <c r="H38" i="33"/>
  <c r="I38" i="33"/>
  <c r="J38" i="33"/>
  <c r="K38" i="33"/>
  <c r="L38" i="33"/>
  <c r="N54" i="17" s="1"/>
  <c r="M38" i="33"/>
  <c r="AC25" i="24" l="1"/>
  <c r="H7" i="35" l="1"/>
  <c r="H8" i="35"/>
  <c r="H9" i="35"/>
  <c r="H10" i="35"/>
  <c r="H11" i="35"/>
  <c r="H12" i="35"/>
  <c r="H13" i="35"/>
  <c r="H14" i="35"/>
  <c r="H15" i="35"/>
  <c r="H6" i="35"/>
  <c r="U9" i="35"/>
  <c r="M64" i="24" s="1"/>
  <c r="V9" i="35"/>
  <c r="M65" i="24" s="1"/>
  <c r="W55" i="24" l="1"/>
  <c r="L16" i="35" l="1"/>
  <c r="J16" i="35"/>
  <c r="N15" i="35"/>
  <c r="N14" i="35"/>
  <c r="N13" i="35"/>
  <c r="N12" i="35"/>
  <c r="N11" i="35"/>
  <c r="N10" i="35"/>
  <c r="N9" i="35"/>
  <c r="N8" i="35"/>
  <c r="N7" i="35"/>
  <c r="N6" i="35"/>
  <c r="W58" i="24"/>
  <c r="N52" i="17"/>
  <c r="W48" i="24" s="1"/>
  <c r="N51" i="17"/>
  <c r="W44" i="24" s="1"/>
  <c r="N50" i="17"/>
  <c r="W40" i="24" s="1"/>
  <c r="N16" i="35" l="1"/>
  <c r="L18" i="35" s="1"/>
  <c r="I30" i="24"/>
  <c r="H16" i="35" l="1"/>
  <c r="L19" i="35" s="1"/>
  <c r="W66" i="24" l="1"/>
  <c r="N55" i="17"/>
  <c r="N53" i="17"/>
  <c r="W52" i="24" s="1"/>
  <c r="G38" i="33"/>
  <c r="F38" i="33"/>
  <c r="N48" i="17" s="1"/>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N49" i="17" l="1"/>
  <c r="N47" i="17" s="1"/>
  <c r="W32" i="24"/>
  <c r="E39" i="33"/>
  <c r="E38" i="33"/>
  <c r="N82" i="17" l="1"/>
  <c r="AC14" i="24" l="1"/>
  <c r="W11" i="24"/>
  <c r="O10" i="24"/>
  <c r="Q9" i="24"/>
  <c r="Z30" i="24" l="1"/>
  <c r="N30" i="24"/>
  <c r="AJ66" i="24" l="1"/>
  <c r="AD66" i="24" s="1"/>
  <c r="N33" i="17" s="1"/>
  <c r="Q65" i="24"/>
  <c r="Q64" i="24"/>
  <c r="Q63" i="24"/>
  <c r="AJ60" i="24"/>
  <c r="AJ59" i="24"/>
  <c r="AJ58" i="24"/>
  <c r="AJ55" i="24"/>
  <c r="AJ52" i="24"/>
  <c r="AJ48" i="24"/>
  <c r="AJ44" i="24"/>
  <c r="AJ40" i="24"/>
  <c r="AJ37" i="24"/>
  <c r="AJ36" i="24"/>
  <c r="AJ35" i="24"/>
  <c r="AW36" i="13" l="1"/>
  <c r="H70" i="24" s="1"/>
  <c r="BC36" i="13"/>
  <c r="N70" i="24" s="1"/>
  <c r="BI36" i="13"/>
  <c r="T70" i="24" s="1"/>
  <c r="AQ36" i="13"/>
  <c r="B70" i="24" s="1"/>
  <c r="AG34" i="13"/>
  <c r="AG35" i="13"/>
  <c r="AG33" i="13"/>
  <c r="AJ30" i="24"/>
  <c r="AD11" i="24"/>
  <c r="AD10" i="24"/>
  <c r="AD59" i="24" l="1"/>
  <c r="AD60" i="24"/>
  <c r="AD58" i="24" l="1"/>
  <c r="N32" i="17" s="1"/>
  <c r="AL37" i="26"/>
  <c r="AJ36" i="26"/>
  <c r="AH36" i="26"/>
  <c r="AF36" i="26"/>
  <c r="AD36" i="26"/>
  <c r="AB36" i="26"/>
  <c r="Z36" i="26"/>
  <c r="X36" i="26"/>
  <c r="V36" i="26"/>
  <c r="T36" i="26"/>
  <c r="R36" i="26"/>
  <c r="P36" i="26"/>
  <c r="N36" i="26"/>
  <c r="AL35" i="26"/>
  <c r="AL34" i="26"/>
  <c r="AL33" i="26"/>
  <c r="AL32" i="26"/>
  <c r="AL31" i="26"/>
  <c r="AL30" i="26"/>
  <c r="AL25" i="26"/>
  <c r="AJ24" i="26"/>
  <c r="AH24" i="26"/>
  <c r="AF24" i="26"/>
  <c r="AD24" i="26"/>
  <c r="AB24" i="26"/>
  <c r="Z24" i="26"/>
  <c r="X24" i="26"/>
  <c r="V24" i="26"/>
  <c r="T24" i="26"/>
  <c r="R24" i="26"/>
  <c r="P24" i="26"/>
  <c r="N24" i="26"/>
  <c r="AL23" i="26"/>
  <c r="AL22" i="26"/>
  <c r="AL21" i="26"/>
  <c r="AL20" i="26"/>
  <c r="AL19" i="26"/>
  <c r="AL18" i="26"/>
  <c r="AL13" i="26"/>
  <c r="AJ12" i="26"/>
  <c r="AH12" i="26"/>
  <c r="AF12" i="26"/>
  <c r="AD12" i="26"/>
  <c r="AB12" i="26"/>
  <c r="Z12" i="26"/>
  <c r="X12" i="26"/>
  <c r="V12" i="26"/>
  <c r="T12" i="26"/>
  <c r="R12" i="26"/>
  <c r="P12" i="26"/>
  <c r="N12" i="26"/>
  <c r="AL11" i="26"/>
  <c r="AL10" i="26"/>
  <c r="AL9" i="26"/>
  <c r="AL8" i="26"/>
  <c r="AL7" i="26"/>
  <c r="AL6" i="26"/>
  <c r="AD70" i="24"/>
  <c r="AC24" i="24" s="1"/>
  <c r="W65" i="24"/>
  <c r="W64" i="24"/>
  <c r="W63" i="24"/>
  <c r="AD55" i="24"/>
  <c r="N31" i="17" s="1"/>
  <c r="AD52" i="24"/>
  <c r="N30" i="17" s="1"/>
  <c r="AD48" i="24"/>
  <c r="N29" i="17" s="1"/>
  <c r="AD44" i="24"/>
  <c r="N28" i="17" s="1"/>
  <c r="AD40" i="24"/>
  <c r="N27" i="17" s="1"/>
  <c r="AD37" i="24"/>
  <c r="AD36" i="24"/>
  <c r="AD35" i="24"/>
  <c r="L17" i="24"/>
  <c r="L16" i="24"/>
  <c r="B5" i="24"/>
  <c r="B4" i="24"/>
  <c r="N26" i="17" l="1"/>
  <c r="AC21" i="24"/>
  <c r="AC22" i="24"/>
  <c r="AC19" i="24"/>
  <c r="AC17" i="24"/>
  <c r="AC20" i="24"/>
  <c r="AC18" i="24"/>
  <c r="AC16" i="24"/>
  <c r="AL24" i="26"/>
  <c r="AL36" i="26"/>
  <c r="AL12" i="26"/>
  <c r="AC23" i="24" l="1"/>
  <c r="AG36" i="13"/>
  <c r="N34" i="17" s="1"/>
  <c r="AA36" i="13"/>
  <c r="Q36" i="13"/>
  <c r="AL28" i="13"/>
  <c r="I31" i="24" s="1"/>
  <c r="P27" i="13"/>
  <c r="R27" i="13"/>
  <c r="T27" i="13"/>
  <c r="V27" i="13"/>
  <c r="X27" i="13"/>
  <c r="Z27" i="13"/>
  <c r="AB27" i="13"/>
  <c r="AD27" i="13"/>
  <c r="AF27" i="13"/>
  <c r="AH27" i="13"/>
  <c r="AJ27" i="13"/>
  <c r="N27" i="13"/>
  <c r="AL22" i="13"/>
  <c r="AL23" i="13"/>
  <c r="AL24" i="13"/>
  <c r="AL25" i="13"/>
  <c r="AL26" i="13"/>
  <c r="AL21" i="13"/>
  <c r="Q9" i="13"/>
  <c r="L5" i="24" l="1"/>
  <c r="AD9" i="24" s="1"/>
  <c r="AC9" i="24" s="1"/>
  <c r="AJ31" i="24"/>
  <c r="AL27" i="13"/>
  <c r="L4" i="24" l="1"/>
  <c r="AD8" i="24" s="1"/>
  <c r="L14" i="24" s="1"/>
  <c r="AD32" i="24"/>
  <c r="N25" i="17" s="1"/>
  <c r="AI9" i="24"/>
  <c r="L15" i="24"/>
  <c r="G8" i="24" l="1"/>
  <c r="AI8" i="24" s="1"/>
  <c r="AC15" i="24"/>
  <c r="AC26" i="24" s="1"/>
  <c r="I73" i="24"/>
  <c r="L26" i="24"/>
  <c r="AJ26" i="24" l="1"/>
  <c r="W27" i="24"/>
  <c r="AC8" i="24"/>
  <c r="N27" i="24"/>
  <c r="B73" i="24" l="1"/>
  <c r="V27" i="24"/>
  <c r="P73" i="24" l="1"/>
  <c r="AB73" i="24" s="1"/>
  <c r="N24" i="17"/>
  <c r="T40" i="17" l="1"/>
  <c r="T82" i="17"/>
  <c r="M22" i="6"/>
  <c r="W22" i="6" s="1"/>
</calcChain>
</file>

<file path=xl/sharedStrings.xml><?xml version="1.0" encoding="utf-8"?>
<sst xmlns="http://schemas.openxmlformats.org/spreadsheetml/2006/main" count="761" uniqueCount="405">
  <si>
    <t>別紙１</t>
    <rPh sb="0" eb="2">
      <t>ベッシ</t>
    </rPh>
    <phoneticPr fontId="1"/>
  </si>
  <si>
    <t>基本額</t>
    <rPh sb="0" eb="2">
      <t>キホン</t>
    </rPh>
    <rPh sb="2" eb="3">
      <t>ガク</t>
    </rPh>
    <phoneticPr fontId="1"/>
  </si>
  <si>
    <t>計</t>
    <rPh sb="0" eb="1">
      <t>ケイ</t>
    </rPh>
    <phoneticPr fontId="1"/>
  </si>
  <si>
    <t>開設日数</t>
    <rPh sb="0" eb="2">
      <t>カイセツ</t>
    </rPh>
    <rPh sb="2" eb="4">
      <t>ニッスウ</t>
    </rPh>
    <phoneticPr fontId="1"/>
  </si>
  <si>
    <t>開設時間</t>
    <rPh sb="0" eb="2">
      <t>カイセツ</t>
    </rPh>
    <rPh sb="2" eb="4">
      <t>ジカン</t>
    </rPh>
    <phoneticPr fontId="1"/>
  </si>
  <si>
    <t>時</t>
    <rPh sb="0" eb="1">
      <t>ジ</t>
    </rPh>
    <phoneticPr fontId="1"/>
  </si>
  <si>
    <t>分</t>
    <rPh sb="0" eb="1">
      <t>フン</t>
    </rPh>
    <phoneticPr fontId="1"/>
  </si>
  <si>
    <t>～</t>
    <phoneticPr fontId="1"/>
  </si>
  <si>
    <t>日</t>
    <rPh sb="0" eb="1">
      <t>ニチ</t>
    </rPh>
    <phoneticPr fontId="1"/>
  </si>
  <si>
    <t>対象小学校</t>
    <rPh sb="0" eb="2">
      <t>タイショウ</t>
    </rPh>
    <rPh sb="2" eb="5">
      <t>ショウガッコウ</t>
    </rPh>
    <phoneticPr fontId="1"/>
  </si>
  <si>
    <t>１年生</t>
    <rPh sb="1" eb="3">
      <t>ネンセイ</t>
    </rPh>
    <phoneticPr fontId="1"/>
  </si>
  <si>
    <t>２年生</t>
    <rPh sb="1" eb="3">
      <t>ネンセイ</t>
    </rPh>
    <phoneticPr fontId="1"/>
  </si>
  <si>
    <t>３年生</t>
    <rPh sb="1" eb="3">
      <t>ネンセイ</t>
    </rPh>
    <phoneticPr fontId="1"/>
  </si>
  <si>
    <t>４年生</t>
    <rPh sb="1" eb="3">
      <t>ネンセイ</t>
    </rPh>
    <phoneticPr fontId="1"/>
  </si>
  <si>
    <t>５年生</t>
    <rPh sb="1" eb="3">
      <t>ネンセイ</t>
    </rPh>
    <phoneticPr fontId="1"/>
  </si>
  <si>
    <t>６年生</t>
    <rPh sb="1" eb="3">
      <t>ネンセイ</t>
    </rPh>
    <phoneticPr fontId="1"/>
  </si>
  <si>
    <t>小学校</t>
    <rPh sb="0" eb="3">
      <t>ショウガッコウ</t>
    </rPh>
    <phoneticPr fontId="1"/>
  </si>
  <si>
    <t>免除した利用料</t>
    <rPh sb="0" eb="2">
      <t>メンジョ</t>
    </rPh>
    <rPh sb="4" eb="7">
      <t>リヨウリョウ</t>
    </rPh>
    <phoneticPr fontId="1"/>
  </si>
  <si>
    <t>世帯</t>
    <rPh sb="0" eb="2">
      <t>セタイ</t>
    </rPh>
    <phoneticPr fontId="1"/>
  </si>
  <si>
    <t>円</t>
    <rPh sb="0" eb="1">
      <t>エン</t>
    </rPh>
    <phoneticPr fontId="1"/>
  </si>
  <si>
    <t>【参考】</t>
    <rPh sb="1" eb="3">
      <t>サンコウ</t>
    </rPh>
    <phoneticPr fontId="1"/>
  </si>
  <si>
    <t>クラブ名：</t>
    <rPh sb="3" eb="4">
      <t>メイ</t>
    </rPh>
    <phoneticPr fontId="1"/>
  </si>
  <si>
    <t>開設日加算</t>
    <rPh sb="0" eb="2">
      <t>カイセツ</t>
    </rPh>
    <rPh sb="2" eb="3">
      <t>ビ</t>
    </rPh>
    <rPh sb="3" eb="5">
      <t>カサン</t>
    </rPh>
    <phoneticPr fontId="1"/>
  </si>
  <si>
    <t>長期休業支援加算</t>
    <rPh sb="0" eb="2">
      <t>チョウキ</t>
    </rPh>
    <rPh sb="2" eb="4">
      <t>キュウギョウ</t>
    </rPh>
    <rPh sb="4" eb="6">
      <t>シエン</t>
    </rPh>
    <rPh sb="6" eb="8">
      <t>カサン</t>
    </rPh>
    <phoneticPr fontId="1"/>
  </si>
  <si>
    <t>長期休業等長時間開設加算</t>
    <rPh sb="0" eb="2">
      <t>チョウキ</t>
    </rPh>
    <rPh sb="2" eb="4">
      <t>キュウギョウ</t>
    </rPh>
    <rPh sb="4" eb="5">
      <t>トウ</t>
    </rPh>
    <rPh sb="5" eb="8">
      <t>チョウジカン</t>
    </rPh>
    <rPh sb="8" eb="10">
      <t>カイセツ</t>
    </rPh>
    <rPh sb="10" eb="12">
      <t>カサン</t>
    </rPh>
    <phoneticPr fontId="1"/>
  </si>
  <si>
    <t>補助限度額</t>
    <rPh sb="0" eb="2">
      <t>ホジョ</t>
    </rPh>
    <rPh sb="2" eb="4">
      <t>ゲンド</t>
    </rPh>
    <rPh sb="4" eb="5">
      <t>ガク</t>
    </rPh>
    <phoneticPr fontId="1"/>
  </si>
  <si>
    <t>算出額</t>
    <rPh sb="0" eb="2">
      <t>サンシュツ</t>
    </rPh>
    <rPh sb="2" eb="3">
      <t>ガク</t>
    </rPh>
    <phoneticPr fontId="1"/>
  </si>
  <si>
    <t>×</t>
    <phoneticPr fontId="1"/>
  </si>
  <si>
    <t>＝</t>
    <phoneticPr fontId="1"/>
  </si>
  <si>
    <t>＋</t>
    <phoneticPr fontId="1"/>
  </si>
  <si>
    <t>支出合計額</t>
    <rPh sb="0" eb="2">
      <t>シシュツ</t>
    </rPh>
    <rPh sb="2" eb="4">
      <t>ゴウケイ</t>
    </rPh>
    <rPh sb="4" eb="5">
      <t>ガク</t>
    </rPh>
    <phoneticPr fontId="1"/>
  </si>
  <si>
    <t>別記様式第１０号（第２条関係）</t>
    <rPh sb="0" eb="4">
      <t>ベッキヨウシキ</t>
    </rPh>
    <rPh sb="4" eb="5">
      <t>ダイ</t>
    </rPh>
    <rPh sb="7" eb="8">
      <t>ゴウ</t>
    </rPh>
    <rPh sb="9" eb="10">
      <t>ダイ</t>
    </rPh>
    <rPh sb="11" eb="12">
      <t>ジョウ</t>
    </rPh>
    <rPh sb="12" eb="14">
      <t>カンケイ</t>
    </rPh>
    <phoneticPr fontId="1"/>
  </si>
  <si>
    <t>日</t>
    <rPh sb="0" eb="1">
      <t>ニチ</t>
    </rPh>
    <phoneticPr fontId="1"/>
  </si>
  <si>
    <t>月</t>
    <rPh sb="0" eb="1">
      <t>ツキ</t>
    </rPh>
    <phoneticPr fontId="1"/>
  </si>
  <si>
    <t>年</t>
    <rPh sb="0" eb="1">
      <t>ネン</t>
    </rPh>
    <phoneticPr fontId="1"/>
  </si>
  <si>
    <t>令和</t>
    <rPh sb="0" eb="2">
      <t>レイワ</t>
    </rPh>
    <phoneticPr fontId="1"/>
  </si>
  <si>
    <t>東広島市長　様</t>
    <rPh sb="0" eb="5">
      <t>ヒガシヒロシマシチョウ</t>
    </rPh>
    <rPh sb="6" eb="7">
      <t>サマ</t>
    </rPh>
    <phoneticPr fontId="1"/>
  </si>
  <si>
    <t>申請者</t>
    <rPh sb="0" eb="3">
      <t>シンセイシャ</t>
    </rPh>
    <phoneticPr fontId="1"/>
  </si>
  <si>
    <t>名称</t>
    <rPh sb="0" eb="2">
      <t>メイショウ</t>
    </rPh>
    <phoneticPr fontId="1"/>
  </si>
  <si>
    <t>主たる事務所の所在地</t>
    <rPh sb="0" eb="1">
      <t>シュ</t>
    </rPh>
    <rPh sb="3" eb="6">
      <t>ジムショ</t>
    </rPh>
    <rPh sb="7" eb="10">
      <t>ショザイチ</t>
    </rPh>
    <phoneticPr fontId="1"/>
  </si>
  <si>
    <t>代表者の職氏名</t>
    <rPh sb="0" eb="2">
      <t>ダイヒョウ</t>
    </rPh>
    <rPh sb="2" eb="3">
      <t>モノ</t>
    </rPh>
    <rPh sb="4" eb="5">
      <t>ショク</t>
    </rPh>
    <rPh sb="5" eb="7">
      <t>シメイ</t>
    </rPh>
    <phoneticPr fontId="1"/>
  </si>
  <si>
    <t>東広島市民間いきいきこどもクラブ運営事業実績報告書</t>
    <phoneticPr fontId="1"/>
  </si>
  <si>
    <t>日付け指令東広教青第</t>
    <rPh sb="0" eb="1">
      <t>ニチ</t>
    </rPh>
    <rPh sb="7" eb="8">
      <t>キョウ</t>
    </rPh>
    <rPh sb="8" eb="9">
      <t>アオ</t>
    </rPh>
    <phoneticPr fontId="1"/>
  </si>
  <si>
    <t>号での交付決定（変更決定）を受けた</t>
  </si>
  <si>
    <t>年度東広島市民間いきいきこどもクラブ運営事業を完了（中止・廃止）したので、東</t>
    <rPh sb="0" eb="2">
      <t>ネンド</t>
    </rPh>
    <phoneticPr fontId="1"/>
  </si>
  <si>
    <t>広島市補助金等交付規則第１３条の規定により、次のとおり報告します。</t>
    <phoneticPr fontId="1"/>
  </si>
  <si>
    <t>１　民間いきいきこどもクラブの名称</t>
    <phoneticPr fontId="1"/>
  </si>
  <si>
    <t>２　補助金額</t>
    <phoneticPr fontId="1"/>
  </si>
  <si>
    <t>既交付決定額①</t>
    <phoneticPr fontId="1"/>
  </si>
  <si>
    <t>実績額②</t>
    <phoneticPr fontId="1"/>
  </si>
  <si>
    <t>差引額（②-①）</t>
    <phoneticPr fontId="1"/>
  </si>
  <si>
    <t>３　補助事業の実施期間</t>
    <phoneticPr fontId="1"/>
  </si>
  <si>
    <t>日から</t>
    <rPh sb="0" eb="1">
      <t>ニチ</t>
    </rPh>
    <phoneticPr fontId="1"/>
  </si>
  <si>
    <t>日まで</t>
    <rPh sb="0" eb="1">
      <t>ニチ</t>
    </rPh>
    <phoneticPr fontId="1"/>
  </si>
  <si>
    <t>４　添付書類</t>
    <phoneticPr fontId="1"/>
  </si>
  <si>
    <t>(1) 東広島市民間いきいきこどもクラブ運営事業実績書（別紙１）</t>
    <phoneticPr fontId="1"/>
  </si>
  <si>
    <t>(2) 東広島市民間いきいきこどもクラブ運営事業収支決算書（別紙２）</t>
    <phoneticPr fontId="1"/>
  </si>
  <si>
    <t>(3) 補助事業別収支決算書</t>
    <phoneticPr fontId="1"/>
  </si>
  <si>
    <t>(4) (1)から(3)までに掲げるもののほか、市長が必要と認める書類</t>
  </si>
  <si>
    <t>東広島市民間いきいきこどもクラブ運営事業実績書</t>
    <phoneticPr fontId="1"/>
  </si>
  <si>
    <t>１　開設日数等</t>
    <phoneticPr fontId="1"/>
  </si>
  <si>
    <t xml:space="preserve"> 平日</t>
    <rPh sb="1" eb="3">
      <t>ヘイジツ</t>
    </rPh>
    <phoneticPr fontId="1"/>
  </si>
  <si>
    <t xml:space="preserve"> 土曜日</t>
    <rPh sb="1" eb="4">
      <t>ドヨウビ</t>
    </rPh>
    <phoneticPr fontId="1"/>
  </si>
  <si>
    <t xml:space="preserve"> 日曜日、祝日等</t>
    <rPh sb="1" eb="4">
      <t>ニチヨウビ</t>
    </rPh>
    <rPh sb="5" eb="8">
      <t>シュクジツトウ</t>
    </rPh>
    <phoneticPr fontId="1"/>
  </si>
  <si>
    <t xml:space="preserve"> 小学校課業日</t>
    <rPh sb="1" eb="4">
      <t>ショウガッコウ</t>
    </rPh>
    <rPh sb="4" eb="6">
      <t>カギョウ</t>
    </rPh>
    <rPh sb="6" eb="7">
      <t>ヒ</t>
    </rPh>
    <phoneticPr fontId="1"/>
  </si>
  <si>
    <t xml:space="preserve"> 小学校長期休業日</t>
    <rPh sb="1" eb="4">
      <t>ショウガッコウ</t>
    </rPh>
    <rPh sb="4" eb="6">
      <t>チョウキ</t>
    </rPh>
    <rPh sb="6" eb="9">
      <t>キュウギョウビ</t>
    </rPh>
    <phoneticPr fontId="1"/>
  </si>
  <si>
    <t>日は、開設日数に含むことができる。</t>
    <phoneticPr fontId="1"/>
  </si>
  <si>
    <t>２　月別登録児童数</t>
    <phoneticPr fontId="1"/>
  </si>
  <si>
    <t>（単位：人）</t>
  </si>
  <si>
    <t>3月</t>
    <rPh sb="1" eb="2">
      <t>ツキ</t>
    </rPh>
    <phoneticPr fontId="1"/>
  </si>
  <si>
    <t>4月</t>
  </si>
  <si>
    <t>5月</t>
  </si>
  <si>
    <t>6月</t>
  </si>
  <si>
    <t>7月</t>
  </si>
  <si>
    <t>8月</t>
  </si>
  <si>
    <t>9月</t>
  </si>
  <si>
    <t>10月</t>
  </si>
  <si>
    <t>11月</t>
  </si>
  <si>
    <t>12月</t>
  </si>
  <si>
    <t>1月</t>
  </si>
  <si>
    <t>2月</t>
  </si>
  <si>
    <t>うち障害児童数</t>
    <rPh sb="2" eb="7">
      <t>ショウガイジドウスウ</t>
    </rPh>
    <phoneticPr fontId="1"/>
  </si>
  <si>
    <t>３　利用料の免除</t>
    <phoneticPr fontId="1"/>
  </si>
  <si>
    <t>免除理由</t>
    <rPh sb="0" eb="4">
      <t>メンジョリユウ</t>
    </rPh>
    <phoneticPr fontId="1"/>
  </si>
  <si>
    <t xml:space="preserve"> 生活保護世帯</t>
    <rPh sb="1" eb="3">
      <t>セイカツ</t>
    </rPh>
    <rPh sb="3" eb="7">
      <t>ホゴセタイ</t>
    </rPh>
    <phoneticPr fontId="1"/>
  </si>
  <si>
    <t xml:space="preserve"> 市民税所得割非課税世帯</t>
    <rPh sb="1" eb="4">
      <t>シミンゼイ</t>
    </rPh>
    <rPh sb="4" eb="7">
      <t>ショトクワリ</t>
    </rPh>
    <rPh sb="7" eb="12">
      <t>ヒカゼイセタイ</t>
    </rPh>
    <phoneticPr fontId="1"/>
  </si>
  <si>
    <t xml:space="preserve"> り災世帯</t>
    <rPh sb="3" eb="5">
      <t>セタイ</t>
    </rPh>
    <phoneticPr fontId="1"/>
  </si>
  <si>
    <t>免除した世帯数</t>
    <rPh sb="0" eb="2">
      <t>メンジョ</t>
    </rPh>
    <rPh sb="4" eb="6">
      <t>セタイ</t>
    </rPh>
    <rPh sb="6" eb="7">
      <t>スウ</t>
    </rPh>
    <phoneticPr fontId="1"/>
  </si>
  <si>
    <t>免除対象児童数</t>
    <rPh sb="0" eb="2">
      <t>メンジョ</t>
    </rPh>
    <rPh sb="2" eb="4">
      <t>タイショウ</t>
    </rPh>
    <rPh sb="4" eb="7">
      <t>ジドウスウ</t>
    </rPh>
    <phoneticPr fontId="1"/>
  </si>
  <si>
    <t>人</t>
    <rPh sb="0" eb="1">
      <t>ヒト</t>
    </rPh>
    <phoneticPr fontId="1"/>
  </si>
  <si>
    <t>東広島市民間いきいきこどもクラブ運営事業収支決算書</t>
    <phoneticPr fontId="1"/>
  </si>
  <si>
    <t>（単位：円）</t>
  </si>
  <si>
    <t>科　目</t>
    <rPh sb="0" eb="1">
      <t>カ</t>
    </rPh>
    <rPh sb="2" eb="3">
      <t>メ</t>
    </rPh>
    <phoneticPr fontId="1"/>
  </si>
  <si>
    <t>摘　要</t>
    <rPh sb="0" eb="1">
      <t>テキ</t>
    </rPh>
    <rPh sb="2" eb="3">
      <t>ヨウ</t>
    </rPh>
    <phoneticPr fontId="1"/>
  </si>
  <si>
    <t>運営費補助</t>
    <rPh sb="0" eb="5">
      <t>ウンエイヒホジョ</t>
    </rPh>
    <phoneticPr fontId="1"/>
  </si>
  <si>
    <t>障害児受入推進補助</t>
    <rPh sb="0" eb="3">
      <t>ショウガイジ</t>
    </rPh>
    <rPh sb="3" eb="5">
      <t>ウケイレ</t>
    </rPh>
    <rPh sb="5" eb="9">
      <t>スイシンホジョ</t>
    </rPh>
    <phoneticPr fontId="1"/>
  </si>
  <si>
    <t>運営支援補助</t>
    <rPh sb="0" eb="6">
      <t>ウンエイシエンホジョ</t>
    </rPh>
    <phoneticPr fontId="1"/>
  </si>
  <si>
    <t>送迎支援補助</t>
    <rPh sb="0" eb="6">
      <t>ソウゲイシエンホジョ</t>
    </rPh>
    <phoneticPr fontId="1"/>
  </si>
  <si>
    <t>小規模クラブ支援補助</t>
    <rPh sb="0" eb="3">
      <t>ショウキボ</t>
    </rPh>
    <rPh sb="6" eb="10">
      <t>シエンホジョ</t>
    </rPh>
    <phoneticPr fontId="1"/>
  </si>
  <si>
    <t>育成支援体制強化補助</t>
    <rPh sb="0" eb="6">
      <t>イクセイシエンタイセイ</t>
    </rPh>
    <rPh sb="6" eb="10">
      <t>キョウカホジョ</t>
    </rPh>
    <phoneticPr fontId="1"/>
  </si>
  <si>
    <t>第三者評価受審推進補助</t>
    <rPh sb="0" eb="1">
      <t>ダイ</t>
    </rPh>
    <rPh sb="1" eb="3">
      <t>サンシャ</t>
    </rPh>
    <rPh sb="3" eb="5">
      <t>ヒョウカ</t>
    </rPh>
    <rPh sb="5" eb="7">
      <t>ジュシン</t>
    </rPh>
    <rPh sb="7" eb="11">
      <t>スイシンホジョ</t>
    </rPh>
    <phoneticPr fontId="1"/>
  </si>
  <si>
    <t>環境整備補助</t>
    <rPh sb="0" eb="6">
      <t>カンキョウセイビホジョ</t>
    </rPh>
    <phoneticPr fontId="1"/>
  </si>
  <si>
    <t>キャリアアップ処遇改善補助</t>
    <rPh sb="7" eb="11">
      <t>ショグウカイゼン</t>
    </rPh>
    <rPh sb="11" eb="13">
      <t>ホジョ</t>
    </rPh>
    <phoneticPr fontId="1"/>
  </si>
  <si>
    <t>保護者負担金（利用料）</t>
    <rPh sb="0" eb="6">
      <t>ホゴシャフタンキン</t>
    </rPh>
    <rPh sb="7" eb="10">
      <t>リヨウリョウ</t>
    </rPh>
    <phoneticPr fontId="1"/>
  </si>
  <si>
    <t>寄付金その他収入</t>
    <rPh sb="0" eb="3">
      <t>キフキン</t>
    </rPh>
    <rPh sb="5" eb="6">
      <t>タ</t>
    </rPh>
    <rPh sb="6" eb="8">
      <t>シュウニュウ</t>
    </rPh>
    <phoneticPr fontId="1"/>
  </si>
  <si>
    <t>合　計</t>
    <rPh sb="0" eb="1">
      <t>ア</t>
    </rPh>
    <rPh sb="2" eb="3">
      <t>ケイ</t>
    </rPh>
    <phoneticPr fontId="1"/>
  </si>
  <si>
    <t>備考　いきいきこどもクラブの運営に係る経費について記入すること。</t>
    <rPh sb="0" eb="2">
      <t>ビコウ</t>
    </rPh>
    <rPh sb="14" eb="16">
      <t>ウンエイ</t>
    </rPh>
    <rPh sb="17" eb="18">
      <t>カカ</t>
    </rPh>
    <rPh sb="19" eb="21">
      <t>ケイヒ</t>
    </rPh>
    <rPh sb="25" eb="27">
      <t>キニュウ</t>
    </rPh>
    <phoneticPr fontId="1"/>
  </si>
  <si>
    <t>４</t>
    <phoneticPr fontId="1"/>
  </si>
  <si>
    <t>１</t>
    <phoneticPr fontId="1"/>
  </si>
  <si>
    <t>６</t>
    <phoneticPr fontId="1"/>
  </si>
  <si>
    <t>３</t>
    <phoneticPr fontId="1"/>
  </si>
  <si>
    <t>３１</t>
    <phoneticPr fontId="1"/>
  </si>
  <si>
    <t>自己資金</t>
    <rPh sb="0" eb="4">
      <t>ジコシキン</t>
    </rPh>
    <phoneticPr fontId="1"/>
  </si>
  <si>
    <t>東広島市民間いきいきこどもクラブ運営事業補助金計算表</t>
    <phoneticPr fontId="1"/>
  </si>
  <si>
    <t>１　民間いきいきこどもクラブ運営費補助</t>
    <rPh sb="2" eb="4">
      <t>ミンカン</t>
    </rPh>
    <rPh sb="14" eb="17">
      <t>ウンエイヒ</t>
    </rPh>
    <rPh sb="17" eb="19">
      <t>ホジョ</t>
    </rPh>
    <phoneticPr fontId="1"/>
  </si>
  <si>
    <t>長期休業支援日数</t>
    <rPh sb="0" eb="4">
      <t>チョウキキュウギョウ</t>
    </rPh>
    <rPh sb="4" eb="6">
      <t>シエン</t>
    </rPh>
    <rPh sb="6" eb="8">
      <t>ニッスウ</t>
    </rPh>
    <phoneticPr fontId="1"/>
  </si>
  <si>
    <t>（新たに支援の単位を設けて運営するの場合の開設日数）</t>
    <rPh sb="1" eb="2">
      <t>アラ</t>
    </rPh>
    <rPh sb="4" eb="6">
      <t>シエン</t>
    </rPh>
    <rPh sb="7" eb="9">
      <t>タンイ</t>
    </rPh>
    <rPh sb="10" eb="11">
      <t>モウ</t>
    </rPh>
    <rPh sb="13" eb="15">
      <t>ウンエイ</t>
    </rPh>
    <rPh sb="18" eb="20">
      <t>バアイ</t>
    </rPh>
    <rPh sb="21" eb="23">
      <t>カイセツ</t>
    </rPh>
    <rPh sb="23" eb="25">
      <t>ニッスウ</t>
    </rPh>
    <phoneticPr fontId="1"/>
  </si>
  <si>
    <t>長期休業等長時間開設時間</t>
    <rPh sb="0" eb="4">
      <t>チョウキキュウギョウ</t>
    </rPh>
    <rPh sb="4" eb="5">
      <t>トウ</t>
    </rPh>
    <rPh sb="5" eb="10">
      <t>チョウジカンカイセツ</t>
    </rPh>
    <rPh sb="10" eb="12">
      <t>ジカン</t>
    </rPh>
    <phoneticPr fontId="1"/>
  </si>
  <si>
    <t>時間（1日8時間を超えて開設する場合の年間平均時間）</t>
    <rPh sb="0" eb="2">
      <t>ジカン</t>
    </rPh>
    <rPh sb="4" eb="5">
      <t>ニチ</t>
    </rPh>
    <rPh sb="6" eb="8">
      <t>ジカン</t>
    </rPh>
    <rPh sb="9" eb="10">
      <t>コ</t>
    </rPh>
    <rPh sb="12" eb="14">
      <t>カイセツ</t>
    </rPh>
    <rPh sb="16" eb="18">
      <t>バアイ</t>
    </rPh>
    <rPh sb="19" eb="21">
      <t>ネンカン</t>
    </rPh>
    <rPh sb="21" eb="25">
      <t>ヘイキンジカン</t>
    </rPh>
    <phoneticPr fontId="1"/>
  </si>
  <si>
    <t>(1) 基本額</t>
    <rPh sb="4" eb="7">
      <t>キホンガク</t>
    </rPh>
    <phoneticPr fontId="1"/>
  </si>
  <si>
    <t>(2) 開設日加算</t>
    <rPh sb="4" eb="7">
      <t>カイセツビ</t>
    </rPh>
    <rPh sb="7" eb="9">
      <t>カサン</t>
    </rPh>
    <phoneticPr fontId="1"/>
  </si>
  <si>
    <t>(3) 長期休業支援加算</t>
    <rPh sb="4" eb="10">
      <t>チョウキキュウギョウシエン</t>
    </rPh>
    <rPh sb="10" eb="12">
      <t>カサン</t>
    </rPh>
    <phoneticPr fontId="1"/>
  </si>
  <si>
    <t>=</t>
    <phoneticPr fontId="1"/>
  </si>
  <si>
    <t>円</t>
    <phoneticPr fontId="1"/>
  </si>
  <si>
    <t>(4) 長期休業等長時間開設加算</t>
    <rPh sb="4" eb="9">
      <t>チョウキキュウギョウトウ</t>
    </rPh>
    <rPh sb="9" eb="16">
      <t>チョウジカンカイセツカサン</t>
    </rPh>
    <phoneticPr fontId="1"/>
  </si>
  <si>
    <t>補助対象経費（控除後）</t>
    <rPh sb="0" eb="6">
      <t>ホジョタイショウケイヒ</t>
    </rPh>
    <rPh sb="7" eb="9">
      <t>コウジョ</t>
    </rPh>
    <rPh sb="9" eb="10">
      <t>ゴ</t>
    </rPh>
    <phoneticPr fontId="1"/>
  </si>
  <si>
    <t>障害児受入に係る経費</t>
    <rPh sb="0" eb="3">
      <t>ショウガイジ</t>
    </rPh>
    <rPh sb="3" eb="5">
      <t>ウケイレ</t>
    </rPh>
    <rPh sb="6" eb="7">
      <t>カカ</t>
    </rPh>
    <rPh sb="8" eb="10">
      <t>ケイヒ</t>
    </rPh>
    <phoneticPr fontId="1"/>
  </si>
  <si>
    <t>運営支援に係る経費</t>
    <rPh sb="0" eb="2">
      <t>ウンエイ</t>
    </rPh>
    <rPh sb="2" eb="4">
      <t>シエン</t>
    </rPh>
    <rPh sb="5" eb="6">
      <t>カカ</t>
    </rPh>
    <rPh sb="7" eb="9">
      <t>ケイヒ</t>
    </rPh>
    <phoneticPr fontId="1"/>
  </si>
  <si>
    <t>送迎支援に係る経費</t>
    <rPh sb="0" eb="4">
      <t>ソウゲイシエン</t>
    </rPh>
    <rPh sb="5" eb="6">
      <t>カカ</t>
    </rPh>
    <rPh sb="7" eb="9">
      <t>ケイヒ</t>
    </rPh>
    <phoneticPr fontId="1"/>
  </si>
  <si>
    <t>小規模クラブ支援に係る経費</t>
    <rPh sb="0" eb="3">
      <t>ショウキボ</t>
    </rPh>
    <rPh sb="6" eb="8">
      <t>シエン</t>
    </rPh>
    <rPh sb="9" eb="10">
      <t>カカ</t>
    </rPh>
    <rPh sb="11" eb="13">
      <t>ケイヒ</t>
    </rPh>
    <phoneticPr fontId="1"/>
  </si>
  <si>
    <t>要支援児童等対応推進に係る経費</t>
    <rPh sb="0" eb="3">
      <t>ヨウシエン</t>
    </rPh>
    <rPh sb="3" eb="5">
      <t>ジドウ</t>
    </rPh>
    <rPh sb="5" eb="6">
      <t>トウ</t>
    </rPh>
    <rPh sb="6" eb="8">
      <t>タイオウ</t>
    </rPh>
    <rPh sb="8" eb="10">
      <t>スイシン</t>
    </rPh>
    <rPh sb="11" eb="12">
      <t>カカ</t>
    </rPh>
    <rPh sb="13" eb="15">
      <t>ケイヒ</t>
    </rPh>
    <phoneticPr fontId="1"/>
  </si>
  <si>
    <t>育成支援体制強化に係る経費</t>
    <rPh sb="0" eb="6">
      <t>イクセイシエンタイセイ</t>
    </rPh>
    <rPh sb="6" eb="8">
      <t>キョウカ</t>
    </rPh>
    <rPh sb="9" eb="10">
      <t>カカ</t>
    </rPh>
    <rPh sb="11" eb="13">
      <t>ケイヒ</t>
    </rPh>
    <phoneticPr fontId="1"/>
  </si>
  <si>
    <t>第三者評価受審に係る経費</t>
    <rPh sb="0" eb="1">
      <t>ダイ</t>
    </rPh>
    <rPh sb="1" eb="3">
      <t>サンシャ</t>
    </rPh>
    <rPh sb="3" eb="7">
      <t>ヒョウカジュシン</t>
    </rPh>
    <rPh sb="8" eb="9">
      <t>カカ</t>
    </rPh>
    <rPh sb="10" eb="12">
      <t>ケイヒ</t>
    </rPh>
    <phoneticPr fontId="1"/>
  </si>
  <si>
    <t>キャリアアップ処遇改善に係る経費</t>
    <rPh sb="7" eb="11">
      <t>ショグウカイゼン</t>
    </rPh>
    <rPh sb="12" eb="13">
      <t>カカ</t>
    </rPh>
    <rPh sb="14" eb="16">
      <t>ケイヒ</t>
    </rPh>
    <phoneticPr fontId="1"/>
  </si>
  <si>
    <t>利用料負担軽減に係る経費</t>
    <rPh sb="0" eb="3">
      <t>リヨウリョウ</t>
    </rPh>
    <rPh sb="3" eb="7">
      <t>フタンケイゲン</t>
    </rPh>
    <rPh sb="8" eb="9">
      <t>カカ</t>
    </rPh>
    <rPh sb="10" eb="12">
      <t>ケイヒ</t>
    </rPh>
    <phoneticPr fontId="1"/>
  </si>
  <si>
    <t>寄付金その他の収入金</t>
    <rPh sb="0" eb="3">
      <t>キフキン</t>
    </rPh>
    <rPh sb="5" eb="6">
      <t>タ</t>
    </rPh>
    <rPh sb="7" eb="10">
      <t>シュウニュウキン</t>
    </rPh>
    <phoneticPr fontId="1"/>
  </si>
  <si>
    <t>補助限度額と補助対象経費の比較</t>
    <rPh sb="13" eb="15">
      <t>ヒカク</t>
    </rPh>
    <phoneticPr fontId="1"/>
  </si>
  <si>
    <t>２　障害者受入推進補助</t>
    <rPh sb="2" eb="5">
      <t>ショウガイシャ</t>
    </rPh>
    <rPh sb="5" eb="7">
      <t>ウケイレ</t>
    </rPh>
    <rPh sb="7" eb="9">
      <t>スイシン</t>
    </rPh>
    <rPh sb="9" eb="11">
      <t>ホジョ</t>
    </rPh>
    <phoneticPr fontId="1"/>
  </si>
  <si>
    <t>専門職員の人数</t>
    <rPh sb="0" eb="4">
      <t>センモンショクイン</t>
    </rPh>
    <rPh sb="5" eb="7">
      <t>ニンズウ</t>
    </rPh>
    <phoneticPr fontId="1"/>
  </si>
  <si>
    <t>障害児の受入人数</t>
    <rPh sb="0" eb="3">
      <t>ショウガイジ</t>
    </rPh>
    <rPh sb="4" eb="6">
      <t>ウケイレ</t>
    </rPh>
    <rPh sb="6" eb="8">
      <t>ニンズウ</t>
    </rPh>
    <phoneticPr fontId="1"/>
  </si>
  <si>
    <t>障害児を受け入れるための専門職員の配置に要する経費</t>
    <rPh sb="0" eb="3">
      <t>ショウガイジ</t>
    </rPh>
    <rPh sb="4" eb="5">
      <t>ウ</t>
    </rPh>
    <rPh sb="6" eb="7">
      <t>ニュウ</t>
    </rPh>
    <rPh sb="12" eb="16">
      <t>センモンショクイン</t>
    </rPh>
    <rPh sb="17" eb="19">
      <t>ハイチ</t>
    </rPh>
    <rPh sb="20" eb="21">
      <t>ヨウ</t>
    </rPh>
    <rPh sb="23" eb="25">
      <t>ケイヒ</t>
    </rPh>
    <phoneticPr fontId="1"/>
  </si>
  <si>
    <t>３　運営支援補助</t>
    <rPh sb="2" eb="4">
      <t>ウンエイ</t>
    </rPh>
    <rPh sb="4" eb="6">
      <t>シエン</t>
    </rPh>
    <rPh sb="6" eb="8">
      <t>ホジョ</t>
    </rPh>
    <phoneticPr fontId="1"/>
  </si>
  <si>
    <t>建物の賃借料を支払って事業を実施する場合の経費</t>
    <rPh sb="0" eb="2">
      <t>タテモノ</t>
    </rPh>
    <rPh sb="3" eb="6">
      <t>チンシャクリョウ</t>
    </rPh>
    <rPh sb="7" eb="9">
      <t>シハラ</t>
    </rPh>
    <rPh sb="11" eb="13">
      <t>ジギョウ</t>
    </rPh>
    <rPh sb="14" eb="16">
      <t>ジッシ</t>
    </rPh>
    <rPh sb="18" eb="20">
      <t>バアイ</t>
    </rPh>
    <rPh sb="21" eb="23">
      <t>ケイヒ</t>
    </rPh>
    <phoneticPr fontId="1"/>
  </si>
  <si>
    <t>受け入れる児童数を増加させるために施設を移転する場合の経費</t>
    <rPh sb="0" eb="1">
      <t>ウ</t>
    </rPh>
    <rPh sb="2" eb="3">
      <t>イ</t>
    </rPh>
    <rPh sb="5" eb="8">
      <t>ジドウスウ</t>
    </rPh>
    <rPh sb="9" eb="11">
      <t>ゾウカ</t>
    </rPh>
    <rPh sb="17" eb="19">
      <t>シセツ</t>
    </rPh>
    <rPh sb="20" eb="22">
      <t>イテン</t>
    </rPh>
    <rPh sb="24" eb="26">
      <t>バアイ</t>
    </rPh>
    <rPh sb="27" eb="29">
      <t>ケイヒ</t>
    </rPh>
    <phoneticPr fontId="1"/>
  </si>
  <si>
    <t>土地の賃借料を支払って事業を実施する場合の経費</t>
    <rPh sb="0" eb="2">
      <t>トチ</t>
    </rPh>
    <rPh sb="3" eb="6">
      <t>チンシャクリョウ</t>
    </rPh>
    <rPh sb="7" eb="9">
      <t>シハラ</t>
    </rPh>
    <rPh sb="11" eb="13">
      <t>ジギョウ</t>
    </rPh>
    <rPh sb="14" eb="16">
      <t>ジッシ</t>
    </rPh>
    <rPh sb="18" eb="20">
      <t>バアイ</t>
    </rPh>
    <rPh sb="21" eb="23">
      <t>ケイヒ</t>
    </rPh>
    <phoneticPr fontId="1"/>
  </si>
  <si>
    <t>４　送迎支援補助</t>
    <rPh sb="2" eb="4">
      <t>ソウゲイ</t>
    </rPh>
    <rPh sb="4" eb="6">
      <t>シエン</t>
    </rPh>
    <rPh sb="6" eb="8">
      <t>ホジョ</t>
    </rPh>
    <phoneticPr fontId="1"/>
  </si>
  <si>
    <t>児童を安全に送迎するための経費</t>
    <rPh sb="0" eb="2">
      <t>ジドウ</t>
    </rPh>
    <rPh sb="3" eb="5">
      <t>アンゼン</t>
    </rPh>
    <rPh sb="6" eb="8">
      <t>ソウゲイ</t>
    </rPh>
    <rPh sb="13" eb="15">
      <t>ケイヒ</t>
    </rPh>
    <phoneticPr fontId="1"/>
  </si>
  <si>
    <t>５　小規模クラブ支援補助</t>
    <rPh sb="2" eb="5">
      <t>ショウキボ</t>
    </rPh>
    <rPh sb="8" eb="10">
      <t>シエン</t>
    </rPh>
    <rPh sb="10" eb="12">
      <t>ホジョ</t>
    </rPh>
    <phoneticPr fontId="1"/>
  </si>
  <si>
    <t>児童数が19人以下の放課後児童クラブについて2人目以降の放課後児童支援員を配置するための経費</t>
    <phoneticPr fontId="1"/>
  </si>
  <si>
    <t>６　放課後児童クラブにおける要支援児童等対応推進補助</t>
    <rPh sb="2" eb="7">
      <t>ホウカゴジドウ</t>
    </rPh>
    <rPh sb="14" eb="17">
      <t>ヨウシエン</t>
    </rPh>
    <rPh sb="17" eb="19">
      <t>ジドウ</t>
    </rPh>
    <rPh sb="19" eb="20">
      <t>トウ</t>
    </rPh>
    <rPh sb="20" eb="22">
      <t>タイオウ</t>
    </rPh>
    <rPh sb="22" eb="24">
      <t>スイシン</t>
    </rPh>
    <rPh sb="24" eb="26">
      <t>ホジョ</t>
    </rPh>
    <phoneticPr fontId="1"/>
  </si>
  <si>
    <t>要支援児童等の対応、関係機関との連携の強化等の業務を行う職員の配置に要する経費</t>
    <rPh sb="0" eb="3">
      <t>ヨウシエン</t>
    </rPh>
    <rPh sb="3" eb="5">
      <t>ジドウ</t>
    </rPh>
    <rPh sb="5" eb="6">
      <t>トウ</t>
    </rPh>
    <rPh sb="7" eb="9">
      <t>タイオウ</t>
    </rPh>
    <rPh sb="10" eb="12">
      <t>カンケイ</t>
    </rPh>
    <rPh sb="12" eb="14">
      <t>キカン</t>
    </rPh>
    <rPh sb="16" eb="18">
      <t>レンケイ</t>
    </rPh>
    <rPh sb="19" eb="21">
      <t>キョウカ</t>
    </rPh>
    <rPh sb="21" eb="22">
      <t>トウ</t>
    </rPh>
    <phoneticPr fontId="1"/>
  </si>
  <si>
    <t>７　放課後児童クラブ育成支援体制強化補助</t>
    <rPh sb="2" eb="5">
      <t>ホウカゴ</t>
    </rPh>
    <rPh sb="5" eb="7">
      <t>ジドウ</t>
    </rPh>
    <rPh sb="10" eb="12">
      <t>イクセイ</t>
    </rPh>
    <rPh sb="12" eb="14">
      <t>シエン</t>
    </rPh>
    <rPh sb="14" eb="16">
      <t>タイセイ</t>
    </rPh>
    <rPh sb="16" eb="18">
      <t>キョウカ</t>
    </rPh>
    <rPh sb="18" eb="20">
      <t>ホジョ</t>
    </rPh>
    <phoneticPr fontId="1"/>
  </si>
  <si>
    <t>周辺業務等を行う職員の配置、これらの業務の委託等に要する経費</t>
    <rPh sb="0" eb="2">
      <t>シュウヘン</t>
    </rPh>
    <rPh sb="2" eb="4">
      <t>ギョウム</t>
    </rPh>
    <rPh sb="4" eb="5">
      <t>トウ</t>
    </rPh>
    <rPh sb="6" eb="7">
      <t>オコナ</t>
    </rPh>
    <rPh sb="8" eb="10">
      <t>ショクイン</t>
    </rPh>
    <rPh sb="11" eb="13">
      <t>ハイチ</t>
    </rPh>
    <rPh sb="18" eb="20">
      <t>ギョウム</t>
    </rPh>
    <rPh sb="21" eb="23">
      <t>イタク</t>
    </rPh>
    <rPh sb="23" eb="24">
      <t>トウ</t>
    </rPh>
    <rPh sb="25" eb="26">
      <t>ヨウ</t>
    </rPh>
    <rPh sb="28" eb="30">
      <t>ケイヒ</t>
    </rPh>
    <phoneticPr fontId="1"/>
  </si>
  <si>
    <t>８　放課後児童クラブ第三者評価受審推進補助</t>
    <rPh sb="2" eb="5">
      <t>ホウカゴ</t>
    </rPh>
    <rPh sb="5" eb="7">
      <t>ジドウ</t>
    </rPh>
    <rPh sb="10" eb="13">
      <t>ダイサンシャ</t>
    </rPh>
    <rPh sb="13" eb="15">
      <t>ヒョウカ</t>
    </rPh>
    <rPh sb="15" eb="17">
      <t>ジュシン</t>
    </rPh>
    <rPh sb="17" eb="19">
      <t>スイシン</t>
    </rPh>
    <rPh sb="19" eb="21">
      <t>ホジョ</t>
    </rPh>
    <phoneticPr fontId="1"/>
  </si>
  <si>
    <t>市が認める評価機関による評価の受審に要する経費</t>
    <rPh sb="0" eb="1">
      <t>シ</t>
    </rPh>
    <rPh sb="2" eb="3">
      <t>ミト</t>
    </rPh>
    <rPh sb="5" eb="9">
      <t>ヒョウカキカン</t>
    </rPh>
    <rPh sb="12" eb="14">
      <t>ヒョウカ</t>
    </rPh>
    <rPh sb="15" eb="17">
      <t>ジュシン</t>
    </rPh>
    <rPh sb="18" eb="19">
      <t>ヨウ</t>
    </rPh>
    <rPh sb="21" eb="23">
      <t>ケイヒ</t>
    </rPh>
    <phoneticPr fontId="1"/>
  </si>
  <si>
    <t>10　キャリアアップ処遇改善補助</t>
    <rPh sb="10" eb="12">
      <t>ショグウ</t>
    </rPh>
    <rPh sb="12" eb="14">
      <t>カイゼン</t>
    </rPh>
    <rPh sb="14" eb="16">
      <t>ホジョ</t>
    </rPh>
    <phoneticPr fontId="1"/>
  </si>
  <si>
    <t>(1) 放課後児童支援員</t>
    <rPh sb="4" eb="12">
      <t>ホウカゴジドウシエンイン</t>
    </rPh>
    <phoneticPr fontId="1"/>
  </si>
  <si>
    <t>(2) (1)＋5年以上実務経験等</t>
    <rPh sb="9" eb="10">
      <t>ネン</t>
    </rPh>
    <rPh sb="10" eb="12">
      <t>イジョウ</t>
    </rPh>
    <rPh sb="12" eb="16">
      <t>ジツムケイケン</t>
    </rPh>
    <rPh sb="16" eb="17">
      <t>トウ</t>
    </rPh>
    <phoneticPr fontId="1"/>
  </si>
  <si>
    <t>(3) (1)＋10年以上実務経験等</t>
    <rPh sb="10" eb="11">
      <t>ネン</t>
    </rPh>
    <rPh sb="11" eb="13">
      <t>イジョウ</t>
    </rPh>
    <rPh sb="13" eb="15">
      <t>ジツム</t>
    </rPh>
    <rPh sb="15" eb="17">
      <t>ケイケン</t>
    </rPh>
    <rPh sb="17" eb="18">
      <t>トウ</t>
    </rPh>
    <phoneticPr fontId="1"/>
  </si>
  <si>
    <t>実務の経験年数、研修の実績等に応じて賃金改善を行うための経費</t>
    <rPh sb="0" eb="2">
      <t>ジツム</t>
    </rPh>
    <rPh sb="3" eb="7">
      <t>ケイケンネンスウ</t>
    </rPh>
    <rPh sb="8" eb="10">
      <t>ケンシュウ</t>
    </rPh>
    <rPh sb="11" eb="14">
      <t>ジッセキトウ</t>
    </rPh>
    <rPh sb="15" eb="16">
      <t>オウ</t>
    </rPh>
    <rPh sb="18" eb="20">
      <t>チンギン</t>
    </rPh>
    <rPh sb="20" eb="22">
      <t>カイゼン</t>
    </rPh>
    <rPh sb="23" eb="24">
      <t>オコナ</t>
    </rPh>
    <rPh sb="28" eb="30">
      <t>ケイヒ</t>
    </rPh>
    <phoneticPr fontId="1"/>
  </si>
  <si>
    <t>11　利用者負担軽減補助</t>
    <rPh sb="3" eb="6">
      <t>リヨウシャ</t>
    </rPh>
    <rPh sb="6" eb="8">
      <t>フタン</t>
    </rPh>
    <rPh sb="8" eb="10">
      <t>ケイゲン</t>
    </rPh>
    <rPh sb="10" eb="12">
      <t>ホジョ</t>
    </rPh>
    <phoneticPr fontId="1"/>
  </si>
  <si>
    <t>第１四半期</t>
    <rPh sb="0" eb="1">
      <t>ダイ</t>
    </rPh>
    <rPh sb="2" eb="5">
      <t>シハンキ</t>
    </rPh>
    <phoneticPr fontId="1"/>
  </si>
  <si>
    <t>第２四半期</t>
    <rPh sb="0" eb="1">
      <t>ダイ</t>
    </rPh>
    <rPh sb="2" eb="5">
      <t>シハンキ</t>
    </rPh>
    <phoneticPr fontId="1"/>
  </si>
  <si>
    <t>第３四半期</t>
    <rPh sb="0" eb="1">
      <t>ダイ</t>
    </rPh>
    <rPh sb="2" eb="5">
      <t>シハンキ</t>
    </rPh>
    <phoneticPr fontId="1"/>
  </si>
  <si>
    <t>第４四半期</t>
    <rPh sb="0" eb="1">
      <t>ダイ</t>
    </rPh>
    <rPh sb="2" eb="5">
      <t>シハンキ</t>
    </rPh>
    <phoneticPr fontId="1"/>
  </si>
  <si>
    <t>【市補助金合計額】</t>
    <rPh sb="1" eb="2">
      <t>シ</t>
    </rPh>
    <rPh sb="2" eb="5">
      <t>ホジョキン</t>
    </rPh>
    <rPh sb="5" eb="7">
      <t>ゴウケイ</t>
    </rPh>
    <rPh sb="7" eb="8">
      <t>ガク</t>
    </rPh>
    <phoneticPr fontId="1"/>
  </si>
  <si>
    <t>２～１１</t>
    <phoneticPr fontId="1"/>
  </si>
  <si>
    <t>端数処理</t>
    <rPh sb="0" eb="4">
      <t>ハスウショリ</t>
    </rPh>
    <phoneticPr fontId="1"/>
  </si>
  <si>
    <t>年間平均登録児童数が19人以下</t>
  </si>
  <si>
    <t>年間平均登録児童数が20人以上35人以下</t>
  </si>
  <si>
    <t>年間平均登録児童数が36人以上45人以下</t>
  </si>
  <si>
    <t>年間平均登録児童数が46人以上70人以下</t>
  </si>
  <si>
    <t>別紙１の２の別添（対象小学校が複数ある場合のみ添付）　</t>
    <rPh sb="0" eb="2">
      <t>ベッシ</t>
    </rPh>
    <rPh sb="6" eb="8">
      <t>ベッテン</t>
    </rPh>
    <rPh sb="9" eb="14">
      <t>タイショウショウガッコウ</t>
    </rPh>
    <rPh sb="15" eb="17">
      <t>フクスウ</t>
    </rPh>
    <rPh sb="19" eb="21">
      <t>バアイ</t>
    </rPh>
    <rPh sb="23" eb="25">
      <t>テンプ</t>
    </rPh>
    <phoneticPr fontId="1"/>
  </si>
  <si>
    <t xml:space="preserve"> 備考　対象小学校が複数ある場合は、別添としてもよい。</t>
    <rPh sb="1" eb="3">
      <t>ビコウ</t>
    </rPh>
    <rPh sb="4" eb="9">
      <t>タイショウショウガッコウ</t>
    </rPh>
    <rPh sb="10" eb="12">
      <t>フクスウ</t>
    </rPh>
    <rPh sb="14" eb="16">
      <t>バアイ</t>
    </rPh>
    <rPh sb="18" eb="20">
      <t>ベッテン</t>
    </rPh>
    <phoneticPr fontId="1"/>
  </si>
  <si>
    <t xml:space="preserve"> 備考　自然災害、学級閉鎖等により、利用を希望する児童がいないことにより閉所した</t>
    <rPh sb="1" eb="3">
      <t>ビコウ</t>
    </rPh>
    <phoneticPr fontId="1"/>
  </si>
  <si>
    <t>（実績）</t>
  </si>
  <si>
    <t>人件費</t>
    <rPh sb="0" eb="3">
      <t>ジンケンヒ</t>
    </rPh>
    <phoneticPr fontId="1"/>
  </si>
  <si>
    <t>要支援児童等対応推進補助</t>
    <rPh sb="0" eb="3">
      <t>ヨウシエン</t>
    </rPh>
    <rPh sb="3" eb="5">
      <t>ジドウ</t>
    </rPh>
    <rPh sb="5" eb="6">
      <t>トウ</t>
    </rPh>
    <rPh sb="6" eb="8">
      <t>タイオウ</t>
    </rPh>
    <rPh sb="8" eb="12">
      <t>スイシンホジョ</t>
    </rPh>
    <phoneticPr fontId="1"/>
  </si>
  <si>
    <t>第１四半期</t>
    <rPh sb="0" eb="1">
      <t>ダイ</t>
    </rPh>
    <rPh sb="2" eb="5">
      <t>シハンキ</t>
    </rPh>
    <phoneticPr fontId="1"/>
  </si>
  <si>
    <t>第２四半期</t>
    <rPh sb="0" eb="1">
      <t>ダイ</t>
    </rPh>
    <rPh sb="2" eb="5">
      <t>シハンキ</t>
    </rPh>
    <phoneticPr fontId="1"/>
  </si>
  <si>
    <t>第３四半期</t>
  </si>
  <si>
    <t>第４四半期</t>
  </si>
  <si>
    <t>↓状況報告を参考に、免除した利用料を入力してください（左に合計が入ります。）。</t>
    <rPh sb="1" eb="5">
      <t>ジョウキョウホウコク</t>
    </rPh>
    <rPh sb="6" eb="8">
      <t>サンコウ</t>
    </rPh>
    <rPh sb="10" eb="12">
      <t>メンジョ</t>
    </rPh>
    <rPh sb="14" eb="17">
      <t>リヨウリョウ</t>
    </rPh>
    <rPh sb="18" eb="20">
      <t>ニュウリョク</t>
    </rPh>
    <rPh sb="27" eb="28">
      <t>ヒダリ</t>
    </rPh>
    <rPh sb="29" eb="31">
      <t>ゴウケイ</t>
    </rPh>
    <rPh sb="32" eb="33">
      <t>ハイ</t>
    </rPh>
    <phoneticPr fontId="1"/>
  </si>
  <si>
    <t>※時間は24hで入力</t>
    <rPh sb="1" eb="3">
      <t>ジカン</t>
    </rPh>
    <rPh sb="8" eb="10">
      <t>ニュウリョク</t>
    </rPh>
    <phoneticPr fontId="1"/>
  </si>
  <si>
    <t>９　環境整備補助</t>
    <rPh sb="2" eb="6">
      <t>カンキョウセイビ</t>
    </rPh>
    <rPh sb="6" eb="8">
      <t>ホジョ</t>
    </rPh>
    <phoneticPr fontId="1"/>
  </si>
  <si>
    <t>(1) 設置促進補助</t>
    <rPh sb="4" eb="10">
      <t>セッチソクシンホジョ</t>
    </rPh>
    <phoneticPr fontId="1"/>
  </si>
  <si>
    <t>(2) 環境改善補助</t>
    <rPh sb="4" eb="10">
      <t>カンキョウカイゼンホジョ</t>
    </rPh>
    <phoneticPr fontId="1"/>
  </si>
  <si>
    <t>(3) 障害児受入促進補助</t>
    <rPh sb="4" eb="7">
      <t>ショウガイジ</t>
    </rPh>
    <rPh sb="7" eb="13">
      <t>ウケイレソクシンホジョ</t>
    </rPh>
    <phoneticPr fontId="1"/>
  </si>
  <si>
    <t>環境整備補助</t>
    <rPh sb="0" eb="6">
      <t>カンキョウセイビホジョ</t>
    </rPh>
    <phoneticPr fontId="1"/>
  </si>
  <si>
    <t>←おやつ教材費、独自サービスの経費、児童に係る保険等が含まれている場合は、ここに金額を入力</t>
    <rPh sb="18" eb="20">
      <t>ジドウ</t>
    </rPh>
    <rPh sb="21" eb="22">
      <t>カカ</t>
    </rPh>
    <rPh sb="27" eb="28">
      <t>フク</t>
    </rPh>
    <rPh sb="33" eb="35">
      <t>バアイ</t>
    </rPh>
    <rPh sb="40" eb="42">
      <t>キンガク</t>
    </rPh>
    <rPh sb="43" eb="45">
      <t>ニュウリョク</t>
    </rPh>
    <phoneticPr fontId="1"/>
  </si>
  <si>
    <t>開設日加算</t>
    <rPh sb="0" eb="3">
      <t>カイセツビ</t>
    </rPh>
    <rPh sb="3" eb="5">
      <t>カサン</t>
    </rPh>
    <phoneticPr fontId="1"/>
  </si>
  <si>
    <t>長期休業支援加算</t>
    <rPh sb="0" eb="4">
      <t>チョウキキュウギョウ</t>
    </rPh>
    <rPh sb="4" eb="8">
      <t>シエンカサン</t>
    </rPh>
    <phoneticPr fontId="1"/>
  </si>
  <si>
    <t>長期休業等長時間開設加算</t>
    <rPh sb="0" eb="4">
      <t>チョウキキュウギョウ</t>
    </rPh>
    <rPh sb="4" eb="5">
      <t>トウ</t>
    </rPh>
    <rPh sb="5" eb="8">
      <t>チョウジカン</t>
    </rPh>
    <rPh sb="8" eb="10">
      <t>カイセツ</t>
    </rPh>
    <rPh sb="10" eb="12">
      <t>カサン</t>
    </rPh>
    <phoneticPr fontId="1"/>
  </si>
  <si>
    <t>1日に8時間以上開設する場合における年間に250日を超えて開設する日の日数×</t>
    <phoneticPr fontId="1"/>
  </si>
  <si>
    <t>長期休業の期間中に新たに支援の単位を設けて運営する等の場合におけるその開設の日数×</t>
    <phoneticPr fontId="1"/>
  </si>
  <si>
    <t>長期休業の期間等に1日8時間を超えて開設する場合におけるその超える時間の年間平均時間数×</t>
    <phoneticPr fontId="1"/>
  </si>
  <si>
    <t>１　民間いきいきこどもクラブ運営費補助</t>
    <phoneticPr fontId="1"/>
  </si>
  <si>
    <t>２　障害児受入推進補助</t>
    <rPh sb="2" eb="5">
      <t>ショウガイジ</t>
    </rPh>
    <rPh sb="5" eb="7">
      <t>ウケイレ</t>
    </rPh>
    <rPh sb="7" eb="11">
      <t>スイシンホジョ</t>
    </rPh>
    <phoneticPr fontId="1"/>
  </si>
  <si>
    <t>障害児を1人又は2人受け入れる場合</t>
    <rPh sb="0" eb="3">
      <t>ショウガイジ</t>
    </rPh>
    <rPh sb="5" eb="6">
      <t>ニン</t>
    </rPh>
    <rPh sb="6" eb="7">
      <t>マタ</t>
    </rPh>
    <rPh sb="9" eb="10">
      <t>ニン</t>
    </rPh>
    <rPh sb="10" eb="11">
      <t>ウ</t>
    </rPh>
    <rPh sb="12" eb="13">
      <t>イ</t>
    </rPh>
    <rPh sb="15" eb="17">
      <t>バアイ</t>
    </rPh>
    <phoneticPr fontId="1"/>
  </si>
  <si>
    <t>障害児を3人以上5人以下受け入れる場合</t>
    <rPh sb="0" eb="3">
      <t>ショウガイジ</t>
    </rPh>
    <rPh sb="5" eb="6">
      <t>ニン</t>
    </rPh>
    <rPh sb="6" eb="8">
      <t>イジョウ</t>
    </rPh>
    <rPh sb="9" eb="10">
      <t>ニン</t>
    </rPh>
    <rPh sb="10" eb="12">
      <t>イカ</t>
    </rPh>
    <rPh sb="12" eb="13">
      <t>ウ</t>
    </rPh>
    <rPh sb="14" eb="15">
      <t>イ</t>
    </rPh>
    <rPh sb="17" eb="19">
      <t>バアイ</t>
    </rPh>
    <phoneticPr fontId="1"/>
  </si>
  <si>
    <t>障害児を6人以上8人以下受け入れる場合</t>
    <rPh sb="0" eb="3">
      <t>ショウガイジ</t>
    </rPh>
    <rPh sb="5" eb="6">
      <t>ニン</t>
    </rPh>
    <rPh sb="6" eb="8">
      <t>イジョウ</t>
    </rPh>
    <rPh sb="9" eb="10">
      <t>ニン</t>
    </rPh>
    <rPh sb="10" eb="12">
      <t>イカ</t>
    </rPh>
    <rPh sb="12" eb="13">
      <t>ウ</t>
    </rPh>
    <rPh sb="14" eb="15">
      <t>イ</t>
    </rPh>
    <rPh sb="17" eb="19">
      <t>バアイ</t>
    </rPh>
    <phoneticPr fontId="1"/>
  </si>
  <si>
    <t>障害児を9人以上受け入れる場合</t>
    <rPh sb="0" eb="3">
      <t>ショウガイジ</t>
    </rPh>
    <rPh sb="5" eb="6">
      <t>ニン</t>
    </rPh>
    <rPh sb="6" eb="8">
      <t>イジョウ</t>
    </rPh>
    <rPh sb="8" eb="9">
      <t>ウ</t>
    </rPh>
    <rPh sb="10" eb="11">
      <t>イ</t>
    </rPh>
    <rPh sb="13" eb="15">
      <t>バアイ</t>
    </rPh>
    <phoneticPr fontId="1"/>
  </si>
  <si>
    <t>専門職員の人数1人</t>
    <rPh sb="0" eb="4">
      <t>センモンショクイン</t>
    </rPh>
    <rPh sb="5" eb="7">
      <t>ニンズウ</t>
    </rPh>
    <rPh sb="8" eb="9">
      <t>ニン</t>
    </rPh>
    <phoneticPr fontId="1"/>
  </si>
  <si>
    <t>専門職員の人数2人</t>
    <rPh sb="0" eb="4">
      <t>センモンショクイン</t>
    </rPh>
    <rPh sb="5" eb="7">
      <t>ニンズウ</t>
    </rPh>
    <rPh sb="8" eb="9">
      <t>ニン</t>
    </rPh>
    <phoneticPr fontId="1"/>
  </si>
  <si>
    <t>専門職員の人数3人</t>
    <rPh sb="0" eb="4">
      <t>センモンショクイン</t>
    </rPh>
    <rPh sb="5" eb="7">
      <t>ニンズウ</t>
    </rPh>
    <rPh sb="8" eb="9">
      <t>ニン</t>
    </rPh>
    <phoneticPr fontId="1"/>
  </si>
  <si>
    <t>専門職員の人数2人以上</t>
    <rPh sb="0" eb="4">
      <t>センモンショクイン</t>
    </rPh>
    <rPh sb="5" eb="7">
      <t>ニンズウ</t>
    </rPh>
    <rPh sb="8" eb="9">
      <t>ニン</t>
    </rPh>
    <rPh sb="9" eb="11">
      <t>イジョウ</t>
    </rPh>
    <phoneticPr fontId="1"/>
  </si>
  <si>
    <t>専門職員の人数3人以上</t>
    <rPh sb="0" eb="4">
      <t>センモンショクイン</t>
    </rPh>
    <rPh sb="5" eb="7">
      <t>ニンズウ</t>
    </rPh>
    <rPh sb="8" eb="9">
      <t>ニン</t>
    </rPh>
    <rPh sb="9" eb="11">
      <t>イジョウ</t>
    </rPh>
    <phoneticPr fontId="1"/>
  </si>
  <si>
    <t>専門職員の人数4人以上</t>
    <rPh sb="0" eb="4">
      <t>センモンショクイン</t>
    </rPh>
    <rPh sb="5" eb="7">
      <t>ニンズウ</t>
    </rPh>
    <rPh sb="8" eb="9">
      <t>ニン</t>
    </rPh>
    <rPh sb="9" eb="11">
      <t>イジョウ</t>
    </rPh>
    <phoneticPr fontId="1"/>
  </si>
  <si>
    <t>区分</t>
    <rPh sb="0" eb="1">
      <t>ク</t>
    </rPh>
    <rPh sb="1" eb="2">
      <t>ブン</t>
    </rPh>
    <phoneticPr fontId="1"/>
  </si>
  <si>
    <t>医療的ケア児を受け入れる場合</t>
    <rPh sb="0" eb="3">
      <t>イリョウテキ</t>
    </rPh>
    <rPh sb="5" eb="6">
      <t>ジ</t>
    </rPh>
    <rPh sb="7" eb="8">
      <t>ウ</t>
    </rPh>
    <rPh sb="9" eb="10">
      <t>イ</t>
    </rPh>
    <rPh sb="12" eb="14">
      <t>バアイ</t>
    </rPh>
    <phoneticPr fontId="1"/>
  </si>
  <si>
    <t>看護職員等を配置するとき</t>
    <rPh sb="0" eb="5">
      <t>カンゴショクイントウ</t>
    </rPh>
    <rPh sb="6" eb="8">
      <t>ハイチ</t>
    </rPh>
    <phoneticPr fontId="1"/>
  </si>
  <si>
    <t>看護職員等による送迎の支援を行うとき</t>
    <rPh sb="0" eb="5">
      <t>カンゴショクイントウ</t>
    </rPh>
    <rPh sb="8" eb="10">
      <t>ソウゲイ</t>
    </rPh>
    <rPh sb="11" eb="13">
      <t>シエン</t>
    </rPh>
    <rPh sb="14" eb="15">
      <t>オコナ</t>
    </rPh>
    <phoneticPr fontId="1"/>
  </si>
  <si>
    <t>３　運営支援補助</t>
    <rPh sb="2" eb="8">
      <t>ウンエイシエンホジョ</t>
    </rPh>
    <phoneticPr fontId="1"/>
  </si>
  <si>
    <t>建物の賃借労を支払って事業を実施する場合</t>
    <rPh sb="0" eb="2">
      <t>タテモノ</t>
    </rPh>
    <rPh sb="3" eb="6">
      <t>チンシャクロウ</t>
    </rPh>
    <rPh sb="7" eb="9">
      <t>シハラ</t>
    </rPh>
    <rPh sb="11" eb="13">
      <t>ジギョウ</t>
    </rPh>
    <rPh sb="14" eb="16">
      <t>ジッシ</t>
    </rPh>
    <rPh sb="18" eb="20">
      <t>バアイ</t>
    </rPh>
    <phoneticPr fontId="1"/>
  </si>
  <si>
    <t>受け入れる児童を増加させるために施設を移転する場合</t>
    <rPh sb="0" eb="1">
      <t>ウ</t>
    </rPh>
    <rPh sb="2" eb="3">
      <t>イ</t>
    </rPh>
    <rPh sb="5" eb="7">
      <t>ジドウ</t>
    </rPh>
    <rPh sb="8" eb="10">
      <t>ゾウカ</t>
    </rPh>
    <rPh sb="16" eb="18">
      <t>シセツ</t>
    </rPh>
    <rPh sb="19" eb="21">
      <t>イテン</t>
    </rPh>
    <rPh sb="23" eb="25">
      <t>バアイ</t>
    </rPh>
    <phoneticPr fontId="1"/>
  </si>
  <si>
    <t>土地の賃借料を支払って事業を実施する場合</t>
    <rPh sb="0" eb="2">
      <t>トチ</t>
    </rPh>
    <rPh sb="3" eb="6">
      <t>チンシャクリョウ</t>
    </rPh>
    <rPh sb="7" eb="9">
      <t>シハラ</t>
    </rPh>
    <rPh sb="11" eb="13">
      <t>ジギョウ</t>
    </rPh>
    <rPh sb="14" eb="16">
      <t>ジッシ</t>
    </rPh>
    <rPh sb="18" eb="20">
      <t>バアイ</t>
    </rPh>
    <phoneticPr fontId="1"/>
  </si>
  <si>
    <t>区分</t>
    <rPh sb="0" eb="2">
      <t>クブン</t>
    </rPh>
    <phoneticPr fontId="1"/>
  </si>
  <si>
    <t>４　送迎支援補助</t>
    <rPh sb="2" eb="8">
      <t>ソウゲイシエンホジョ</t>
    </rPh>
    <phoneticPr fontId="1"/>
  </si>
  <si>
    <t>５　小規模クラブ支援補助</t>
    <rPh sb="2" eb="5">
      <t>ショウキボ</t>
    </rPh>
    <rPh sb="8" eb="12">
      <t>シエンホジョ</t>
    </rPh>
    <phoneticPr fontId="1"/>
  </si>
  <si>
    <t>６　放課後児童クラブにおける要支援児童等対応推進補助</t>
    <phoneticPr fontId="1"/>
  </si>
  <si>
    <t>７　放課後児童クラブ育成支援体制強化補助</t>
    <phoneticPr fontId="1"/>
  </si>
  <si>
    <t>８　放課後児童クラブ第三者評価受審推進補助</t>
    <phoneticPr fontId="1"/>
  </si>
  <si>
    <t>９　環境整備補助</t>
    <rPh sb="2" eb="6">
      <t>カンキョウセイビ</t>
    </rPh>
    <rPh sb="6" eb="8">
      <t>ホジョ</t>
    </rPh>
    <phoneticPr fontId="1"/>
  </si>
  <si>
    <t>設置促進補助</t>
    <rPh sb="0" eb="6">
      <t>セッチソクシンホジョ</t>
    </rPh>
    <phoneticPr fontId="1"/>
  </si>
  <si>
    <t>開所準備経費を含まない場合</t>
    <rPh sb="0" eb="6">
      <t>カイショジュンビケイヒ</t>
    </rPh>
    <rPh sb="7" eb="8">
      <t>フク</t>
    </rPh>
    <rPh sb="11" eb="13">
      <t>バアイ</t>
    </rPh>
    <phoneticPr fontId="1"/>
  </si>
  <si>
    <t>開所準備経費を含む場合</t>
    <rPh sb="0" eb="6">
      <t>カイショジュンビケイヒ</t>
    </rPh>
    <rPh sb="7" eb="8">
      <t>フク</t>
    </rPh>
    <rPh sb="9" eb="11">
      <t>バアイ</t>
    </rPh>
    <phoneticPr fontId="1"/>
  </si>
  <si>
    <t>環境改善補助</t>
    <rPh sb="0" eb="6">
      <t>カンキョウカイゼンホジョ</t>
    </rPh>
    <phoneticPr fontId="1"/>
  </si>
  <si>
    <t>幼稚園、認定こども園等を活用する場合</t>
    <rPh sb="0" eb="3">
      <t>ヨウチエン</t>
    </rPh>
    <rPh sb="4" eb="6">
      <t>ニンテイ</t>
    </rPh>
    <rPh sb="9" eb="11">
      <t>エントウ</t>
    </rPh>
    <rPh sb="12" eb="14">
      <t>カツヨウ</t>
    </rPh>
    <rPh sb="16" eb="18">
      <t>バアイ</t>
    </rPh>
    <phoneticPr fontId="1"/>
  </si>
  <si>
    <t>障害児受入促進補助</t>
    <rPh sb="0" eb="3">
      <t>ショウガイジ</t>
    </rPh>
    <rPh sb="3" eb="5">
      <t>ウケイレ</t>
    </rPh>
    <rPh sb="5" eb="9">
      <t>ソクシンホジョ</t>
    </rPh>
    <phoneticPr fontId="1"/>
  </si>
  <si>
    <t>10　放課後児童支援員キャリアアップ処遇改善補助</t>
    <rPh sb="3" eb="6">
      <t>ホウカゴ</t>
    </rPh>
    <rPh sb="6" eb="11">
      <t>ジドウシエンイン</t>
    </rPh>
    <rPh sb="18" eb="22">
      <t>ショグウカイゼン</t>
    </rPh>
    <rPh sb="22" eb="24">
      <t>ホジョ</t>
    </rPh>
    <phoneticPr fontId="1"/>
  </si>
  <si>
    <t>放課後児童支援員</t>
    <rPh sb="0" eb="3">
      <t>ホウカゴ</t>
    </rPh>
    <rPh sb="3" eb="8">
      <t>ジドウシエンイン</t>
    </rPh>
    <phoneticPr fontId="1"/>
  </si>
  <si>
    <t>放課後児童支援員＋実務経験5年＋研修受講</t>
    <rPh sb="0" eb="3">
      <t>ホウカゴ</t>
    </rPh>
    <rPh sb="3" eb="8">
      <t>ジドウシエンイン</t>
    </rPh>
    <rPh sb="9" eb="13">
      <t>ジツムケイケン</t>
    </rPh>
    <rPh sb="14" eb="15">
      <t>ネン</t>
    </rPh>
    <rPh sb="16" eb="20">
      <t>ケンシュウジュコウ</t>
    </rPh>
    <phoneticPr fontId="1"/>
  </si>
  <si>
    <t>放課後児童支援員＋実務経験10年＋研修受講＋事業所の所長等</t>
    <rPh sb="0" eb="3">
      <t>ホウカゴ</t>
    </rPh>
    <rPh sb="3" eb="8">
      <t>ジドウシエンイン</t>
    </rPh>
    <rPh sb="9" eb="13">
      <t>ジツムケイケン</t>
    </rPh>
    <rPh sb="15" eb="16">
      <t>ネン</t>
    </rPh>
    <rPh sb="17" eb="21">
      <t>ケンシュウジュコウ</t>
    </rPh>
    <rPh sb="22" eb="25">
      <t>ジギョウショ</t>
    </rPh>
    <rPh sb="26" eb="28">
      <t>ショチョウ</t>
    </rPh>
    <rPh sb="28" eb="29">
      <t>トウ</t>
    </rPh>
    <phoneticPr fontId="1"/>
  </si>
  <si>
    <t>一の支援単位の上限</t>
    <rPh sb="0" eb="1">
      <t>イチ</t>
    </rPh>
    <rPh sb="2" eb="6">
      <t>シエンタンイ</t>
    </rPh>
    <rPh sb="7" eb="9">
      <t>ジョウゲン</t>
    </rPh>
    <phoneticPr fontId="1"/>
  </si>
  <si>
    <t>※このエクセルでは非対応</t>
    <rPh sb="9" eb="12">
      <t>ヒタイオウ</t>
    </rPh>
    <phoneticPr fontId="1"/>
  </si>
  <si>
    <t>※同上</t>
    <rPh sb="1" eb="3">
      <t>ドウジョウ</t>
    </rPh>
    <phoneticPr fontId="1"/>
  </si>
  <si>
    <t>（２人目からは、</t>
    <rPh sb="2" eb="4">
      <t>ニンメ</t>
    </rPh>
    <phoneticPr fontId="1"/>
  </si>
  <si>
    <t>）</t>
    <phoneticPr fontId="1"/>
  </si>
  <si>
    <t>4,263,000円－(19人－年間平均登録児童数)×48,000円</t>
    <phoneticPr fontId="1"/>
  </si>
  <si>
    <t>7,890,000円－(36人－年間平均登録児童数)×43,000円</t>
    <phoneticPr fontId="1"/>
  </si>
  <si>
    <t>7,890,000円</t>
    <phoneticPr fontId="1"/>
  </si>
  <si>
    <t>←利用料金、自己資金もここに含む。</t>
    <rPh sb="1" eb="5">
      <t>リヨウリョウキン</t>
    </rPh>
    <rPh sb="6" eb="10">
      <t>ジコシキン</t>
    </rPh>
    <rPh sb="14" eb="15">
      <t>フク</t>
    </rPh>
    <phoneticPr fontId="1"/>
  </si>
  <si>
    <t>※交付申請時から変更があった場合は、直接入力してください。（ロックしていません。）</t>
    <rPh sb="1" eb="6">
      <t>コウフシンセイジ</t>
    </rPh>
    <rPh sb="8" eb="10">
      <t>ヘンコウ</t>
    </rPh>
    <rPh sb="14" eb="16">
      <t>バアイ</t>
    </rPh>
    <rPh sb="18" eb="20">
      <t>チョクセツ</t>
    </rPh>
    <rPh sb="20" eb="22">
      <t>ニュウリョク</t>
    </rPh>
    <phoneticPr fontId="1"/>
  </si>
  <si>
    <t>※交付申請時から変更があった場合は、直接入力してください。（ロックしていません。）</t>
    <rPh sb="1" eb="3">
      <t>コウフ</t>
    </rPh>
    <rPh sb="3" eb="6">
      <t>シンセイジ</t>
    </rPh>
    <rPh sb="8" eb="10">
      <t>ヘンコウ</t>
    </rPh>
    <rPh sb="14" eb="16">
      <t>バアイ</t>
    </rPh>
    <rPh sb="18" eb="20">
      <t>チョクセツ</t>
    </rPh>
    <rPh sb="20" eb="22">
      <t>ニュウリョク</t>
    </rPh>
    <phoneticPr fontId="1"/>
  </si>
  <si>
    <t>７</t>
    <phoneticPr fontId="1"/>
  </si>
  <si>
    <t>7,890,000円－(年間平均登録児童数－45人)×115,000円</t>
    <rPh sb="19" eb="20">
      <t>ワラベ</t>
    </rPh>
    <phoneticPr fontId="1"/>
  </si>
  <si>
    <t>（開設日数－250日）×</t>
    <rPh sb="1" eb="3">
      <t>カイセツ</t>
    </rPh>
    <rPh sb="3" eb="5">
      <t>ニッスウ</t>
    </rPh>
    <rPh sb="9" eb="10">
      <t>ニチ</t>
    </rPh>
    <phoneticPr fontId="1"/>
  </si>
  <si>
    <t>）</t>
    <phoneticPr fontId="1"/>
  </si>
  <si>
    <t>（年間平均時間－8時間）×</t>
    <rPh sb="1" eb="7">
      <t>ネンカンヘイキンジカン</t>
    </rPh>
    <rPh sb="9" eb="11">
      <t>ジカン</t>
    </rPh>
    <phoneticPr fontId="1"/>
  </si>
  <si>
    <t>開設日数×</t>
    <rPh sb="0" eb="4">
      <t>カイセツニッスウ</t>
    </rPh>
    <phoneticPr fontId="1"/>
  </si>
  <si>
    <t>修正履歴</t>
    <rPh sb="0" eb="4">
      <t>シュウセイリレキ</t>
    </rPh>
    <phoneticPr fontId="1"/>
  </si>
  <si>
    <t>年月日</t>
    <rPh sb="0" eb="3">
      <t>ネンガッピ</t>
    </rPh>
    <phoneticPr fontId="1"/>
  </si>
  <si>
    <t>内容</t>
    <rPh sb="0" eb="2">
      <t>ナイヨウ</t>
    </rPh>
    <phoneticPr fontId="1"/>
  </si>
  <si>
    <t>備考</t>
    <rPh sb="0" eb="2">
      <t>ビコウ</t>
    </rPh>
    <phoneticPr fontId="1"/>
  </si>
  <si>
    <t>リンク設定不備による</t>
    <rPh sb="3" eb="7">
      <t>セッテイフビ</t>
    </rPh>
    <phoneticPr fontId="1"/>
  </si>
  <si>
    <t>長期休業等長時間開設加算の単価の表示及び計算式の修正
誤）183,000円　→　正）184,000円</t>
    <rPh sb="0" eb="2">
      <t>チョウキ</t>
    </rPh>
    <rPh sb="2" eb="4">
      <t>キュウギョウ</t>
    </rPh>
    <rPh sb="4" eb="5">
      <t>トウ</t>
    </rPh>
    <rPh sb="5" eb="8">
      <t>チョウジカン</t>
    </rPh>
    <rPh sb="8" eb="10">
      <t>カイセツ</t>
    </rPh>
    <rPh sb="10" eb="12">
      <t>カサン</t>
    </rPh>
    <rPh sb="13" eb="15">
      <t>タンカ</t>
    </rPh>
    <rPh sb="16" eb="18">
      <t>ヒョウジ</t>
    </rPh>
    <rPh sb="18" eb="19">
      <t>オヨ</t>
    </rPh>
    <rPh sb="20" eb="22">
      <t>ケイサン</t>
    </rPh>
    <rPh sb="22" eb="23">
      <t>シキ</t>
    </rPh>
    <rPh sb="24" eb="26">
      <t>シュウセイ</t>
    </rPh>
    <phoneticPr fontId="1"/>
  </si>
  <si>
    <t>シート</t>
    <phoneticPr fontId="1"/>
  </si>
  <si>
    <t>補助金算定表（計画）、
補助金算定表（実績）</t>
    <phoneticPr fontId="1"/>
  </si>
  <si>
    <t>別記様式第３号－１</t>
    <rPh sb="0" eb="4">
      <t>ベッキヨウシキ</t>
    </rPh>
    <rPh sb="4" eb="5">
      <t>ダイ</t>
    </rPh>
    <rPh sb="6" eb="7">
      <t>ゴウ</t>
    </rPh>
    <phoneticPr fontId="1"/>
  </si>
  <si>
    <t>役員の記載欄を追加
５名→９名</t>
    <rPh sb="0" eb="2">
      <t>ヤクイン</t>
    </rPh>
    <rPh sb="3" eb="6">
      <t>キサイラン</t>
    </rPh>
    <rPh sb="7" eb="9">
      <t>ツイカ</t>
    </rPh>
    <rPh sb="11" eb="12">
      <t>メイ</t>
    </rPh>
    <rPh sb="14" eb="15">
      <t>メイ</t>
    </rPh>
    <phoneticPr fontId="1"/>
  </si>
  <si>
    <t>別記様式第４号</t>
    <rPh sb="0" eb="4">
      <t>ベッキヨウシキ</t>
    </rPh>
    <rPh sb="4" eb="5">
      <t>ダイ</t>
    </rPh>
    <rPh sb="6" eb="7">
      <t>ゴウ</t>
    </rPh>
    <phoneticPr fontId="1"/>
  </si>
  <si>
    <t>支出の記載欄を追加
１４項目（人件費含む。）→２１項目（人件費含む。）</t>
    <rPh sb="0" eb="2">
      <t>シシュツ</t>
    </rPh>
    <rPh sb="3" eb="6">
      <t>キサイラン</t>
    </rPh>
    <rPh sb="7" eb="9">
      <t>ツイカ</t>
    </rPh>
    <rPh sb="12" eb="14">
      <t>コウモク</t>
    </rPh>
    <rPh sb="15" eb="18">
      <t>ジンケンヒ</t>
    </rPh>
    <rPh sb="18" eb="19">
      <t>フク</t>
    </rPh>
    <rPh sb="25" eb="27">
      <t>コウモク</t>
    </rPh>
    <rPh sb="28" eb="31">
      <t>ジンケンヒ</t>
    </rPh>
    <rPh sb="31" eb="32">
      <t>フク</t>
    </rPh>
    <phoneticPr fontId="1"/>
  </si>
  <si>
    <t>役員の記載欄５行目のセルを結合。</t>
    <rPh sb="0" eb="2">
      <t>ヤクイン</t>
    </rPh>
    <rPh sb="3" eb="6">
      <t>キサイラン</t>
    </rPh>
    <rPh sb="7" eb="9">
      <t>ギョウメ</t>
    </rPh>
    <rPh sb="13" eb="15">
      <t>ケツゴウ</t>
    </rPh>
    <phoneticPr fontId="1"/>
  </si>
  <si>
    <t>施設の所在地における郵便番号の表示の修正
・ハイフンより後ろを文字列（頭の「0」を表示させるため。）に。
・MSゴシック11ptをMS明朝10.5ptに。</t>
    <rPh sb="0" eb="2">
      <t>シセツ</t>
    </rPh>
    <rPh sb="3" eb="6">
      <t>ショザイチ</t>
    </rPh>
    <rPh sb="10" eb="14">
      <t>ユウビンバンゴウ</t>
    </rPh>
    <rPh sb="15" eb="17">
      <t>ヒョウジ</t>
    </rPh>
    <rPh sb="18" eb="20">
      <t>シュウセイ</t>
    </rPh>
    <rPh sb="28" eb="29">
      <t>ウシ</t>
    </rPh>
    <rPh sb="31" eb="34">
      <t>モジレツ</t>
    </rPh>
    <rPh sb="35" eb="36">
      <t>アタマ</t>
    </rPh>
    <rPh sb="41" eb="43">
      <t>ヒョウジ</t>
    </rPh>
    <rPh sb="67" eb="69">
      <t>ミンチョウ</t>
    </rPh>
    <phoneticPr fontId="1"/>
  </si>
  <si>
    <t>別紙２－２</t>
    <rPh sb="0" eb="2">
      <t>ベッシ</t>
    </rPh>
    <phoneticPr fontId="1"/>
  </si>
  <si>
    <t>長期休業等長時間開設加算と長期休業加算の科目が逆になっていたものを修正</t>
    <rPh sb="0" eb="5">
      <t>チョウキキュウギョウトウ</t>
    </rPh>
    <rPh sb="5" eb="8">
      <t>チョウジカン</t>
    </rPh>
    <rPh sb="8" eb="12">
      <t>カイセツカサン</t>
    </rPh>
    <rPh sb="13" eb="17">
      <t>チョウキキュウギョウ</t>
    </rPh>
    <rPh sb="17" eb="19">
      <t>カサン</t>
    </rPh>
    <rPh sb="20" eb="22">
      <t>カモク</t>
    </rPh>
    <rPh sb="23" eb="24">
      <t>ギャク</t>
    </rPh>
    <rPh sb="33" eb="35">
      <t>シュウセイ</t>
    </rPh>
    <phoneticPr fontId="1"/>
  </si>
  <si>
    <t>定員に数を入れると自動的に「円」が表示されていたものを修正</t>
    <rPh sb="0" eb="2">
      <t>テイイン</t>
    </rPh>
    <rPh sb="3" eb="4">
      <t>カズ</t>
    </rPh>
    <rPh sb="5" eb="6">
      <t>イ</t>
    </rPh>
    <rPh sb="9" eb="12">
      <t>ジドウテキ</t>
    </rPh>
    <rPh sb="14" eb="15">
      <t>エン</t>
    </rPh>
    <rPh sb="17" eb="19">
      <t>ヒョウジ</t>
    </rPh>
    <rPh sb="27" eb="29">
      <t>シュウセイ</t>
    </rPh>
    <phoneticPr fontId="1"/>
  </si>
  <si>
    <t>施設の所有形態の右枠が消えていたものを修正</t>
    <rPh sb="0" eb="2">
      <t>シセツ</t>
    </rPh>
    <rPh sb="3" eb="7">
      <t>ショユウケイタイ</t>
    </rPh>
    <rPh sb="8" eb="10">
      <t>ミギワク</t>
    </rPh>
    <rPh sb="11" eb="12">
      <t>キ</t>
    </rPh>
    <rPh sb="19" eb="21">
      <t>シュウセイ</t>
    </rPh>
    <phoneticPr fontId="1"/>
  </si>
  <si>
    <t>管理運営費</t>
    <rPh sb="0" eb="2">
      <t>カンリ</t>
    </rPh>
    <rPh sb="2" eb="5">
      <t>ウンエイヒ</t>
    </rPh>
    <phoneticPr fontId="1"/>
  </si>
  <si>
    <t>保険料</t>
    <rPh sb="0" eb="3">
      <t>ホケンリョウ</t>
    </rPh>
    <phoneticPr fontId="1"/>
  </si>
  <si>
    <t>備品費・消耗品費</t>
    <rPh sb="0" eb="3">
      <t>ビヒンヒ</t>
    </rPh>
    <rPh sb="4" eb="8">
      <t>ショウモウヒンヒ</t>
    </rPh>
    <phoneticPr fontId="1"/>
  </si>
  <si>
    <t>修繕費</t>
    <rPh sb="0" eb="3">
      <t>シュウゼンヒ</t>
    </rPh>
    <phoneticPr fontId="1"/>
  </si>
  <si>
    <t>その他</t>
    <phoneticPr fontId="1"/>
  </si>
  <si>
    <t>別紙２－２のとおり</t>
    <rPh sb="0" eb="2">
      <t>ベッシ</t>
    </rPh>
    <phoneticPr fontId="1"/>
  </si>
  <si>
    <t>別紙２－２のとおり</t>
    <phoneticPr fontId="1"/>
  </si>
  <si>
    <t>別紙２－２のとおり</t>
    <phoneticPr fontId="1"/>
  </si>
  <si>
    <t>（単位：円）</t>
    <rPh sb="1" eb="3">
      <t>タンイ</t>
    </rPh>
    <rPh sb="4" eb="5">
      <t>エン</t>
    </rPh>
    <phoneticPr fontId="15"/>
  </si>
  <si>
    <t>番号</t>
    <rPh sb="0" eb="2">
      <t>バンゴウ</t>
    </rPh>
    <phoneticPr fontId="1"/>
  </si>
  <si>
    <t>職員名</t>
    <rPh sb="0" eb="3">
      <t>ショクインメイ</t>
    </rPh>
    <phoneticPr fontId="1"/>
  </si>
  <si>
    <t>職名</t>
    <rPh sb="0" eb="2">
      <t>ショクメイ</t>
    </rPh>
    <phoneticPr fontId="1"/>
  </si>
  <si>
    <t>本人支払分</t>
    <rPh sb="0" eb="2">
      <t>ホンニン</t>
    </rPh>
    <rPh sb="2" eb="4">
      <t>シハラ</t>
    </rPh>
    <rPh sb="4" eb="5">
      <t>ブン</t>
    </rPh>
    <phoneticPr fontId="1"/>
  </si>
  <si>
    <t>事業主負担分</t>
    <rPh sb="0" eb="3">
      <t>ジギョウヌシ</t>
    </rPh>
    <rPh sb="3" eb="6">
      <t>フタンブン</t>
    </rPh>
    <phoneticPr fontId="1"/>
  </si>
  <si>
    <t>本人支払分
年間合計</t>
    <rPh sb="0" eb="2">
      <t>ホンニン</t>
    </rPh>
    <rPh sb="2" eb="4">
      <t>シハラ</t>
    </rPh>
    <rPh sb="4" eb="5">
      <t>ブン</t>
    </rPh>
    <rPh sb="6" eb="8">
      <t>ネンカン</t>
    </rPh>
    <rPh sb="8" eb="10">
      <t>ゴウケイ</t>
    </rPh>
    <phoneticPr fontId="1"/>
  </si>
  <si>
    <t>社会保険料事業主負担分等（キャリアアップ処遇改善、賃金改善による増分を含む）</t>
    <rPh sb="0" eb="5">
      <t>シャカイホケンリョウ</t>
    </rPh>
    <rPh sb="5" eb="7">
      <t>ジギョウ</t>
    </rPh>
    <rPh sb="7" eb="8">
      <t>ヌシ</t>
    </rPh>
    <rPh sb="8" eb="11">
      <t>フタンブン</t>
    </rPh>
    <rPh sb="11" eb="12">
      <t>トウ</t>
    </rPh>
    <rPh sb="20" eb="22">
      <t>ショグウ</t>
    </rPh>
    <rPh sb="22" eb="24">
      <t>カイゼン</t>
    </rPh>
    <rPh sb="25" eb="27">
      <t>チンギン</t>
    </rPh>
    <rPh sb="27" eb="29">
      <t>カイゼン</t>
    </rPh>
    <rPh sb="32" eb="34">
      <t>ゾウブン</t>
    </rPh>
    <rPh sb="35" eb="36">
      <t>フク</t>
    </rPh>
    <phoneticPr fontId="1"/>
  </si>
  <si>
    <t>小計</t>
    <rPh sb="0" eb="1">
      <t>ショウ</t>
    </rPh>
    <rPh sb="1" eb="2">
      <t>ケイ</t>
    </rPh>
    <phoneticPr fontId="1"/>
  </si>
  <si>
    <t>合計</t>
    <rPh sb="0" eb="2">
      <t>ゴウケイ</t>
    </rPh>
    <phoneticPr fontId="1"/>
  </si>
  <si>
    <t>送迎員人件費</t>
    <rPh sb="0" eb="3">
      <t>ソウゲイイン</t>
    </rPh>
    <rPh sb="3" eb="6">
      <t>ジンケンヒ</t>
    </rPh>
    <phoneticPr fontId="1"/>
  </si>
  <si>
    <t>※１常勤、非常勤、事務職員、法人本部職員、その他から選択します。</t>
    <phoneticPr fontId="15"/>
  </si>
  <si>
    <t>※２ 本人支払分年間合計額と賃金台帳の金額が一致するようにします。（その他・法人本部職員を除く）</t>
    <phoneticPr fontId="15"/>
  </si>
  <si>
    <t>送迎支援補助経費</t>
    <rPh sb="0" eb="2">
      <t>ソウゲイ</t>
    </rPh>
    <rPh sb="2" eb="4">
      <t>シエン</t>
    </rPh>
    <rPh sb="4" eb="6">
      <t>ホジョ</t>
    </rPh>
    <rPh sb="6" eb="8">
      <t>ケイヒ</t>
    </rPh>
    <phoneticPr fontId="1"/>
  </si>
  <si>
    <t>運営支援補助</t>
    <rPh sb="0" eb="2">
      <t>ウンエイ</t>
    </rPh>
    <rPh sb="2" eb="4">
      <t>シエン</t>
    </rPh>
    <rPh sb="4" eb="6">
      <t>ホジョ</t>
    </rPh>
    <phoneticPr fontId="1"/>
  </si>
  <si>
    <t>小規模クラブ職員配置経費</t>
    <rPh sb="0" eb="3">
      <t>ショウキボ</t>
    </rPh>
    <rPh sb="6" eb="8">
      <t>ショクイン</t>
    </rPh>
    <rPh sb="8" eb="10">
      <t>ハイチ</t>
    </rPh>
    <rPh sb="10" eb="12">
      <t>ケイヒ</t>
    </rPh>
    <phoneticPr fontId="1"/>
  </si>
  <si>
    <t>第三者評価を受審するために必要となる経費</t>
    <rPh sb="0" eb="3">
      <t>ダイサンシャ</t>
    </rPh>
    <rPh sb="3" eb="5">
      <t>ヒョウカ</t>
    </rPh>
    <rPh sb="6" eb="8">
      <t>ジュシン</t>
    </rPh>
    <rPh sb="13" eb="15">
      <t>ヒツヨウ</t>
    </rPh>
    <rPh sb="18" eb="20">
      <t>ケイヒ</t>
    </rPh>
    <phoneticPr fontId="1"/>
  </si>
  <si>
    <t>設置促進補助経費</t>
    <rPh sb="0" eb="2">
      <t>セッチ</t>
    </rPh>
    <rPh sb="2" eb="4">
      <t>ソクシン</t>
    </rPh>
    <rPh sb="4" eb="6">
      <t>ホジョ</t>
    </rPh>
    <rPh sb="6" eb="8">
      <t>ケイヒ</t>
    </rPh>
    <phoneticPr fontId="1"/>
  </si>
  <si>
    <t>環境整備補助事業（摘要欄に詳細を記入）</t>
    <rPh sb="0" eb="2">
      <t>カンキョウ</t>
    </rPh>
    <rPh sb="2" eb="4">
      <t>セイビ</t>
    </rPh>
    <rPh sb="4" eb="6">
      <t>ホジョ</t>
    </rPh>
    <rPh sb="6" eb="8">
      <t>ジギョウ</t>
    </rPh>
    <rPh sb="9" eb="12">
      <t>テキヨウラン</t>
    </rPh>
    <rPh sb="13" eb="15">
      <t>ショウサイ</t>
    </rPh>
    <rPh sb="16" eb="18">
      <t>キニュウ</t>
    </rPh>
    <phoneticPr fontId="1"/>
  </si>
  <si>
    <t>添付書類</t>
    <rPh sb="0" eb="4">
      <t>テンプショルイ</t>
    </rPh>
    <phoneticPr fontId="15"/>
  </si>
  <si>
    <t>(3)</t>
  </si>
  <si>
    <t>(4)</t>
  </si>
  <si>
    <t>(5)</t>
  </si>
  <si>
    <t>(6)</t>
  </si>
  <si>
    <t>(1)</t>
  </si>
  <si>
    <t>(2)</t>
  </si>
  <si>
    <t>(7)</t>
  </si>
  <si>
    <t>該当する項目の確認欄に ☑ 又は ■ を記入してください。</t>
    <phoneticPr fontId="1"/>
  </si>
  <si>
    <t>確認</t>
    <rPh sb="0" eb="2">
      <t>カクニン</t>
    </rPh>
    <phoneticPr fontId="1"/>
  </si>
  <si>
    <t>３　支出</t>
    <rPh sb="2" eb="4">
      <t>シシュツ</t>
    </rPh>
    <phoneticPr fontId="1"/>
  </si>
  <si>
    <t>領収書の写し（１件あたりの支払金額が10万円以上のもの）</t>
    <phoneticPr fontId="1"/>
  </si>
  <si>
    <t>人件費等の内訳（別紙２－２）</t>
    <rPh sb="0" eb="3">
      <t>ジンケンヒ</t>
    </rPh>
    <rPh sb="3" eb="4">
      <t>トウ</t>
    </rPh>
    <rPh sb="5" eb="7">
      <t>ウチワケ</t>
    </rPh>
    <rPh sb="8" eb="10">
      <t>ベッシ</t>
    </rPh>
    <phoneticPr fontId="1"/>
  </si>
  <si>
    <t>□</t>
    <phoneticPr fontId="1"/>
  </si>
  <si>
    <t>１　添付書類</t>
    <rPh sb="2" eb="4">
      <t>テンプ</t>
    </rPh>
    <rPh sb="4" eb="6">
      <t>ショルイ</t>
    </rPh>
    <phoneticPr fontId="1"/>
  </si>
  <si>
    <t>２　収入</t>
    <rPh sb="2" eb="4">
      <t>シュウニュウ</t>
    </rPh>
    <phoneticPr fontId="1"/>
  </si>
  <si>
    <t>①</t>
  </si>
  <si>
    <t>②</t>
  </si>
  <si>
    <t>№</t>
    <phoneticPr fontId="24"/>
  </si>
  <si>
    <t>職員名</t>
    <rPh sb="0" eb="2">
      <t>ショクイン</t>
    </rPh>
    <rPh sb="2" eb="3">
      <t>メイ</t>
    </rPh>
    <phoneticPr fontId="24"/>
  </si>
  <si>
    <t>事由（※）</t>
    <rPh sb="0" eb="2">
      <t>ジユウ</t>
    </rPh>
    <phoneticPr fontId="24"/>
  </si>
  <si>
    <t>補助対象経費
上限額【Ａ】</t>
    <rPh sb="0" eb="2">
      <t>ホジョ</t>
    </rPh>
    <rPh sb="2" eb="4">
      <t>タイショウ</t>
    </rPh>
    <rPh sb="4" eb="6">
      <t>ケイヒ</t>
    </rPh>
    <rPh sb="7" eb="10">
      <t>ジョウゲンガク</t>
    </rPh>
    <phoneticPr fontId="24"/>
  </si>
  <si>
    <t>(　内　訳　)</t>
    <rPh sb="2" eb="3">
      <t>ナイ</t>
    </rPh>
    <rPh sb="4" eb="5">
      <t>ワケ</t>
    </rPh>
    <phoneticPr fontId="24"/>
  </si>
  <si>
    <t>③</t>
  </si>
  <si>
    <t>賃金改善額</t>
    <rPh sb="0" eb="2">
      <t>チンギン</t>
    </rPh>
    <rPh sb="2" eb="4">
      <t>カイゼン</t>
    </rPh>
    <rPh sb="4" eb="5">
      <t>ガク</t>
    </rPh>
    <phoneticPr fontId="24"/>
  </si>
  <si>
    <t>その他
対象経費</t>
    <rPh sb="2" eb="3">
      <t>タ</t>
    </rPh>
    <rPh sb="4" eb="6">
      <t>タイショウ</t>
    </rPh>
    <rPh sb="6" eb="8">
      <t>ケイヒ</t>
    </rPh>
    <phoneticPr fontId="24"/>
  </si>
  <si>
    <t>円</t>
    <rPh sb="0" eb="1">
      <t>エン</t>
    </rPh>
    <phoneticPr fontId="15"/>
  </si>
  <si>
    <t>※　「事由」欄は以下に基づいて記入すること。</t>
    <rPh sb="3" eb="5">
      <t>ジユウ</t>
    </rPh>
    <rPh sb="6" eb="7">
      <t>ラン</t>
    </rPh>
    <rPh sb="8" eb="10">
      <t>イカ</t>
    </rPh>
    <rPh sb="11" eb="12">
      <t>モト</t>
    </rPh>
    <rPh sb="15" eb="17">
      <t>キニュウ</t>
    </rPh>
    <phoneticPr fontId="24"/>
  </si>
  <si>
    <t>　　①　支援員Ⅰ</t>
    <rPh sb="4" eb="6">
      <t>シエン</t>
    </rPh>
    <rPh sb="6" eb="7">
      <t>イン</t>
    </rPh>
    <phoneticPr fontId="24"/>
  </si>
  <si>
    <t>① 放課後児童支援員</t>
    <phoneticPr fontId="24"/>
  </si>
  <si>
    <t>　　②　支援員Ⅱ</t>
    <rPh sb="4" eb="6">
      <t>シエン</t>
    </rPh>
    <rPh sb="6" eb="7">
      <t>イン</t>
    </rPh>
    <phoneticPr fontId="24"/>
  </si>
  <si>
    <t>　　③　支援員Ⅲ</t>
    <rPh sb="4" eb="6">
      <t>シエン</t>
    </rPh>
    <rPh sb="6" eb="7">
      <t>イン</t>
    </rPh>
    <phoneticPr fontId="24"/>
  </si>
  <si>
    <t>※１　キャリアアップ処遇改善が行われる職員全員を記載してください。</t>
    <phoneticPr fontId="15"/>
  </si>
  <si>
    <t>② 経験年数が概ね５年以上の放課後児童支援員で、市長が適当と認める研修を受講した者</t>
    <rPh sb="24" eb="26">
      <t>シチョウ</t>
    </rPh>
    <rPh sb="27" eb="29">
      <t>テキトウ</t>
    </rPh>
    <rPh sb="30" eb="31">
      <t>ミト</t>
    </rPh>
    <phoneticPr fontId="24"/>
  </si>
  <si>
    <t>③ 経験年数が概ね10年以上の放課後児童支援員で、市長が適当と認める研修を受講した事業所長</t>
    <rPh sb="25" eb="27">
      <t>シチョウ</t>
    </rPh>
    <rPh sb="28" eb="30">
      <t>テキトウ</t>
    </rPh>
    <rPh sb="31" eb="32">
      <t>ミト</t>
    </rPh>
    <phoneticPr fontId="24"/>
  </si>
  <si>
    <t>□</t>
    <phoneticPr fontId="1"/>
  </si>
  <si>
    <t>円</t>
    <rPh sb="0" eb="1">
      <t>エン</t>
    </rPh>
    <phoneticPr fontId="1"/>
  </si>
  <si>
    <t>職員人件費</t>
    <rPh sb="0" eb="2">
      <t>ショクイン</t>
    </rPh>
    <rPh sb="2" eb="5">
      <t>ジンケンヒ</t>
    </rPh>
    <phoneticPr fontId="1"/>
  </si>
  <si>
    <t>摘　　要</t>
    <rPh sb="0" eb="1">
      <t>テキ</t>
    </rPh>
    <rPh sb="3" eb="4">
      <t>ヨウ</t>
    </rPh>
    <phoneticPr fontId="1"/>
  </si>
  <si>
    <t>本年度決算額</t>
    <rPh sb="0" eb="3">
      <t>ホンネンド</t>
    </rPh>
    <rPh sb="3" eb="6">
      <t>ケッサンガク</t>
    </rPh>
    <phoneticPr fontId="1"/>
  </si>
  <si>
    <t>賃金台帳等、職員別の給与額が分かる書類</t>
    <rPh sb="0" eb="2">
      <t>チンギン</t>
    </rPh>
    <rPh sb="2" eb="4">
      <t>ダイチョウ</t>
    </rPh>
    <rPh sb="4" eb="5">
      <t>トウ</t>
    </rPh>
    <rPh sb="6" eb="9">
      <t>ショクインベツ</t>
    </rPh>
    <phoneticPr fontId="1"/>
  </si>
  <si>
    <t>その他市長が必要と認める書類（　　　　　　　　　　　　　　　　　　　　　　）</t>
    <rPh sb="3" eb="5">
      <t>シチョウ</t>
    </rPh>
    <phoneticPr fontId="1"/>
  </si>
  <si>
    <t>障害児受入推進補助経費</t>
    <phoneticPr fontId="1"/>
  </si>
  <si>
    <t>送迎員人件費</t>
    <rPh sb="0" eb="2">
      <t>ソウゲイ</t>
    </rPh>
    <rPh sb="2" eb="3">
      <t>イン</t>
    </rPh>
    <rPh sb="3" eb="6">
      <t>ジンケンヒ</t>
    </rPh>
    <phoneticPr fontId="1"/>
  </si>
  <si>
    <t>要支援児童等対応推進補助経費</t>
    <rPh sb="0" eb="1">
      <t>ヨウ</t>
    </rPh>
    <rPh sb="1" eb="3">
      <t>シエン</t>
    </rPh>
    <rPh sb="3" eb="5">
      <t>ジドウ</t>
    </rPh>
    <rPh sb="5" eb="6">
      <t>トウ</t>
    </rPh>
    <rPh sb="6" eb="8">
      <t>タイオウ</t>
    </rPh>
    <rPh sb="8" eb="10">
      <t>スイシン</t>
    </rPh>
    <rPh sb="10" eb="12">
      <t>ホジョ</t>
    </rPh>
    <rPh sb="12" eb="14">
      <t>ケイヒ</t>
    </rPh>
    <phoneticPr fontId="1"/>
  </si>
  <si>
    <t>育成支援体制強化補助経費（人件費）</t>
    <rPh sb="13" eb="16">
      <t>ジンケンヒ</t>
    </rPh>
    <phoneticPr fontId="1"/>
  </si>
  <si>
    <t>キャリアアップ処遇改善補助経費</t>
    <phoneticPr fontId="1"/>
  </si>
  <si>
    <t>育成支援体制強化補助経費（業務委託費）</t>
    <rPh sb="13" eb="15">
      <t>ギョウム</t>
    </rPh>
    <rPh sb="15" eb="18">
      <t>イタクヒ</t>
    </rPh>
    <phoneticPr fontId="1"/>
  </si>
  <si>
    <t>業務委託費（人件費は「育成支援体制強化補助経費（人件費）」に計上）</t>
    <rPh sb="0" eb="2">
      <t>ギョウム</t>
    </rPh>
    <rPh sb="2" eb="4">
      <t>イタク</t>
    </rPh>
    <rPh sb="4" eb="5">
      <t>ヒ</t>
    </rPh>
    <rPh sb="6" eb="9">
      <t>ジンケンヒ</t>
    </rPh>
    <rPh sb="11" eb="13">
      <t>イクセイ</t>
    </rPh>
    <rPh sb="13" eb="15">
      <t>シエン</t>
    </rPh>
    <rPh sb="15" eb="17">
      <t>タイセイ</t>
    </rPh>
    <rPh sb="17" eb="19">
      <t>キョウカ</t>
    </rPh>
    <rPh sb="19" eb="21">
      <t>ホジョ</t>
    </rPh>
    <rPh sb="21" eb="23">
      <t>ケイヒ</t>
    </rPh>
    <rPh sb="24" eb="27">
      <t>ジンケンヒ</t>
    </rPh>
    <rPh sb="30" eb="32">
      <t>ケイジョウ</t>
    </rPh>
    <phoneticPr fontId="1"/>
  </si>
  <si>
    <t>燃料等（人件費は「送迎員人件費」に計上）</t>
    <rPh sb="0" eb="2">
      <t>ネンリョウ</t>
    </rPh>
    <rPh sb="2" eb="3">
      <t>トウ</t>
    </rPh>
    <rPh sb="4" eb="7">
      <t>ジンケンヒ</t>
    </rPh>
    <rPh sb="9" eb="11">
      <t>ソウゲイ</t>
    </rPh>
    <rPh sb="11" eb="12">
      <t>イン</t>
    </rPh>
    <rPh sb="12" eb="15">
      <t>ジンケンヒ</t>
    </rPh>
    <rPh sb="17" eb="19">
      <t>ケイジョウ</t>
    </rPh>
    <phoneticPr fontId="1"/>
  </si>
  <si>
    <t>育成支援体制強化補助経費（業務委託費）に係るものは除く。</t>
    <rPh sb="0" eb="2">
      <t>イクセイ</t>
    </rPh>
    <rPh sb="2" eb="4">
      <t>シエン</t>
    </rPh>
    <rPh sb="4" eb="6">
      <t>タイセイ</t>
    </rPh>
    <rPh sb="6" eb="8">
      <t>キョウカ</t>
    </rPh>
    <rPh sb="8" eb="10">
      <t>ホジョ</t>
    </rPh>
    <rPh sb="10" eb="12">
      <t>ケイヒ</t>
    </rPh>
    <rPh sb="13" eb="15">
      <t>ギョウム</t>
    </rPh>
    <rPh sb="15" eb="18">
      <t>イタクヒ</t>
    </rPh>
    <rPh sb="20" eb="21">
      <t>カカワ</t>
    </rPh>
    <rPh sb="25" eb="26">
      <t>ノゾ</t>
    </rPh>
    <phoneticPr fontId="1"/>
  </si>
  <si>
    <t>土地賃借料</t>
    <rPh sb="0" eb="2">
      <t>トチ</t>
    </rPh>
    <rPh sb="2" eb="5">
      <t>チンシャクリョウ</t>
    </rPh>
    <phoneticPr fontId="1"/>
  </si>
  <si>
    <t>◆別紙２－２　人件費等の内訳</t>
    <rPh sb="1" eb="3">
      <t>ベッシ</t>
    </rPh>
    <rPh sb="7" eb="10">
      <t>ジンケンヒ</t>
    </rPh>
    <rPh sb="10" eb="11">
      <t>トウ</t>
    </rPh>
    <rPh sb="12" eb="14">
      <t>ウチワケ</t>
    </rPh>
    <phoneticPr fontId="15"/>
  </si>
  <si>
    <t>（児童数が19人以下のクラブのみ）小規模クラブ職員配置人件費</t>
    <rPh sb="1" eb="4">
      <t>ジドウスウ</t>
    </rPh>
    <rPh sb="7" eb="8">
      <t>ニン</t>
    </rPh>
    <rPh sb="8" eb="10">
      <t>イカ</t>
    </rPh>
    <rPh sb="17" eb="20">
      <t>ショウキボ</t>
    </rPh>
    <rPh sb="23" eb="25">
      <t>ショクイン</t>
    </rPh>
    <rPh sb="25" eb="27">
      <t>ハイチ</t>
    </rPh>
    <rPh sb="27" eb="30">
      <t>ジンケンヒ</t>
    </rPh>
    <phoneticPr fontId="1"/>
  </si>
  <si>
    <t>要支援児童等対応推進
補助経費</t>
    <rPh sb="0" eb="1">
      <t>ヨウ</t>
    </rPh>
    <rPh sb="1" eb="3">
      <t>シエン</t>
    </rPh>
    <rPh sb="3" eb="5">
      <t>ジドウ</t>
    </rPh>
    <rPh sb="5" eb="6">
      <t>トウ</t>
    </rPh>
    <rPh sb="6" eb="8">
      <t>タイオウ</t>
    </rPh>
    <rPh sb="8" eb="10">
      <t>スイシン</t>
    </rPh>
    <rPh sb="11" eb="13">
      <t>ホジョ</t>
    </rPh>
    <rPh sb="13" eb="15">
      <t>ケイヒ</t>
    </rPh>
    <phoneticPr fontId="1"/>
  </si>
  <si>
    <t>育成支援体制強化
補助経費</t>
    <rPh sb="0" eb="2">
      <t>イクセイ</t>
    </rPh>
    <rPh sb="2" eb="4">
      <t>シエン</t>
    </rPh>
    <rPh sb="4" eb="6">
      <t>タイセイ</t>
    </rPh>
    <rPh sb="6" eb="8">
      <t>キョウカ</t>
    </rPh>
    <rPh sb="9" eb="11">
      <t>ホジョ</t>
    </rPh>
    <rPh sb="11" eb="13">
      <t>ケイヒ</t>
    </rPh>
    <phoneticPr fontId="1"/>
  </si>
  <si>
    <t>※３右欄の経費に計上した人件費を除いた額を入力してください。</t>
    <rPh sb="2" eb="4">
      <t>ミギラン</t>
    </rPh>
    <rPh sb="5" eb="7">
      <t>ケイヒ</t>
    </rPh>
    <rPh sb="8" eb="10">
      <t>ケイジョウ</t>
    </rPh>
    <rPh sb="12" eb="15">
      <t>ジンケンヒ</t>
    </rPh>
    <rPh sb="16" eb="17">
      <t>ノゾ</t>
    </rPh>
    <rPh sb="19" eb="20">
      <t>ガク</t>
    </rPh>
    <rPh sb="21" eb="23">
      <t>ニュウリョク</t>
    </rPh>
    <phoneticPr fontId="15"/>
  </si>
  <si>
    <t>※４　２人目以降の放課後児童支援員等に係る人件費を入力してください。</t>
    <rPh sb="4" eb="5">
      <t>ヒト</t>
    </rPh>
    <rPh sb="5" eb="6">
      <t>メ</t>
    </rPh>
    <rPh sb="6" eb="8">
      <t>イコウ</t>
    </rPh>
    <rPh sb="9" eb="12">
      <t>ホウカゴ</t>
    </rPh>
    <rPh sb="12" eb="14">
      <t>ジドウ</t>
    </rPh>
    <rPh sb="14" eb="17">
      <t>シエンイン</t>
    </rPh>
    <rPh sb="17" eb="18">
      <t>トウ</t>
    </rPh>
    <rPh sb="19" eb="20">
      <t>カカワ</t>
    </rPh>
    <rPh sb="21" eb="24">
      <t>ジンケンヒ</t>
    </rPh>
    <rPh sb="25" eb="27">
      <t>ニュウリョク</t>
    </rPh>
    <phoneticPr fontId="15"/>
  </si>
  <si>
    <t>事業主負担分（社会保険料等）</t>
    <rPh sb="0" eb="3">
      <t>ジギョウヌシ</t>
    </rPh>
    <rPh sb="3" eb="6">
      <t>フタンブン</t>
    </rPh>
    <rPh sb="7" eb="9">
      <t>シャカイ</t>
    </rPh>
    <rPh sb="9" eb="12">
      <t>ホケンリョウ</t>
    </rPh>
    <rPh sb="12" eb="13">
      <t>トウ</t>
    </rPh>
    <phoneticPr fontId="1"/>
  </si>
  <si>
    <t>※３　賃金改善額（毎月の手当や賞与等）の実績を記入します。</t>
    <phoneticPr fontId="15"/>
  </si>
  <si>
    <t>※４　賃金改善額（毎月の手当や賞与等）以外でキャリアアップ補助の対象とした経費（キャリアアップ手当等に伴い増額した社会保険料の事業主負担分やキャリアアップ手当等に伴い増額した割増賃金）の実績を記入します。</t>
    <phoneticPr fontId="15"/>
  </si>
  <si>
    <t>別紙２－１ほか</t>
    <rPh sb="0" eb="2">
      <t>ベッシ</t>
    </rPh>
    <phoneticPr fontId="1"/>
  </si>
  <si>
    <t>監査の指摘により、実績報告書を大幅修正</t>
    <rPh sb="0" eb="2">
      <t>カンサ</t>
    </rPh>
    <rPh sb="3" eb="5">
      <t>シテキ</t>
    </rPh>
    <rPh sb="9" eb="11">
      <t>ジッセキ</t>
    </rPh>
    <rPh sb="11" eb="14">
      <t>ホウコクショ</t>
    </rPh>
    <rPh sb="15" eb="17">
      <t>オオハバ</t>
    </rPh>
    <rPh sb="17" eb="19">
      <t>シュウセイ</t>
    </rPh>
    <phoneticPr fontId="1"/>
  </si>
  <si>
    <t>別紙２－１</t>
    <rPh sb="0" eb="2">
      <t>ベッシ</t>
    </rPh>
    <phoneticPr fontId="1"/>
  </si>
  <si>
    <t>建物賃借料</t>
    <rPh sb="0" eb="2">
      <t>タテモノ</t>
    </rPh>
    <rPh sb="2" eb="5">
      <t>チンシャクリョウ</t>
    </rPh>
    <phoneticPr fontId="1"/>
  </si>
  <si>
    <t>施設移転費用</t>
    <rPh sb="0" eb="2">
      <t>シセツ</t>
    </rPh>
    <rPh sb="2" eb="4">
      <t>イテン</t>
    </rPh>
    <rPh sb="4" eb="6">
      <t>ヒヨウ</t>
    </rPh>
    <phoneticPr fontId="1"/>
  </si>
  <si>
    <t>障害児受入促進補助経費</t>
    <rPh sb="0" eb="3">
      <t>ショウガイジ</t>
    </rPh>
    <rPh sb="3" eb="4">
      <t>ウ</t>
    </rPh>
    <rPh sb="4" eb="5">
      <t>イ</t>
    </rPh>
    <rPh sb="5" eb="7">
      <t>ソクシン</t>
    </rPh>
    <rPh sb="7" eb="9">
      <t>ホジョ</t>
    </rPh>
    <rPh sb="9" eb="11">
      <t>ケイヒ</t>
    </rPh>
    <phoneticPr fontId="1"/>
  </si>
  <si>
    <t>環境改善補助経費</t>
    <rPh sb="0" eb="2">
      <t>カンキョウ</t>
    </rPh>
    <rPh sb="2" eb="4">
      <t>カイゼン</t>
    </rPh>
    <rPh sb="4" eb="6">
      <t>ホジョ</t>
    </rPh>
    <rPh sb="6" eb="8">
      <t>ケイヒ</t>
    </rPh>
    <phoneticPr fontId="1"/>
  </si>
  <si>
    <t>光熱水費</t>
    <rPh sb="0" eb="4">
      <t>コウネツスイヒ</t>
    </rPh>
    <phoneticPr fontId="1"/>
  </si>
  <si>
    <t>印刷費</t>
    <rPh sb="0" eb="3">
      <t>インサツヒ</t>
    </rPh>
    <phoneticPr fontId="1"/>
  </si>
  <si>
    <t>手数料</t>
    <rPh sb="0" eb="3">
      <t>テスウリョウ</t>
    </rPh>
    <phoneticPr fontId="1"/>
  </si>
  <si>
    <t>損害賠償保険、自動車保険等</t>
    <rPh sb="0" eb="2">
      <t>ソンガイ</t>
    </rPh>
    <rPh sb="2" eb="4">
      <t>バイショウ</t>
    </rPh>
    <rPh sb="4" eb="6">
      <t>ホケン</t>
    </rPh>
    <rPh sb="7" eb="12">
      <t>ジドウシャホケン</t>
    </rPh>
    <rPh sb="12" eb="13">
      <t>トウ</t>
    </rPh>
    <phoneticPr fontId="1"/>
  </si>
  <si>
    <t>通信運搬費</t>
    <rPh sb="0" eb="2">
      <t>ツウシン</t>
    </rPh>
    <rPh sb="2" eb="4">
      <t>ウンパン</t>
    </rPh>
    <rPh sb="4" eb="5">
      <t>ヒ</t>
    </rPh>
    <phoneticPr fontId="1"/>
  </si>
  <si>
    <t>使用料・賃借料</t>
    <rPh sb="0" eb="3">
      <t>シヨウリョウ</t>
    </rPh>
    <rPh sb="4" eb="7">
      <t>チンシャクリョウ</t>
    </rPh>
    <phoneticPr fontId="1"/>
  </si>
  <si>
    <t>施設・備品の修繕費用等</t>
    <rPh sb="0" eb="2">
      <t>シセツ</t>
    </rPh>
    <rPh sb="3" eb="5">
      <t>ビヒン</t>
    </rPh>
    <rPh sb="6" eb="10">
      <t>シュウゼンヒヨウ</t>
    </rPh>
    <rPh sb="10" eb="11">
      <t>トウ</t>
    </rPh>
    <phoneticPr fontId="1"/>
  </si>
  <si>
    <t>負担金</t>
    <rPh sb="0" eb="3">
      <t>フタンキン</t>
    </rPh>
    <phoneticPr fontId="1"/>
  </si>
  <si>
    <t>旅費</t>
    <rPh sb="0" eb="2">
      <t>リョヒ</t>
    </rPh>
    <phoneticPr fontId="1"/>
  </si>
  <si>
    <t>出張旅費等</t>
    <rPh sb="0" eb="2">
      <t>シュッチョウ</t>
    </rPh>
    <rPh sb="2" eb="4">
      <t>リョヒ</t>
    </rPh>
    <rPh sb="4" eb="5">
      <t>トウ</t>
    </rPh>
    <phoneticPr fontId="1"/>
  </si>
  <si>
    <t>会費・研修受講料等</t>
    <rPh sb="0" eb="2">
      <t>カイヒ</t>
    </rPh>
    <rPh sb="3" eb="5">
      <t>ケンシュウ</t>
    </rPh>
    <rPh sb="5" eb="8">
      <t>ジュコウリョウ</t>
    </rPh>
    <rPh sb="8" eb="9">
      <t>トウ</t>
    </rPh>
    <phoneticPr fontId="1"/>
  </si>
  <si>
    <t>広告料</t>
    <rPh sb="0" eb="3">
      <t>コウコクリョウ</t>
    </rPh>
    <phoneticPr fontId="1"/>
  </si>
  <si>
    <t>募集広告料等</t>
    <rPh sb="0" eb="5">
      <t>ボシュウコウコクリョウ</t>
    </rPh>
    <rPh sb="5" eb="6">
      <t>トウ</t>
    </rPh>
    <phoneticPr fontId="1"/>
  </si>
  <si>
    <t>電話・インターネット・郵便料等</t>
    <rPh sb="0" eb="2">
      <t>デンワ</t>
    </rPh>
    <rPh sb="11" eb="14">
      <t>ユウビンリョウ</t>
    </rPh>
    <rPh sb="14" eb="15">
      <t>トウ</t>
    </rPh>
    <phoneticPr fontId="1"/>
  </si>
  <si>
    <t>公租公課費</t>
    <rPh sb="0" eb="2">
      <t>コウソ</t>
    </rPh>
    <rPh sb="2" eb="4">
      <t>コウカ</t>
    </rPh>
    <rPh sb="4" eb="5">
      <t>ヒ</t>
    </rPh>
    <phoneticPr fontId="1"/>
  </si>
  <si>
    <t>各種税金</t>
    <rPh sb="0" eb="3">
      <t>カクシュゼイ</t>
    </rPh>
    <rPh sb="3" eb="4">
      <t>カネ</t>
    </rPh>
    <phoneticPr fontId="1"/>
  </si>
  <si>
    <t>駐車料金代・リース料等（建物賃借料を除く。）</t>
    <rPh sb="0" eb="2">
      <t>チュウシャ</t>
    </rPh>
    <rPh sb="2" eb="4">
      <t>リョウキン</t>
    </rPh>
    <rPh sb="4" eb="5">
      <t>ダイ</t>
    </rPh>
    <rPh sb="9" eb="11">
      <t>リョウトウ</t>
    </rPh>
    <rPh sb="12" eb="14">
      <t>タテモノ</t>
    </rPh>
    <rPh sb="14" eb="17">
      <t>チンシャクリョウ</t>
    </rPh>
    <rPh sb="18" eb="19">
      <t>ノゾ</t>
    </rPh>
    <phoneticPr fontId="1"/>
  </si>
  <si>
    <t>椅子・机・文具、衛生用品、新聞、図書等</t>
    <rPh sb="0" eb="2">
      <t>イス</t>
    </rPh>
    <rPh sb="3" eb="4">
      <t>ツクエ</t>
    </rPh>
    <rPh sb="5" eb="7">
      <t>ブング</t>
    </rPh>
    <rPh sb="8" eb="12">
      <t>エイセイヨウヒン</t>
    </rPh>
    <rPh sb="13" eb="15">
      <t>シンブン</t>
    </rPh>
    <rPh sb="16" eb="18">
      <t>トショ</t>
    </rPh>
    <rPh sb="18" eb="19">
      <t>トウ</t>
    </rPh>
    <phoneticPr fontId="1"/>
  </si>
  <si>
    <t>振込手数料、検査手数料、クリーニング代等</t>
    <rPh sb="0" eb="5">
      <t>フリコミテスウリョウ</t>
    </rPh>
    <rPh sb="6" eb="8">
      <t>ケンサ</t>
    </rPh>
    <rPh sb="8" eb="11">
      <t>テスウリョウ</t>
    </rPh>
    <rPh sb="18" eb="19">
      <t>ダイ</t>
    </rPh>
    <rPh sb="19" eb="20">
      <t>トウ</t>
    </rPh>
    <phoneticPr fontId="1"/>
  </si>
  <si>
    <t>業務委託費</t>
    <rPh sb="0" eb="5">
      <t>ギョウムイタクヒ</t>
    </rPh>
    <phoneticPr fontId="1"/>
  </si>
  <si>
    <t>電気・ガス・水道等</t>
    <rPh sb="0" eb="2">
      <t>デンキ</t>
    </rPh>
    <rPh sb="6" eb="8">
      <t>スイドウ</t>
    </rPh>
    <rPh sb="8" eb="9">
      <t>トウ</t>
    </rPh>
    <phoneticPr fontId="1"/>
  </si>
  <si>
    <t>コピー代等</t>
    <rPh sb="3" eb="4">
      <t>ダイ</t>
    </rPh>
    <rPh sb="4" eb="5">
      <t>トウ</t>
    </rPh>
    <phoneticPr fontId="1"/>
  </si>
  <si>
    <t>合　　計</t>
    <rPh sb="0" eb="1">
      <t>ア</t>
    </rPh>
    <rPh sb="3" eb="4">
      <t>ケイ</t>
    </rPh>
    <phoneticPr fontId="1"/>
  </si>
  <si>
    <t>金額（按分後）</t>
    <rPh sb="0" eb="2">
      <t>キンガク</t>
    </rPh>
    <rPh sb="3" eb="6">
      <t>アンブンゴ</t>
    </rPh>
    <phoneticPr fontId="1"/>
  </si>
  <si>
    <t>按分率</t>
    <rPh sb="0" eb="2">
      <t>アンブン</t>
    </rPh>
    <rPh sb="2" eb="3">
      <t>リツ</t>
    </rPh>
    <phoneticPr fontId="1"/>
  </si>
  <si>
    <t>金額</t>
    <rPh sb="0" eb="2">
      <t>キンガク</t>
    </rPh>
    <phoneticPr fontId="1"/>
  </si>
  <si>
    <t>摘要</t>
    <rPh sb="0" eb="2">
      <t>テキヨウ</t>
    </rPh>
    <phoneticPr fontId="1"/>
  </si>
  <si>
    <t>支出日</t>
    <rPh sb="0" eb="3">
      <t>シシュツビ</t>
    </rPh>
    <phoneticPr fontId="1"/>
  </si>
  <si>
    <t>障害児受入推進
補助経費</t>
    <rPh sb="0" eb="3">
      <t>ショウガイジ</t>
    </rPh>
    <rPh sb="3" eb="5">
      <t>ウケイレ</t>
    </rPh>
    <rPh sb="5" eb="7">
      <t>スイシン</t>
    </rPh>
    <rPh sb="8" eb="10">
      <t>ホジョ</t>
    </rPh>
    <rPh sb="10" eb="12">
      <t>ケイヒ</t>
    </rPh>
    <phoneticPr fontId="1"/>
  </si>
  <si>
    <t>補助金合計</t>
    <rPh sb="0" eb="5">
      <t>ホジョキンゴウケイ</t>
    </rPh>
    <phoneticPr fontId="1"/>
  </si>
  <si>
    <t>収入合計</t>
    <rPh sb="0" eb="4">
      <t>シュウニュウゴウケイ</t>
    </rPh>
    <phoneticPr fontId="1"/>
  </si>
  <si>
    <t>利用者負担軽減補助</t>
    <rPh sb="0" eb="3">
      <t>リヨウシャ</t>
    </rPh>
    <rPh sb="3" eb="9">
      <t>フタンケイゲンホジョ</t>
    </rPh>
    <phoneticPr fontId="1"/>
  </si>
  <si>
    <t>別紙２－３　放課後児童支援員キャリアアップ処遇改善補助対象経費積算書（該当する場合のみ記入）</t>
    <rPh sb="0" eb="2">
      <t>ベッシ</t>
    </rPh>
    <rPh sb="6" eb="9">
      <t>ホウカゴ</t>
    </rPh>
    <rPh sb="9" eb="11">
      <t>ジドウ</t>
    </rPh>
    <rPh sb="11" eb="13">
      <t>シエン</t>
    </rPh>
    <rPh sb="13" eb="14">
      <t>イン</t>
    </rPh>
    <rPh sb="21" eb="23">
      <t>ショグウ</t>
    </rPh>
    <rPh sb="23" eb="25">
      <t>カイゼン</t>
    </rPh>
    <rPh sb="25" eb="27">
      <t>ホジョ</t>
    </rPh>
    <rPh sb="27" eb="29">
      <t>タイショウ</t>
    </rPh>
    <rPh sb="29" eb="31">
      <t>ケイヒ</t>
    </rPh>
    <rPh sb="31" eb="33">
      <t>セキサン</t>
    </rPh>
    <rPh sb="33" eb="34">
      <t>ショ</t>
    </rPh>
    <rPh sb="35" eb="37">
      <t>ガイトウ</t>
    </rPh>
    <rPh sb="39" eb="41">
      <t>バアイ</t>
    </rPh>
    <rPh sb="43" eb="45">
      <t>キニュウ</t>
    </rPh>
    <phoneticPr fontId="15"/>
  </si>
  <si>
    <t>キャリアアップ処遇改善補助経費賃金改善額（割増含む）</t>
    <rPh sb="15" eb="17">
      <t>チンギン</t>
    </rPh>
    <rPh sb="17" eb="19">
      <t>カイゼン</t>
    </rPh>
    <rPh sb="19" eb="20">
      <t>ガク</t>
    </rPh>
    <rPh sb="21" eb="22">
      <t>ワ</t>
    </rPh>
    <rPh sb="22" eb="23">
      <t>マ</t>
    </rPh>
    <rPh sb="23" eb="24">
      <t>フク</t>
    </rPh>
    <phoneticPr fontId="1"/>
  </si>
  <si>
    <t>放課後児童支援員キャリアアップ処遇改善補助対象経費積算書（別紙２－３）</t>
    <rPh sb="29" eb="31">
      <t>ベッシ</t>
    </rPh>
    <phoneticPr fontId="1"/>
  </si>
  <si>
    <t>第三者評価受審推進事業経費</t>
    <rPh sb="0" eb="3">
      <t>ダイサンシャ</t>
    </rPh>
    <rPh sb="3" eb="5">
      <t>ヒョウカ</t>
    </rPh>
    <rPh sb="5" eb="7">
      <t>ジュシン</t>
    </rPh>
    <rPh sb="7" eb="9">
      <t>スイシン</t>
    </rPh>
    <rPh sb="9" eb="11">
      <t>ジギョウ</t>
    </rPh>
    <rPh sb="11" eb="13">
      <t>ケイヒ</t>
    </rPh>
    <phoneticPr fontId="1"/>
  </si>
  <si>
    <t>賃金改善額等
（実績)【Ｂ】
＜自動計算＞</t>
    <rPh sb="0" eb="5">
      <t>チンギンカイゼンガク</t>
    </rPh>
    <rPh sb="5" eb="6">
      <t>トウ</t>
    </rPh>
    <rPh sb="8" eb="10">
      <t>ジッセキ</t>
    </rPh>
    <rPh sb="16" eb="18">
      <t>ジドウ</t>
    </rPh>
    <rPh sb="18" eb="20">
      <t>ケイサン</t>
    </rPh>
    <phoneticPr fontId="24"/>
  </si>
  <si>
    <t>※２　職員ごとに、事由を①～③から選択してください。補助員は空欄としてください。</t>
    <rPh sb="26" eb="29">
      <t>ホジョイン</t>
    </rPh>
    <rPh sb="30" eb="32">
      <t>クウラン</t>
    </rPh>
    <phoneticPr fontId="15"/>
  </si>
  <si>
    <t>１　補助対象経費（各職員の賃金改善額等（実績）【Ｂ】の合計額）</t>
    <rPh sb="2" eb="4">
      <t>ホジョ</t>
    </rPh>
    <rPh sb="4" eb="6">
      <t>タイショウ</t>
    </rPh>
    <rPh sb="6" eb="8">
      <t>ケイヒ</t>
    </rPh>
    <rPh sb="9" eb="12">
      <t>カクショクイン</t>
    </rPh>
    <rPh sb="13" eb="19">
      <t>チンギンカイゼンガクトウ</t>
    </rPh>
    <rPh sb="20" eb="22">
      <t>ジッセキ</t>
    </rPh>
    <rPh sb="27" eb="29">
      <t>ゴウケイ</t>
    </rPh>
    <rPh sb="29" eb="30">
      <t>ガク</t>
    </rPh>
    <phoneticPr fontId="24"/>
  </si>
  <si>
    <t>２　補助額（各職員の補助対象経費上限額【Ａ】の合計額と１を比較して低い額）</t>
    <rPh sb="2" eb="4">
      <t>ホジョ</t>
    </rPh>
    <rPh sb="4" eb="5">
      <t>ガク</t>
    </rPh>
    <rPh sb="6" eb="9">
      <t>カクショクイン</t>
    </rPh>
    <rPh sb="10" eb="14">
      <t>ホジョタイショウ</t>
    </rPh>
    <rPh sb="14" eb="19">
      <t>ケイヒジョウゲンガク</t>
    </rPh>
    <rPh sb="23" eb="25">
      <t>ゴウケイ</t>
    </rPh>
    <rPh sb="25" eb="26">
      <t>ガク</t>
    </rPh>
    <rPh sb="29" eb="31">
      <t>ヒカク</t>
    </rPh>
    <rPh sb="33" eb="34">
      <t>ヒク</t>
    </rPh>
    <rPh sb="35" eb="36">
      <t>ガク</t>
    </rPh>
    <phoneticPr fontId="24"/>
  </si>
  <si>
    <t>別紙２－３</t>
    <rPh sb="0" eb="2">
      <t>ベッシ</t>
    </rPh>
    <phoneticPr fontId="1"/>
  </si>
  <si>
    <t>補助員を賃金改善の対象する場合に対応していなかったため修正</t>
    <rPh sb="0" eb="3">
      <t>ホジョイン</t>
    </rPh>
    <rPh sb="4" eb="8">
      <t>チンギンカイゼン</t>
    </rPh>
    <rPh sb="9" eb="11">
      <t>タイショウ</t>
    </rPh>
    <rPh sb="13" eb="15">
      <t>バアイ</t>
    </rPh>
    <rPh sb="16" eb="18">
      <t>タイオウ</t>
    </rPh>
    <rPh sb="27" eb="29">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</si>
</sst>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quot;円&quot;"/>
    <numFmt numFmtId="177" formatCode="&quot;限度額 &quot;#,##0&quot;円&quot;"/>
    <numFmt numFmtId="178" formatCode="#,##0&quot;円/人&quot;"/>
    <numFmt numFmtId="179" formatCode="#,##0&quot;人&quot;"/>
    <numFmt numFmtId="180" formatCode="#,##0_ "/>
    <numFmt numFmtId="181" formatCode="#,##0_);[Red]\(#,##0\)"/>
    <numFmt numFmtId="182" formatCode="&quot;令&quot;&quot;和&quot;#&quot;年&quot;&quot;度&quot;"/>
    <numFmt numFmtId="183" formatCode="&quot;補&quot;&quot;助&quot;&quot;対&quot;&quot;象&quot;&quot;経&quot;&quot;費&quot;\(&quot;控&quot;&quot;除&quot;&quot;後&quot;\)\ #,##0&quot;円&quot;"/>
    <numFmt numFmtId="184" formatCode="#,##0&quot;円／人&quot;"/>
    <numFmt numFmtId="185" formatCode="0_ "/>
    <numFmt numFmtId="186" formatCode="0.0_ "/>
    <numFmt numFmtId="187" formatCode="[$-411]ge\.m\.d;@"/>
    <numFmt numFmtId="188" formatCode="#,##0;&quot;▲ &quot;#,##0;&quot;-&quot;"/>
    <numFmt numFmtId="189" formatCode="#,##0_ &quot;円&quot;"/>
  </numFmts>
  <fonts count="3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9"/>
      <color theme="1"/>
      <name val="HG丸ｺﾞｼｯｸM-PRO"/>
      <family val="3"/>
      <charset val="128"/>
    </font>
    <font>
      <sz val="9"/>
      <color theme="1"/>
      <name val="ＭＳ Ｐゴシック"/>
      <family val="2"/>
      <charset val="128"/>
      <scheme val="minor"/>
    </font>
    <font>
      <sz val="9"/>
      <color rgb="FF0070C0"/>
      <name val="ＭＳ 明朝"/>
      <family val="1"/>
      <charset val="128"/>
    </font>
    <font>
      <b/>
      <sz val="9"/>
      <color rgb="FFFF0000"/>
      <name val="HG丸ｺﾞｼｯｸM-PRO"/>
      <family val="3"/>
      <charset val="128"/>
    </font>
    <font>
      <sz val="9"/>
      <color rgb="FF0070C0"/>
      <name val="HG丸ｺﾞｼｯｸM-PRO"/>
      <family val="3"/>
      <charset val="128"/>
    </font>
    <font>
      <sz val="9"/>
      <color rgb="FF00B0F0"/>
      <name val="HG丸ｺﾞｼｯｸM-PRO"/>
      <family val="3"/>
      <charset val="128"/>
    </font>
    <font>
      <sz val="10"/>
      <color theme="1"/>
      <name val="HG丸ｺﾞｼｯｸM-PRO"/>
      <family val="3"/>
      <charset val="128"/>
    </font>
    <font>
      <sz val="10"/>
      <color theme="1"/>
      <name val="ＭＳ Ｐゴシック"/>
      <family val="2"/>
      <charset val="128"/>
      <scheme val="minor"/>
    </font>
    <font>
      <sz val="18"/>
      <name val="ＭＳ 明朝"/>
      <family val="1"/>
      <charset val="128"/>
    </font>
    <font>
      <sz val="6"/>
      <name val="ＭＳ Ｐゴシック"/>
      <family val="3"/>
      <charset val="128"/>
      <scheme val="minor"/>
    </font>
    <font>
      <sz val="11"/>
      <color theme="1"/>
      <name val="ＭＳ Ｐゴシック"/>
      <family val="2"/>
      <scheme val="minor"/>
    </font>
    <font>
      <sz val="11"/>
      <color theme="1"/>
      <name val="Meiryo UI"/>
      <family val="3"/>
      <charset val="128"/>
    </font>
    <font>
      <sz val="11"/>
      <color theme="1"/>
      <name val="ＭＳ ゴシック"/>
      <family val="3"/>
      <charset val="128"/>
    </font>
    <font>
      <sz val="9"/>
      <color theme="1"/>
      <name val="Meiryo UI"/>
      <family val="3"/>
      <charset val="128"/>
    </font>
    <font>
      <sz val="11"/>
      <color rgb="FF000000"/>
      <name val="ＭＳ ゴシック"/>
      <family val="3"/>
      <charset val="128"/>
    </font>
    <font>
      <sz val="11"/>
      <name val="ＭＳ Ｐゴシック"/>
      <family val="3"/>
      <charset val="128"/>
    </font>
    <font>
      <sz val="11"/>
      <color theme="1"/>
      <name val="ＭＳ Ｐゴシック"/>
      <family val="3"/>
      <charset val="128"/>
      <scheme val="minor"/>
    </font>
    <font>
      <sz val="11"/>
      <name val="ＭＳ 明朝"/>
      <family val="1"/>
      <charset val="128"/>
    </font>
    <font>
      <sz val="6"/>
      <name val="ＭＳ Ｐゴシック"/>
      <family val="3"/>
      <charset val="128"/>
    </font>
    <font>
      <sz val="11"/>
      <color rgb="FFFF0000"/>
      <name val="HG丸ｺﾞｼｯｸM-PRO"/>
      <family val="3"/>
      <charset val="128"/>
    </font>
    <font>
      <sz val="10"/>
      <color theme="1"/>
      <name val="ＭＳ 明朝"/>
      <family val="1"/>
      <charset val="128"/>
    </font>
    <font>
      <sz val="11"/>
      <name val="HG丸ｺﾞｼｯｸM-PRO"/>
      <family val="3"/>
      <charset val="128"/>
    </font>
    <font>
      <sz val="10"/>
      <color theme="1"/>
      <name val="ＭＳ ゴシック"/>
      <family val="3"/>
      <charset val="128"/>
    </font>
    <font>
      <sz val="10.5"/>
      <color theme="1"/>
      <name val="ＭＳ ゴシック"/>
      <family val="3"/>
      <charset val="128"/>
    </font>
    <font>
      <sz val="10.5"/>
      <name val="ＭＳ 明朝"/>
      <family val="1"/>
      <charset val="128"/>
    </font>
    <font>
      <sz val="16"/>
      <name val="ＭＳ 明朝"/>
      <family val="1"/>
      <charset val="128"/>
    </font>
    <font>
      <sz val="9"/>
      <color theme="1"/>
      <name val="ＭＳ Ｐゴシック"/>
      <family val="3"/>
      <charset val="128"/>
      <scheme val="minor"/>
    </font>
    <font>
      <sz val="10.5"/>
      <color rgb="FFFF0000"/>
      <name val="BIZ UDPゴシック"/>
      <family val="3"/>
      <charset val="128"/>
    </font>
    <font>
      <b/>
      <sz val="10"/>
      <color theme="0"/>
      <name val="BIZ UDPゴシック"/>
      <family val="2"/>
      <charset val="128"/>
    </font>
    <font>
      <sz val="10"/>
      <color rgb="FFFF0000"/>
      <name val="BIZ UDP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66FFCC"/>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A5A5A5"/>
      </patternFill>
    </fill>
  </fills>
  <borders count="105">
    <border>
      <left/>
      <right/>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style="medium">
        <color rgb="FFFFFF00"/>
      </left>
      <right style="thin">
        <color auto="1"/>
      </right>
      <top style="medium">
        <color rgb="FFFFFF00"/>
      </top>
      <bottom style="thin">
        <color auto="1"/>
      </bottom>
      <diagonal/>
    </border>
    <border>
      <left style="thin">
        <color auto="1"/>
      </left>
      <right style="thin">
        <color auto="1"/>
      </right>
      <top style="medium">
        <color rgb="FFFFFF00"/>
      </top>
      <bottom style="thin">
        <color auto="1"/>
      </bottom>
      <diagonal/>
    </border>
    <border>
      <left style="thin">
        <color auto="1"/>
      </left>
      <right style="medium">
        <color rgb="FFFFFF00"/>
      </right>
      <top style="medium">
        <color rgb="FFFFFF00"/>
      </top>
      <bottom style="thin">
        <color auto="1"/>
      </bottom>
      <diagonal/>
    </border>
    <border>
      <left style="medium">
        <color rgb="FFFFFF00"/>
      </left>
      <right style="thin">
        <color auto="1"/>
      </right>
      <top style="thin">
        <color auto="1"/>
      </top>
      <bottom style="thin">
        <color auto="1"/>
      </bottom>
      <diagonal/>
    </border>
    <border>
      <left style="thin">
        <color auto="1"/>
      </left>
      <right style="medium">
        <color rgb="FFFFFF00"/>
      </right>
      <top style="thin">
        <color auto="1"/>
      </top>
      <bottom style="thin">
        <color auto="1"/>
      </bottom>
      <diagonal/>
    </border>
    <border>
      <left style="medium">
        <color rgb="FFFFFF00"/>
      </left>
      <right style="thin">
        <color auto="1"/>
      </right>
      <top style="thin">
        <color auto="1"/>
      </top>
      <bottom style="medium">
        <color rgb="FFFFFF00"/>
      </bottom>
      <diagonal/>
    </border>
    <border>
      <left style="thin">
        <color auto="1"/>
      </left>
      <right style="thin">
        <color auto="1"/>
      </right>
      <top style="thin">
        <color auto="1"/>
      </top>
      <bottom style="medium">
        <color rgb="FFFFFF00"/>
      </bottom>
      <diagonal/>
    </border>
    <border>
      <left style="thin">
        <color auto="1"/>
      </left>
      <right style="medium">
        <color rgb="FFFFFF00"/>
      </right>
      <top style="thin">
        <color auto="1"/>
      </top>
      <bottom style="medium">
        <color rgb="FFFFFF00"/>
      </bottom>
      <diagonal/>
    </border>
    <border>
      <left style="thin">
        <color auto="1"/>
      </left>
      <right style="thin">
        <color auto="1"/>
      </right>
      <top/>
      <bottom/>
      <diagonal/>
    </border>
    <border>
      <left style="medium">
        <color rgb="FFFFFF00"/>
      </left>
      <right/>
      <top style="medium">
        <color rgb="FFFFFF00"/>
      </top>
      <bottom style="medium">
        <color rgb="FFFFFF00"/>
      </bottom>
      <diagonal/>
    </border>
    <border>
      <left/>
      <right/>
      <top style="medium">
        <color rgb="FFFFFF00"/>
      </top>
      <bottom style="medium">
        <color rgb="FFFFFF00"/>
      </bottom>
      <diagonal/>
    </border>
    <border>
      <left/>
      <right style="medium">
        <color rgb="FFFFFF00"/>
      </right>
      <top style="medium">
        <color rgb="FFFFFF00"/>
      </top>
      <bottom style="medium">
        <color rgb="FFFFFF00"/>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double">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top style="medium">
        <color indexed="64"/>
      </top>
      <bottom/>
      <diagonal/>
    </border>
    <border>
      <left/>
      <right/>
      <top style="medium">
        <color indexed="64"/>
      </top>
      <bottom/>
      <diagonal/>
    </border>
    <border>
      <left style="thin">
        <color auto="1"/>
      </left>
      <right style="thin">
        <color auto="1"/>
      </right>
      <top style="double">
        <color auto="1"/>
      </top>
      <bottom style="thin">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double">
        <color rgb="FF3F3F3F"/>
      </left>
      <right style="double">
        <color rgb="FF3F3F3F"/>
      </right>
      <top style="double">
        <color rgb="FF3F3F3F"/>
      </top>
      <bottom style="double">
        <color rgb="FF3F3F3F"/>
      </bottom>
      <diagonal/>
    </border>
  </borders>
  <cellStyleXfs count="39">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16" fillId="0" borderId="0"/>
    <xf numFmtId="0" fontId="3" fillId="0" borderId="0">
      <alignment vertical="center"/>
    </xf>
    <xf numFmtId="38" fontId="3" fillId="0" borderId="0" applyFont="0" applyFill="0" applyBorder="0" applyAlignment="0" applyProtection="0">
      <alignment vertical="center"/>
    </xf>
    <xf numFmtId="9" fontId="21" fillId="0" borderId="0" applyFont="0" applyFill="0" applyBorder="0" applyAlignment="0" applyProtection="0">
      <alignment vertical="center"/>
    </xf>
    <xf numFmtId="38" fontId="3" fillId="0" borderId="0" applyFont="0" applyFill="0" applyBorder="0" applyAlignment="0" applyProtection="0">
      <alignment vertical="center"/>
    </xf>
    <xf numFmtId="38" fontId="2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6" fillId="0" borderId="0" applyFont="0" applyFill="0" applyBorder="0" applyAlignment="0" applyProtection="0">
      <alignment vertical="center"/>
    </xf>
    <xf numFmtId="0" fontId="21" fillId="0" borderId="0">
      <alignment vertical="center"/>
    </xf>
    <xf numFmtId="0" fontId="2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1" fillId="0" borderId="0">
      <alignment vertical="center"/>
    </xf>
    <xf numFmtId="0" fontId="3" fillId="0" borderId="0">
      <alignment vertical="center"/>
    </xf>
    <xf numFmtId="0" fontId="2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1" fillId="0" borderId="0"/>
    <xf numFmtId="0" fontId="34" fillId="10" borderId="104" applyNumberFormat="0" applyAlignment="0" applyProtection="0">
      <alignment vertical="center"/>
    </xf>
  </cellStyleXfs>
  <cellXfs count="735">
    <xf numFmtId="0" fontId="0" fillId="0" borderId="0" xfId="0">
      <alignment vertical="center"/>
    </xf>
    <xf numFmtId="0" fontId="2" fillId="0" borderId="0" xfId="0" applyFont="1">
      <alignment vertical="center"/>
    </xf>
    <xf numFmtId="0" fontId="2" fillId="0" borderId="0" xfId="0" applyFont="1" applyAlignment="1">
      <alignment vertical="center"/>
    </xf>
    <xf numFmtId="176" fontId="2" fillId="0" borderId="0" xfId="0" applyNumberFormat="1"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27" xfId="0" applyFont="1" applyBorder="1" applyAlignment="1">
      <alignment vertical="center"/>
    </xf>
    <xf numFmtId="180" fontId="2" fillId="0" borderId="0" xfId="0" applyNumberFormat="1" applyFont="1" applyBorder="1" applyAlignment="1">
      <alignment vertical="center"/>
    </xf>
    <xf numFmtId="0" fontId="2" fillId="0" borderId="0" xfId="0" applyFont="1" applyAlignment="1">
      <alignmen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21" xfId="0" applyFont="1" applyBorder="1" applyAlignment="1">
      <alignmen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horizontal="right" vertical="center"/>
    </xf>
    <xf numFmtId="0" fontId="2" fillId="0" borderId="28" xfId="0" applyFont="1" applyFill="1" applyBorder="1" applyAlignment="1">
      <alignment vertical="center"/>
    </xf>
    <xf numFmtId="0" fontId="2" fillId="0" borderId="29" xfId="0" applyFont="1" applyFill="1" applyBorder="1" applyAlignment="1">
      <alignment vertical="center"/>
    </xf>
    <xf numFmtId="0" fontId="2" fillId="0" borderId="27" xfId="0" applyFont="1" applyFill="1" applyBorder="1" applyAlignment="1">
      <alignment vertical="center"/>
    </xf>
    <xf numFmtId="0" fontId="2" fillId="0" borderId="24" xfId="0" applyFont="1" applyFill="1" applyBorder="1" applyAlignment="1">
      <alignment vertical="center"/>
    </xf>
    <xf numFmtId="0" fontId="2" fillId="0" borderId="23" xfId="0" applyFont="1" applyFill="1" applyBorder="1" applyAlignment="1">
      <alignment vertical="center"/>
    </xf>
    <xf numFmtId="0" fontId="6"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indent="2"/>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6" fillId="4" borderId="32" xfId="0" applyFont="1" applyFill="1" applyBorder="1" applyAlignment="1">
      <alignment horizontal="center" vertical="center"/>
    </xf>
    <xf numFmtId="0" fontId="6" fillId="4" borderId="14" xfId="0" applyFont="1" applyFill="1" applyBorder="1" applyAlignment="1">
      <alignment vertical="center"/>
    </xf>
    <xf numFmtId="0" fontId="6" fillId="4" borderId="15" xfId="0" applyFont="1" applyFill="1" applyBorder="1" applyAlignment="1">
      <alignment vertical="center"/>
    </xf>
    <xf numFmtId="177" fontId="9" fillId="0" borderId="0" xfId="0" applyNumberFormat="1" applyFont="1" applyAlignment="1">
      <alignment horizontal="center" vertical="center"/>
    </xf>
    <xf numFmtId="177" fontId="6" fillId="0" borderId="0" xfId="0" applyNumberFormat="1" applyFont="1" applyAlignment="1">
      <alignment horizontal="left" vertical="center"/>
    </xf>
    <xf numFmtId="0" fontId="7" fillId="0" borderId="0" xfId="0" applyFont="1" applyAlignment="1">
      <alignment horizontal="left" vertical="center"/>
    </xf>
    <xf numFmtId="183" fontId="6" fillId="0" borderId="0" xfId="0" applyNumberFormat="1" applyFont="1" applyAlignment="1">
      <alignment horizontal="left" vertical="center"/>
    </xf>
    <xf numFmtId="0" fontId="7" fillId="0" borderId="0" xfId="0" applyFont="1" applyAlignment="1">
      <alignment vertical="center"/>
    </xf>
    <xf numFmtId="38" fontId="6" fillId="0" borderId="0" xfId="2" applyFont="1" applyBorder="1" applyAlignment="1">
      <alignment horizontal="center" vertical="center"/>
    </xf>
    <xf numFmtId="176" fontId="6" fillId="0" borderId="0" xfId="0" applyNumberFormat="1" applyFont="1" applyBorder="1" applyAlignment="1">
      <alignment horizontal="right" vertical="center"/>
    </xf>
    <xf numFmtId="0" fontId="6" fillId="0" borderId="0" xfId="0" applyFont="1" applyFill="1" applyAlignment="1">
      <alignment horizontal="left" vertical="center"/>
    </xf>
    <xf numFmtId="176" fontId="6" fillId="0" borderId="0" xfId="0" applyNumberFormat="1" applyFont="1" applyFill="1" applyAlignment="1">
      <alignment horizontal="center" vertical="center"/>
    </xf>
    <xf numFmtId="176" fontId="6" fillId="0" borderId="0" xfId="0" applyNumberFormat="1" applyFont="1" applyFill="1" applyBorder="1" applyAlignment="1">
      <alignment horizontal="right" vertical="center"/>
    </xf>
    <xf numFmtId="0" fontId="6" fillId="0" borderId="15" xfId="0" applyFont="1" applyFill="1" applyBorder="1">
      <alignment vertical="center"/>
    </xf>
    <xf numFmtId="176" fontId="6" fillId="0" borderId="0" xfId="0" applyNumberFormat="1" applyFont="1" applyAlignment="1">
      <alignment vertical="center"/>
    </xf>
    <xf numFmtId="176" fontId="7" fillId="0" borderId="0" xfId="0" applyNumberFormat="1" applyFont="1" applyAlignment="1">
      <alignment vertical="center"/>
    </xf>
    <xf numFmtId="0" fontId="6" fillId="0" borderId="0" xfId="0" applyFont="1" applyFill="1">
      <alignment vertical="center"/>
    </xf>
    <xf numFmtId="176" fontId="6" fillId="0" borderId="0" xfId="0" applyNumberFormat="1"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176" fontId="10" fillId="0" borderId="0" xfId="0" applyNumberFormat="1" applyFont="1" applyBorder="1" applyAlignment="1">
      <alignment horizontal="right" vertical="center"/>
    </xf>
    <xf numFmtId="0" fontId="6" fillId="0" borderId="15" xfId="0" applyFont="1" applyBorder="1">
      <alignment vertical="center"/>
    </xf>
    <xf numFmtId="3" fontId="6" fillId="0" borderId="0" xfId="0" applyNumberFormat="1" applyFont="1" applyAlignment="1">
      <alignment vertical="center"/>
    </xf>
    <xf numFmtId="3" fontId="6" fillId="0" borderId="0" xfId="0" applyNumberFormat="1" applyFont="1" applyFill="1" applyAlignment="1">
      <alignment vertical="center"/>
    </xf>
    <xf numFmtId="3" fontId="6" fillId="0" borderId="0" xfId="0" applyNumberFormat="1" applyFont="1" applyFill="1" applyBorder="1" applyAlignment="1">
      <alignment horizontal="right" vertical="center"/>
    </xf>
    <xf numFmtId="0" fontId="6" fillId="0" borderId="0" xfId="0" applyFont="1" applyAlignment="1">
      <alignment horizontal="right" vertical="center"/>
    </xf>
    <xf numFmtId="176" fontId="11" fillId="0" borderId="0" xfId="0" applyNumberFormat="1" applyFont="1" applyBorder="1" applyAlignment="1">
      <alignment horizontal="right" vertical="center"/>
    </xf>
    <xf numFmtId="176" fontId="11" fillId="0" borderId="0" xfId="0" applyNumberFormat="1" applyFont="1" applyBorder="1" applyAlignment="1">
      <alignment horizontal="center" vertical="center"/>
    </xf>
    <xf numFmtId="0" fontId="6" fillId="0" borderId="0" xfId="0" applyFont="1" applyBorder="1">
      <alignment vertical="center"/>
    </xf>
    <xf numFmtId="178" fontId="10" fillId="0" borderId="0" xfId="0" applyNumberFormat="1" applyFont="1" applyAlignment="1">
      <alignment horizontal="center" vertical="center"/>
    </xf>
    <xf numFmtId="0" fontId="6" fillId="0" borderId="0" xfId="0" applyFont="1" applyBorder="1" applyAlignment="1">
      <alignment horizontal="center" vertical="center"/>
    </xf>
    <xf numFmtId="176" fontId="6" fillId="0" borderId="0" xfId="0" applyNumberFormat="1" applyFont="1" applyAlignment="1">
      <alignment horizontal="center" vertical="center"/>
    </xf>
    <xf numFmtId="0" fontId="6" fillId="0" borderId="0" xfId="0" applyFont="1" applyBorder="1" applyAlignment="1">
      <alignment vertical="center"/>
    </xf>
    <xf numFmtId="0" fontId="6" fillId="0" borderId="15" xfId="0" applyFont="1" applyBorder="1" applyAlignment="1">
      <alignment vertical="center"/>
    </xf>
    <xf numFmtId="179" fontId="6" fillId="0" borderId="0" xfId="1" applyNumberFormat="1" applyFont="1" applyAlignment="1">
      <alignment horizontal="center" vertical="center"/>
    </xf>
    <xf numFmtId="176" fontId="6" fillId="0" borderId="0" xfId="0" applyNumberFormat="1" applyFont="1" applyBorder="1" applyAlignment="1">
      <alignment horizontal="center" vertical="center"/>
    </xf>
    <xf numFmtId="176" fontId="6" fillId="0" borderId="0" xfId="0" applyNumberFormat="1" applyFont="1" applyBorder="1" applyAlignment="1">
      <alignment horizontal="left" vertical="center"/>
    </xf>
    <xf numFmtId="0" fontId="12" fillId="0" borderId="0" xfId="0" applyFont="1" applyAlignment="1">
      <alignment horizontal="left" vertical="center"/>
    </xf>
    <xf numFmtId="0" fontId="2" fillId="0" borderId="0" xfId="0" applyFont="1" applyProtection="1">
      <alignment vertical="center"/>
    </xf>
    <xf numFmtId="49" fontId="2" fillId="0" borderId="0" xfId="0" applyNumberFormat="1" applyFont="1" applyProtection="1">
      <alignment vertical="center"/>
    </xf>
    <xf numFmtId="0" fontId="2" fillId="0" borderId="12" xfId="0" applyFont="1" applyBorder="1" applyAlignment="1">
      <alignment vertical="center"/>
    </xf>
    <xf numFmtId="0" fontId="2" fillId="0" borderId="0" xfId="0" applyFont="1" applyBorder="1" applyAlignment="1">
      <alignment horizontal="center" vertical="center" shrinkToFit="1"/>
    </xf>
    <xf numFmtId="0" fontId="0" fillId="0" borderId="0" xfId="0" applyAlignment="1">
      <alignment vertical="center"/>
    </xf>
    <xf numFmtId="0" fontId="6" fillId="0" borderId="0" xfId="0" applyFont="1" applyAlignment="1" applyProtection="1">
      <alignment horizontal="left" vertical="center" indent="2"/>
    </xf>
    <xf numFmtId="0" fontId="6" fillId="0" borderId="0" xfId="0" applyFont="1" applyProtection="1">
      <alignment vertical="center"/>
    </xf>
    <xf numFmtId="0" fontId="6" fillId="0" borderId="0" xfId="0" applyFont="1" applyAlignment="1" applyProtection="1">
      <alignment vertical="center"/>
    </xf>
    <xf numFmtId="176" fontId="6" fillId="0" borderId="0" xfId="0" applyNumberFormat="1" applyFont="1" applyBorder="1" applyAlignment="1" applyProtection="1">
      <alignment horizontal="right" vertical="center"/>
    </xf>
    <xf numFmtId="181" fontId="6" fillId="0" borderId="12" xfId="0" applyNumberFormat="1" applyFont="1" applyBorder="1" applyAlignment="1" applyProtection="1">
      <alignment horizontal="right" vertical="center"/>
    </xf>
    <xf numFmtId="181" fontId="7" fillId="0" borderId="12" xfId="0" applyNumberFormat="1" applyFont="1" applyBorder="1" applyAlignment="1" applyProtection="1">
      <alignment vertical="center"/>
    </xf>
    <xf numFmtId="0" fontId="6" fillId="0" borderId="12" xfId="0" applyFont="1" applyBorder="1" applyAlignment="1" applyProtection="1">
      <alignment vertical="center"/>
    </xf>
    <xf numFmtId="0" fontId="0" fillId="0" borderId="0" xfId="0" applyProtection="1">
      <alignment vertical="center"/>
    </xf>
    <xf numFmtId="0" fontId="0" fillId="0" borderId="0" xfId="0" applyAlignment="1" applyProtection="1">
      <alignment vertical="center" shrinkToFit="1"/>
    </xf>
    <xf numFmtId="181" fontId="0" fillId="0" borderId="0" xfId="0" applyNumberFormat="1" applyProtection="1">
      <alignment vertical="center"/>
    </xf>
    <xf numFmtId="0" fontId="0" fillId="0" borderId="0" xfId="0" applyAlignment="1" applyProtection="1">
      <alignment horizontal="left" vertical="center"/>
    </xf>
    <xf numFmtId="0" fontId="0" fillId="0" borderId="0" xfId="0" applyAlignment="1" applyProtection="1">
      <alignment horizontal="left" vertical="center" indent="1"/>
    </xf>
    <xf numFmtId="181" fontId="0" fillId="5" borderId="0" xfId="2" applyNumberFormat="1" applyFont="1" applyFill="1" applyAlignment="1" applyProtection="1">
      <alignment vertical="center" shrinkToFit="1"/>
    </xf>
    <xf numFmtId="181" fontId="0" fillId="5" borderId="0" xfId="0" applyNumberFormat="1" applyFill="1" applyProtection="1">
      <alignment vertical="center"/>
    </xf>
    <xf numFmtId="0" fontId="0" fillId="5" borderId="0" xfId="0" applyFill="1" applyAlignment="1" applyProtection="1">
      <alignment vertical="center" shrinkToFit="1"/>
    </xf>
    <xf numFmtId="0" fontId="2" fillId="0" borderId="14" xfId="0" applyFont="1" applyFill="1" applyBorder="1" applyAlignment="1">
      <alignment vertical="center"/>
    </xf>
    <xf numFmtId="0" fontId="2" fillId="0" borderId="0" xfId="0" applyFont="1" applyAlignment="1" applyProtection="1">
      <alignment horizontal="center" vertical="center"/>
    </xf>
    <xf numFmtId="0" fontId="2" fillId="0" borderId="14" xfId="0" applyFont="1" applyFill="1" applyBorder="1" applyAlignment="1">
      <alignment vertical="center"/>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0" xfId="0" applyFont="1" applyAlignment="1" applyProtection="1">
      <alignment horizontal="center" vertical="center"/>
    </xf>
    <xf numFmtId="176" fontId="0" fillId="0" borderId="0" xfId="0" applyNumberFormat="1" applyAlignment="1">
      <alignment horizontal="left" vertical="center"/>
    </xf>
    <xf numFmtId="0" fontId="0" fillId="0" borderId="0" xfId="0" applyAlignment="1">
      <alignment horizontal="center" vertical="center"/>
    </xf>
    <xf numFmtId="0" fontId="0" fillId="0" borderId="0" xfId="0" applyAlignment="1">
      <alignment vertical="center" shrinkToFit="1"/>
    </xf>
    <xf numFmtId="0" fontId="0" fillId="0" borderId="5" xfId="0" applyBorder="1" applyAlignment="1">
      <alignment horizontal="center" vertical="center" shrinkToFit="1"/>
    </xf>
    <xf numFmtId="187" fontId="0" fillId="0" borderId="5" xfId="0" applyNumberFormat="1" applyBorder="1" applyAlignment="1">
      <alignment horizontal="center" vertical="center" shrinkToFit="1"/>
    </xf>
    <xf numFmtId="0" fontId="0" fillId="0" borderId="5" xfId="0" applyBorder="1" applyAlignment="1">
      <alignment vertical="center" shrinkToFit="1"/>
    </xf>
    <xf numFmtId="187" fontId="0" fillId="0" borderId="5" xfId="0" applyNumberFormat="1" applyBorder="1" applyAlignment="1">
      <alignment vertical="center" shrinkToFit="1"/>
    </xf>
    <xf numFmtId="187" fontId="0" fillId="0" borderId="0" xfId="0" applyNumberFormat="1" applyAlignment="1">
      <alignment vertical="center" shrinkToFit="1"/>
    </xf>
    <xf numFmtId="0" fontId="0" fillId="0" borderId="5" xfId="0" applyBorder="1" applyAlignment="1">
      <alignment vertical="center" wrapText="1" shrinkToFit="1"/>
    </xf>
    <xf numFmtId="187" fontId="0" fillId="0" borderId="5" xfId="0" applyNumberFormat="1" applyBorder="1" applyAlignment="1">
      <alignment horizontal="left" vertical="center" wrapText="1" shrinkToFit="1"/>
    </xf>
    <xf numFmtId="0" fontId="0" fillId="0" borderId="5" xfId="0" applyBorder="1" applyAlignment="1">
      <alignment horizontal="left" vertical="center" wrapText="1" shrinkToFit="1"/>
    </xf>
    <xf numFmtId="0" fontId="0" fillId="0" borderId="5" xfId="0" applyBorder="1" applyAlignment="1">
      <alignment horizontal="left" vertical="center" shrinkToFit="1"/>
    </xf>
    <xf numFmtId="0" fontId="2" fillId="0" borderId="0" xfId="0" applyFont="1" applyBorder="1" applyAlignment="1">
      <alignment vertical="center"/>
    </xf>
    <xf numFmtId="0" fontId="2" fillId="0" borderId="51" xfId="0" applyFont="1" applyBorder="1" applyAlignment="1">
      <alignment vertical="center"/>
    </xf>
    <xf numFmtId="0" fontId="2" fillId="0" borderId="26" xfId="0" applyFont="1" applyBorder="1" applyAlignment="1">
      <alignment vertical="center"/>
    </xf>
    <xf numFmtId="0" fontId="14" fillId="0" borderId="0" xfId="3" applyFont="1">
      <alignment vertical="center"/>
    </xf>
    <xf numFmtId="0" fontId="4" fillId="0" borderId="0" xfId="4" applyFont="1" applyAlignment="1">
      <alignment vertical="center"/>
    </xf>
    <xf numFmtId="0" fontId="17" fillId="0" borderId="0" xfId="5" applyFont="1">
      <alignment vertical="center"/>
    </xf>
    <xf numFmtId="0" fontId="17" fillId="0" borderId="12" xfId="5" applyFont="1" applyBorder="1" applyAlignment="1">
      <alignment horizontal="center" vertical="center"/>
    </xf>
    <xf numFmtId="38" fontId="17" fillId="0" borderId="12" xfId="6" applyFont="1" applyBorder="1">
      <alignment vertical="center"/>
    </xf>
    <xf numFmtId="38" fontId="17" fillId="0" borderId="12" xfId="6" applyFont="1" applyBorder="1" applyAlignment="1">
      <alignment vertical="center" wrapText="1"/>
    </xf>
    <xf numFmtId="0" fontId="17" fillId="0" borderId="12" xfId="5" applyFont="1" applyBorder="1" applyAlignment="1">
      <alignment horizontal="right" vertical="center"/>
    </xf>
    <xf numFmtId="38" fontId="17" fillId="8" borderId="5" xfId="6" applyFont="1" applyFill="1" applyBorder="1" applyAlignment="1">
      <alignment horizontal="center" vertical="center"/>
    </xf>
    <xf numFmtId="0" fontId="17" fillId="0" borderId="0" xfId="5" applyFont="1" applyAlignment="1">
      <alignment vertical="center" wrapText="1"/>
    </xf>
    <xf numFmtId="0" fontId="17" fillId="0" borderId="61" xfId="5" applyFont="1" applyBorder="1" applyAlignment="1">
      <alignment horizontal="center" vertical="center"/>
    </xf>
    <xf numFmtId="38" fontId="17" fillId="0" borderId="61" xfId="6" applyFont="1" applyBorder="1">
      <alignment vertical="center"/>
    </xf>
    <xf numFmtId="38" fontId="17" fillId="0" borderId="61" xfId="6" applyFont="1" applyBorder="1" applyAlignment="1">
      <alignment vertical="center" wrapText="1"/>
    </xf>
    <xf numFmtId="0" fontId="17" fillId="0" borderId="65" xfId="5" applyFont="1" applyBorder="1" applyAlignment="1">
      <alignment horizontal="center" vertical="center"/>
    </xf>
    <xf numFmtId="38" fontId="17" fillId="0" borderId="65" xfId="6" applyFont="1" applyBorder="1">
      <alignment vertical="center"/>
    </xf>
    <xf numFmtId="38" fontId="17" fillId="0" borderId="65" xfId="6" applyFont="1" applyBorder="1" applyAlignment="1">
      <alignment vertical="center" wrapText="1"/>
    </xf>
    <xf numFmtId="0" fontId="18" fillId="0" borderId="0" xfId="5" applyFont="1" applyBorder="1" applyAlignment="1">
      <alignment vertical="center" wrapText="1"/>
    </xf>
    <xf numFmtId="0" fontId="17" fillId="0" borderId="69" xfId="5" applyFont="1" applyBorder="1" applyAlignment="1">
      <alignment horizontal="center" vertical="center"/>
    </xf>
    <xf numFmtId="38" fontId="17" fillId="0" borderId="69" xfId="6" applyFont="1" applyBorder="1" applyAlignment="1">
      <alignment vertical="center" wrapText="1"/>
    </xf>
    <xf numFmtId="38" fontId="17" fillId="0" borderId="69" xfId="6" applyFont="1" applyBorder="1">
      <alignment vertical="center"/>
    </xf>
    <xf numFmtId="38" fontId="17" fillId="0" borderId="5" xfId="6" applyFont="1" applyBorder="1">
      <alignment vertical="center"/>
    </xf>
    <xf numFmtId="0" fontId="17" fillId="0" borderId="0" xfId="5" applyFont="1" applyAlignment="1">
      <alignment horizontal="center" vertical="center"/>
    </xf>
    <xf numFmtId="38" fontId="17" fillId="0" borderId="0" xfId="6" applyFont="1">
      <alignment vertical="center"/>
    </xf>
    <xf numFmtId="38" fontId="17" fillId="0" borderId="0" xfId="6" applyFont="1" applyAlignment="1">
      <alignment vertical="center" wrapText="1"/>
    </xf>
    <xf numFmtId="0" fontId="17" fillId="0" borderId="0" xfId="5" applyFont="1" applyBorder="1">
      <alignment vertical="center"/>
    </xf>
    <xf numFmtId="0" fontId="18" fillId="0" borderId="0" xfId="5" applyFont="1" applyAlignment="1">
      <alignment horizontal="left" vertical="center" wrapText="1"/>
    </xf>
    <xf numFmtId="0" fontId="4" fillId="0" borderId="0" xfId="0" applyFont="1" applyBorder="1" applyAlignment="1">
      <alignment horizontal="center" vertical="center" shrinkToFit="1"/>
    </xf>
    <xf numFmtId="180" fontId="2" fillId="0" borderId="0" xfId="0" applyNumberFormat="1" applyFont="1" applyBorder="1" applyAlignment="1">
      <alignment horizontal="center" vertical="center"/>
    </xf>
    <xf numFmtId="0" fontId="18" fillId="6" borderId="0" xfId="4" applyFont="1" applyFill="1" applyAlignment="1" applyProtection="1">
      <alignment vertical="center"/>
    </xf>
    <xf numFmtId="0" fontId="4" fillId="6" borderId="0" xfId="4" applyFont="1" applyFill="1" applyAlignment="1" applyProtection="1">
      <alignment vertical="center"/>
    </xf>
    <xf numFmtId="0" fontId="23" fillId="0" borderId="0" xfId="30" applyFont="1" applyProtection="1">
      <alignment vertical="center"/>
    </xf>
    <xf numFmtId="0" fontId="4" fillId="6" borderId="0" xfId="4" applyFont="1" applyFill="1" applyBorder="1" applyAlignment="1" applyProtection="1">
      <alignment horizontal="center" vertical="center"/>
    </xf>
    <xf numFmtId="0" fontId="4" fillId="6" borderId="0" xfId="4" applyFont="1" applyFill="1" applyBorder="1" applyAlignment="1" applyProtection="1">
      <alignment horizontal="right" vertical="center"/>
    </xf>
    <xf numFmtId="0" fontId="23" fillId="0" borderId="0" xfId="30" applyFont="1" applyFill="1" applyProtection="1">
      <alignment vertical="center"/>
    </xf>
    <xf numFmtId="0" fontId="4" fillId="6" borderId="0" xfId="4" applyFont="1" applyFill="1" applyBorder="1" applyAlignment="1" applyProtection="1">
      <alignment horizontal="left" vertical="center"/>
    </xf>
    <xf numFmtId="180" fontId="4" fillId="6" borderId="0" xfId="4" applyNumberFormat="1" applyFont="1" applyFill="1" applyBorder="1" applyAlignment="1" applyProtection="1"/>
    <xf numFmtId="0" fontId="4" fillId="6" borderId="0" xfId="4" applyFont="1" applyFill="1" applyBorder="1" applyAlignment="1" applyProtection="1">
      <alignment vertical="center"/>
    </xf>
    <xf numFmtId="188" fontId="4" fillId="6" borderId="0" xfId="4" applyNumberFormat="1" applyFont="1" applyFill="1" applyBorder="1" applyAlignment="1" applyProtection="1">
      <alignment vertical="center"/>
      <protection locked="0"/>
    </xf>
    <xf numFmtId="0" fontId="23" fillId="0" borderId="0" xfId="30" applyFont="1" applyFill="1" applyAlignment="1" applyProtection="1">
      <alignment horizontal="right" vertical="center"/>
    </xf>
    <xf numFmtId="38" fontId="23" fillId="0" borderId="5" xfId="20" applyFont="1" applyFill="1" applyBorder="1" applyProtection="1">
      <alignment vertical="center"/>
    </xf>
    <xf numFmtId="38" fontId="23" fillId="0" borderId="0" xfId="20" applyFont="1" applyFill="1" applyBorder="1" applyProtection="1">
      <alignment vertical="center"/>
    </xf>
    <xf numFmtId="188" fontId="4" fillId="6" borderId="0" xfId="4" applyNumberFormat="1" applyFont="1" applyFill="1" applyBorder="1" applyAlignment="1" applyProtection="1">
      <alignment horizontal="center" vertical="center"/>
      <protection locked="0"/>
    </xf>
    <xf numFmtId="0" fontId="4" fillId="0" borderId="0" xfId="4" applyFont="1" applyAlignment="1" applyProtection="1">
      <alignment vertical="center"/>
    </xf>
    <xf numFmtId="0" fontId="4" fillId="0" borderId="81" xfId="4" applyFont="1" applyBorder="1" applyAlignment="1" applyProtection="1">
      <alignment horizontal="center" vertical="center" shrinkToFit="1"/>
    </xf>
    <xf numFmtId="38" fontId="4" fillId="0" borderId="82" xfId="13" applyFont="1" applyFill="1" applyBorder="1" applyAlignment="1" applyProtection="1">
      <alignment vertical="center" shrinkToFit="1"/>
    </xf>
    <xf numFmtId="38" fontId="4" fillId="0" borderId="83" xfId="13" applyFont="1" applyFill="1" applyBorder="1" applyAlignment="1" applyProtection="1">
      <alignment horizontal="center" vertical="center" shrinkToFit="1"/>
    </xf>
    <xf numFmtId="38" fontId="4" fillId="0" borderId="84" xfId="20" applyFont="1" applyFill="1" applyBorder="1" applyAlignment="1" applyProtection="1">
      <alignment horizontal="center" vertical="center"/>
      <protection locked="0"/>
    </xf>
    <xf numFmtId="38" fontId="4" fillId="0" borderId="1" xfId="20" applyFont="1" applyFill="1" applyBorder="1" applyAlignment="1" applyProtection="1">
      <alignment horizontal="center" vertical="center"/>
      <protection locked="0"/>
    </xf>
    <xf numFmtId="38" fontId="4" fillId="0" borderId="82" xfId="20" applyFont="1" applyFill="1" applyBorder="1" applyAlignment="1" applyProtection="1">
      <alignment vertical="center" shrinkToFit="1"/>
    </xf>
    <xf numFmtId="38" fontId="4" fillId="0" borderId="83" xfId="20" applyFont="1" applyFill="1" applyBorder="1" applyAlignment="1" applyProtection="1">
      <alignment horizontal="center" vertical="center" shrinkToFit="1"/>
      <protection locked="0"/>
    </xf>
    <xf numFmtId="0" fontId="23" fillId="0" borderId="0" xfId="30" applyFont="1" applyAlignment="1" applyProtection="1">
      <alignment horizontal="right" vertical="center"/>
    </xf>
    <xf numFmtId="38" fontId="23" fillId="0" borderId="0" xfId="20" applyFont="1" applyBorder="1" applyProtection="1">
      <alignment vertical="center"/>
    </xf>
    <xf numFmtId="0" fontId="4" fillId="0" borderId="86" xfId="4" applyFont="1" applyBorder="1" applyAlignment="1" applyProtection="1">
      <alignment horizontal="center" vertical="center" shrinkToFit="1"/>
    </xf>
    <xf numFmtId="0" fontId="23" fillId="0" borderId="5" xfId="30" applyFont="1" applyBorder="1" applyAlignment="1" applyProtection="1">
      <alignment horizontal="center" vertical="center"/>
    </xf>
    <xf numFmtId="0" fontId="23" fillId="0" borderId="10" xfId="30" applyFont="1" applyBorder="1" applyAlignment="1" applyProtection="1">
      <alignment vertical="center"/>
    </xf>
    <xf numFmtId="0" fontId="4" fillId="0" borderId="87" xfId="4" applyFont="1" applyBorder="1" applyAlignment="1" applyProtection="1">
      <alignment horizontal="center" vertical="center" shrinkToFit="1"/>
    </xf>
    <xf numFmtId="0" fontId="18" fillId="0" borderId="0" xfId="4" applyFont="1" applyAlignment="1" applyProtection="1">
      <alignment vertical="center"/>
    </xf>
    <xf numFmtId="38" fontId="4" fillId="0" borderId="91" xfId="20" applyFont="1" applyFill="1" applyBorder="1" applyAlignment="1" applyProtection="1">
      <alignment vertical="center" shrinkToFit="1"/>
    </xf>
    <xf numFmtId="38" fontId="4" fillId="0" borderId="90" xfId="20" applyFont="1" applyFill="1" applyBorder="1" applyAlignment="1" applyProtection="1">
      <alignment horizontal="center" vertical="center" shrinkToFit="1"/>
    </xf>
    <xf numFmtId="0" fontId="4" fillId="6" borderId="0" xfId="4" applyFont="1" applyFill="1" applyBorder="1" applyAlignment="1" applyProtection="1">
      <alignment horizontal="left" vertical="center" wrapText="1" shrinkToFit="1"/>
    </xf>
    <xf numFmtId="0" fontId="4" fillId="6" borderId="0" xfId="4" applyFont="1" applyFill="1" applyBorder="1" applyAlignment="1" applyProtection="1">
      <alignment horizontal="center" vertical="center" shrinkToFit="1"/>
    </xf>
    <xf numFmtId="0" fontId="4" fillId="6" borderId="0" xfId="4" applyFont="1" applyFill="1" applyBorder="1" applyAlignment="1" applyProtection="1">
      <alignment horizontal="right" vertical="center" shrinkToFit="1"/>
    </xf>
    <xf numFmtId="0" fontId="4" fillId="6" borderId="0" xfId="4" applyFont="1" applyFill="1" applyBorder="1" applyAlignment="1" applyProtection="1">
      <alignment vertical="center" shrinkToFit="1"/>
    </xf>
    <xf numFmtId="0" fontId="4" fillId="6" borderId="0" xfId="4" applyFont="1" applyFill="1" applyBorder="1" applyAlignment="1" applyProtection="1">
      <alignment horizontal="right" vertical="center" wrapText="1" shrinkToFit="1"/>
    </xf>
    <xf numFmtId="0" fontId="4" fillId="0" borderId="0" xfId="4" applyFont="1" applyFill="1" applyAlignment="1" applyProtection="1">
      <alignment vertical="center"/>
    </xf>
    <xf numFmtId="0" fontId="4" fillId="0" borderId="0" xfId="4" applyFont="1" applyBorder="1" applyAlignment="1" applyProtection="1">
      <alignment horizontal="left" vertical="center"/>
    </xf>
    <xf numFmtId="0" fontId="4" fillId="0" borderId="0" xfId="4" applyFont="1" applyFill="1" applyBorder="1" applyAlignment="1" applyProtection="1">
      <alignment horizontal="left" vertical="center"/>
    </xf>
    <xf numFmtId="0" fontId="4" fillId="0" borderId="0" xfId="4" applyFont="1" applyAlignment="1" applyProtection="1">
      <alignment horizontal="right" vertical="center"/>
    </xf>
    <xf numFmtId="0" fontId="23" fillId="0" borderId="0" xfId="30" applyFont="1" applyBorder="1" applyProtection="1">
      <alignment vertical="center"/>
    </xf>
    <xf numFmtId="38" fontId="4" fillId="0" borderId="0" xfId="13" applyFont="1" applyFill="1" applyBorder="1" applyAlignment="1" applyProtection="1">
      <alignment vertical="center" shrinkToFit="1"/>
    </xf>
    <xf numFmtId="38" fontId="4" fillId="0" borderId="89" xfId="13" applyFont="1" applyFill="1" applyBorder="1" applyAlignment="1" applyProtection="1">
      <alignment vertical="center" shrinkToFit="1"/>
    </xf>
    <xf numFmtId="38" fontId="4" fillId="0" borderId="90" xfId="13" applyFont="1" applyFill="1" applyBorder="1" applyAlignment="1" applyProtection="1">
      <alignment horizontal="center" vertical="center" shrinkToFit="1"/>
    </xf>
    <xf numFmtId="38" fontId="4" fillId="0" borderId="92" xfId="20" applyFont="1" applyFill="1" applyBorder="1" applyAlignment="1" applyProtection="1">
      <alignment horizontal="center" vertical="center" shrinkToFit="1"/>
    </xf>
    <xf numFmtId="38" fontId="4" fillId="0" borderId="91" xfId="20" applyFont="1" applyFill="1" applyBorder="1" applyAlignment="1" applyProtection="1">
      <alignment horizontal="center" vertical="center" shrinkToFit="1"/>
    </xf>
    <xf numFmtId="38" fontId="4" fillId="0" borderId="89" xfId="20" applyFont="1" applyFill="1" applyBorder="1" applyAlignment="1" applyProtection="1">
      <alignment vertical="center" shrinkToFit="1"/>
    </xf>
    <xf numFmtId="0" fontId="18" fillId="0" borderId="0" xfId="4" applyFont="1" applyFill="1" applyAlignment="1" applyProtection="1">
      <alignment vertical="center"/>
    </xf>
    <xf numFmtId="0" fontId="4" fillId="0" borderId="0" xfId="4" applyFont="1" applyFill="1" applyBorder="1" applyAlignment="1" applyProtection="1">
      <alignment horizontal="left" vertical="center" wrapText="1" shrinkToFit="1"/>
    </xf>
    <xf numFmtId="0" fontId="4" fillId="0" borderId="0" xfId="4" applyFont="1" applyFill="1" applyBorder="1" applyAlignment="1" applyProtection="1">
      <alignment vertical="center"/>
    </xf>
    <xf numFmtId="38" fontId="4" fillId="0" borderId="0" xfId="20" applyFont="1" applyFill="1" applyBorder="1" applyAlignment="1" applyProtection="1">
      <alignment horizontal="left" shrinkToFit="1"/>
    </xf>
    <xf numFmtId="38" fontId="4" fillId="0" borderId="0" xfId="20" applyFont="1" applyFill="1" applyBorder="1" applyAlignment="1" applyProtection="1">
      <alignment horizontal="center" vertical="center" shrinkToFit="1"/>
    </xf>
    <xf numFmtId="0" fontId="4" fillId="0" borderId="0" xfId="4" applyFont="1" applyFill="1" applyBorder="1" applyAlignment="1" applyProtection="1">
      <alignment horizontal="center" vertical="center" shrinkToFit="1"/>
    </xf>
    <xf numFmtId="0" fontId="4" fillId="0" borderId="0" xfId="4" applyFont="1" applyFill="1" applyAlignment="1">
      <alignment vertical="center"/>
    </xf>
    <xf numFmtId="0" fontId="4" fillId="0" borderId="0" xfId="4" applyFont="1" applyFill="1" applyBorder="1" applyAlignment="1" applyProtection="1">
      <alignment horizontal="center" vertical="center"/>
    </xf>
    <xf numFmtId="0" fontId="4" fillId="0" borderId="0" xfId="4" applyFont="1" applyFill="1" applyBorder="1" applyAlignment="1" applyProtection="1">
      <alignment horizontal="right" vertical="center"/>
    </xf>
    <xf numFmtId="180" fontId="4" fillId="0" borderId="0" xfId="4" applyNumberFormat="1" applyFont="1" applyFill="1" applyBorder="1" applyAlignment="1" applyProtection="1"/>
    <xf numFmtId="0" fontId="4" fillId="0" borderId="0" xfId="4" applyNumberFormat="1" applyFont="1" applyFill="1" applyBorder="1" applyAlignment="1" applyProtection="1">
      <alignment vertical="center"/>
      <protection locked="0"/>
    </xf>
    <xf numFmtId="188" fontId="4" fillId="0" borderId="0" xfId="4" applyNumberFormat="1" applyFont="1" applyFill="1" applyBorder="1" applyAlignment="1" applyProtection="1">
      <alignment vertical="center"/>
      <protection locked="0"/>
    </xf>
    <xf numFmtId="38" fontId="23" fillId="0" borderId="1" xfId="20" applyFont="1" applyFill="1" applyBorder="1" applyProtection="1">
      <alignment vertical="center"/>
    </xf>
    <xf numFmtId="0" fontId="18" fillId="0" borderId="0" xfId="5" applyFont="1" applyBorder="1" applyAlignment="1">
      <alignment vertical="top"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3" fillId="0" borderId="20" xfId="30" applyFont="1" applyBorder="1" applyAlignment="1" applyProtection="1">
      <alignment horizontal="center" vertical="center"/>
    </xf>
    <xf numFmtId="0" fontId="23" fillId="0" borderId="0" xfId="30" applyFont="1" applyBorder="1" applyAlignment="1" applyProtection="1">
      <alignment horizontal="center" vertical="center"/>
    </xf>
    <xf numFmtId="0" fontId="23" fillId="0" borderId="20" xfId="30" applyFont="1" applyBorder="1" applyAlignment="1" applyProtection="1">
      <alignment vertical="center"/>
    </xf>
    <xf numFmtId="0" fontId="23" fillId="0" borderId="0" xfId="30" applyFont="1" applyBorder="1" applyAlignment="1" applyProtection="1">
      <alignment vertical="center"/>
    </xf>
    <xf numFmtId="0" fontId="23" fillId="0" borderId="0" xfId="30" applyFont="1" applyFill="1" applyBorder="1" applyAlignment="1" applyProtection="1">
      <alignment vertical="center"/>
    </xf>
    <xf numFmtId="0" fontId="23" fillId="0" borderId="1" xfId="30" applyFont="1" applyBorder="1" applyAlignment="1" applyProtection="1">
      <alignment vertical="center"/>
    </xf>
    <xf numFmtId="38" fontId="27" fillId="0" borderId="1" xfId="20" applyFont="1" applyFill="1" applyBorder="1" applyAlignment="1" applyProtection="1">
      <alignment vertical="center"/>
      <protection locked="0"/>
    </xf>
    <xf numFmtId="38" fontId="27" fillId="0" borderId="85" xfId="20" applyFont="1" applyFill="1" applyBorder="1" applyAlignment="1" applyProtection="1">
      <alignment vertical="center"/>
      <protection locked="0"/>
    </xf>
    <xf numFmtId="0" fontId="4" fillId="0" borderId="0" xfId="4" applyFont="1" applyBorder="1" applyAlignment="1" applyProtection="1">
      <alignment vertical="center"/>
    </xf>
    <xf numFmtId="0" fontId="4" fillId="0" borderId="0" xfId="4" applyFont="1" applyFill="1" applyBorder="1" applyAlignment="1" applyProtection="1">
      <alignment horizontal="right" vertical="center" shrinkToFit="1"/>
    </xf>
    <xf numFmtId="0" fontId="2" fillId="0" borderId="0" xfId="4" applyFont="1" applyFill="1" applyBorder="1" applyAlignment="1" applyProtection="1">
      <alignment vertical="center"/>
    </xf>
    <xf numFmtId="0" fontId="2" fillId="0" borderId="0" xfId="4" applyFont="1" applyFill="1" applyBorder="1" applyAlignment="1" applyProtection="1">
      <alignment wrapText="1" shrinkToFit="1"/>
    </xf>
    <xf numFmtId="38" fontId="2" fillId="0" borderId="0" xfId="20" applyFont="1" applyFill="1" applyBorder="1" applyAlignment="1" applyProtection="1">
      <alignment vertical="center" shrinkToFit="1"/>
    </xf>
    <xf numFmtId="0" fontId="2" fillId="0" borderId="0" xfId="4" applyNumberFormat="1" applyFont="1" applyFill="1" applyBorder="1" applyAlignment="1" applyProtection="1">
      <alignment horizontal="center" vertical="center" shrinkToFit="1"/>
    </xf>
    <xf numFmtId="189" fontId="2" fillId="0" borderId="0" xfId="4" applyNumberFormat="1" applyFont="1" applyFill="1" applyBorder="1" applyAlignment="1" applyProtection="1">
      <alignment horizontal="left" wrapText="1" shrinkToFit="1"/>
    </xf>
    <xf numFmtId="38" fontId="2" fillId="0" borderId="12" xfId="4" applyNumberFormat="1" applyFont="1" applyFill="1" applyBorder="1" applyAlignment="1" applyProtection="1">
      <alignment vertical="center"/>
    </xf>
    <xf numFmtId="0" fontId="29" fillId="0" borderId="0" xfId="4" applyFont="1" applyFill="1" applyAlignment="1" applyProtection="1">
      <alignment vertical="center"/>
    </xf>
    <xf numFmtId="0" fontId="2" fillId="0" borderId="0" xfId="4" applyFont="1" applyFill="1" applyAlignment="1" applyProtection="1">
      <alignment vertical="center"/>
    </xf>
    <xf numFmtId="0" fontId="30" fillId="0" borderId="0" xfId="30" applyFont="1" applyFill="1" applyProtection="1">
      <alignment vertical="center"/>
    </xf>
    <xf numFmtId="0" fontId="30" fillId="0" borderId="0" xfId="30" applyFont="1" applyFill="1" applyBorder="1" applyAlignment="1" applyProtection="1">
      <alignment vertical="center"/>
    </xf>
    <xf numFmtId="0" fontId="2" fillId="0" borderId="0" xfId="9" applyNumberFormat="1" applyFont="1" applyFill="1" applyBorder="1" applyAlignment="1" applyProtection="1">
      <alignment horizontal="center" vertical="center" shrinkToFit="1"/>
    </xf>
    <xf numFmtId="0" fontId="2" fillId="0" borderId="0" xfId="4" applyFont="1" applyFill="1" applyBorder="1" applyAlignment="1" applyProtection="1">
      <alignment horizontal="center" vertical="center" shrinkToFit="1"/>
    </xf>
    <xf numFmtId="38" fontId="2" fillId="0" borderId="0" xfId="13" applyFont="1" applyFill="1" applyBorder="1" applyAlignment="1" applyProtection="1">
      <alignment horizontal="right" vertical="center" shrinkToFit="1"/>
    </xf>
    <xf numFmtId="38" fontId="2" fillId="0" borderId="0" xfId="13" applyFont="1" applyFill="1" applyBorder="1" applyAlignment="1" applyProtection="1">
      <alignment horizontal="left" vertical="center" shrinkToFit="1"/>
    </xf>
    <xf numFmtId="0" fontId="29" fillId="0" borderId="0" xfId="4" applyFont="1" applyFill="1" applyBorder="1" applyAlignment="1" applyProtection="1">
      <alignment vertical="center"/>
    </xf>
    <xf numFmtId="0" fontId="2" fillId="0" borderId="0" xfId="4" applyFont="1" applyFill="1" applyBorder="1" applyAlignment="1" applyProtection="1">
      <alignment horizontal="left" vertical="center"/>
    </xf>
    <xf numFmtId="38" fontId="2" fillId="0" borderId="0" xfId="13" applyFont="1" applyFill="1" applyBorder="1" applyAlignment="1" applyProtection="1">
      <alignment horizontal="center" vertical="center"/>
    </xf>
    <xf numFmtId="38" fontId="17" fillId="7" borderId="14" xfId="6" applyFont="1" applyFill="1" applyBorder="1" applyAlignment="1">
      <alignment horizontal="center" vertical="center" wrapText="1"/>
    </xf>
    <xf numFmtId="0" fontId="18" fillId="0" borderId="0" xfId="5" applyFont="1" applyBorder="1" applyAlignment="1">
      <alignment horizontal="left" vertical="center" wrapText="1"/>
    </xf>
    <xf numFmtId="38" fontId="17" fillId="0" borderId="0" xfId="6" applyFont="1" applyFill="1" applyBorder="1" applyAlignment="1">
      <alignment horizontal="center" vertical="center"/>
    </xf>
    <xf numFmtId="38" fontId="19" fillId="0" borderId="0" xfId="6" applyFont="1" applyFill="1" applyBorder="1" applyAlignment="1">
      <alignment horizontal="center" vertical="center" wrapText="1"/>
    </xf>
    <xf numFmtId="38" fontId="19" fillId="0" borderId="20" xfId="6" applyFont="1" applyFill="1" applyBorder="1" applyAlignment="1">
      <alignment horizontal="center" vertical="center" wrapText="1"/>
    </xf>
    <xf numFmtId="38" fontId="17" fillId="0" borderId="20" xfId="6" applyFont="1" applyBorder="1" applyAlignment="1">
      <alignment horizontal="center" vertical="center"/>
    </xf>
    <xf numFmtId="38" fontId="17" fillId="0" borderId="0" xfId="6" applyFont="1" applyBorder="1" applyAlignment="1">
      <alignment horizontal="center" vertical="center"/>
    </xf>
    <xf numFmtId="38" fontId="17" fillId="0" borderId="0" xfId="6" applyFont="1" applyBorder="1">
      <alignment vertical="center"/>
    </xf>
    <xf numFmtId="38" fontId="17" fillId="0" borderId="0" xfId="6" applyFont="1" applyBorder="1" applyAlignment="1">
      <alignment horizontal="right" vertical="center"/>
    </xf>
    <xf numFmtId="0" fontId="17" fillId="0" borderId="0" xfId="5" applyFont="1" applyBorder="1" applyAlignment="1">
      <alignment horizontal="center" vertical="center"/>
    </xf>
    <xf numFmtId="38" fontId="17" fillId="0" borderId="0" xfId="6" applyFont="1" applyBorder="1" applyAlignment="1">
      <alignment vertical="center" wrapText="1"/>
    </xf>
    <xf numFmtId="0" fontId="20" fillId="0" borderId="0" xfId="5" applyFont="1" applyBorder="1" applyAlignment="1">
      <alignment vertical="top" wrapText="1"/>
    </xf>
    <xf numFmtId="0" fontId="31" fillId="0" borderId="0" xfId="3" applyFont="1" applyFill="1">
      <alignment vertical="center"/>
    </xf>
    <xf numFmtId="188" fontId="27" fillId="0" borderId="10" xfId="4" applyNumberFormat="1" applyFont="1" applyFill="1" applyBorder="1" applyAlignment="1" applyProtection="1">
      <alignment horizontal="center" vertical="center"/>
      <protection locked="0"/>
    </xf>
    <xf numFmtId="188" fontId="27" fillId="0" borderId="88" xfId="4" applyNumberFormat="1" applyFont="1" applyFill="1" applyBorder="1" applyAlignment="1" applyProtection="1">
      <alignment horizontal="center" vertical="center"/>
      <protection locked="0"/>
    </xf>
    <xf numFmtId="0" fontId="2"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32" fillId="0" borderId="0" xfId="0" applyFont="1">
      <alignment vertical="center"/>
    </xf>
    <xf numFmtId="0" fontId="32" fillId="0" borderId="26" xfId="0" applyFont="1" applyBorder="1" applyAlignment="1">
      <alignment vertical="center" shrinkToFit="1"/>
    </xf>
    <xf numFmtId="176" fontId="32" fillId="0" borderId="26" xfId="0" applyNumberFormat="1" applyFont="1" applyBorder="1" applyAlignment="1">
      <alignment vertical="center" shrinkToFit="1"/>
    </xf>
    <xf numFmtId="9" fontId="32" fillId="4" borderId="26" xfId="0" applyNumberFormat="1" applyFont="1" applyFill="1" applyBorder="1" applyAlignment="1">
      <alignment vertical="center" shrinkToFit="1"/>
    </xf>
    <xf numFmtId="0" fontId="32" fillId="0" borderId="25" xfId="0" applyFont="1" applyBorder="1" applyAlignment="1">
      <alignment vertical="center" shrinkToFit="1"/>
    </xf>
    <xf numFmtId="176" fontId="32" fillId="0" borderId="25" xfId="0" applyNumberFormat="1" applyFont="1" applyBorder="1" applyAlignment="1">
      <alignment vertical="center" shrinkToFit="1"/>
    </xf>
    <xf numFmtId="9" fontId="32" fillId="0" borderId="25" xfId="0" applyNumberFormat="1" applyFont="1" applyBorder="1" applyAlignment="1">
      <alignment vertical="center" shrinkToFit="1"/>
    </xf>
    <xf numFmtId="187" fontId="32" fillId="0" borderId="25" xfId="0" applyNumberFormat="1" applyFont="1" applyBorder="1" applyAlignment="1">
      <alignment horizontal="center" vertical="center" shrinkToFit="1"/>
    </xf>
    <xf numFmtId="0" fontId="32" fillId="0" borderId="5" xfId="0" applyFont="1" applyBorder="1" applyAlignment="1">
      <alignment vertical="center" shrinkToFit="1"/>
    </xf>
    <xf numFmtId="176" fontId="32" fillId="0" borderId="5" xfId="0" applyNumberFormat="1" applyFont="1" applyBorder="1" applyAlignment="1">
      <alignment vertical="center" shrinkToFit="1"/>
    </xf>
    <xf numFmtId="9" fontId="32" fillId="0" borderId="5" xfId="0" applyNumberFormat="1" applyFont="1" applyBorder="1" applyAlignment="1">
      <alignment vertical="center" shrinkToFit="1"/>
    </xf>
    <xf numFmtId="187" fontId="32" fillId="0" borderId="5" xfId="0" applyNumberFormat="1" applyFont="1" applyBorder="1" applyAlignment="1">
      <alignment horizontal="center" vertical="center" shrinkToFit="1"/>
    </xf>
    <xf numFmtId="0" fontId="7" fillId="0" borderId="0" xfId="0" applyFont="1" applyAlignment="1">
      <alignment horizontal="center" vertical="center"/>
    </xf>
    <xf numFmtId="0" fontId="7" fillId="9" borderId="5" xfId="0" applyFont="1" applyFill="1" applyBorder="1" applyAlignment="1">
      <alignment horizontal="center" vertical="center" shrinkToFit="1"/>
    </xf>
    <xf numFmtId="0" fontId="2" fillId="0" borderId="23" xfId="0" applyFont="1" applyBorder="1" applyAlignment="1">
      <alignment vertical="center"/>
    </xf>
    <xf numFmtId="0" fontId="35" fillId="0" borderId="0" xfId="38" applyFont="1" applyFill="1" applyBorder="1" applyProtection="1">
      <alignment vertical="center"/>
    </xf>
    <xf numFmtId="49" fontId="2" fillId="0" borderId="0" xfId="0" applyNumberFormat="1"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vertical="center"/>
    </xf>
    <xf numFmtId="0" fontId="0" fillId="0" borderId="0" xfId="0" applyAlignment="1" applyProtection="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49" fontId="2" fillId="0" borderId="0" xfId="0" applyNumberFormat="1" applyFont="1" applyAlignment="1" applyProtection="1">
      <alignment horizontal="right" vertical="center"/>
    </xf>
    <xf numFmtId="49" fontId="0" fillId="0" borderId="0" xfId="0" applyNumberFormat="1" applyAlignment="1" applyProtection="1">
      <alignment horizontal="right" vertical="center"/>
    </xf>
    <xf numFmtId="49" fontId="2" fillId="0" borderId="0" xfId="0" applyNumberFormat="1" applyFont="1" applyAlignment="1" applyProtection="1">
      <alignment vertical="center"/>
    </xf>
    <xf numFmtId="49" fontId="0" fillId="0" borderId="0" xfId="0" applyNumberFormat="1" applyAlignment="1" applyProtection="1">
      <alignment vertical="center"/>
    </xf>
    <xf numFmtId="0" fontId="2" fillId="0" borderId="0" xfId="0" applyNumberFormat="1" applyFont="1" applyAlignment="1" applyProtection="1">
      <alignment horizontal="center" vertical="center"/>
      <protection locked="0"/>
    </xf>
    <xf numFmtId="0" fontId="2" fillId="0" borderId="13"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176" fontId="2" fillId="0" borderId="13" xfId="0" applyNumberFormat="1" applyFont="1" applyBorder="1" applyAlignment="1" applyProtection="1">
      <alignment horizontal="right" vertical="center"/>
    </xf>
    <xf numFmtId="176" fontId="0" fillId="0" borderId="14" xfId="0" applyNumberFormat="1" applyBorder="1" applyAlignment="1" applyProtection="1">
      <alignment horizontal="right" vertical="center"/>
    </xf>
    <xf numFmtId="176" fontId="0" fillId="0" borderId="15" xfId="0" applyNumberFormat="1" applyBorder="1" applyAlignment="1" applyProtection="1">
      <alignment horizontal="right" vertical="center"/>
    </xf>
    <xf numFmtId="176" fontId="2" fillId="0" borderId="13" xfId="0" applyNumberFormat="1" applyFont="1" applyBorder="1" applyAlignment="1" applyProtection="1">
      <alignment horizontal="right" vertical="center"/>
      <protection locked="0"/>
    </xf>
    <xf numFmtId="176" fontId="0" fillId="0" borderId="14" xfId="0" applyNumberFormat="1" applyBorder="1" applyAlignment="1" applyProtection="1">
      <alignment horizontal="right" vertical="center"/>
      <protection locked="0"/>
    </xf>
    <xf numFmtId="176" fontId="2" fillId="0" borderId="14" xfId="0" applyNumberFormat="1" applyFont="1" applyBorder="1" applyAlignment="1" applyProtection="1">
      <alignment horizontal="right" vertical="center"/>
    </xf>
    <xf numFmtId="176" fontId="2" fillId="0" borderId="48" xfId="0" applyNumberFormat="1" applyFont="1" applyBorder="1" applyAlignment="1" applyProtection="1">
      <alignment horizontal="right" vertical="center"/>
      <protection locked="0"/>
    </xf>
    <xf numFmtId="176" fontId="0" fillId="0" borderId="49" xfId="0" applyNumberFormat="1" applyBorder="1" applyAlignment="1" applyProtection="1">
      <alignment horizontal="right" vertical="center"/>
      <protection locked="0"/>
    </xf>
    <xf numFmtId="176" fontId="2" fillId="0" borderId="49" xfId="0" applyNumberFormat="1" applyFont="1" applyBorder="1" applyAlignment="1" applyProtection="1">
      <alignment horizontal="right" vertical="center"/>
      <protection locked="0"/>
    </xf>
    <xf numFmtId="176" fontId="0" fillId="0" borderId="50" xfId="0" applyNumberFormat="1" applyBorder="1" applyAlignment="1" applyProtection="1">
      <alignment horizontal="right" vertical="center"/>
      <protection locked="0"/>
    </xf>
    <xf numFmtId="176" fontId="2" fillId="0" borderId="26" xfId="0" applyNumberFormat="1" applyFont="1" applyBorder="1" applyAlignment="1">
      <alignment horizontal="right" vertical="center"/>
    </xf>
    <xf numFmtId="176" fontId="0" fillId="0" borderId="26" xfId="0" applyNumberFormat="1" applyBorder="1" applyAlignment="1">
      <alignment horizontal="right" vertical="center"/>
    </xf>
    <xf numFmtId="0" fontId="2" fillId="0" borderId="10" xfId="0" applyFont="1" applyBorder="1" applyAlignment="1">
      <alignment horizontal="center" vertical="center"/>
    </xf>
    <xf numFmtId="0" fontId="0" fillId="0" borderId="10" xfId="0" applyBorder="1" applyAlignment="1">
      <alignment horizontal="center" vertical="center"/>
    </xf>
    <xf numFmtId="176" fontId="2" fillId="0" borderId="43" xfId="0" applyNumberFormat="1" applyFont="1" applyBorder="1" applyAlignment="1" applyProtection="1">
      <alignment horizontal="right" vertical="center"/>
      <protection locked="0"/>
    </xf>
    <xf numFmtId="176" fontId="0" fillId="0" borderId="44" xfId="0" applyNumberFormat="1" applyBorder="1" applyAlignment="1" applyProtection="1">
      <alignment horizontal="right" vertical="center"/>
      <protection locked="0"/>
    </xf>
    <xf numFmtId="176" fontId="2" fillId="0" borderId="44" xfId="0" applyNumberFormat="1" applyFont="1" applyBorder="1" applyAlignment="1" applyProtection="1">
      <alignment horizontal="right" vertical="center"/>
      <protection locked="0"/>
    </xf>
    <xf numFmtId="176" fontId="0" fillId="0" borderId="45" xfId="0" applyNumberFormat="1" applyBorder="1" applyAlignment="1" applyProtection="1">
      <alignment horizontal="right" vertical="center"/>
      <protection locked="0"/>
    </xf>
    <xf numFmtId="176" fontId="2" fillId="0" borderId="46" xfId="0" applyNumberFormat="1" applyFont="1" applyBorder="1" applyAlignment="1" applyProtection="1">
      <alignment horizontal="right" vertical="center"/>
      <protection locked="0"/>
    </xf>
    <xf numFmtId="176" fontId="0" fillId="0" borderId="5" xfId="0" applyNumberFormat="1" applyBorder="1" applyAlignment="1" applyProtection="1">
      <alignment horizontal="right" vertical="center"/>
      <protection locked="0"/>
    </xf>
    <xf numFmtId="176" fontId="2" fillId="0" borderId="5" xfId="0" applyNumberFormat="1" applyFont="1" applyBorder="1" applyAlignment="1" applyProtection="1">
      <alignment horizontal="right" vertical="center"/>
      <protection locked="0"/>
    </xf>
    <xf numFmtId="176" fontId="0" fillId="0" borderId="47" xfId="0" applyNumberFormat="1" applyBorder="1" applyAlignment="1" applyProtection="1">
      <alignment horizontal="right" vertical="center"/>
      <protection locked="0"/>
    </xf>
    <xf numFmtId="0" fontId="2" fillId="0" borderId="13" xfId="0" applyFont="1" applyFill="1" applyBorder="1" applyAlignment="1">
      <alignment vertical="center"/>
    </xf>
    <xf numFmtId="0" fontId="0" fillId="0" borderId="14" xfId="0" applyFill="1" applyBorder="1" applyAlignment="1">
      <alignment vertical="center"/>
    </xf>
    <xf numFmtId="0" fontId="2" fillId="0" borderId="27" xfId="0" applyFont="1" applyFill="1" applyBorder="1" applyAlignment="1">
      <alignment vertical="center"/>
    </xf>
    <xf numFmtId="0" fontId="0" fillId="0" borderId="28" xfId="0" applyFill="1" applyBorder="1" applyAlignment="1">
      <alignmen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pplyProtection="1">
      <alignment vertical="center"/>
      <protection locked="0"/>
    </xf>
    <xf numFmtId="0" fontId="0" fillId="0" borderId="14" xfId="0"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0" fillId="0" borderId="28" xfId="0" applyFill="1" applyBorder="1" applyAlignment="1" applyProtection="1">
      <alignment vertical="center"/>
      <protection locked="0"/>
    </xf>
    <xf numFmtId="0" fontId="2" fillId="0" borderId="12" xfId="0" applyFont="1" applyFill="1" applyBorder="1" applyAlignment="1">
      <alignment vertical="center"/>
    </xf>
    <xf numFmtId="0" fontId="0" fillId="0" borderId="12" xfId="0" applyFill="1" applyBorder="1" applyAlignment="1">
      <alignment vertical="center"/>
    </xf>
    <xf numFmtId="181" fontId="2" fillId="0" borderId="14" xfId="0" applyNumberFormat="1" applyFont="1" applyFill="1" applyBorder="1" applyAlignment="1">
      <alignment vertical="center"/>
    </xf>
    <xf numFmtId="181" fontId="0" fillId="0" borderId="14" xfId="0" applyNumberFormat="1" applyFill="1" applyBorder="1" applyAlignment="1">
      <alignment vertical="center"/>
    </xf>
    <xf numFmtId="0" fontId="2" fillId="0" borderId="23" xfId="0" applyFont="1" applyFill="1" applyBorder="1" applyAlignment="1">
      <alignment vertical="center"/>
    </xf>
    <xf numFmtId="0" fontId="2" fillId="0" borderId="13" xfId="0" applyFont="1" applyFill="1" applyBorder="1" applyAlignment="1">
      <alignment horizontal="left" vertical="center" shrinkToFit="1"/>
    </xf>
    <xf numFmtId="0" fontId="0" fillId="0" borderId="14" xfId="0" applyFill="1" applyBorder="1" applyAlignment="1">
      <alignment horizontal="left" vertical="center" shrinkToFit="1"/>
    </xf>
    <xf numFmtId="0" fontId="0" fillId="0" borderId="15" xfId="0" applyFill="1" applyBorder="1" applyAlignment="1">
      <alignment horizontal="left" vertical="center" shrinkToFit="1"/>
    </xf>
    <xf numFmtId="0" fontId="2" fillId="0" borderId="27" xfId="0" applyFont="1" applyFill="1" applyBorder="1" applyAlignment="1">
      <alignment horizontal="left"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2" fillId="0" borderId="23" xfId="0" applyFont="1" applyFill="1" applyBorder="1" applyAlignment="1">
      <alignment horizontal="center" vertical="center"/>
    </xf>
    <xf numFmtId="0" fontId="0" fillId="0" borderId="12" xfId="0" applyFill="1" applyBorder="1" applyAlignment="1">
      <alignment horizontal="center" vertical="center"/>
    </xf>
    <xf numFmtId="0" fontId="0" fillId="0" borderId="24" xfId="0" applyFill="1" applyBorder="1" applyAlignment="1">
      <alignment horizontal="center" vertical="center"/>
    </xf>
    <xf numFmtId="0" fontId="2" fillId="0" borderId="5" xfId="0" applyFont="1" applyFill="1" applyBorder="1" applyAlignment="1" applyProtection="1">
      <alignment horizontal="right" vertical="center"/>
      <protection locked="0"/>
    </xf>
    <xf numFmtId="0" fontId="0" fillId="0" borderId="5" xfId="0" applyFill="1" applyBorder="1" applyAlignment="1" applyProtection="1">
      <alignment horizontal="right" vertical="center"/>
      <protection locked="0"/>
    </xf>
    <xf numFmtId="0" fontId="2" fillId="0" borderId="26" xfId="0" applyFont="1" applyFill="1" applyBorder="1" applyAlignment="1">
      <alignment horizontal="right" vertical="center"/>
    </xf>
    <xf numFmtId="0" fontId="0" fillId="0" borderId="26" xfId="0" applyFill="1" applyBorder="1" applyAlignment="1">
      <alignment horizontal="right" vertical="center"/>
    </xf>
    <xf numFmtId="0" fontId="2" fillId="0" borderId="5" xfId="0" applyFont="1" applyFill="1" applyBorder="1" applyAlignment="1">
      <alignment horizontal="center" vertical="center"/>
    </xf>
    <xf numFmtId="0" fontId="0" fillId="0" borderId="5" xfId="0" applyFill="1" applyBorder="1" applyAlignment="1">
      <alignment horizontal="center" vertical="center"/>
    </xf>
    <xf numFmtId="0" fontId="2" fillId="0" borderId="1" xfId="0" applyFont="1" applyFill="1" applyBorder="1" applyAlignment="1">
      <alignment vertical="center"/>
    </xf>
    <xf numFmtId="0" fontId="0" fillId="0" borderId="1" xfId="0" applyFont="1" applyFill="1" applyBorder="1" applyAlignment="1">
      <alignment vertical="center"/>
    </xf>
    <xf numFmtId="181" fontId="2" fillId="0" borderId="28" xfId="0" applyNumberFormat="1" applyFont="1" applyFill="1" applyBorder="1" applyAlignment="1">
      <alignment vertical="center"/>
    </xf>
    <xf numFmtId="181" fontId="0" fillId="0" borderId="28" xfId="0" applyNumberFormat="1" applyFill="1" applyBorder="1" applyAlignment="1">
      <alignment vertical="center"/>
    </xf>
    <xf numFmtId="181" fontId="2" fillId="0" borderId="12" xfId="0" applyNumberFormat="1" applyFont="1" applyFill="1" applyBorder="1" applyAlignment="1">
      <alignment vertical="center"/>
    </xf>
    <xf numFmtId="181" fontId="0" fillId="0" borderId="12" xfId="0" applyNumberFormat="1" applyFill="1" applyBorder="1" applyAlignment="1">
      <alignment vertical="center"/>
    </xf>
    <xf numFmtId="0" fontId="0" fillId="0" borderId="13" xfId="0" applyFill="1" applyBorder="1" applyAlignment="1">
      <alignment horizontal="center" vertical="center"/>
    </xf>
    <xf numFmtId="0" fontId="0" fillId="0" borderId="27" xfId="0" applyFill="1" applyBorder="1" applyAlignment="1">
      <alignment horizontal="center" vertical="center"/>
    </xf>
    <xf numFmtId="0" fontId="0" fillId="0" borderId="23" xfId="0" applyFill="1" applyBorder="1" applyAlignment="1">
      <alignment horizontal="center" vertical="center"/>
    </xf>
    <xf numFmtId="0" fontId="2" fillId="0" borderId="13" xfId="0" applyFont="1" applyFill="1"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2" fillId="0" borderId="25" xfId="0" applyFont="1" applyFill="1" applyBorder="1" applyAlignment="1">
      <alignment horizontal="right" vertical="center"/>
    </xf>
    <xf numFmtId="0" fontId="0" fillId="0" borderId="25" xfId="0" applyFill="1" applyBorder="1" applyAlignment="1">
      <alignment horizontal="right" vertical="center"/>
    </xf>
    <xf numFmtId="0" fontId="2" fillId="0" borderId="20" xfId="0" applyFont="1"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2" fillId="0" borderId="25" xfId="0" applyFont="1" applyFill="1" applyBorder="1" applyAlignment="1" applyProtection="1">
      <alignment horizontal="right" vertical="center"/>
      <protection locked="0"/>
    </xf>
    <xf numFmtId="0" fontId="0" fillId="0" borderId="25" xfId="0" applyFill="1" applyBorder="1" applyAlignment="1" applyProtection="1">
      <alignment horizontal="right" vertical="center"/>
      <protection locked="0"/>
    </xf>
    <xf numFmtId="0" fontId="2" fillId="0" borderId="25" xfId="0" applyFont="1" applyFill="1" applyBorder="1" applyAlignment="1">
      <alignment horizontal="center" vertical="center"/>
    </xf>
    <xf numFmtId="0" fontId="0" fillId="0" borderId="25" xfId="0" applyFill="1" applyBorder="1" applyAlignment="1">
      <alignment horizontal="center" vertical="center"/>
    </xf>
    <xf numFmtId="0" fontId="0" fillId="0" borderId="24" xfId="0" applyFill="1" applyBorder="1" applyAlignment="1">
      <alignment vertical="center"/>
    </xf>
    <xf numFmtId="0" fontId="2" fillId="0" borderId="5" xfId="0" applyFont="1" applyFill="1" applyBorder="1" applyAlignment="1">
      <alignment horizontal="right" vertical="center"/>
    </xf>
    <xf numFmtId="0" fontId="0" fillId="0" borderId="5" xfId="0" applyFill="1" applyBorder="1" applyAlignment="1">
      <alignment horizontal="right" vertical="center"/>
    </xf>
    <xf numFmtId="0" fontId="2" fillId="0" borderId="20" xfId="0" applyFont="1" applyFill="1" applyBorder="1" applyAlignment="1">
      <alignment vertical="center"/>
    </xf>
    <xf numFmtId="0" fontId="0" fillId="0" borderId="0" xfId="0" applyFill="1" applyAlignment="1">
      <alignment vertical="center"/>
    </xf>
    <xf numFmtId="0" fontId="0" fillId="0" borderId="5" xfId="0" applyFill="1" applyBorder="1" applyAlignment="1">
      <alignment vertical="center"/>
    </xf>
    <xf numFmtId="0" fontId="2" fillId="0" borderId="12" xfId="0" applyFont="1"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2" fillId="0" borderId="5" xfId="0" applyFont="1" applyFill="1" applyBorder="1" applyAlignment="1">
      <alignment horizontal="left" vertical="center"/>
    </xf>
    <xf numFmtId="0" fontId="2" fillId="0" borderId="0" xfId="0" applyFont="1" applyFill="1" applyAlignment="1">
      <alignment horizontal="center" vertical="center"/>
    </xf>
    <xf numFmtId="0" fontId="2" fillId="0" borderId="2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185" fontId="2" fillId="0" borderId="13" xfId="0" applyNumberFormat="1" applyFont="1" applyFill="1" applyBorder="1" applyAlignment="1" applyProtection="1">
      <alignment horizontal="right" vertical="center"/>
      <protection locked="0"/>
    </xf>
    <xf numFmtId="185" fontId="0" fillId="0" borderId="14" xfId="0" applyNumberFormat="1" applyFill="1" applyBorder="1" applyAlignment="1" applyProtection="1">
      <alignment horizontal="right" vertical="center"/>
      <protection locked="0"/>
    </xf>
    <xf numFmtId="185" fontId="2" fillId="0" borderId="13" xfId="0" applyNumberFormat="1" applyFont="1" applyFill="1" applyBorder="1" applyAlignment="1">
      <alignment horizontal="right" vertical="center"/>
    </xf>
    <xf numFmtId="185" fontId="0" fillId="0" borderId="14" xfId="0" applyNumberFormat="1" applyFill="1" applyBorder="1" applyAlignment="1">
      <alignment horizontal="right" vertical="center"/>
    </xf>
    <xf numFmtId="0" fontId="2" fillId="0" borderId="23" xfId="0" applyFont="1" applyBorder="1" applyAlignment="1">
      <alignment vertical="center"/>
    </xf>
    <xf numFmtId="0" fontId="0" fillId="0" borderId="24" xfId="0" applyFont="1" applyBorder="1" applyAlignment="1">
      <alignment vertical="center"/>
    </xf>
    <xf numFmtId="0" fontId="2"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2" fillId="0" borderId="5" xfId="0" applyFont="1" applyBorder="1" applyAlignment="1" applyProtection="1">
      <alignment horizontal="right" vertical="center"/>
      <protection locked="0"/>
    </xf>
    <xf numFmtId="0" fontId="0" fillId="0" borderId="5" xfId="0" applyFont="1" applyBorder="1" applyAlignment="1" applyProtection="1">
      <alignment horizontal="right" vertical="center"/>
      <protection locked="0"/>
    </xf>
    <xf numFmtId="0" fontId="2" fillId="0" borderId="5" xfId="0" applyFont="1" applyBorder="1" applyAlignment="1">
      <alignment horizontal="right" vertical="center"/>
    </xf>
    <xf numFmtId="0" fontId="0" fillId="0" borderId="5" xfId="0" applyFont="1" applyBorder="1" applyAlignment="1">
      <alignment horizontal="right" vertical="center"/>
    </xf>
    <xf numFmtId="0" fontId="2" fillId="0" borderId="25" xfId="0" applyFont="1" applyBorder="1" applyAlignment="1" applyProtection="1">
      <alignment horizontal="right" vertical="center"/>
      <protection locked="0"/>
    </xf>
    <xf numFmtId="0" fontId="0" fillId="0" borderId="25" xfId="0" applyFont="1" applyBorder="1" applyAlignment="1" applyProtection="1">
      <alignment horizontal="right" vertical="center"/>
      <protection locked="0"/>
    </xf>
    <xf numFmtId="0" fontId="2" fillId="0" borderId="26" xfId="0" applyFont="1" applyBorder="1" applyAlignment="1">
      <alignment horizontal="right" vertical="center"/>
    </xf>
    <xf numFmtId="0" fontId="0" fillId="0" borderId="26" xfId="0" applyFont="1" applyBorder="1" applyAlignment="1">
      <alignment horizontal="right" vertical="center"/>
    </xf>
    <xf numFmtId="0" fontId="2" fillId="0" borderId="20" xfId="0" applyFont="1" applyBorder="1" applyAlignment="1">
      <alignment horizontal="center" vertical="center"/>
    </xf>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2" fillId="0" borderId="5" xfId="0" applyFont="1" applyBorder="1" applyAlignment="1">
      <alignment horizontal="center" vertical="center"/>
    </xf>
    <xf numFmtId="0" fontId="0" fillId="0" borderId="5" xfId="0" applyFont="1" applyBorder="1" applyAlignment="1">
      <alignment horizontal="center" vertical="center"/>
    </xf>
    <xf numFmtId="0" fontId="2" fillId="0" borderId="25" xfId="0" applyFont="1" applyBorder="1" applyAlignment="1">
      <alignment horizontal="center" vertical="center"/>
    </xf>
    <xf numFmtId="0" fontId="0" fillId="0" borderId="25" xfId="0" applyFont="1" applyBorder="1" applyAlignment="1">
      <alignment horizontal="center" vertical="center"/>
    </xf>
    <xf numFmtId="0" fontId="2" fillId="0" borderId="25" xfId="0" applyFont="1" applyBorder="1" applyAlignment="1">
      <alignment horizontal="right" vertical="center"/>
    </xf>
    <xf numFmtId="0" fontId="0" fillId="0" borderId="25" xfId="0" applyFont="1" applyBorder="1" applyAlignment="1">
      <alignment horizontal="right" vertical="center"/>
    </xf>
    <xf numFmtId="0" fontId="2" fillId="0" borderId="20" xfId="0" applyFont="1" applyBorder="1" applyAlignment="1">
      <alignment vertical="center"/>
    </xf>
    <xf numFmtId="0" fontId="0" fillId="0" borderId="0" xfId="0" applyFont="1" applyAlignment="1">
      <alignment vertical="center"/>
    </xf>
    <xf numFmtId="0" fontId="0" fillId="0" borderId="5" xfId="0" applyFont="1" applyBorder="1" applyAlignment="1">
      <alignment vertical="center"/>
    </xf>
    <xf numFmtId="0" fontId="2" fillId="0" borderId="12" xfId="0" applyFont="1" applyBorder="1" applyAlignment="1" applyProtection="1">
      <alignment horizontal="center" vertical="center" shrinkToFit="1"/>
      <protection locked="0"/>
    </xf>
    <xf numFmtId="0" fontId="0" fillId="0" borderId="12" xfId="0" applyFont="1" applyBorder="1" applyAlignment="1" applyProtection="1">
      <alignment horizontal="center" vertical="center" shrinkToFit="1"/>
      <protection locked="0"/>
    </xf>
    <xf numFmtId="0" fontId="2" fillId="0" borderId="62" xfId="0" applyFont="1" applyBorder="1" applyAlignment="1">
      <alignment vertical="center" shrinkToFit="1"/>
    </xf>
    <xf numFmtId="0" fontId="4" fillId="0" borderId="63" xfId="0" applyFont="1" applyBorder="1" applyAlignment="1">
      <alignment vertical="center" shrinkToFit="1"/>
    </xf>
    <xf numFmtId="180" fontId="2" fillId="0" borderId="62" xfId="0" applyNumberFormat="1" applyFont="1" applyFill="1" applyBorder="1" applyAlignment="1">
      <alignment horizontal="right" vertical="center"/>
    </xf>
    <xf numFmtId="180" fontId="2" fillId="0" borderId="63" xfId="0" applyNumberFormat="1" applyFont="1" applyFill="1" applyBorder="1" applyAlignment="1">
      <alignment horizontal="right" vertical="center"/>
    </xf>
    <xf numFmtId="180" fontId="2" fillId="0" borderId="64" xfId="0" applyNumberFormat="1" applyFont="1" applyFill="1" applyBorder="1" applyAlignment="1">
      <alignment horizontal="right" vertical="center"/>
    </xf>
    <xf numFmtId="180" fontId="4" fillId="0" borderId="62" xfId="0" applyNumberFormat="1" applyFont="1" applyBorder="1" applyAlignment="1">
      <alignment horizontal="center" vertical="center"/>
    </xf>
    <xf numFmtId="180" fontId="4" fillId="0" borderId="63" xfId="0" applyNumberFormat="1" applyFont="1" applyBorder="1" applyAlignment="1">
      <alignment horizontal="center" vertical="center"/>
    </xf>
    <xf numFmtId="180" fontId="4" fillId="0" borderId="64" xfId="0" applyNumberFormat="1" applyFont="1" applyBorder="1" applyAlignment="1">
      <alignment horizontal="center" vertical="center"/>
    </xf>
    <xf numFmtId="0" fontId="2" fillId="0" borderId="0" xfId="0" applyFont="1" applyBorder="1" applyAlignment="1">
      <alignment horizontal="center" vertical="center" shrinkToFit="1"/>
    </xf>
    <xf numFmtId="0" fontId="4" fillId="0" borderId="0" xfId="0" applyFont="1" applyBorder="1" applyAlignment="1">
      <alignment horizontal="center" vertical="center" shrinkToFit="1"/>
    </xf>
    <xf numFmtId="180" fontId="4" fillId="0" borderId="62" xfId="0" applyNumberFormat="1" applyFont="1" applyBorder="1" applyAlignment="1">
      <alignment vertical="center"/>
    </xf>
    <xf numFmtId="180" fontId="4" fillId="0" borderId="63" xfId="0" applyNumberFormat="1" applyFont="1" applyBorder="1" applyAlignment="1">
      <alignment vertical="center"/>
    </xf>
    <xf numFmtId="180" fontId="4" fillId="0" borderId="64" xfId="0" applyNumberFormat="1" applyFont="1" applyBorder="1" applyAlignment="1">
      <alignment vertical="center"/>
    </xf>
    <xf numFmtId="0" fontId="2" fillId="0" borderId="14" xfId="0" applyFont="1" applyBorder="1" applyAlignment="1">
      <alignment vertical="center" shrinkToFit="1"/>
    </xf>
    <xf numFmtId="0" fontId="4" fillId="0" borderId="14" xfId="0" applyFont="1" applyBorder="1" applyAlignment="1">
      <alignment vertical="center" shrinkToFit="1"/>
    </xf>
    <xf numFmtId="180" fontId="4" fillId="0" borderId="66" xfId="0" applyNumberFormat="1" applyFont="1" applyBorder="1" applyAlignment="1">
      <alignment vertical="center"/>
    </xf>
    <xf numFmtId="180" fontId="4" fillId="0" borderId="67" xfId="0" applyNumberFormat="1" applyFont="1" applyBorder="1" applyAlignment="1">
      <alignment vertical="center"/>
    </xf>
    <xf numFmtId="180" fontId="4" fillId="0" borderId="68" xfId="0" applyNumberFormat="1" applyFont="1" applyBorder="1" applyAlignment="1">
      <alignment vertical="center"/>
    </xf>
    <xf numFmtId="0" fontId="2" fillId="0" borderId="66" xfId="0" applyFont="1" applyBorder="1" applyAlignment="1">
      <alignment vertical="center" shrinkToFit="1"/>
    </xf>
    <xf numFmtId="0" fontId="4" fillId="0" borderId="67" xfId="0" applyFont="1" applyBorder="1" applyAlignment="1">
      <alignment vertical="center" shrinkToFit="1"/>
    </xf>
    <xf numFmtId="180" fontId="2" fillId="0" borderId="66" xfId="0" applyNumberFormat="1" applyFont="1" applyFill="1" applyBorder="1" applyAlignment="1">
      <alignment horizontal="right" vertical="center"/>
    </xf>
    <xf numFmtId="180" fontId="2" fillId="0" borderId="67" xfId="0" applyNumberFormat="1" applyFont="1" applyFill="1" applyBorder="1" applyAlignment="1">
      <alignment horizontal="right" vertical="center"/>
    </xf>
    <xf numFmtId="180" fontId="2" fillId="0" borderId="68" xfId="0" applyNumberFormat="1" applyFont="1" applyFill="1" applyBorder="1" applyAlignment="1">
      <alignment horizontal="right" vertical="center"/>
    </xf>
    <xf numFmtId="180" fontId="4" fillId="0" borderId="14" xfId="0" applyNumberFormat="1" applyFont="1" applyBorder="1" applyAlignment="1">
      <alignment horizontal="center" vertical="center"/>
    </xf>
    <xf numFmtId="180" fontId="4" fillId="0" borderId="15" xfId="0" applyNumberFormat="1" applyFont="1" applyBorder="1" applyAlignment="1">
      <alignment horizontal="center" vertical="center"/>
    </xf>
    <xf numFmtId="180" fontId="2" fillId="0" borderId="27" xfId="0" applyNumberFormat="1" applyFont="1" applyBorder="1" applyAlignment="1" applyProtection="1">
      <alignment horizontal="center" vertical="center"/>
      <protection locked="0"/>
    </xf>
    <xf numFmtId="180" fontId="2" fillId="0" borderId="28" xfId="0" applyNumberFormat="1" applyFont="1" applyBorder="1" applyAlignment="1" applyProtection="1">
      <alignment horizontal="center" vertical="center"/>
      <protection locked="0"/>
    </xf>
    <xf numFmtId="180" fontId="2" fillId="0" borderId="29" xfId="0" applyNumberFormat="1" applyFont="1" applyBorder="1" applyAlignment="1" applyProtection="1">
      <alignment horizontal="center" vertical="center"/>
      <protection locked="0"/>
    </xf>
    <xf numFmtId="180" fontId="33" fillId="0" borderId="55" xfId="0" applyNumberFormat="1" applyFont="1" applyBorder="1" applyAlignment="1">
      <alignment horizontal="center" vertical="center"/>
    </xf>
    <xf numFmtId="180" fontId="33" fillId="0" borderId="56" xfId="0" applyNumberFormat="1" applyFont="1" applyBorder="1" applyAlignment="1">
      <alignment horizontal="center" vertical="center"/>
    </xf>
    <xf numFmtId="180" fontId="33" fillId="0" borderId="57" xfId="0" applyNumberFormat="1"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180" fontId="4" fillId="0" borderId="13" xfId="0" applyNumberFormat="1" applyFont="1" applyBorder="1" applyAlignment="1">
      <alignment horizontal="center" vertical="center"/>
    </xf>
    <xf numFmtId="180" fontId="4" fillId="0" borderId="58" xfId="0" applyNumberFormat="1" applyFont="1" applyBorder="1" applyAlignment="1">
      <alignment horizontal="left" vertical="center"/>
    </xf>
    <xf numFmtId="180" fontId="4" fillId="0" borderId="59" xfId="0" applyNumberFormat="1" applyFont="1" applyBorder="1" applyAlignment="1">
      <alignment horizontal="left" vertical="center"/>
    </xf>
    <xf numFmtId="180" fontId="4" fillId="0" borderId="60" xfId="0" applyNumberFormat="1" applyFont="1" applyBorder="1" applyAlignment="1">
      <alignment horizontal="left" vertical="center"/>
    </xf>
    <xf numFmtId="180" fontId="2" fillId="0" borderId="13" xfId="0" applyNumberFormat="1" applyFont="1" applyBorder="1" applyAlignment="1" applyProtection="1">
      <alignment vertical="center"/>
      <protection locked="0"/>
    </xf>
    <xf numFmtId="180" fontId="2" fillId="0" borderId="14" xfId="0" applyNumberFormat="1" applyFont="1" applyBorder="1" applyAlignment="1" applyProtection="1">
      <alignment vertical="center"/>
      <protection locked="0"/>
    </xf>
    <xf numFmtId="180" fontId="2" fillId="0" borderId="15" xfId="0" applyNumberFormat="1" applyFont="1" applyBorder="1" applyAlignment="1" applyProtection="1">
      <alignment vertical="center"/>
      <protection locked="0"/>
    </xf>
    <xf numFmtId="180" fontId="2" fillId="0" borderId="13" xfId="0" applyNumberFormat="1" applyFont="1" applyBorder="1" applyAlignment="1">
      <alignment horizontal="right" vertical="center"/>
    </xf>
    <xf numFmtId="180" fontId="2" fillId="0" borderId="14" xfId="0" applyNumberFormat="1" applyFont="1" applyBorder="1" applyAlignment="1">
      <alignment horizontal="right" vertical="center"/>
    </xf>
    <xf numFmtId="180" fontId="2" fillId="0" borderId="15" xfId="0" applyNumberFormat="1" applyFont="1" applyBorder="1" applyAlignment="1">
      <alignment horizontal="right" vertical="center"/>
    </xf>
    <xf numFmtId="180" fontId="2" fillId="0" borderId="58" xfId="0" applyNumberFormat="1" applyFont="1" applyFill="1" applyBorder="1" applyAlignment="1">
      <alignment horizontal="right" vertical="center"/>
    </xf>
    <xf numFmtId="180" fontId="2" fillId="0" borderId="59" xfId="0" applyNumberFormat="1" applyFont="1" applyFill="1" applyBorder="1" applyAlignment="1">
      <alignment horizontal="right" vertical="center"/>
    </xf>
    <xf numFmtId="180" fontId="2" fillId="0" borderId="60" xfId="0" applyNumberFormat="1" applyFont="1" applyFill="1" applyBorder="1" applyAlignment="1">
      <alignment horizontal="right" vertical="center"/>
    </xf>
    <xf numFmtId="0" fontId="2" fillId="0" borderId="10" xfId="0" applyFont="1" applyBorder="1" applyAlignment="1">
      <alignment horizontal="center" vertical="center" shrinkToFit="1"/>
    </xf>
    <xf numFmtId="0" fontId="2" fillId="0" borderId="58" xfId="0" applyFont="1" applyBorder="1" applyAlignment="1">
      <alignment vertical="center" shrinkToFit="1"/>
    </xf>
    <xf numFmtId="0" fontId="4" fillId="0" borderId="59" xfId="0" applyFont="1" applyBorder="1" applyAlignment="1">
      <alignment vertical="center" shrinkToFit="1"/>
    </xf>
    <xf numFmtId="180" fontId="2" fillId="0" borderId="102" xfId="0" applyNumberFormat="1" applyFont="1" applyBorder="1" applyAlignment="1">
      <alignment vertical="center"/>
    </xf>
    <xf numFmtId="0" fontId="0" fillId="0" borderId="91" xfId="0" applyBorder="1" applyAlignment="1">
      <alignment vertical="center"/>
    </xf>
    <xf numFmtId="0" fontId="0" fillId="0" borderId="103" xfId="0" applyBorder="1" applyAlignment="1">
      <alignment vertical="center"/>
    </xf>
    <xf numFmtId="180" fontId="4" fillId="0" borderId="102" xfId="0" applyNumberFormat="1" applyFont="1" applyBorder="1" applyAlignment="1">
      <alignment horizontal="center" vertical="center"/>
    </xf>
    <xf numFmtId="0" fontId="0" fillId="0" borderId="91" xfId="0" applyBorder="1" applyAlignment="1">
      <alignment horizontal="center" vertical="center"/>
    </xf>
    <xf numFmtId="0" fontId="0" fillId="0" borderId="103" xfId="0" applyBorder="1" applyAlignment="1">
      <alignment horizontal="center" vertical="center"/>
    </xf>
    <xf numFmtId="0" fontId="23" fillId="0" borderId="5" xfId="37"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4" xfId="0" applyFont="1" applyBorder="1" applyAlignment="1">
      <alignment vertical="center"/>
    </xf>
    <xf numFmtId="0" fontId="4" fillId="0" borderId="14" xfId="0" applyFont="1" applyBorder="1" applyAlignment="1">
      <alignment vertical="center"/>
    </xf>
    <xf numFmtId="180" fontId="2" fillId="0" borderId="5" xfId="0" applyNumberFormat="1" applyFont="1" applyBorder="1" applyAlignment="1">
      <alignment horizontal="center" vertical="center"/>
    </xf>
    <xf numFmtId="180" fontId="2" fillId="0" borderId="13" xfId="0" applyNumberFormat="1" applyFont="1" applyBorder="1" applyAlignment="1">
      <alignment vertical="center"/>
    </xf>
    <xf numFmtId="180" fontId="2" fillId="0" borderId="14" xfId="0" applyNumberFormat="1" applyFont="1" applyBorder="1" applyAlignment="1">
      <alignment vertical="center"/>
    </xf>
    <xf numFmtId="180" fontId="2" fillId="0" borderId="15" xfId="0" applyNumberFormat="1" applyFont="1" applyBorder="1" applyAlignment="1">
      <alignment vertical="center"/>
    </xf>
    <xf numFmtId="180" fontId="4" fillId="0" borderId="58" xfId="0" applyNumberFormat="1" applyFont="1" applyBorder="1" applyAlignment="1">
      <alignment horizontal="center" vertical="center"/>
    </xf>
    <xf numFmtId="180" fontId="4" fillId="0" borderId="59" xfId="0" applyNumberFormat="1" applyFont="1" applyBorder="1" applyAlignment="1">
      <alignment horizontal="center" vertical="center"/>
    </xf>
    <xf numFmtId="180" fontId="4" fillId="0" borderId="60" xfId="0" applyNumberFormat="1" applyFont="1" applyBorder="1" applyAlignment="1">
      <alignment horizontal="center" vertical="center"/>
    </xf>
    <xf numFmtId="180" fontId="4" fillId="0" borderId="28" xfId="0" applyNumberFormat="1" applyFont="1" applyBorder="1" applyAlignment="1">
      <alignment horizontal="center" vertical="center"/>
    </xf>
    <xf numFmtId="180" fontId="4" fillId="0" borderId="29" xfId="0" applyNumberFormat="1" applyFont="1" applyBorder="1" applyAlignment="1">
      <alignment horizontal="center" vertical="center"/>
    </xf>
    <xf numFmtId="180" fontId="4" fillId="0" borderId="12" xfId="0" applyNumberFormat="1" applyFont="1" applyBorder="1" applyAlignment="1">
      <alignment horizontal="center" vertical="center"/>
    </xf>
    <xf numFmtId="180" fontId="4" fillId="0" borderId="24" xfId="0" applyNumberFormat="1" applyFont="1" applyBorder="1" applyAlignment="1">
      <alignment horizontal="center" vertical="center"/>
    </xf>
    <xf numFmtId="0" fontId="2" fillId="0" borderId="28" xfId="0" applyFont="1" applyBorder="1" applyAlignment="1">
      <alignment vertical="center" shrinkToFit="1"/>
    </xf>
    <xf numFmtId="0" fontId="4" fillId="0" borderId="28" xfId="0" applyFont="1" applyBorder="1" applyAlignment="1">
      <alignment vertical="center" shrinkToFit="1"/>
    </xf>
    <xf numFmtId="180" fontId="4" fillId="0" borderId="62" xfId="0" applyNumberFormat="1" applyFont="1" applyBorder="1" applyAlignment="1">
      <alignment vertical="center" wrapText="1"/>
    </xf>
    <xf numFmtId="180" fontId="4" fillId="0" borderId="63" xfId="0" applyNumberFormat="1" applyFont="1" applyBorder="1" applyAlignment="1">
      <alignment vertical="center" wrapText="1"/>
    </xf>
    <xf numFmtId="180" fontId="4" fillId="0" borderId="64" xfId="0" applyNumberFormat="1" applyFont="1" applyBorder="1" applyAlignment="1">
      <alignment vertical="center" wrapText="1"/>
    </xf>
    <xf numFmtId="0" fontId="2" fillId="0" borderId="12" xfId="0" applyFont="1" applyBorder="1" applyAlignment="1">
      <alignment vertical="center"/>
    </xf>
    <xf numFmtId="0" fontId="4" fillId="0" borderId="12" xfId="0" applyFont="1" applyBorder="1" applyAlignment="1">
      <alignment vertical="center"/>
    </xf>
    <xf numFmtId="0" fontId="2" fillId="0" borderId="26" xfId="0" applyFont="1" applyBorder="1" applyAlignment="1">
      <alignment horizontal="center" vertical="center"/>
    </xf>
    <xf numFmtId="180" fontId="2" fillId="0" borderId="55" xfId="0" applyNumberFormat="1" applyFont="1" applyBorder="1" applyAlignment="1">
      <alignment vertical="center"/>
    </xf>
    <xf numFmtId="180" fontId="2" fillId="0" borderId="56" xfId="0" applyNumberFormat="1" applyFont="1" applyBorder="1" applyAlignment="1">
      <alignment vertical="center"/>
    </xf>
    <xf numFmtId="180" fontId="2" fillId="0" borderId="57" xfId="0" applyNumberFormat="1" applyFont="1" applyBorder="1" applyAlignment="1">
      <alignment vertical="center"/>
    </xf>
    <xf numFmtId="0" fontId="2" fillId="0" borderId="28" xfId="0" applyFont="1" applyBorder="1" applyAlignment="1" applyProtection="1">
      <alignment vertical="center"/>
      <protection locked="0"/>
    </xf>
    <xf numFmtId="180" fontId="2" fillId="0" borderId="93" xfId="0" applyNumberFormat="1" applyFont="1" applyBorder="1" applyAlignment="1" applyProtection="1">
      <alignment vertical="center"/>
      <protection locked="0"/>
    </xf>
    <xf numFmtId="180" fontId="2" fillId="0" borderId="94" xfId="0" applyNumberFormat="1" applyFont="1" applyBorder="1" applyAlignment="1" applyProtection="1">
      <alignment vertical="center"/>
      <protection locked="0"/>
    </xf>
    <xf numFmtId="180" fontId="2" fillId="0" borderId="95" xfId="0" applyNumberFormat="1" applyFont="1" applyBorder="1" applyAlignment="1" applyProtection="1">
      <alignment vertical="center"/>
      <protection locked="0"/>
    </xf>
    <xf numFmtId="180" fontId="2" fillId="0" borderId="23" xfId="0" applyNumberFormat="1" applyFont="1" applyBorder="1" applyAlignment="1" applyProtection="1">
      <alignment vertical="center"/>
      <protection locked="0"/>
    </xf>
    <xf numFmtId="180" fontId="2" fillId="0" borderId="12" xfId="0" applyNumberFormat="1" applyFont="1" applyBorder="1" applyAlignment="1" applyProtection="1">
      <alignment vertical="center"/>
      <protection locked="0"/>
    </xf>
    <xf numFmtId="180" fontId="2" fillId="0" borderId="24" xfId="0" applyNumberFormat="1" applyFont="1" applyBorder="1" applyAlignment="1" applyProtection="1">
      <alignment vertical="center"/>
      <protection locked="0"/>
    </xf>
    <xf numFmtId="180" fontId="2" fillId="0" borderId="27" xfId="0" applyNumberFormat="1" applyFont="1" applyBorder="1" applyAlignment="1">
      <alignment vertical="center"/>
    </xf>
    <xf numFmtId="180" fontId="2" fillId="0" borderId="28" xfId="0" applyNumberFormat="1" applyFont="1" applyBorder="1" applyAlignment="1">
      <alignment vertical="center"/>
    </xf>
    <xf numFmtId="180" fontId="2" fillId="0" borderId="29" xfId="0" applyNumberFormat="1" applyFont="1" applyBorder="1" applyAlignment="1">
      <alignment vertical="center"/>
    </xf>
    <xf numFmtId="0" fontId="2" fillId="0" borderId="102" xfId="0" applyFont="1" applyBorder="1" applyAlignment="1">
      <alignment horizontal="center" vertical="center"/>
    </xf>
    <xf numFmtId="0" fontId="2" fillId="0" borderId="0" xfId="0" applyFont="1" applyAlignment="1">
      <alignment horizontal="center" vertical="center"/>
    </xf>
    <xf numFmtId="0" fontId="4" fillId="0" borderId="26" xfId="0" applyFont="1" applyBorder="1" applyAlignment="1">
      <alignment horizontal="center" vertical="center"/>
    </xf>
    <xf numFmtId="0" fontId="4" fillId="0" borderId="26" xfId="0" applyFont="1" applyBorder="1" applyAlignment="1">
      <alignment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180" fontId="2" fillId="0" borderId="5" xfId="0" applyNumberFormat="1" applyFont="1" applyFill="1" applyBorder="1" applyAlignment="1">
      <alignment horizontal="center" vertical="center"/>
    </xf>
    <xf numFmtId="180" fontId="2" fillId="0" borderId="13" xfId="0" applyNumberFormat="1" applyFont="1" applyBorder="1" applyAlignment="1">
      <alignment horizontal="center" vertical="center"/>
    </xf>
    <xf numFmtId="180" fontId="2" fillId="0" borderId="15" xfId="0" applyNumberFormat="1" applyFont="1" applyBorder="1" applyAlignment="1">
      <alignment horizontal="center" vertical="center"/>
    </xf>
    <xf numFmtId="0" fontId="2" fillId="0" borderId="63" xfId="0" applyFont="1" applyBorder="1" applyAlignment="1">
      <alignment vertical="center" shrinkToFit="1"/>
    </xf>
    <xf numFmtId="0" fontId="2" fillId="0" borderId="64" xfId="0" applyFont="1" applyBorder="1" applyAlignment="1">
      <alignment vertical="center" shrinkToFit="1"/>
    </xf>
    <xf numFmtId="0" fontId="2" fillId="0" borderId="101" xfId="0" applyFont="1" applyBorder="1" applyAlignment="1">
      <alignment horizontal="center" vertical="center"/>
    </xf>
    <xf numFmtId="0" fontId="2" fillId="0" borderId="21" xfId="0" applyFont="1" applyBorder="1" applyAlignment="1">
      <alignment vertical="center" shrinkToFit="1"/>
    </xf>
    <xf numFmtId="0" fontId="4" fillId="0" borderId="1" xfId="0" applyFont="1" applyBorder="1" applyAlignment="1">
      <alignment vertical="center" shrinkToFit="1"/>
    </xf>
    <xf numFmtId="180" fontId="2" fillId="0" borderId="21" xfId="0" applyNumberFormat="1" applyFont="1" applyFill="1" applyBorder="1" applyAlignment="1">
      <alignment horizontal="right" vertical="center"/>
    </xf>
    <xf numFmtId="180" fontId="2" fillId="0" borderId="1" xfId="0" applyNumberFormat="1" applyFont="1" applyFill="1" applyBorder="1" applyAlignment="1">
      <alignment horizontal="right" vertical="center"/>
    </xf>
    <xf numFmtId="180" fontId="2" fillId="0" borderId="22" xfId="0" applyNumberFormat="1" applyFont="1" applyFill="1" applyBorder="1" applyAlignment="1">
      <alignment horizontal="right" vertical="center"/>
    </xf>
    <xf numFmtId="180" fontId="4" fillId="0" borderId="21" xfId="0" applyNumberFormat="1" applyFont="1" applyBorder="1" applyAlignment="1">
      <alignment horizontal="center" vertical="center"/>
    </xf>
    <xf numFmtId="180" fontId="4" fillId="0" borderId="1" xfId="0" applyNumberFormat="1" applyFont="1" applyBorder="1" applyAlignment="1">
      <alignment horizontal="center" vertical="center"/>
    </xf>
    <xf numFmtId="180" fontId="4" fillId="0" borderId="22" xfId="0" applyNumberFormat="1" applyFont="1" applyBorder="1" applyAlignment="1">
      <alignment horizontal="center" vertical="center"/>
    </xf>
    <xf numFmtId="0" fontId="2" fillId="0" borderId="96" xfId="0" applyFont="1" applyBorder="1" applyAlignment="1">
      <alignment vertical="center" shrinkToFit="1"/>
    </xf>
    <xf numFmtId="0" fontId="4" fillId="0" borderId="97" xfId="0" applyFont="1" applyBorder="1" applyAlignment="1">
      <alignment vertical="center" shrinkToFit="1"/>
    </xf>
    <xf numFmtId="180" fontId="2" fillId="0" borderId="96" xfId="0" applyNumberFormat="1" applyFont="1" applyFill="1" applyBorder="1" applyAlignment="1">
      <alignment horizontal="right" vertical="center"/>
    </xf>
    <xf numFmtId="180" fontId="2" fillId="0" borderId="97" xfId="0" applyNumberFormat="1" applyFont="1" applyFill="1" applyBorder="1" applyAlignment="1">
      <alignment horizontal="right" vertical="center"/>
    </xf>
    <xf numFmtId="180" fontId="2" fillId="0" borderId="98" xfId="0" applyNumberFormat="1" applyFont="1" applyFill="1" applyBorder="1" applyAlignment="1">
      <alignment horizontal="right" vertical="center"/>
    </xf>
    <xf numFmtId="0" fontId="2" fillId="0" borderId="16"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0" xfId="0" applyFont="1" applyBorder="1" applyAlignment="1">
      <alignment horizontal="center" vertical="center" shrinkToFit="1"/>
    </xf>
    <xf numFmtId="180" fontId="4" fillId="0" borderId="62" xfId="0" applyNumberFormat="1" applyFont="1" applyBorder="1" applyAlignment="1">
      <alignment horizontal="left" vertical="center"/>
    </xf>
    <xf numFmtId="180" fontId="4" fillId="0" borderId="63" xfId="0" applyNumberFormat="1" applyFont="1" applyBorder="1" applyAlignment="1">
      <alignment horizontal="left" vertical="center"/>
    </xf>
    <xf numFmtId="180" fontId="4" fillId="0" borderId="64" xfId="0" applyNumberFormat="1" applyFont="1" applyBorder="1" applyAlignment="1">
      <alignment horizontal="left" vertical="center"/>
    </xf>
    <xf numFmtId="180" fontId="4" fillId="0" borderId="96" xfId="0" applyNumberFormat="1" applyFont="1" applyBorder="1" applyAlignment="1">
      <alignment horizontal="left" vertical="center"/>
    </xf>
    <xf numFmtId="180" fontId="4" fillId="0" borderId="97" xfId="0" applyNumberFormat="1" applyFont="1" applyBorder="1" applyAlignment="1">
      <alignment horizontal="left" vertical="center"/>
    </xf>
    <xf numFmtId="180" fontId="4" fillId="0" borderId="98" xfId="0" applyNumberFormat="1" applyFont="1" applyBorder="1" applyAlignment="1">
      <alignment horizontal="left" vertical="center"/>
    </xf>
    <xf numFmtId="180" fontId="4" fillId="0" borderId="58" xfId="0" applyNumberFormat="1" applyFont="1" applyBorder="1" applyAlignment="1">
      <alignment vertical="center" wrapText="1"/>
    </xf>
    <xf numFmtId="180" fontId="4" fillId="0" borderId="59" xfId="0" applyNumberFormat="1" applyFont="1" applyBorder="1" applyAlignment="1">
      <alignment vertical="center" wrapText="1"/>
    </xf>
    <xf numFmtId="180" fontId="4" fillId="0" borderId="60" xfId="0" applyNumberFormat="1" applyFont="1" applyBorder="1" applyAlignment="1">
      <alignment vertical="center" wrapText="1"/>
    </xf>
    <xf numFmtId="0" fontId="17" fillId="0" borderId="5" xfId="5" applyFont="1" applyBorder="1" applyAlignment="1">
      <alignment horizontal="center" vertical="center"/>
    </xf>
    <xf numFmtId="38" fontId="17" fillId="0" borderId="5" xfId="6" applyFont="1" applyBorder="1" applyAlignment="1">
      <alignment horizontal="right" vertical="center"/>
    </xf>
    <xf numFmtId="38" fontId="17" fillId="7" borderId="10" xfId="6" applyFont="1" applyFill="1" applyBorder="1" applyAlignment="1">
      <alignment horizontal="center" vertical="center" wrapText="1"/>
    </xf>
    <xf numFmtId="38" fontId="17" fillId="7" borderId="51" xfId="6" applyFont="1" applyFill="1" applyBorder="1" applyAlignment="1">
      <alignment horizontal="center" vertical="center" wrapText="1"/>
    </xf>
    <xf numFmtId="38" fontId="17" fillId="7" borderId="26" xfId="6" applyFont="1" applyFill="1" applyBorder="1" applyAlignment="1">
      <alignment horizontal="center" vertical="center" wrapText="1"/>
    </xf>
    <xf numFmtId="0" fontId="20" fillId="0" borderId="0" xfId="5" applyFont="1" applyBorder="1" applyAlignment="1">
      <alignment horizontal="left" vertical="center" wrapText="1"/>
    </xf>
    <xf numFmtId="38" fontId="17" fillId="0" borderId="10" xfId="6" applyFont="1" applyBorder="1" applyAlignment="1">
      <alignment horizontal="center" vertical="center"/>
    </xf>
    <xf numFmtId="38" fontId="17" fillId="0" borderId="51" xfId="6" applyFont="1" applyBorder="1" applyAlignment="1">
      <alignment horizontal="center" vertical="center"/>
    </xf>
    <xf numFmtId="38" fontId="17" fillId="0" borderId="26" xfId="6" applyFont="1" applyBorder="1" applyAlignment="1">
      <alignment horizontal="center" vertical="center"/>
    </xf>
    <xf numFmtId="0" fontId="17" fillId="7" borderId="5" xfId="5" applyFont="1" applyFill="1" applyBorder="1" applyAlignment="1">
      <alignment horizontal="center" vertical="center"/>
    </xf>
    <xf numFmtId="0" fontId="17" fillId="7" borderId="5" xfId="5" applyFont="1" applyFill="1" applyBorder="1" applyAlignment="1">
      <alignment horizontal="center" vertical="center" wrapText="1"/>
    </xf>
    <xf numFmtId="38" fontId="17" fillId="7" borderId="13" xfId="6" applyFont="1" applyFill="1" applyBorder="1" applyAlignment="1">
      <alignment horizontal="center" vertical="center" wrapText="1"/>
    </xf>
    <xf numFmtId="38" fontId="17" fillId="7" borderId="14" xfId="6" applyFont="1" applyFill="1" applyBorder="1" applyAlignment="1">
      <alignment horizontal="center" vertical="center" wrapText="1"/>
    </xf>
    <xf numFmtId="0" fontId="18" fillId="0" borderId="0" xfId="5" applyFont="1" applyBorder="1" applyAlignment="1">
      <alignment horizontal="left" vertical="center" wrapText="1"/>
    </xf>
    <xf numFmtId="38" fontId="17" fillId="7" borderId="21" xfId="6" applyFont="1" applyFill="1" applyBorder="1" applyAlignment="1">
      <alignment horizontal="center" vertical="center" wrapText="1"/>
    </xf>
    <xf numFmtId="38" fontId="17" fillId="7" borderId="20" xfId="6" applyFont="1" applyFill="1" applyBorder="1" applyAlignment="1">
      <alignment horizontal="center" vertical="center" wrapText="1"/>
    </xf>
    <xf numFmtId="38" fontId="17" fillId="7" borderId="23" xfId="6" applyFont="1" applyFill="1" applyBorder="1" applyAlignment="1">
      <alignment horizontal="center" vertical="center" wrapText="1"/>
    </xf>
    <xf numFmtId="38" fontId="17" fillId="8" borderId="10" xfId="6" applyFont="1" applyFill="1" applyBorder="1" applyAlignment="1">
      <alignment horizontal="center" vertical="center" wrapText="1"/>
    </xf>
    <xf numFmtId="38" fontId="17" fillId="8" borderId="51" xfId="6" applyFont="1" applyFill="1" applyBorder="1" applyAlignment="1">
      <alignment horizontal="center" vertical="center" wrapText="1"/>
    </xf>
    <xf numFmtId="38" fontId="17" fillId="8" borderId="26" xfId="6" applyFont="1" applyFill="1" applyBorder="1" applyAlignment="1">
      <alignment horizontal="center" vertical="center" wrapText="1"/>
    </xf>
    <xf numFmtId="38" fontId="17" fillId="7" borderId="10" xfId="6" applyFont="1" applyFill="1" applyBorder="1" applyAlignment="1">
      <alignment horizontal="left" vertical="center" wrapText="1"/>
    </xf>
    <xf numFmtId="38" fontId="17" fillId="7" borderId="51" xfId="6" applyFont="1" applyFill="1" applyBorder="1" applyAlignment="1">
      <alignment horizontal="left" vertical="center" wrapText="1"/>
    </xf>
    <xf numFmtId="38" fontId="17" fillId="7" borderId="26" xfId="6" applyFont="1" applyFill="1" applyBorder="1" applyAlignment="1">
      <alignment horizontal="left" vertical="center" wrapText="1"/>
    </xf>
    <xf numFmtId="0" fontId="4" fillId="0" borderId="0" xfId="4" applyFont="1" applyFill="1" applyBorder="1" applyAlignment="1" applyProtection="1">
      <alignment horizontal="center" vertical="center" wrapText="1" shrinkToFit="1"/>
    </xf>
    <xf numFmtId="188" fontId="27" fillId="0" borderId="13" xfId="4" applyNumberFormat="1" applyFont="1" applyFill="1" applyBorder="1" applyAlignment="1" applyProtection="1">
      <alignment horizontal="center" vertical="center"/>
      <protection locked="0"/>
    </xf>
    <xf numFmtId="188" fontId="27" fillId="0" borderId="14" xfId="4" applyNumberFormat="1" applyFont="1" applyFill="1" applyBorder="1" applyAlignment="1" applyProtection="1">
      <alignment horizontal="center" vertical="center"/>
      <protection locked="0"/>
    </xf>
    <xf numFmtId="188" fontId="27" fillId="0" borderId="80" xfId="4" applyNumberFormat="1" applyFont="1" applyFill="1" applyBorder="1" applyAlignment="1" applyProtection="1">
      <alignment horizontal="center" vertical="center"/>
      <protection locked="0"/>
    </xf>
    <xf numFmtId="0" fontId="28" fillId="0" borderId="0" xfId="4" applyFont="1" applyBorder="1" applyAlignment="1" applyProtection="1">
      <alignment horizontal="left" vertical="top" wrapText="1"/>
    </xf>
    <xf numFmtId="0" fontId="25" fillId="0" borderId="0" xfId="4" applyFont="1" applyFill="1" applyBorder="1" applyAlignment="1" applyProtection="1">
      <alignment horizontal="center" vertical="center"/>
      <protection locked="0"/>
    </xf>
    <xf numFmtId="188" fontId="28" fillId="6" borderId="0" xfId="4" applyNumberFormat="1" applyFont="1" applyFill="1" applyBorder="1" applyAlignment="1" applyProtection="1">
      <alignment horizontal="left" vertical="top" wrapText="1"/>
      <protection locked="0"/>
    </xf>
    <xf numFmtId="0" fontId="26" fillId="0" borderId="70" xfId="4" applyFont="1" applyFill="1" applyBorder="1" applyAlignment="1" applyProtection="1">
      <alignment horizontal="center" vertical="center"/>
    </xf>
    <xf numFmtId="0" fontId="26" fillId="0" borderId="75" xfId="4" applyFont="1" applyFill="1" applyBorder="1" applyAlignment="1" applyProtection="1">
      <alignment horizontal="center" vertical="center"/>
    </xf>
    <xf numFmtId="0" fontId="26" fillId="0" borderId="71" xfId="4" applyFont="1" applyFill="1" applyBorder="1" applyAlignment="1" applyProtection="1">
      <alignment horizontal="center" vertical="center"/>
    </xf>
    <xf numFmtId="0" fontId="26" fillId="0" borderId="26" xfId="4" applyFont="1" applyFill="1" applyBorder="1" applyAlignment="1" applyProtection="1">
      <alignment horizontal="center" vertical="center"/>
    </xf>
    <xf numFmtId="0" fontId="26" fillId="0" borderId="72" xfId="4" applyFont="1" applyFill="1" applyBorder="1" applyAlignment="1" applyProtection="1">
      <alignment horizontal="center" vertical="center" wrapText="1"/>
    </xf>
    <xf numFmtId="0" fontId="26" fillId="0" borderId="73" xfId="4" applyFont="1" applyFill="1" applyBorder="1" applyAlignment="1" applyProtection="1">
      <alignment horizontal="center" vertical="center" wrapText="1"/>
    </xf>
    <xf numFmtId="0" fontId="26" fillId="0" borderId="76" xfId="4" applyFont="1" applyFill="1" applyBorder="1" applyAlignment="1" applyProtection="1">
      <alignment horizontal="center" vertical="center" wrapText="1"/>
    </xf>
    <xf numFmtId="0" fontId="26" fillId="0" borderId="77" xfId="4" applyFont="1" applyFill="1" applyBorder="1" applyAlignment="1" applyProtection="1">
      <alignment horizontal="center" vertical="center" wrapText="1"/>
    </xf>
    <xf numFmtId="0" fontId="26" fillId="0" borderId="7" xfId="4" applyFont="1" applyFill="1" applyBorder="1" applyAlignment="1" applyProtection="1">
      <alignment horizontal="center" vertical="center" wrapText="1"/>
    </xf>
    <xf numFmtId="0" fontId="26" fillId="0" borderId="8" xfId="4" applyFont="1" applyFill="1" applyBorder="1" applyAlignment="1" applyProtection="1">
      <alignment horizontal="center" vertical="center" wrapText="1"/>
    </xf>
    <xf numFmtId="0" fontId="26" fillId="0" borderId="74" xfId="4" applyFont="1" applyFill="1" applyBorder="1" applyAlignment="1" applyProtection="1">
      <alignment horizontal="center" vertical="center" wrapText="1"/>
    </xf>
    <xf numFmtId="0" fontId="26" fillId="0" borderId="32" xfId="4" applyFont="1" applyFill="1" applyBorder="1" applyAlignment="1" applyProtection="1">
      <alignment horizontal="center" vertical="center" wrapText="1"/>
    </xf>
    <xf numFmtId="0" fontId="26" fillId="0" borderId="78" xfId="4" applyFont="1" applyFill="1" applyBorder="1" applyAlignment="1" applyProtection="1">
      <alignment horizontal="center" vertical="center" wrapText="1"/>
    </xf>
    <xf numFmtId="0" fontId="26" fillId="0" borderId="79" xfId="4" applyFont="1" applyFill="1" applyBorder="1" applyAlignment="1" applyProtection="1">
      <alignment horizontal="center" vertical="center" wrapText="1"/>
    </xf>
    <xf numFmtId="0" fontId="26" fillId="0" borderId="80" xfId="4" applyFont="1" applyFill="1" applyBorder="1" applyAlignment="1" applyProtection="1">
      <alignment horizontal="center" vertical="center" wrapText="1"/>
    </xf>
    <xf numFmtId="0" fontId="26" fillId="0" borderId="99" xfId="4" applyFont="1" applyFill="1" applyBorder="1" applyAlignment="1" applyProtection="1">
      <alignment horizontal="center" vertical="center"/>
    </xf>
    <xf numFmtId="0" fontId="26" fillId="0" borderId="100" xfId="4" applyFont="1" applyFill="1" applyBorder="1" applyAlignment="1" applyProtection="1">
      <alignment horizontal="center" vertical="center"/>
    </xf>
    <xf numFmtId="0" fontId="26" fillId="0" borderId="23" xfId="4" applyFont="1" applyFill="1" applyBorder="1" applyAlignment="1" applyProtection="1">
      <alignment horizontal="center" vertical="center"/>
    </xf>
    <xf numFmtId="0" fontId="26" fillId="0" borderId="12" xfId="4" applyFont="1" applyFill="1" applyBorder="1" applyAlignment="1" applyProtection="1">
      <alignment horizontal="center" vertical="center"/>
    </xf>
    <xf numFmtId="176" fontId="6" fillId="0" borderId="0" xfId="0" applyNumberFormat="1" applyFont="1" applyAlignment="1" applyProtection="1">
      <alignment horizontal="left" vertical="center"/>
    </xf>
    <xf numFmtId="0" fontId="0" fillId="0" borderId="0" xfId="0" applyAlignment="1">
      <alignment vertical="center"/>
    </xf>
    <xf numFmtId="176" fontId="6" fillId="0" borderId="0" xfId="0" applyNumberFormat="1" applyFont="1" applyAlignment="1" applyProtection="1">
      <alignment vertical="center"/>
    </xf>
    <xf numFmtId="176" fontId="0" fillId="0" borderId="0" xfId="0" applyNumberFormat="1" applyAlignment="1">
      <alignment vertical="center"/>
    </xf>
    <xf numFmtId="176" fontId="6" fillId="0" borderId="12" xfId="0" applyNumberFormat="1" applyFont="1" applyBorder="1" applyAlignment="1">
      <alignment horizontal="right" vertical="center"/>
    </xf>
    <xf numFmtId="0" fontId="7" fillId="0" borderId="12" xfId="0" applyFont="1" applyBorder="1" applyAlignment="1">
      <alignment horizontal="right" vertical="center"/>
    </xf>
    <xf numFmtId="176" fontId="6" fillId="3" borderId="17" xfId="0" applyNumberFormat="1" applyFont="1" applyFill="1" applyBorder="1" applyAlignment="1">
      <alignment horizontal="right" vertical="center"/>
    </xf>
    <xf numFmtId="176" fontId="6" fillId="3" borderId="18" xfId="0" applyNumberFormat="1" applyFont="1" applyFill="1" applyBorder="1" applyAlignment="1">
      <alignment horizontal="right" vertical="center"/>
    </xf>
    <xf numFmtId="0" fontId="7" fillId="0" borderId="19" xfId="0" applyFont="1" applyBorder="1" applyAlignment="1">
      <alignment vertical="center"/>
    </xf>
    <xf numFmtId="0" fontId="6" fillId="0" borderId="0" xfId="0" applyFont="1" applyAlignment="1">
      <alignment vertical="center" shrinkToFit="1"/>
    </xf>
    <xf numFmtId="0" fontId="7" fillId="0" borderId="0" xfId="0" applyFont="1" applyAlignment="1">
      <alignment vertical="center" shrinkToFit="1"/>
    </xf>
    <xf numFmtId="181" fontId="6" fillId="0" borderId="0" xfId="0" applyNumberFormat="1" applyFont="1" applyFill="1" applyAlignment="1" applyProtection="1">
      <alignment vertical="center"/>
      <protection locked="0"/>
    </xf>
    <xf numFmtId="181" fontId="6" fillId="0" borderId="13" xfId="0" applyNumberFormat="1" applyFont="1" applyFill="1" applyBorder="1" applyAlignment="1">
      <alignment horizontal="right" vertical="center"/>
    </xf>
    <xf numFmtId="181" fontId="6" fillId="0" borderId="14" xfId="0" applyNumberFormat="1" applyFont="1" applyFill="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6" fillId="0" borderId="0" xfId="0" applyFont="1" applyFill="1" applyAlignment="1">
      <alignment vertical="center"/>
    </xf>
    <xf numFmtId="0" fontId="7" fillId="0" borderId="0" xfId="0" applyFont="1" applyFill="1" applyAlignment="1">
      <alignment vertical="center"/>
    </xf>
    <xf numFmtId="181" fontId="6" fillId="0" borderId="0" xfId="0" applyNumberFormat="1" applyFont="1" applyFill="1" applyAlignment="1" applyProtection="1">
      <alignment horizontal="right" vertical="center"/>
      <protection locked="0"/>
    </xf>
    <xf numFmtId="181" fontId="7" fillId="0" borderId="14" xfId="0" applyNumberFormat="1" applyFont="1" applyFill="1" applyBorder="1" applyAlignment="1">
      <alignment vertical="center"/>
    </xf>
    <xf numFmtId="0" fontId="6" fillId="0" borderId="0" xfId="0" applyFont="1" applyFill="1" applyAlignment="1">
      <alignment horizontal="left" vertical="center"/>
    </xf>
    <xf numFmtId="0" fontId="6" fillId="0" borderId="0" xfId="0" applyFont="1" applyAlignment="1">
      <alignment vertical="center"/>
    </xf>
    <xf numFmtId="0" fontId="6" fillId="4" borderId="34" xfId="0" applyFont="1" applyFill="1" applyBorder="1" applyAlignment="1">
      <alignment horizontal="center" vertical="center"/>
    </xf>
    <xf numFmtId="0" fontId="6" fillId="4" borderId="1" xfId="0" applyFont="1" applyFill="1" applyBorder="1" applyAlignment="1">
      <alignment vertical="center"/>
    </xf>
    <xf numFmtId="0" fontId="6" fillId="4" borderId="22" xfId="0" applyFont="1" applyFill="1" applyBorder="1" applyAlignment="1">
      <alignment vertical="center"/>
    </xf>
    <xf numFmtId="176" fontId="6" fillId="4" borderId="10" xfId="0" applyNumberFormat="1" applyFont="1" applyFill="1" applyBorder="1" applyAlignment="1">
      <alignment horizontal="right" vertical="center"/>
    </xf>
    <xf numFmtId="176" fontId="6" fillId="4" borderId="11" xfId="0" applyNumberFormat="1" applyFont="1" applyFill="1" applyBorder="1" applyAlignment="1">
      <alignment horizontal="right" vertical="center"/>
    </xf>
    <xf numFmtId="0" fontId="6" fillId="0" borderId="34" xfId="0" applyFont="1" applyBorder="1" applyAlignment="1">
      <alignment horizontal="left" vertical="center" shrinkToFit="1"/>
    </xf>
    <xf numFmtId="0" fontId="6" fillId="0" borderId="1" xfId="0" applyFont="1" applyBorder="1" applyAlignment="1">
      <alignment vertical="center"/>
    </xf>
    <xf numFmtId="0" fontId="6" fillId="0" borderId="22" xfId="0" applyFont="1" applyBorder="1" applyAlignment="1">
      <alignment vertical="center"/>
    </xf>
    <xf numFmtId="176" fontId="10" fillId="0" borderId="13" xfId="0" applyNumberFormat="1" applyFont="1" applyBorder="1" applyAlignment="1">
      <alignment horizontal="right" vertical="center"/>
    </xf>
    <xf numFmtId="0" fontId="7" fillId="0" borderId="14" xfId="0" applyFont="1" applyBorder="1" applyAlignment="1">
      <alignment horizontal="right" vertical="center"/>
    </xf>
    <xf numFmtId="0" fontId="7" fillId="0" borderId="15" xfId="0" applyFont="1" applyBorder="1" applyAlignment="1">
      <alignment horizontal="right" vertical="center"/>
    </xf>
    <xf numFmtId="180" fontId="6" fillId="0" borderId="0" xfId="0" applyNumberFormat="1" applyFont="1" applyFill="1" applyAlignment="1" applyProtection="1">
      <alignment vertical="center"/>
      <protection locked="0"/>
    </xf>
    <xf numFmtId="180" fontId="7" fillId="0" borderId="0" xfId="0" applyNumberFormat="1" applyFont="1" applyFill="1" applyAlignment="1" applyProtection="1">
      <alignment vertical="center"/>
      <protection locked="0"/>
    </xf>
    <xf numFmtId="181" fontId="6" fillId="0" borderId="13" xfId="0" applyNumberFormat="1" applyFont="1" applyBorder="1" applyAlignment="1">
      <alignment horizontal="right" vertical="center"/>
    </xf>
    <xf numFmtId="181" fontId="7" fillId="0" borderId="14" xfId="0" applyNumberFormat="1" applyFont="1" applyBorder="1" applyAlignment="1">
      <alignment vertical="center"/>
    </xf>
    <xf numFmtId="0" fontId="6"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176" fontId="6" fillId="0" borderId="0" xfId="0" applyNumberFormat="1" applyFont="1" applyAlignment="1">
      <alignment horizontal="center" vertical="center"/>
    </xf>
    <xf numFmtId="176" fontId="7" fillId="0" borderId="0" xfId="0" applyNumberFormat="1" applyFont="1" applyAlignment="1">
      <alignment vertical="center"/>
    </xf>
    <xf numFmtId="181" fontId="6" fillId="0" borderId="0" xfId="0" applyNumberFormat="1" applyFont="1" applyAlignment="1">
      <alignment vertical="center"/>
    </xf>
    <xf numFmtId="181" fontId="7" fillId="0" borderId="0" xfId="0" applyNumberFormat="1" applyFont="1" applyAlignment="1">
      <alignment vertical="center"/>
    </xf>
    <xf numFmtId="176" fontId="10" fillId="0" borderId="14" xfId="0" applyNumberFormat="1" applyFont="1" applyBorder="1" applyAlignment="1">
      <alignment horizontal="right" vertical="center"/>
    </xf>
    <xf numFmtId="176" fontId="10" fillId="0" borderId="15" xfId="0" applyNumberFormat="1" applyFont="1" applyBorder="1" applyAlignment="1">
      <alignment horizontal="right" vertical="center"/>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6" fillId="0" borderId="0" xfId="0" applyFont="1" applyFill="1" applyAlignment="1">
      <alignment vertical="center" shrinkToFit="1"/>
    </xf>
    <xf numFmtId="0" fontId="7" fillId="0" borderId="0" xfId="0" applyFont="1" applyFill="1" applyAlignment="1">
      <alignment vertical="center" shrinkToFit="1"/>
    </xf>
    <xf numFmtId="176" fontId="6" fillId="0" borderId="0" xfId="0" applyNumberFormat="1" applyFont="1" applyFill="1" applyAlignment="1">
      <alignment horizontal="left" vertical="center" shrinkToFit="1"/>
    </xf>
    <xf numFmtId="0" fontId="6" fillId="0" borderId="0" xfId="0" applyFont="1" applyAlignment="1">
      <alignment horizontal="center" vertical="center"/>
    </xf>
    <xf numFmtId="185" fontId="6" fillId="0" borderId="0" xfId="0" applyNumberFormat="1" applyFont="1" applyFill="1" applyAlignment="1" applyProtection="1">
      <alignment horizontal="right" vertical="center"/>
      <protection locked="0"/>
    </xf>
    <xf numFmtId="185" fontId="7" fillId="0" borderId="0" xfId="0" applyNumberFormat="1" applyFont="1" applyFill="1" applyAlignment="1" applyProtection="1">
      <alignment horizontal="right" vertical="center"/>
      <protection locked="0"/>
    </xf>
    <xf numFmtId="184" fontId="6" fillId="0" borderId="0" xfId="0" applyNumberFormat="1" applyFont="1" applyAlignment="1" applyProtection="1">
      <alignment vertical="center"/>
    </xf>
    <xf numFmtId="0" fontId="7" fillId="0" borderId="0" xfId="0" applyFont="1" applyAlignment="1" applyProtection="1">
      <alignment vertical="center"/>
    </xf>
    <xf numFmtId="176" fontId="7" fillId="0" borderId="0" xfId="0" applyNumberFormat="1" applyFont="1" applyAlignment="1" applyProtection="1">
      <alignment vertical="center"/>
    </xf>
    <xf numFmtId="0" fontId="6" fillId="0" borderId="40" xfId="0" applyFont="1" applyBorder="1" applyAlignment="1">
      <alignment horizontal="left" vertical="center" shrinkToFit="1"/>
    </xf>
    <xf numFmtId="0" fontId="6" fillId="0" borderId="41" xfId="0" applyFont="1" applyBorder="1" applyAlignment="1">
      <alignment vertical="center"/>
    </xf>
    <xf numFmtId="176" fontId="6" fillId="0" borderId="42" xfId="0" applyNumberFormat="1" applyFont="1" applyBorder="1" applyAlignment="1">
      <alignment horizontal="right" vertical="center"/>
    </xf>
    <xf numFmtId="176" fontId="6" fillId="0" borderId="4" xfId="0" applyNumberFormat="1" applyFont="1" applyBorder="1" applyAlignment="1">
      <alignment horizontal="right" vertical="center"/>
    </xf>
    <xf numFmtId="0" fontId="6" fillId="0" borderId="2" xfId="0" applyFont="1" applyBorder="1" applyAlignment="1">
      <alignment horizontal="left" vertical="center" shrinkToFit="1"/>
    </xf>
    <xf numFmtId="0" fontId="6" fillId="0" borderId="3" xfId="0" applyFont="1" applyBorder="1" applyAlignment="1">
      <alignment vertical="center"/>
    </xf>
    <xf numFmtId="0" fontId="6" fillId="0" borderId="12" xfId="0" applyFont="1" applyBorder="1" applyAlignment="1">
      <alignment horizontal="right" vertical="center"/>
    </xf>
    <xf numFmtId="177" fontId="6" fillId="0" borderId="0" xfId="0" applyNumberFormat="1" applyFont="1" applyAlignment="1">
      <alignment horizontal="left" vertical="center"/>
    </xf>
    <xf numFmtId="0" fontId="7" fillId="0" borderId="0" xfId="0" applyFont="1" applyAlignment="1">
      <alignment horizontal="left" vertical="center"/>
    </xf>
    <xf numFmtId="183" fontId="6" fillId="0" borderId="0" xfId="0" applyNumberFormat="1" applyFont="1" applyAlignment="1">
      <alignment horizontal="left" vertical="center"/>
    </xf>
    <xf numFmtId="38" fontId="6" fillId="0" borderId="1" xfId="2" applyFont="1" applyBorder="1" applyAlignment="1">
      <alignment horizontal="center" vertical="center"/>
    </xf>
    <xf numFmtId="176" fontId="6" fillId="0" borderId="10" xfId="0" applyNumberFormat="1" applyFont="1" applyFill="1" applyBorder="1" applyAlignment="1">
      <alignment horizontal="right" vertical="center"/>
    </xf>
    <xf numFmtId="176" fontId="6" fillId="0" borderId="11" xfId="0" applyNumberFormat="1" applyFont="1" applyFill="1" applyBorder="1" applyAlignment="1">
      <alignment horizontal="right" vertical="center"/>
    </xf>
    <xf numFmtId="0" fontId="6" fillId="4" borderId="35" xfId="0" applyFont="1" applyFill="1" applyBorder="1" applyAlignment="1">
      <alignment horizontal="center" vertical="center"/>
    </xf>
    <xf numFmtId="0" fontId="6" fillId="4" borderId="36" xfId="0" applyFont="1" applyFill="1" applyBorder="1" applyAlignment="1">
      <alignment vertical="center"/>
    </xf>
    <xf numFmtId="0" fontId="6" fillId="4" borderId="37" xfId="0" applyFont="1" applyFill="1" applyBorder="1" applyAlignment="1">
      <alignment vertical="center"/>
    </xf>
    <xf numFmtId="176" fontId="6" fillId="4" borderId="38" xfId="0" applyNumberFormat="1" applyFont="1" applyFill="1" applyBorder="1" applyAlignment="1">
      <alignment horizontal="right" vertical="center"/>
    </xf>
    <xf numFmtId="0" fontId="6" fillId="4" borderId="36" xfId="0" applyFont="1" applyFill="1" applyBorder="1" applyAlignment="1">
      <alignment horizontal="right" vertical="center"/>
    </xf>
    <xf numFmtId="0" fontId="6" fillId="4" borderId="39" xfId="0" applyFont="1" applyFill="1" applyBorder="1" applyAlignment="1">
      <alignment horizontal="right" vertical="center"/>
    </xf>
    <xf numFmtId="0" fontId="6" fillId="0" borderId="35" xfId="0" applyFont="1" applyBorder="1" applyAlignment="1">
      <alignment horizontal="left" vertical="center" shrinkToFit="1"/>
    </xf>
    <xf numFmtId="0" fontId="6" fillId="0" borderId="36" xfId="0" applyFont="1" applyBorder="1" applyAlignment="1">
      <alignment vertical="center"/>
    </xf>
    <xf numFmtId="0" fontId="6" fillId="0" borderId="37" xfId="0" applyFont="1" applyBorder="1" applyAlignment="1">
      <alignment vertical="center"/>
    </xf>
    <xf numFmtId="176" fontId="6" fillId="0" borderId="38" xfId="0" applyNumberFormat="1" applyFont="1" applyFill="1" applyBorder="1" applyAlignment="1" applyProtection="1">
      <alignment horizontal="right" vertical="center"/>
      <protection locked="0"/>
    </xf>
    <xf numFmtId="0" fontId="6" fillId="0" borderId="36" xfId="0" applyFont="1" applyFill="1" applyBorder="1" applyAlignment="1" applyProtection="1">
      <alignment horizontal="right" vertical="center"/>
      <protection locked="0"/>
    </xf>
    <xf numFmtId="0" fontId="6" fillId="0" borderId="39" xfId="0" applyFont="1" applyFill="1" applyBorder="1" applyAlignment="1" applyProtection="1">
      <alignment horizontal="right" vertical="center"/>
      <protection locked="0"/>
    </xf>
    <xf numFmtId="0" fontId="6" fillId="4" borderId="32" xfId="0" applyFont="1" applyFill="1" applyBorder="1" applyAlignment="1">
      <alignment horizontal="center" vertical="center"/>
    </xf>
    <xf numFmtId="0" fontId="6" fillId="4" borderId="14" xfId="0" applyFont="1" applyFill="1" applyBorder="1" applyAlignment="1">
      <alignment vertical="center"/>
    </xf>
    <xf numFmtId="0" fontId="6" fillId="4" borderId="15" xfId="0" applyFont="1" applyFill="1" applyBorder="1" applyAlignment="1">
      <alignment vertical="center"/>
    </xf>
    <xf numFmtId="176" fontId="6" fillId="4" borderId="5" xfId="0" applyNumberFormat="1" applyFont="1" applyFill="1" applyBorder="1" applyAlignment="1">
      <alignment horizontal="right" vertical="center"/>
    </xf>
    <xf numFmtId="176" fontId="6" fillId="4" borderId="6" xfId="0" applyNumberFormat="1" applyFont="1" applyFill="1" applyBorder="1" applyAlignment="1">
      <alignment horizontal="right" vertical="center"/>
    </xf>
    <xf numFmtId="0" fontId="6" fillId="0" borderId="32" xfId="0" applyFont="1" applyBorder="1" applyAlignment="1">
      <alignment horizontal="left" vertical="center" shrinkToFit="1"/>
    </xf>
    <xf numFmtId="0" fontId="6" fillId="0" borderId="14" xfId="0" applyFont="1" applyBorder="1" applyAlignment="1">
      <alignment vertical="center"/>
    </xf>
    <xf numFmtId="0" fontId="6" fillId="0" borderId="15" xfId="0" applyFont="1" applyBorder="1" applyAlignment="1">
      <alignment vertical="center"/>
    </xf>
    <xf numFmtId="176" fontId="6" fillId="0" borderId="5" xfId="0" applyNumberFormat="1" applyFont="1" applyFill="1" applyBorder="1" applyAlignment="1">
      <alignment horizontal="right" vertical="center"/>
    </xf>
    <xf numFmtId="176" fontId="6" fillId="0" borderId="6" xfId="0" applyNumberFormat="1" applyFont="1" applyFill="1" applyBorder="1" applyAlignment="1">
      <alignment horizontal="right" vertical="center"/>
    </xf>
    <xf numFmtId="0" fontId="6" fillId="0" borderId="32"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176" fontId="6" fillId="0" borderId="5" xfId="0" applyNumberFormat="1" applyFont="1" applyBorder="1" applyAlignment="1">
      <alignment horizontal="right" vertical="center"/>
    </xf>
    <xf numFmtId="176" fontId="6" fillId="0" borderId="6" xfId="0" applyNumberFormat="1" applyFont="1" applyBorder="1" applyAlignment="1">
      <alignment horizontal="right" vertical="center"/>
    </xf>
    <xf numFmtId="176" fontId="6" fillId="0" borderId="13"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176" fontId="6" fillId="0" borderId="33" xfId="0" applyNumberFormat="1" applyFont="1" applyFill="1" applyBorder="1" applyAlignment="1">
      <alignment horizontal="righ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30" xfId="0" applyFont="1" applyBorder="1" applyAlignment="1">
      <alignment horizontal="left" vertical="center" shrinkToFit="1"/>
    </xf>
    <xf numFmtId="0" fontId="6" fillId="0" borderId="12" xfId="0" applyFont="1" applyBorder="1" applyAlignment="1">
      <alignment vertical="center"/>
    </xf>
    <xf numFmtId="0" fontId="6" fillId="0" borderId="24" xfId="0" applyFont="1" applyBorder="1" applyAlignment="1">
      <alignment vertical="center"/>
    </xf>
    <xf numFmtId="176" fontId="6" fillId="0" borderId="26" xfId="0" applyNumberFormat="1" applyFont="1" applyBorder="1" applyAlignment="1">
      <alignment horizontal="right" vertical="center"/>
    </xf>
    <xf numFmtId="176" fontId="6" fillId="0" borderId="31" xfId="0" applyNumberFormat="1" applyFont="1" applyBorder="1" applyAlignment="1">
      <alignment horizontal="right" vertical="center"/>
    </xf>
    <xf numFmtId="176" fontId="6" fillId="0" borderId="5" xfId="0" applyNumberFormat="1" applyFont="1" applyFill="1" applyBorder="1" applyAlignment="1" applyProtection="1">
      <alignment horizontal="right" vertical="center"/>
      <protection locked="0"/>
    </xf>
    <xf numFmtId="176" fontId="6" fillId="0" borderId="6" xfId="0" applyNumberFormat="1" applyFont="1" applyFill="1" applyBorder="1" applyAlignment="1" applyProtection="1">
      <alignment horizontal="right" vertical="center"/>
      <protection locked="0"/>
    </xf>
    <xf numFmtId="176" fontId="8" fillId="0" borderId="0" xfId="0" applyNumberFormat="1" applyFont="1" applyBorder="1" applyAlignment="1">
      <alignment horizontal="right" vertical="center"/>
    </xf>
    <xf numFmtId="180" fontId="6" fillId="0" borderId="0" xfId="0" applyNumberFormat="1" applyFont="1" applyAlignment="1" applyProtection="1">
      <alignment horizontal="right" vertical="center"/>
    </xf>
    <xf numFmtId="180" fontId="7" fillId="0" borderId="0" xfId="0" applyNumberFormat="1" applyFont="1" applyAlignment="1" applyProtection="1">
      <alignment horizontal="right" vertical="center"/>
    </xf>
    <xf numFmtId="185" fontId="6" fillId="6" borderId="0" xfId="0" applyNumberFormat="1" applyFont="1" applyFill="1" applyAlignment="1" applyProtection="1">
      <alignment horizontal="right" vertical="center"/>
    </xf>
    <xf numFmtId="185" fontId="7" fillId="6" borderId="0" xfId="0" applyNumberFormat="1" applyFont="1" applyFill="1" applyAlignment="1" applyProtection="1">
      <alignment horizontal="right" vertical="center"/>
    </xf>
    <xf numFmtId="185" fontId="6" fillId="0" borderId="0" xfId="0" applyNumberFormat="1" applyFont="1" applyFill="1" applyAlignment="1" applyProtection="1">
      <alignment horizontal="right" vertical="center"/>
    </xf>
    <xf numFmtId="185" fontId="7" fillId="0" borderId="0" xfId="0" applyNumberFormat="1" applyFont="1" applyFill="1" applyAlignment="1" applyProtection="1">
      <alignment horizontal="right" vertical="center"/>
    </xf>
    <xf numFmtId="186" fontId="6" fillId="0" borderId="0" xfId="0" applyNumberFormat="1" applyFont="1" applyFill="1" applyAlignment="1" applyProtection="1">
      <alignment horizontal="right" vertical="center"/>
    </xf>
    <xf numFmtId="186" fontId="7" fillId="0" borderId="0" xfId="0" applyNumberFormat="1" applyFont="1" applyFill="1" applyAlignment="1" applyProtection="1">
      <alignment horizontal="right" vertical="center"/>
    </xf>
    <xf numFmtId="176" fontId="6" fillId="0" borderId="0" xfId="0" applyNumberFormat="1" applyFont="1" applyAlignment="1">
      <alignment horizontal="left" vertical="center"/>
    </xf>
    <xf numFmtId="181" fontId="6" fillId="0" borderId="0" xfId="0" applyNumberFormat="1" applyFont="1" applyAlignment="1">
      <alignment horizontal="right" vertical="center"/>
    </xf>
    <xf numFmtId="181" fontId="7" fillId="0" borderId="0" xfId="0" applyNumberFormat="1" applyFont="1" applyAlignment="1">
      <alignment horizontal="right" vertical="center"/>
    </xf>
    <xf numFmtId="0" fontId="5" fillId="0" borderId="0" xfId="0" applyFont="1" applyBorder="1" applyAlignment="1">
      <alignment horizontal="right" vertical="center"/>
    </xf>
    <xf numFmtId="176" fontId="8" fillId="0" borderId="0" xfId="0" applyNumberFormat="1" applyFont="1" applyBorder="1" applyAlignment="1">
      <alignment horizontal="center" vertical="center"/>
    </xf>
    <xf numFmtId="176" fontId="0" fillId="0" borderId="0" xfId="0" applyNumberFormat="1" applyAlignment="1">
      <alignment horizontal="left" vertical="center"/>
    </xf>
    <xf numFmtId="176" fontId="6" fillId="0" borderId="52" xfId="0" applyNumberFormat="1" applyFont="1" applyBorder="1" applyAlignment="1" applyProtection="1">
      <alignment vertical="center"/>
      <protection locked="0"/>
    </xf>
    <xf numFmtId="176" fontId="0" fillId="0" borderId="53" xfId="0" applyNumberFormat="1" applyBorder="1" applyAlignment="1" applyProtection="1">
      <alignment vertical="center"/>
      <protection locked="0"/>
    </xf>
    <xf numFmtId="176" fontId="0" fillId="0" borderId="54" xfId="0" applyNumberFormat="1" applyBorder="1" applyAlignment="1" applyProtection="1">
      <alignment vertical="center"/>
      <protection locked="0"/>
    </xf>
    <xf numFmtId="182" fontId="12" fillId="0" borderId="0" xfId="0" applyNumberFormat="1" applyFont="1" applyFill="1" applyAlignment="1">
      <alignment horizontal="left" vertical="center"/>
    </xf>
    <xf numFmtId="0" fontId="12" fillId="0" borderId="0" xfId="0" applyFont="1" applyAlignment="1">
      <alignment horizontal="left" vertical="center"/>
    </xf>
    <xf numFmtId="0" fontId="12" fillId="0" borderId="0" xfId="0" applyFont="1" applyFill="1" applyAlignment="1" applyProtection="1">
      <alignment horizontal="center" vertical="center"/>
      <protection locked="0"/>
    </xf>
    <xf numFmtId="0" fontId="6" fillId="0" borderId="0" xfId="0" applyFont="1" applyAlignment="1">
      <alignment horizontal="right" vertical="center"/>
    </xf>
    <xf numFmtId="0" fontId="12" fillId="6" borderId="0" xfId="0" applyFont="1" applyFill="1" applyAlignment="1" applyProtection="1">
      <alignment horizontal="left" vertical="center"/>
      <protection locked="0"/>
    </xf>
    <xf numFmtId="0" fontId="13" fillId="6" borderId="0" xfId="0" applyFont="1" applyFill="1" applyAlignment="1" applyProtection="1">
      <alignment vertical="center"/>
      <protection locked="0"/>
    </xf>
    <xf numFmtId="176" fontId="6" fillId="4" borderId="13" xfId="0" applyNumberFormat="1" applyFont="1" applyFill="1" applyBorder="1" applyAlignment="1">
      <alignment horizontal="right" vertical="center"/>
    </xf>
    <xf numFmtId="0" fontId="7" fillId="0" borderId="33" xfId="0" applyFont="1" applyBorder="1" applyAlignment="1">
      <alignment horizontal="righ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0" xfId="0" applyFont="1" applyAlignment="1" applyProtection="1">
      <alignment horizontal="right" vertical="center"/>
    </xf>
    <xf numFmtId="0" fontId="5" fillId="0" borderId="0" xfId="0" applyFont="1" applyAlignment="1">
      <alignment horizontal="left" vertical="center"/>
    </xf>
    <xf numFmtId="187" fontId="32" fillId="0" borderId="23" xfId="0" applyNumberFormat="1" applyFont="1" applyBorder="1" applyAlignment="1">
      <alignment horizontal="center" vertical="center" shrinkToFit="1"/>
    </xf>
    <xf numFmtId="0" fontId="0" fillId="0" borderId="24" xfId="0" applyBorder="1" applyAlignment="1">
      <alignment horizontal="center" vertical="center" shrinkToFit="1"/>
    </xf>
  </cellXfs>
  <cellStyles count="39">
    <cellStyle name="チェック セル" xfId="38" builtinId="23"/>
    <cellStyle name="パーセント" xfId="1" builtinId="5"/>
    <cellStyle name="パーセント 2" xfId="7"/>
    <cellStyle name="桁区切り" xfId="2" builtinId="6"/>
    <cellStyle name="桁区切り 2" xfId="8"/>
    <cellStyle name="桁区切り 2 2" xfId="9"/>
    <cellStyle name="桁区切り 2 2 2" xfId="10"/>
    <cellStyle name="桁区切り 3" xfId="11"/>
    <cellStyle name="桁区切り 3 2" xfId="12"/>
    <cellStyle name="桁区切り 3 3" xfId="13"/>
    <cellStyle name="桁区切り 3 4" xfId="14"/>
    <cellStyle name="桁区切り 3 4 2" xfId="15"/>
    <cellStyle name="桁区切り 3 4 3" xfId="16"/>
    <cellStyle name="桁区切り 3 4 4" xfId="17"/>
    <cellStyle name="桁区切り 3 5" xfId="6"/>
    <cellStyle name="桁区切り 4" xfId="18"/>
    <cellStyle name="桁区切り 4 2" xfId="19"/>
    <cellStyle name="桁区切り 5" xfId="20"/>
    <cellStyle name="標準" xfId="0" builtinId="0"/>
    <cellStyle name="標準 2" xfId="3"/>
    <cellStyle name="標準 2 2" xfId="21"/>
    <cellStyle name="標準 2 2 2" xfId="22"/>
    <cellStyle name="標準 2 2 3" xfId="23"/>
    <cellStyle name="標準 2 3" xfId="24"/>
    <cellStyle name="標準 2 3 2" xfId="25"/>
    <cellStyle name="標準 2 4" xfId="26"/>
    <cellStyle name="標準 3" xfId="4"/>
    <cellStyle name="標準 3 2" xfId="27"/>
    <cellStyle name="標準 3 2 2" xfId="28"/>
    <cellStyle name="標準 3 2 3" xfId="29"/>
    <cellStyle name="標準 3 3" xfId="30"/>
    <cellStyle name="標準 3 4" xfId="31"/>
    <cellStyle name="標準 4" xfId="32"/>
    <cellStyle name="標準 5" xfId="33"/>
    <cellStyle name="標準 5 2" xfId="34"/>
    <cellStyle name="標準 5 3" xfId="5"/>
    <cellStyle name="標準 6" xfId="35"/>
    <cellStyle name="標準 6 2" xfId="36"/>
    <cellStyle name="標準_コピー ～ 21 資金計画表" xfId="37"/>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123825</xdr:colOff>
      <xdr:row>1</xdr:row>
      <xdr:rowOff>0</xdr:rowOff>
    </xdr:from>
    <xdr:to>
      <xdr:col>64</xdr:col>
      <xdr:colOff>15737</xdr:colOff>
      <xdr:row>4</xdr:row>
      <xdr:rowOff>72472</xdr:rowOff>
    </xdr:to>
    <xdr:sp macro="" textlink="">
      <xdr:nvSpPr>
        <xdr:cNvPr id="2" name="テキスト ボックス 1"/>
        <xdr:cNvSpPr txBox="1"/>
      </xdr:nvSpPr>
      <xdr:spPr>
        <a:xfrm>
          <a:off x="6553200" y="190500"/>
          <a:ext cx="3454262" cy="64397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黄色のセルのみ入力してください。</a:t>
          </a:r>
          <a:endParaRPr kumimoji="1" lang="en-US" altLang="ja-JP" sz="1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それ以外のセルはロックしてあります。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5" name="テキスト ボックス 4"/>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361950</xdr:colOff>
      <xdr:row>2</xdr:row>
      <xdr:rowOff>19050</xdr:rowOff>
    </xdr:from>
    <xdr:to>
      <xdr:col>10</xdr:col>
      <xdr:colOff>504825</xdr:colOff>
      <xdr:row>12</xdr:row>
      <xdr:rowOff>85725</xdr:rowOff>
    </xdr:to>
    <xdr:sp macro="" textlink="">
      <xdr:nvSpPr>
        <xdr:cNvPr id="5" name="テキスト ボックス 4"/>
        <xdr:cNvSpPr txBox="1"/>
      </xdr:nvSpPr>
      <xdr:spPr>
        <a:xfrm>
          <a:off x="6705600" y="304800"/>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352425</xdr:colOff>
      <xdr:row>2</xdr:row>
      <xdr:rowOff>0</xdr:rowOff>
    </xdr:from>
    <xdr:to>
      <xdr:col>10</xdr:col>
      <xdr:colOff>495300</xdr:colOff>
      <xdr:row>12</xdr:row>
      <xdr:rowOff>66675</xdr:rowOff>
    </xdr:to>
    <xdr:sp macro="" textlink="">
      <xdr:nvSpPr>
        <xdr:cNvPr id="6" name="テキスト ボックス 5"/>
        <xdr:cNvSpPr txBox="1"/>
      </xdr:nvSpPr>
      <xdr:spPr>
        <a:xfrm>
          <a:off x="6696075" y="285750"/>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352425</xdr:colOff>
      <xdr:row>2</xdr:row>
      <xdr:rowOff>0</xdr:rowOff>
    </xdr:from>
    <xdr:to>
      <xdr:col>10</xdr:col>
      <xdr:colOff>495300</xdr:colOff>
      <xdr:row>12</xdr:row>
      <xdr:rowOff>66675</xdr:rowOff>
    </xdr:to>
    <xdr:sp macro="" textlink="">
      <xdr:nvSpPr>
        <xdr:cNvPr id="5" name="テキスト ボックス 4"/>
        <xdr:cNvSpPr txBox="1"/>
      </xdr:nvSpPr>
      <xdr:spPr>
        <a:xfrm>
          <a:off x="6696075" y="285750"/>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57149</xdr:colOff>
      <xdr:row>1</xdr:row>
      <xdr:rowOff>28574</xdr:rowOff>
    </xdr:from>
    <xdr:to>
      <xdr:col>52</xdr:col>
      <xdr:colOff>9525</xdr:colOff>
      <xdr:row>7</xdr:row>
      <xdr:rowOff>76200</xdr:rowOff>
    </xdr:to>
    <xdr:sp macro="" textlink="">
      <xdr:nvSpPr>
        <xdr:cNvPr id="2" name="テキスト ボックス 1"/>
        <xdr:cNvSpPr txBox="1"/>
      </xdr:nvSpPr>
      <xdr:spPr>
        <a:xfrm>
          <a:off x="7677149" y="219074"/>
          <a:ext cx="3028951" cy="1123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該当の無い不要な行については、</a:t>
          </a:r>
          <a:endParaRPr kumimoji="1" lang="en-US" altLang="ja-JP" sz="1400" b="1"/>
        </a:p>
        <a:p>
          <a:r>
            <a:rPr kumimoji="1" lang="ja-JP" altLang="en-US" sz="1400" b="1"/>
            <a:t>左端の数字の上で右クリック</a:t>
          </a:r>
          <a:endParaRPr kumimoji="1" lang="en-US" altLang="ja-JP" sz="1400" b="1"/>
        </a:p>
        <a:p>
          <a:r>
            <a:rPr kumimoji="1" lang="ja-JP" altLang="en-US" sz="1400" b="1"/>
            <a:t>⇒　非表示としてください。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552450</xdr:colOff>
      <xdr:row>3</xdr:row>
      <xdr:rowOff>76200</xdr:rowOff>
    </xdr:from>
    <xdr:to>
      <xdr:col>11</xdr:col>
      <xdr:colOff>523875</xdr:colOff>
      <xdr:row>6</xdr:row>
      <xdr:rowOff>133350</xdr:rowOff>
    </xdr:to>
    <xdr:sp macro="" textlink="">
      <xdr:nvSpPr>
        <xdr:cNvPr id="2" name="テキスト ボックス 1"/>
        <xdr:cNvSpPr txBox="1"/>
      </xdr:nvSpPr>
      <xdr:spPr>
        <a:xfrm>
          <a:off x="10553700" y="590550"/>
          <a:ext cx="408622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民間いきいきこどもクラブ運営費補助の</a:t>
          </a:r>
          <a:endParaRPr kumimoji="1" lang="en-US" altLang="ja-JP" sz="1400"/>
        </a:p>
        <a:p>
          <a:r>
            <a:rPr kumimoji="1" lang="ja-JP" altLang="en-US" sz="1400"/>
            <a:t>補助金単価が変わった場合はこのシートを修正する。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66675</xdr:colOff>
      <xdr:row>9</xdr:row>
      <xdr:rowOff>28575</xdr:rowOff>
    </xdr:from>
    <xdr:to>
      <xdr:col>19</xdr:col>
      <xdr:colOff>447675</xdr:colOff>
      <xdr:row>11</xdr:row>
      <xdr:rowOff>57150</xdr:rowOff>
    </xdr:to>
    <xdr:sp macro="" textlink="">
      <xdr:nvSpPr>
        <xdr:cNvPr id="2" name="テキスト ボックス 1"/>
        <xdr:cNvSpPr txBox="1"/>
      </xdr:nvSpPr>
      <xdr:spPr>
        <a:xfrm>
          <a:off x="18087975" y="2695575"/>
          <a:ext cx="1752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p>
      </xdr:txBody>
    </xdr:sp>
    <xdr:clientData/>
  </xdr:twoCellAnchor>
  <xdr:twoCellAnchor>
    <xdr:from>
      <xdr:col>2</xdr:col>
      <xdr:colOff>1568822</xdr:colOff>
      <xdr:row>6</xdr:row>
      <xdr:rowOff>286258</xdr:rowOff>
    </xdr:from>
    <xdr:to>
      <xdr:col>3</xdr:col>
      <xdr:colOff>1008530</xdr:colOff>
      <xdr:row>37</xdr:row>
      <xdr:rowOff>17318</xdr:rowOff>
    </xdr:to>
    <xdr:sp macro="" textlink="">
      <xdr:nvSpPr>
        <xdr:cNvPr id="6" name="角丸四角形 5"/>
        <xdr:cNvSpPr/>
      </xdr:nvSpPr>
      <xdr:spPr>
        <a:xfrm>
          <a:off x="2244231" y="2641531"/>
          <a:ext cx="1015663" cy="939460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358588</xdr:colOff>
      <xdr:row>6</xdr:row>
      <xdr:rowOff>-1</xdr:rowOff>
    </xdr:from>
    <xdr:to>
      <xdr:col>3</xdr:col>
      <xdr:colOff>777688</xdr:colOff>
      <xdr:row>6</xdr:row>
      <xdr:rowOff>238124</xdr:rowOff>
    </xdr:to>
    <xdr:sp macro="" textlink="">
      <xdr:nvSpPr>
        <xdr:cNvPr id="7" name="テキスト ボックス 6"/>
        <xdr:cNvSpPr txBox="1"/>
      </xdr:nvSpPr>
      <xdr:spPr>
        <a:xfrm>
          <a:off x="2158813" y="194309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1013987</xdr:colOff>
      <xdr:row>6</xdr:row>
      <xdr:rowOff>304015</xdr:rowOff>
    </xdr:from>
    <xdr:to>
      <xdr:col>5</xdr:col>
      <xdr:colOff>18700</xdr:colOff>
      <xdr:row>36</xdr:row>
      <xdr:rowOff>269376</xdr:rowOff>
    </xdr:to>
    <xdr:sp macro="" textlink="">
      <xdr:nvSpPr>
        <xdr:cNvPr id="8" name="角丸四角形 7"/>
        <xdr:cNvSpPr/>
      </xdr:nvSpPr>
      <xdr:spPr>
        <a:xfrm>
          <a:off x="3259166" y="2331479"/>
          <a:ext cx="1222677" cy="9354290"/>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459441</xdr:colOff>
      <xdr:row>6</xdr:row>
      <xdr:rowOff>-1</xdr:rowOff>
    </xdr:from>
    <xdr:to>
      <xdr:col>4</xdr:col>
      <xdr:colOff>878541</xdr:colOff>
      <xdr:row>6</xdr:row>
      <xdr:rowOff>238124</xdr:rowOff>
    </xdr:to>
    <xdr:sp macro="" textlink="">
      <xdr:nvSpPr>
        <xdr:cNvPr id="9" name="テキスト ボックス 8"/>
        <xdr:cNvSpPr txBox="1"/>
      </xdr:nvSpPr>
      <xdr:spPr>
        <a:xfrm>
          <a:off x="3278841" y="194309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5</xdr:col>
      <xdr:colOff>1</xdr:colOff>
      <xdr:row>6</xdr:row>
      <xdr:rowOff>276145</xdr:rowOff>
    </xdr:from>
    <xdr:to>
      <xdr:col>6</xdr:col>
      <xdr:colOff>1</xdr:colOff>
      <xdr:row>36</xdr:row>
      <xdr:rowOff>232337</xdr:rowOff>
    </xdr:to>
    <xdr:sp macro="" textlink="">
      <xdr:nvSpPr>
        <xdr:cNvPr id="10" name="角丸四角形 9"/>
        <xdr:cNvSpPr/>
      </xdr:nvSpPr>
      <xdr:spPr>
        <a:xfrm>
          <a:off x="4463144" y="2303609"/>
          <a:ext cx="1578428" cy="934512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801729</xdr:colOff>
      <xdr:row>6</xdr:row>
      <xdr:rowOff>27505</xdr:rowOff>
    </xdr:from>
    <xdr:to>
      <xdr:col>5</xdr:col>
      <xdr:colOff>1160318</xdr:colOff>
      <xdr:row>6</xdr:row>
      <xdr:rowOff>229211</xdr:rowOff>
    </xdr:to>
    <xdr:sp macro="" textlink="">
      <xdr:nvSpPr>
        <xdr:cNvPr id="11" name="テキスト ボックス 10"/>
        <xdr:cNvSpPr txBox="1"/>
      </xdr:nvSpPr>
      <xdr:spPr>
        <a:xfrm>
          <a:off x="5269820" y="2382778"/>
          <a:ext cx="358589" cy="20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３</a:t>
          </a:r>
        </a:p>
      </xdr:txBody>
    </xdr:sp>
    <xdr:clientData/>
  </xdr:twoCellAnchor>
  <xdr:twoCellAnchor>
    <xdr:from>
      <xdr:col>8</xdr:col>
      <xdr:colOff>949444</xdr:colOff>
      <xdr:row>6</xdr:row>
      <xdr:rowOff>11206</xdr:rowOff>
    </xdr:from>
    <xdr:to>
      <xdr:col>8</xdr:col>
      <xdr:colOff>1464914</xdr:colOff>
      <xdr:row>7</xdr:row>
      <xdr:rowOff>0</xdr:rowOff>
    </xdr:to>
    <xdr:sp macro="" textlink="">
      <xdr:nvSpPr>
        <xdr:cNvPr id="27" name="テキスト ボックス 26"/>
        <xdr:cNvSpPr txBox="1"/>
      </xdr:nvSpPr>
      <xdr:spPr>
        <a:xfrm>
          <a:off x="10145399" y="2366479"/>
          <a:ext cx="515470" cy="300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※4</a:t>
          </a:r>
        </a:p>
        <a:p>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1564342</xdr:colOff>
      <xdr:row>7</xdr:row>
      <xdr:rowOff>17928</xdr:rowOff>
    </xdr:from>
    <xdr:to>
      <xdr:col>8</xdr:col>
      <xdr:colOff>1564342</xdr:colOff>
      <xdr:row>36</xdr:row>
      <xdr:rowOff>311726</xdr:rowOff>
    </xdr:to>
    <xdr:sp macro="" textlink="">
      <xdr:nvSpPr>
        <xdr:cNvPr id="12" name="角丸四角形 11"/>
        <xdr:cNvSpPr/>
      </xdr:nvSpPr>
      <xdr:spPr>
        <a:xfrm>
          <a:off x="9184342" y="2684928"/>
          <a:ext cx="1575955" cy="9333889"/>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31751</xdr:colOff>
      <xdr:row>3</xdr:row>
      <xdr:rowOff>52916</xdr:rowOff>
    </xdr:from>
    <xdr:to>
      <xdr:col>2</xdr:col>
      <xdr:colOff>1418168</xdr:colOff>
      <xdr:row>14</xdr:row>
      <xdr:rowOff>328082</xdr:rowOff>
    </xdr:to>
    <xdr:sp macro="" textlink="">
      <xdr:nvSpPr>
        <xdr:cNvPr id="3" name="角丸四角形 2"/>
        <xdr:cNvSpPr/>
      </xdr:nvSpPr>
      <xdr:spPr>
        <a:xfrm>
          <a:off x="445881" y="1858525"/>
          <a:ext cx="1386417" cy="439990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10583</xdr:colOff>
      <xdr:row>3</xdr:row>
      <xdr:rowOff>52916</xdr:rowOff>
    </xdr:from>
    <xdr:to>
      <xdr:col>7</xdr:col>
      <xdr:colOff>0</xdr:colOff>
      <xdr:row>14</xdr:row>
      <xdr:rowOff>328082</xdr:rowOff>
    </xdr:to>
    <xdr:sp macro="" textlink="">
      <xdr:nvSpPr>
        <xdr:cNvPr id="4" name="角丸四角形 3"/>
        <xdr:cNvSpPr/>
      </xdr:nvSpPr>
      <xdr:spPr>
        <a:xfrm>
          <a:off x="1896533" y="1843616"/>
          <a:ext cx="4749802" cy="439949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275169</xdr:colOff>
      <xdr:row>1</xdr:row>
      <xdr:rowOff>201706</xdr:rowOff>
    </xdr:from>
    <xdr:to>
      <xdr:col>2</xdr:col>
      <xdr:colOff>694269</xdr:colOff>
      <xdr:row>2</xdr:row>
      <xdr:rowOff>154081</xdr:rowOff>
    </xdr:to>
    <xdr:sp macro="" textlink="">
      <xdr:nvSpPr>
        <xdr:cNvPr id="5" name="テキスト ボックス 4"/>
        <xdr:cNvSpPr txBox="1"/>
      </xdr:nvSpPr>
      <xdr:spPr>
        <a:xfrm>
          <a:off x="700993" y="773206"/>
          <a:ext cx="419100" cy="243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52917</xdr:colOff>
      <xdr:row>4</xdr:row>
      <xdr:rowOff>0</xdr:rowOff>
    </xdr:from>
    <xdr:to>
      <xdr:col>10</xdr:col>
      <xdr:colOff>254001</xdr:colOff>
      <xdr:row>14</xdr:row>
      <xdr:rowOff>358588</xdr:rowOff>
    </xdr:to>
    <xdr:sp macro="" textlink="">
      <xdr:nvSpPr>
        <xdr:cNvPr id="7" name="角丸四角形 6"/>
        <xdr:cNvSpPr/>
      </xdr:nvSpPr>
      <xdr:spPr>
        <a:xfrm>
          <a:off x="4714564" y="1378324"/>
          <a:ext cx="1063937" cy="4157382"/>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11206</xdr:colOff>
      <xdr:row>4</xdr:row>
      <xdr:rowOff>11205</xdr:rowOff>
    </xdr:from>
    <xdr:to>
      <xdr:col>12</xdr:col>
      <xdr:colOff>264584</xdr:colOff>
      <xdr:row>15</xdr:row>
      <xdr:rowOff>11206</xdr:rowOff>
    </xdr:to>
    <xdr:sp macro="" textlink="">
      <xdr:nvSpPr>
        <xdr:cNvPr id="8" name="角丸四角形 7"/>
        <xdr:cNvSpPr/>
      </xdr:nvSpPr>
      <xdr:spPr>
        <a:xfrm>
          <a:off x="5827059" y="1389529"/>
          <a:ext cx="1116231" cy="4179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575859</xdr:colOff>
      <xdr:row>3</xdr:row>
      <xdr:rowOff>52294</xdr:rowOff>
    </xdr:from>
    <xdr:to>
      <xdr:col>9</xdr:col>
      <xdr:colOff>994959</xdr:colOff>
      <xdr:row>3</xdr:row>
      <xdr:rowOff>290419</xdr:rowOff>
    </xdr:to>
    <xdr:sp macro="" textlink="">
      <xdr:nvSpPr>
        <xdr:cNvPr id="9" name="テキスト ボックス 8"/>
        <xdr:cNvSpPr txBox="1"/>
      </xdr:nvSpPr>
      <xdr:spPr>
        <a:xfrm>
          <a:off x="5562477" y="1105647"/>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３</a:t>
          </a:r>
        </a:p>
      </xdr:txBody>
    </xdr:sp>
    <xdr:clientData/>
  </xdr:twoCellAnchor>
  <xdr:twoCellAnchor>
    <xdr:from>
      <xdr:col>11</xdr:col>
      <xdr:colOff>540374</xdr:colOff>
      <xdr:row>3</xdr:row>
      <xdr:rowOff>63500</xdr:rowOff>
    </xdr:from>
    <xdr:to>
      <xdr:col>12</xdr:col>
      <xdr:colOff>102224</xdr:colOff>
      <xdr:row>3</xdr:row>
      <xdr:rowOff>301625</xdr:rowOff>
    </xdr:to>
    <xdr:sp macro="" textlink="">
      <xdr:nvSpPr>
        <xdr:cNvPr id="10" name="テキスト ボックス 9"/>
        <xdr:cNvSpPr txBox="1"/>
      </xdr:nvSpPr>
      <xdr:spPr>
        <a:xfrm>
          <a:off x="7006168" y="1116853"/>
          <a:ext cx="7496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４</a:t>
          </a:r>
        </a:p>
      </xdr:txBody>
    </xdr:sp>
    <xdr:clientData/>
  </xdr:twoCellAnchor>
  <xdr:twoCellAnchor>
    <xdr:from>
      <xdr:col>3</xdr:col>
      <xdr:colOff>225863</xdr:colOff>
      <xdr:row>1</xdr:row>
      <xdr:rowOff>208429</xdr:rowOff>
    </xdr:from>
    <xdr:to>
      <xdr:col>4</xdr:col>
      <xdr:colOff>241551</xdr:colOff>
      <xdr:row>2</xdr:row>
      <xdr:rowOff>160804</xdr:rowOff>
    </xdr:to>
    <xdr:sp macro="" textlink="">
      <xdr:nvSpPr>
        <xdr:cNvPr id="11" name="テキスト ボックス 10"/>
        <xdr:cNvSpPr txBox="1"/>
      </xdr:nvSpPr>
      <xdr:spPr>
        <a:xfrm>
          <a:off x="2119657" y="779929"/>
          <a:ext cx="419100" cy="243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※2</a:t>
          </a:r>
        </a:p>
        <a:p>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352425</xdr:colOff>
      <xdr:row>2</xdr:row>
      <xdr:rowOff>9524</xdr:rowOff>
    </xdr:from>
    <xdr:to>
      <xdr:col>10</xdr:col>
      <xdr:colOff>495300</xdr:colOff>
      <xdr:row>12</xdr:row>
      <xdr:rowOff>76199</xdr:rowOff>
    </xdr:to>
    <xdr:sp macro="" textlink="">
      <xdr:nvSpPr>
        <xdr:cNvPr id="2" name="テキスト ボックス 1"/>
        <xdr:cNvSpPr txBox="1"/>
      </xdr:nvSpPr>
      <xdr:spPr>
        <a:xfrm>
          <a:off x="6696075" y="295274"/>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6" name="テキスト ボックス 5"/>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8" name="テキスト ボックス 7"/>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342900</xdr:colOff>
      <xdr:row>2</xdr:row>
      <xdr:rowOff>9525</xdr:rowOff>
    </xdr:from>
    <xdr:to>
      <xdr:col>10</xdr:col>
      <xdr:colOff>485775</xdr:colOff>
      <xdr:row>12</xdr:row>
      <xdr:rowOff>76200</xdr:rowOff>
    </xdr:to>
    <xdr:sp macro="" textlink="">
      <xdr:nvSpPr>
        <xdr:cNvPr id="6" name="テキスト ボックス 5"/>
        <xdr:cNvSpPr txBox="1"/>
      </xdr:nvSpPr>
      <xdr:spPr>
        <a:xfrm>
          <a:off x="6686550"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6" name="テキスト ボックス 5"/>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sheetPr>
  <dimension ref="A1:AP31"/>
  <sheetViews>
    <sheetView tabSelected="1" view="pageBreakPreview" zoomScaleNormal="100" zoomScaleSheetLayoutView="100" workbookViewId="0"/>
  </sheetViews>
  <sheetFormatPr defaultColWidth="2.5" defaultRowHeight="15" customHeight="1" x14ac:dyDescent="0.15"/>
  <cols>
    <col min="1" max="2" width="2" style="1" customWidth="1"/>
    <col min="3" max="3" width="2.25" style="1" customWidth="1"/>
    <col min="4" max="41" width="2" style="1" customWidth="1"/>
    <col min="42" max="75" width="2.125" style="1" customWidth="1"/>
    <col min="76" max="16384" width="2.5" style="1"/>
  </cols>
  <sheetData>
    <row r="1" spans="1:42" ht="15" customHeight="1" x14ac:dyDescent="0.15">
      <c r="A1" s="78" t="s">
        <v>31</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row>
    <row r="2" spans="1:42" ht="15"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row>
    <row r="3" spans="1:42" ht="15"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t="s">
        <v>35</v>
      </c>
      <c r="AE3" s="78"/>
      <c r="AF3" s="269"/>
      <c r="AG3" s="270"/>
      <c r="AH3" s="99" t="s">
        <v>34</v>
      </c>
      <c r="AI3" s="269"/>
      <c r="AJ3" s="270"/>
      <c r="AK3" s="78" t="s">
        <v>33</v>
      </c>
      <c r="AL3" s="269"/>
      <c r="AM3" s="270"/>
      <c r="AN3" s="78" t="s">
        <v>32</v>
      </c>
      <c r="AO3" s="78"/>
    </row>
    <row r="4" spans="1:42" ht="15"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row>
    <row r="5" spans="1:42" ht="15" customHeight="1" x14ac:dyDescent="0.15">
      <c r="A5" s="78"/>
      <c r="B5" s="78" t="s">
        <v>36</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row>
    <row r="6" spans="1:42" ht="15"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row>
    <row r="7" spans="1:42" ht="15" customHeight="1" x14ac:dyDescent="0.15">
      <c r="A7" s="78"/>
      <c r="B7" s="78"/>
      <c r="C7" s="78"/>
      <c r="D7" s="78"/>
      <c r="E7" s="78"/>
      <c r="F7" s="78"/>
      <c r="G7" s="78"/>
      <c r="H7" s="78"/>
      <c r="I7" s="78" t="s">
        <v>37</v>
      </c>
      <c r="J7" s="78"/>
      <c r="K7" s="78"/>
      <c r="L7" s="78"/>
      <c r="M7" s="78" t="s">
        <v>38</v>
      </c>
      <c r="N7" s="78"/>
      <c r="O7" s="78"/>
      <c r="P7" s="78"/>
      <c r="Q7" s="78"/>
      <c r="R7" s="78"/>
      <c r="S7" s="78"/>
      <c r="T7" s="78"/>
      <c r="U7" s="78"/>
      <c r="W7" s="279"/>
      <c r="X7" s="280"/>
      <c r="Y7" s="280"/>
      <c r="Z7" s="280"/>
      <c r="AA7" s="280"/>
      <c r="AB7" s="280"/>
      <c r="AC7" s="280"/>
      <c r="AD7" s="280"/>
      <c r="AE7" s="280"/>
      <c r="AF7" s="280"/>
      <c r="AG7" s="280"/>
      <c r="AH7" s="280"/>
      <c r="AI7" s="280"/>
      <c r="AJ7" s="280"/>
      <c r="AK7" s="280"/>
      <c r="AL7" s="280"/>
      <c r="AM7" s="280"/>
      <c r="AN7" s="280"/>
      <c r="AO7" s="280"/>
      <c r="AP7" s="1" t="s">
        <v>242</v>
      </c>
    </row>
    <row r="8" spans="1:42" ht="15" customHeight="1" x14ac:dyDescent="0.15">
      <c r="A8" s="78"/>
      <c r="B8" s="78"/>
      <c r="C8" s="78"/>
      <c r="D8" s="78"/>
      <c r="E8" s="78"/>
      <c r="F8" s="78"/>
      <c r="G8" s="78"/>
      <c r="H8" s="78"/>
      <c r="I8" s="78"/>
      <c r="J8" s="78"/>
      <c r="K8" s="78"/>
      <c r="L8" s="78"/>
      <c r="M8" s="78" t="s">
        <v>39</v>
      </c>
      <c r="N8" s="78"/>
      <c r="O8" s="78"/>
      <c r="P8" s="78"/>
      <c r="Q8" s="78"/>
      <c r="R8" s="78"/>
      <c r="S8" s="78"/>
      <c r="T8" s="78"/>
      <c r="U8" s="78"/>
      <c r="W8" s="279"/>
      <c r="X8" s="280"/>
      <c r="Y8" s="280"/>
      <c r="Z8" s="280"/>
      <c r="AA8" s="280"/>
      <c r="AB8" s="280"/>
      <c r="AC8" s="280"/>
      <c r="AD8" s="280"/>
      <c r="AE8" s="280"/>
      <c r="AF8" s="280"/>
      <c r="AG8" s="280"/>
      <c r="AH8" s="280"/>
      <c r="AI8" s="280"/>
      <c r="AJ8" s="280"/>
      <c r="AK8" s="280"/>
      <c r="AL8" s="280"/>
      <c r="AM8" s="280"/>
      <c r="AN8" s="280"/>
      <c r="AO8" s="280"/>
      <c r="AP8" s="1" t="s">
        <v>235</v>
      </c>
    </row>
    <row r="9" spans="1:42" ht="15" customHeight="1" x14ac:dyDescent="0.15">
      <c r="A9" s="78"/>
      <c r="B9" s="78"/>
      <c r="C9" s="78"/>
      <c r="D9" s="78"/>
      <c r="E9" s="78"/>
      <c r="F9" s="78"/>
      <c r="G9" s="78"/>
      <c r="H9" s="78"/>
      <c r="I9" s="78"/>
      <c r="J9" s="78"/>
      <c r="K9" s="78"/>
      <c r="L9" s="78"/>
      <c r="M9" s="78" t="s">
        <v>40</v>
      </c>
      <c r="N9" s="78"/>
      <c r="O9" s="78"/>
      <c r="P9" s="78"/>
      <c r="Q9" s="78"/>
      <c r="R9" s="78"/>
      <c r="S9" s="78"/>
      <c r="T9" s="78"/>
      <c r="U9" s="78"/>
      <c r="W9" s="279"/>
      <c r="X9" s="280"/>
      <c r="Y9" s="280"/>
      <c r="Z9" s="280"/>
      <c r="AA9" s="280"/>
      <c r="AB9" s="280"/>
      <c r="AC9" s="280"/>
      <c r="AD9" s="280"/>
      <c r="AE9" s="280"/>
      <c r="AF9" s="280"/>
      <c r="AG9" s="280"/>
      <c r="AH9" s="280"/>
      <c r="AI9" s="280"/>
      <c r="AJ9" s="280"/>
      <c r="AK9" s="280"/>
      <c r="AL9" s="280"/>
      <c r="AM9" s="280"/>
      <c r="AN9" s="280"/>
      <c r="AO9" s="280"/>
      <c r="AP9" s="1" t="s">
        <v>235</v>
      </c>
    </row>
    <row r="10" spans="1:42" ht="15" customHeight="1"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row>
    <row r="11" spans="1:42" ht="15" customHeight="1" x14ac:dyDescent="0.15">
      <c r="A11" s="271" t="s">
        <v>41</v>
      </c>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row>
    <row r="12" spans="1:42" ht="15" customHeight="1" x14ac:dyDescent="0.15">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row>
    <row r="13" spans="1:42" ht="15" customHeight="1" x14ac:dyDescent="0.15">
      <c r="A13" s="78"/>
      <c r="B13" s="78" t="s">
        <v>35</v>
      </c>
      <c r="C13" s="78"/>
      <c r="D13" s="285"/>
      <c r="E13" s="270"/>
      <c r="F13" s="99" t="s">
        <v>34</v>
      </c>
      <c r="G13" s="285"/>
      <c r="H13" s="270"/>
      <c r="I13" s="78" t="s">
        <v>33</v>
      </c>
      <c r="J13" s="285"/>
      <c r="K13" s="270"/>
      <c r="L13" s="275" t="s">
        <v>42</v>
      </c>
      <c r="M13" s="276"/>
      <c r="N13" s="276"/>
      <c r="O13" s="276"/>
      <c r="P13" s="276"/>
      <c r="Q13" s="276"/>
      <c r="R13" s="276"/>
      <c r="S13" s="276"/>
      <c r="T13" s="276"/>
      <c r="U13" s="276"/>
      <c r="V13" s="277"/>
      <c r="W13" s="278"/>
      <c r="X13" s="278"/>
      <c r="Y13" s="78" t="s">
        <v>43</v>
      </c>
      <c r="Z13" s="268"/>
      <c r="AA13" s="78"/>
      <c r="AB13" s="78"/>
      <c r="AC13" s="78"/>
      <c r="AD13" s="78"/>
      <c r="AE13" s="78"/>
      <c r="AF13" s="78"/>
      <c r="AG13" s="78"/>
      <c r="AH13" s="78"/>
      <c r="AI13" s="78"/>
      <c r="AJ13" s="78"/>
      <c r="AK13" s="78"/>
      <c r="AL13" s="78"/>
      <c r="AM13" s="78"/>
      <c r="AN13" s="78"/>
      <c r="AO13" s="78"/>
    </row>
    <row r="14" spans="1:42" ht="15" customHeight="1" x14ac:dyDescent="0.15">
      <c r="A14" s="78" t="s">
        <v>35</v>
      </c>
      <c r="B14" s="78"/>
      <c r="C14" s="269"/>
      <c r="D14" s="270"/>
      <c r="E14" s="78" t="s">
        <v>44</v>
      </c>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row>
    <row r="15" spans="1:42" ht="15" customHeight="1" x14ac:dyDescent="0.15">
      <c r="A15" s="275" t="s">
        <v>45</v>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row>
    <row r="16" spans="1:42" ht="15" customHeight="1" x14ac:dyDescent="0.15">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row>
    <row r="17" spans="1:42" ht="15" customHeight="1" x14ac:dyDescent="0.15">
      <c r="A17" s="275" t="s">
        <v>46</v>
      </c>
      <c r="B17" s="276"/>
      <c r="C17" s="276"/>
      <c r="D17" s="276"/>
      <c r="E17" s="276"/>
      <c r="F17" s="276"/>
      <c r="G17" s="276"/>
      <c r="H17" s="276"/>
      <c r="I17" s="276"/>
      <c r="J17" s="276"/>
      <c r="K17" s="276"/>
      <c r="L17" s="276"/>
      <c r="M17" s="276"/>
      <c r="N17" s="276"/>
      <c r="O17" s="276"/>
      <c r="P17" s="276"/>
      <c r="Q17" s="276"/>
      <c r="R17" s="276"/>
      <c r="S17" s="276"/>
      <c r="T17" s="276"/>
      <c r="U17" s="276"/>
      <c r="V17" s="276"/>
      <c r="W17" s="78"/>
      <c r="X17" s="78"/>
      <c r="Y17" s="78"/>
      <c r="Z17" s="78"/>
      <c r="AA17" s="78"/>
      <c r="AB17" s="78"/>
      <c r="AC17" s="78"/>
      <c r="AD17" s="78"/>
      <c r="AE17" s="78"/>
      <c r="AF17" s="78"/>
      <c r="AG17" s="78"/>
      <c r="AH17" s="78"/>
      <c r="AI17" s="78"/>
      <c r="AJ17" s="78"/>
      <c r="AK17" s="78"/>
      <c r="AL17" s="78"/>
      <c r="AM17" s="78"/>
      <c r="AN17" s="78"/>
      <c r="AO17" s="78"/>
    </row>
    <row r="18" spans="1:42" ht="15" customHeight="1" x14ac:dyDescent="0.15">
      <c r="A18" s="78"/>
      <c r="B18" s="78"/>
      <c r="C18" s="273"/>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1" t="s">
        <v>243</v>
      </c>
    </row>
    <row r="19" spans="1:42" ht="15" customHeight="1" x14ac:dyDescent="0.1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row>
    <row r="20" spans="1:42" ht="15" customHeight="1" x14ac:dyDescent="0.15">
      <c r="A20" s="78" t="s">
        <v>47</v>
      </c>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row>
    <row r="21" spans="1:42" ht="15" customHeight="1" x14ac:dyDescent="0.15">
      <c r="A21" s="78"/>
      <c r="B21" s="78"/>
      <c r="C21" s="286" t="s">
        <v>48</v>
      </c>
      <c r="D21" s="287"/>
      <c r="E21" s="287"/>
      <c r="F21" s="287"/>
      <c r="G21" s="287"/>
      <c r="H21" s="287"/>
      <c r="I21" s="287"/>
      <c r="J21" s="287"/>
      <c r="K21" s="287"/>
      <c r="L21" s="287"/>
      <c r="M21" s="286" t="s">
        <v>49</v>
      </c>
      <c r="N21" s="287"/>
      <c r="O21" s="287"/>
      <c r="P21" s="287"/>
      <c r="Q21" s="287"/>
      <c r="R21" s="287"/>
      <c r="S21" s="287"/>
      <c r="T21" s="287"/>
      <c r="U21" s="287"/>
      <c r="V21" s="288"/>
      <c r="W21" s="286" t="s">
        <v>50</v>
      </c>
      <c r="X21" s="287"/>
      <c r="Y21" s="287"/>
      <c r="Z21" s="287"/>
      <c r="AA21" s="287"/>
      <c r="AB21" s="287"/>
      <c r="AC21" s="287"/>
      <c r="AD21" s="287"/>
      <c r="AE21" s="287"/>
      <c r="AF21" s="288"/>
      <c r="AG21" s="78"/>
      <c r="AH21" s="78"/>
      <c r="AI21" s="78"/>
      <c r="AJ21" s="78"/>
      <c r="AK21" s="78"/>
      <c r="AL21" s="78"/>
      <c r="AM21" s="78"/>
      <c r="AN21" s="78"/>
      <c r="AO21" s="78"/>
    </row>
    <row r="22" spans="1:42" ht="18" customHeight="1" x14ac:dyDescent="0.15">
      <c r="A22" s="78"/>
      <c r="B22" s="78"/>
      <c r="C22" s="292"/>
      <c r="D22" s="293"/>
      <c r="E22" s="293"/>
      <c r="F22" s="293"/>
      <c r="G22" s="293"/>
      <c r="H22" s="293"/>
      <c r="I22" s="293"/>
      <c r="J22" s="293"/>
      <c r="K22" s="293"/>
      <c r="L22" s="293"/>
      <c r="M22" s="289">
        <f>'補助金算定表（実績）'!AB73</f>
        <v>0</v>
      </c>
      <c r="N22" s="290"/>
      <c r="O22" s="290"/>
      <c r="P22" s="290"/>
      <c r="Q22" s="290"/>
      <c r="R22" s="290"/>
      <c r="S22" s="290"/>
      <c r="T22" s="290"/>
      <c r="U22" s="290"/>
      <c r="V22" s="291"/>
      <c r="W22" s="294">
        <f>M22-C22</f>
        <v>0</v>
      </c>
      <c r="X22" s="290"/>
      <c r="Y22" s="290"/>
      <c r="Z22" s="290"/>
      <c r="AA22" s="290"/>
      <c r="AB22" s="290"/>
      <c r="AC22" s="290"/>
      <c r="AD22" s="290"/>
      <c r="AE22" s="290"/>
      <c r="AF22" s="291"/>
      <c r="AG22" s="78"/>
      <c r="AH22" s="78"/>
      <c r="AI22" s="78"/>
      <c r="AJ22" s="78"/>
      <c r="AK22" s="78"/>
      <c r="AL22" s="78"/>
      <c r="AM22" s="78"/>
      <c r="AN22" s="78"/>
      <c r="AO22" s="78"/>
    </row>
    <row r="23" spans="1:42" ht="15" customHeight="1" x14ac:dyDescent="0.15">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row>
    <row r="24" spans="1:42" ht="15" customHeight="1" x14ac:dyDescent="0.15">
      <c r="A24" s="78" t="s">
        <v>51</v>
      </c>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row>
    <row r="25" spans="1:42" ht="15" customHeight="1" x14ac:dyDescent="0.15">
      <c r="A25" s="78"/>
      <c r="B25" s="78"/>
      <c r="C25" s="78" t="s">
        <v>35</v>
      </c>
      <c r="D25" s="78"/>
      <c r="E25" s="281" t="s">
        <v>109</v>
      </c>
      <c r="F25" s="282"/>
      <c r="G25" s="78" t="s">
        <v>34</v>
      </c>
      <c r="H25" s="78"/>
      <c r="I25" s="79" t="s">
        <v>107</v>
      </c>
      <c r="J25" s="78" t="s">
        <v>33</v>
      </c>
      <c r="K25" s="78"/>
      <c r="L25" s="79" t="s">
        <v>108</v>
      </c>
      <c r="M25" s="78" t="s">
        <v>52</v>
      </c>
      <c r="N25" s="78"/>
      <c r="O25" s="78"/>
      <c r="P25" s="78" t="s">
        <v>35</v>
      </c>
      <c r="Q25" s="78"/>
      <c r="R25" s="281" t="s">
        <v>244</v>
      </c>
      <c r="S25" s="282"/>
      <c r="T25" s="78" t="s">
        <v>34</v>
      </c>
      <c r="U25" s="78"/>
      <c r="V25" s="79" t="s">
        <v>110</v>
      </c>
      <c r="W25" s="78" t="s">
        <v>33</v>
      </c>
      <c r="X25" s="78"/>
      <c r="Y25" s="283" t="s">
        <v>111</v>
      </c>
      <c r="Z25" s="284"/>
      <c r="AA25" s="78" t="s">
        <v>53</v>
      </c>
      <c r="AB25" s="78"/>
      <c r="AC25" s="78"/>
      <c r="AD25" s="78"/>
      <c r="AE25" s="78"/>
      <c r="AF25" s="78"/>
      <c r="AG25" s="78"/>
      <c r="AH25" s="78"/>
      <c r="AI25" s="78"/>
      <c r="AJ25" s="78"/>
      <c r="AK25" s="78"/>
      <c r="AL25" s="78"/>
      <c r="AM25" s="78"/>
      <c r="AN25" s="78"/>
      <c r="AO25" s="78"/>
    </row>
    <row r="26" spans="1:42" ht="15" customHeight="1" x14ac:dyDescent="0.15">
      <c r="A26" s="78"/>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row>
    <row r="27" spans="1:42" ht="15" customHeight="1" x14ac:dyDescent="0.15">
      <c r="A27" s="78" t="s">
        <v>54</v>
      </c>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row>
    <row r="28" spans="1:42" ht="15" customHeight="1" x14ac:dyDescent="0.15">
      <c r="A28" s="78"/>
      <c r="B28" s="78" t="s">
        <v>55</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row>
    <row r="29" spans="1:42" ht="15" customHeight="1" x14ac:dyDescent="0.15">
      <c r="A29" s="78"/>
      <c r="B29" s="78" t="s">
        <v>56</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row>
    <row r="30" spans="1:42" ht="15" customHeight="1" x14ac:dyDescent="0.15">
      <c r="A30" s="78"/>
      <c r="B30" s="78" t="s">
        <v>57</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row>
    <row r="31" spans="1:42" ht="15" customHeight="1" x14ac:dyDescent="0.15">
      <c r="A31" s="78"/>
      <c r="B31" s="78" t="s">
        <v>58</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row>
  </sheetData>
  <mergeCells count="25">
    <mergeCell ref="E25:F25"/>
    <mergeCell ref="R25:S25"/>
    <mergeCell ref="Y25:Z25"/>
    <mergeCell ref="D13:E13"/>
    <mergeCell ref="C14:D14"/>
    <mergeCell ref="J13:K13"/>
    <mergeCell ref="G13:H13"/>
    <mergeCell ref="C21:L21"/>
    <mergeCell ref="M21:V21"/>
    <mergeCell ref="W21:AF21"/>
    <mergeCell ref="M22:V22"/>
    <mergeCell ref="C22:L22"/>
    <mergeCell ref="W22:AF22"/>
    <mergeCell ref="AF3:AG3"/>
    <mergeCell ref="AI3:AJ3"/>
    <mergeCell ref="AL3:AM3"/>
    <mergeCell ref="A11:AO11"/>
    <mergeCell ref="C18:AO18"/>
    <mergeCell ref="A15:AO15"/>
    <mergeCell ref="A17:V17"/>
    <mergeCell ref="L13:U13"/>
    <mergeCell ref="V13:X13"/>
    <mergeCell ref="W7:AO7"/>
    <mergeCell ref="W8:AO8"/>
    <mergeCell ref="W9:AO9"/>
  </mergeCells>
  <phoneticPr fontId="1"/>
  <conditionalFormatting sqref="AF3:AG3">
    <cfRule type="containsBlanks" dxfId="35" priority="9">
      <formula>LEN(TRIM(AF3))=0</formula>
    </cfRule>
    <cfRule type="containsText" dxfId="34" priority="10" operator="containsText" text="&quot;&quot;">
      <formula>NOT(ISERROR(SEARCH("""""",AF3)))</formula>
    </cfRule>
    <cfRule type="expression" dxfId="33" priority="11">
      <formula>IF($AF$3="",)</formula>
    </cfRule>
  </conditionalFormatting>
  <conditionalFormatting sqref="AI3:AJ3 AL3:AM3 G13:H13 J13:K13 V13:X13 C18:AO18">
    <cfRule type="containsBlanks" dxfId="32" priority="8">
      <formula>LEN(TRIM(C3))=0</formula>
    </cfRule>
  </conditionalFormatting>
  <conditionalFormatting sqref="C22:L22">
    <cfRule type="containsBlanks" dxfId="31" priority="6">
      <formula>LEN(TRIM(C22))=0</formula>
    </cfRule>
    <cfRule type="containsBlanks" priority="7">
      <formula>LEN(TRIM(C22))=0</formula>
    </cfRule>
  </conditionalFormatting>
  <conditionalFormatting sqref="D13:E13">
    <cfRule type="containsBlanks" dxfId="30" priority="4">
      <formula>LEN(TRIM(D13))=0</formula>
    </cfRule>
  </conditionalFormatting>
  <conditionalFormatting sqref="W7:AO9">
    <cfRule type="containsBlanks" dxfId="29" priority="3">
      <formula>LEN(TRIM(W7))=0</formula>
    </cfRule>
  </conditionalFormatting>
  <conditionalFormatting sqref="W7:AO9">
    <cfRule type="containsBlanks" dxfId="28" priority="2">
      <formula>LEN(TRIM(W7))=0</formula>
    </cfRule>
  </conditionalFormatting>
  <conditionalFormatting sqref="C14:D14">
    <cfRule type="containsBlanks" dxfId="27" priority="1">
      <formula>LEN(TRIM(C14))=0</formula>
    </cfRule>
  </conditionalFormatting>
  <pageMargins left="0.98425196850393704" right="0.94488188976377963" top="0.98425196850393704" bottom="1.181102362204724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sheetPr>
  <dimension ref="A1:F102"/>
  <sheetViews>
    <sheetView view="pageBreakPreview" zoomScaleNormal="100" zoomScaleSheetLayoutView="100" workbookViewId="0">
      <selection activeCell="M14" sqref="M14"/>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sheetPr>
  <dimension ref="A1:F102"/>
  <sheetViews>
    <sheetView view="pageBreakPreview" zoomScaleNormal="100" zoomScaleSheetLayoutView="100" workbookViewId="0">
      <selection activeCell="F2" sqref="F2"/>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sheetPr>
  <dimension ref="A1:F102"/>
  <sheetViews>
    <sheetView view="pageBreakPreview" zoomScaleNormal="100" zoomScaleSheetLayoutView="100" workbookViewId="0">
      <selection activeCell="C9" sqref="C9"/>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33"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ref="E34:E65" si="1">C34*D34</f>
        <v>0</v>
      </c>
      <c r="F34" s="261"/>
    </row>
    <row r="35" spans="1:6" x14ac:dyDescent="0.15">
      <c r="A35" s="264"/>
      <c r="B35" s="261"/>
      <c r="C35" s="262"/>
      <c r="D35" s="263">
        <v>1</v>
      </c>
      <c r="E35" s="262">
        <f t="shared" si="1"/>
        <v>0</v>
      </c>
      <c r="F35" s="261"/>
    </row>
    <row r="36" spans="1:6" x14ac:dyDescent="0.15">
      <c r="A36" s="264"/>
      <c r="B36" s="261"/>
      <c r="C36" s="262"/>
      <c r="D36" s="263">
        <v>1</v>
      </c>
      <c r="E36" s="262">
        <f t="shared" si="1"/>
        <v>0</v>
      </c>
      <c r="F36" s="261"/>
    </row>
    <row r="37" spans="1:6" x14ac:dyDescent="0.15">
      <c r="A37" s="264"/>
      <c r="B37" s="261"/>
      <c r="C37" s="262"/>
      <c r="D37" s="263">
        <v>1</v>
      </c>
      <c r="E37" s="262">
        <f t="shared" si="1"/>
        <v>0</v>
      </c>
      <c r="F37" s="261"/>
    </row>
    <row r="38" spans="1:6" x14ac:dyDescent="0.15">
      <c r="A38" s="264"/>
      <c r="B38" s="261"/>
      <c r="C38" s="262"/>
      <c r="D38" s="263">
        <v>1</v>
      </c>
      <c r="E38" s="262">
        <f t="shared" si="1"/>
        <v>0</v>
      </c>
      <c r="F38" s="261"/>
    </row>
    <row r="39" spans="1:6" x14ac:dyDescent="0.15">
      <c r="A39" s="264"/>
      <c r="B39" s="261"/>
      <c r="C39" s="262"/>
      <c r="D39" s="263">
        <v>1</v>
      </c>
      <c r="E39" s="262">
        <f t="shared" si="1"/>
        <v>0</v>
      </c>
      <c r="F39" s="261"/>
    </row>
    <row r="40" spans="1:6" x14ac:dyDescent="0.15">
      <c r="A40" s="264"/>
      <c r="B40" s="261"/>
      <c r="C40" s="262"/>
      <c r="D40" s="263">
        <v>1</v>
      </c>
      <c r="E40" s="262">
        <f t="shared" si="1"/>
        <v>0</v>
      </c>
      <c r="F40" s="261"/>
    </row>
    <row r="41" spans="1:6" x14ac:dyDescent="0.15">
      <c r="A41" s="264"/>
      <c r="B41" s="261"/>
      <c r="C41" s="262"/>
      <c r="D41" s="263">
        <v>1</v>
      </c>
      <c r="E41" s="262">
        <f t="shared" si="1"/>
        <v>0</v>
      </c>
      <c r="F41" s="261"/>
    </row>
    <row r="42" spans="1:6" x14ac:dyDescent="0.15">
      <c r="A42" s="264"/>
      <c r="B42" s="261"/>
      <c r="C42" s="262"/>
      <c r="D42" s="263">
        <v>1</v>
      </c>
      <c r="E42" s="262">
        <f t="shared" si="1"/>
        <v>0</v>
      </c>
      <c r="F42" s="261"/>
    </row>
    <row r="43" spans="1:6" x14ac:dyDescent="0.15">
      <c r="A43" s="264"/>
      <c r="B43" s="261"/>
      <c r="C43" s="262"/>
      <c r="D43" s="263">
        <v>1</v>
      </c>
      <c r="E43" s="262">
        <f t="shared" si="1"/>
        <v>0</v>
      </c>
      <c r="F43" s="261"/>
    </row>
    <row r="44" spans="1:6" x14ac:dyDescent="0.15">
      <c r="A44" s="264"/>
      <c r="B44" s="261"/>
      <c r="C44" s="262"/>
      <c r="D44" s="263">
        <v>1</v>
      </c>
      <c r="E44" s="262">
        <f t="shared" si="1"/>
        <v>0</v>
      </c>
      <c r="F44" s="261"/>
    </row>
    <row r="45" spans="1:6" x14ac:dyDescent="0.15">
      <c r="A45" s="264"/>
      <c r="B45" s="261"/>
      <c r="C45" s="262"/>
      <c r="D45" s="263">
        <v>1</v>
      </c>
      <c r="E45" s="262">
        <f t="shared" si="1"/>
        <v>0</v>
      </c>
      <c r="F45" s="261"/>
    </row>
    <row r="46" spans="1:6" x14ac:dyDescent="0.15">
      <c r="A46" s="264"/>
      <c r="B46" s="261"/>
      <c r="C46" s="262"/>
      <c r="D46" s="263">
        <v>1</v>
      </c>
      <c r="E46" s="262">
        <f t="shared" si="1"/>
        <v>0</v>
      </c>
      <c r="F46" s="261"/>
    </row>
    <row r="47" spans="1:6" x14ac:dyDescent="0.15">
      <c r="A47" s="264"/>
      <c r="B47" s="261"/>
      <c r="C47" s="262"/>
      <c r="D47" s="263">
        <v>1</v>
      </c>
      <c r="E47" s="262">
        <f t="shared" si="1"/>
        <v>0</v>
      </c>
      <c r="F47" s="261"/>
    </row>
    <row r="48" spans="1:6" x14ac:dyDescent="0.15">
      <c r="A48" s="264"/>
      <c r="B48" s="261"/>
      <c r="C48" s="262"/>
      <c r="D48" s="263">
        <v>1</v>
      </c>
      <c r="E48" s="262">
        <f t="shared" si="1"/>
        <v>0</v>
      </c>
      <c r="F48" s="261"/>
    </row>
    <row r="49" spans="1:6" x14ac:dyDescent="0.15">
      <c r="A49" s="264"/>
      <c r="B49" s="261"/>
      <c r="C49" s="262"/>
      <c r="D49" s="263">
        <v>1</v>
      </c>
      <c r="E49" s="262">
        <f t="shared" si="1"/>
        <v>0</v>
      </c>
      <c r="F49" s="261"/>
    </row>
    <row r="50" spans="1:6" x14ac:dyDescent="0.15">
      <c r="A50" s="264"/>
      <c r="B50" s="261"/>
      <c r="C50" s="262"/>
      <c r="D50" s="263">
        <v>1</v>
      </c>
      <c r="E50" s="262">
        <f t="shared" si="1"/>
        <v>0</v>
      </c>
      <c r="F50" s="261"/>
    </row>
    <row r="51" spans="1:6" x14ac:dyDescent="0.15">
      <c r="A51" s="264"/>
      <c r="B51" s="261"/>
      <c r="C51" s="262"/>
      <c r="D51" s="263">
        <v>1</v>
      </c>
      <c r="E51" s="262">
        <f t="shared" si="1"/>
        <v>0</v>
      </c>
      <c r="F51" s="261"/>
    </row>
    <row r="52" spans="1:6" x14ac:dyDescent="0.15">
      <c r="A52" s="264"/>
      <c r="B52" s="261"/>
      <c r="C52" s="262"/>
      <c r="D52" s="263">
        <v>1</v>
      </c>
      <c r="E52" s="262">
        <f t="shared" si="1"/>
        <v>0</v>
      </c>
      <c r="F52" s="261"/>
    </row>
    <row r="53" spans="1:6" x14ac:dyDescent="0.15">
      <c r="A53" s="264"/>
      <c r="B53" s="261"/>
      <c r="C53" s="262"/>
      <c r="D53" s="263">
        <v>1</v>
      </c>
      <c r="E53" s="262">
        <f t="shared" si="1"/>
        <v>0</v>
      </c>
      <c r="F53" s="261"/>
    </row>
    <row r="54" spans="1:6" x14ac:dyDescent="0.15">
      <c r="A54" s="264"/>
      <c r="B54" s="261"/>
      <c r="C54" s="262"/>
      <c r="D54" s="263">
        <v>1</v>
      </c>
      <c r="E54" s="262">
        <f t="shared" si="1"/>
        <v>0</v>
      </c>
      <c r="F54" s="261"/>
    </row>
    <row r="55" spans="1:6" x14ac:dyDescent="0.15">
      <c r="A55" s="264"/>
      <c r="B55" s="261"/>
      <c r="C55" s="262"/>
      <c r="D55" s="263">
        <v>1</v>
      </c>
      <c r="E55" s="262">
        <f t="shared" si="1"/>
        <v>0</v>
      </c>
      <c r="F55" s="261"/>
    </row>
    <row r="56" spans="1:6" x14ac:dyDescent="0.15">
      <c r="A56" s="264"/>
      <c r="B56" s="261"/>
      <c r="C56" s="262"/>
      <c r="D56" s="263">
        <v>1</v>
      </c>
      <c r="E56" s="262">
        <f t="shared" si="1"/>
        <v>0</v>
      </c>
      <c r="F56" s="261"/>
    </row>
    <row r="57" spans="1:6" x14ac:dyDescent="0.15">
      <c r="A57" s="264"/>
      <c r="B57" s="261"/>
      <c r="C57" s="262"/>
      <c r="D57" s="263">
        <v>1</v>
      </c>
      <c r="E57" s="262">
        <f t="shared" si="1"/>
        <v>0</v>
      </c>
      <c r="F57" s="261"/>
    </row>
    <row r="58" spans="1:6" x14ac:dyDescent="0.15">
      <c r="A58" s="264"/>
      <c r="B58" s="261"/>
      <c r="C58" s="262"/>
      <c r="D58" s="263">
        <v>1</v>
      </c>
      <c r="E58" s="262">
        <f t="shared" si="1"/>
        <v>0</v>
      </c>
      <c r="F58" s="261"/>
    </row>
    <row r="59" spans="1:6" x14ac:dyDescent="0.15">
      <c r="A59" s="264"/>
      <c r="B59" s="261"/>
      <c r="C59" s="262"/>
      <c r="D59" s="263">
        <v>1</v>
      </c>
      <c r="E59" s="262">
        <f t="shared" si="1"/>
        <v>0</v>
      </c>
      <c r="F59" s="261"/>
    </row>
    <row r="60" spans="1:6" x14ac:dyDescent="0.15">
      <c r="A60" s="264"/>
      <c r="B60" s="261"/>
      <c r="C60" s="262"/>
      <c r="D60" s="263">
        <v>1</v>
      </c>
      <c r="E60" s="262">
        <f t="shared" si="1"/>
        <v>0</v>
      </c>
      <c r="F60" s="261"/>
    </row>
    <row r="61" spans="1:6" x14ac:dyDescent="0.15">
      <c r="A61" s="264"/>
      <c r="B61" s="261"/>
      <c r="C61" s="262"/>
      <c r="D61" s="263">
        <v>1</v>
      </c>
      <c r="E61" s="262">
        <f t="shared" si="1"/>
        <v>0</v>
      </c>
      <c r="F61" s="261"/>
    </row>
    <row r="62" spans="1:6" x14ac:dyDescent="0.15">
      <c r="A62" s="264"/>
      <c r="B62" s="261"/>
      <c r="C62" s="262"/>
      <c r="D62" s="263">
        <v>1</v>
      </c>
      <c r="E62" s="262">
        <f t="shared" si="1"/>
        <v>0</v>
      </c>
      <c r="F62" s="261"/>
    </row>
    <row r="63" spans="1:6" x14ac:dyDescent="0.15">
      <c r="A63" s="264"/>
      <c r="B63" s="261"/>
      <c r="C63" s="262"/>
      <c r="D63" s="263">
        <v>1</v>
      </c>
      <c r="E63" s="262">
        <f t="shared" si="1"/>
        <v>0</v>
      </c>
      <c r="F63" s="261"/>
    </row>
    <row r="64" spans="1:6" x14ac:dyDescent="0.15">
      <c r="A64" s="264"/>
      <c r="B64" s="261"/>
      <c r="C64" s="262"/>
      <c r="D64" s="263">
        <v>1</v>
      </c>
      <c r="E64" s="262">
        <f t="shared" si="1"/>
        <v>0</v>
      </c>
      <c r="F64" s="261"/>
    </row>
    <row r="65" spans="1:6" x14ac:dyDescent="0.15">
      <c r="A65" s="264"/>
      <c r="B65" s="261"/>
      <c r="C65" s="262"/>
      <c r="D65" s="263">
        <v>1</v>
      </c>
      <c r="E65" s="262">
        <f t="shared" si="1"/>
        <v>0</v>
      </c>
      <c r="F65" s="261"/>
    </row>
    <row r="66" spans="1:6" x14ac:dyDescent="0.15">
      <c r="A66" s="264"/>
      <c r="B66" s="261"/>
      <c r="C66" s="262"/>
      <c r="D66" s="263">
        <v>1</v>
      </c>
      <c r="E66" s="262">
        <f t="shared" ref="E66:E97" si="2">C66*D66</f>
        <v>0</v>
      </c>
      <c r="F66" s="261"/>
    </row>
    <row r="67" spans="1:6" x14ac:dyDescent="0.15">
      <c r="A67" s="264"/>
      <c r="B67" s="261"/>
      <c r="C67" s="262"/>
      <c r="D67" s="263">
        <v>1</v>
      </c>
      <c r="E67" s="262">
        <f t="shared" si="2"/>
        <v>0</v>
      </c>
      <c r="F67" s="261"/>
    </row>
    <row r="68" spans="1:6" x14ac:dyDescent="0.15">
      <c r="A68" s="264"/>
      <c r="B68" s="261"/>
      <c r="C68" s="262"/>
      <c r="D68" s="263">
        <v>1</v>
      </c>
      <c r="E68" s="262">
        <f t="shared" si="2"/>
        <v>0</v>
      </c>
      <c r="F68" s="261"/>
    </row>
    <row r="69" spans="1:6" x14ac:dyDescent="0.15">
      <c r="A69" s="264"/>
      <c r="B69" s="261"/>
      <c r="C69" s="262"/>
      <c r="D69" s="263">
        <v>1</v>
      </c>
      <c r="E69" s="262">
        <f t="shared" si="2"/>
        <v>0</v>
      </c>
      <c r="F69" s="261"/>
    </row>
    <row r="70" spans="1:6" x14ac:dyDescent="0.15">
      <c r="A70" s="264"/>
      <c r="B70" s="261"/>
      <c r="C70" s="262"/>
      <c r="D70" s="263">
        <v>1</v>
      </c>
      <c r="E70" s="262">
        <f t="shared" si="2"/>
        <v>0</v>
      </c>
      <c r="F70" s="261"/>
    </row>
    <row r="71" spans="1:6" x14ac:dyDescent="0.15">
      <c r="A71" s="264"/>
      <c r="B71" s="261"/>
      <c r="C71" s="262"/>
      <c r="D71" s="263">
        <v>1</v>
      </c>
      <c r="E71" s="262">
        <f t="shared" si="2"/>
        <v>0</v>
      </c>
      <c r="F71" s="261"/>
    </row>
    <row r="72" spans="1:6" x14ac:dyDescent="0.15">
      <c r="A72" s="264"/>
      <c r="B72" s="261"/>
      <c r="C72" s="262"/>
      <c r="D72" s="263">
        <v>1</v>
      </c>
      <c r="E72" s="262">
        <f t="shared" si="2"/>
        <v>0</v>
      </c>
      <c r="F72" s="261"/>
    </row>
    <row r="73" spans="1:6" x14ac:dyDescent="0.15">
      <c r="A73" s="264"/>
      <c r="B73" s="261"/>
      <c r="C73" s="262"/>
      <c r="D73" s="263">
        <v>1</v>
      </c>
      <c r="E73" s="262">
        <f t="shared" si="2"/>
        <v>0</v>
      </c>
      <c r="F73" s="261"/>
    </row>
    <row r="74" spans="1:6" x14ac:dyDescent="0.15">
      <c r="A74" s="264"/>
      <c r="B74" s="261"/>
      <c r="C74" s="262"/>
      <c r="D74" s="263">
        <v>1</v>
      </c>
      <c r="E74" s="262">
        <f t="shared" si="2"/>
        <v>0</v>
      </c>
      <c r="F74" s="261"/>
    </row>
    <row r="75" spans="1:6" x14ac:dyDescent="0.15">
      <c r="A75" s="264"/>
      <c r="B75" s="261"/>
      <c r="C75" s="262"/>
      <c r="D75" s="263">
        <v>1</v>
      </c>
      <c r="E75" s="262">
        <f t="shared" si="2"/>
        <v>0</v>
      </c>
      <c r="F75" s="261"/>
    </row>
    <row r="76" spans="1:6" x14ac:dyDescent="0.15">
      <c r="A76" s="264"/>
      <c r="B76" s="261"/>
      <c r="C76" s="262"/>
      <c r="D76" s="263">
        <v>1</v>
      </c>
      <c r="E76" s="262">
        <f t="shared" si="2"/>
        <v>0</v>
      </c>
      <c r="F76" s="261"/>
    </row>
    <row r="77" spans="1:6" x14ac:dyDescent="0.15">
      <c r="A77" s="264"/>
      <c r="B77" s="261"/>
      <c r="C77" s="262"/>
      <c r="D77" s="263">
        <v>1</v>
      </c>
      <c r="E77" s="262">
        <f t="shared" si="2"/>
        <v>0</v>
      </c>
      <c r="F77" s="261"/>
    </row>
    <row r="78" spans="1:6" x14ac:dyDescent="0.15">
      <c r="A78" s="264"/>
      <c r="B78" s="261"/>
      <c r="C78" s="262"/>
      <c r="D78" s="263">
        <v>1</v>
      </c>
      <c r="E78" s="262">
        <f t="shared" si="2"/>
        <v>0</v>
      </c>
      <c r="F78" s="261"/>
    </row>
    <row r="79" spans="1:6" x14ac:dyDescent="0.15">
      <c r="A79" s="264"/>
      <c r="B79" s="261"/>
      <c r="C79" s="262"/>
      <c r="D79" s="263">
        <v>1</v>
      </c>
      <c r="E79" s="262">
        <f t="shared" si="2"/>
        <v>0</v>
      </c>
      <c r="F79" s="261"/>
    </row>
    <row r="80" spans="1:6" x14ac:dyDescent="0.15">
      <c r="A80" s="264"/>
      <c r="B80" s="261"/>
      <c r="C80" s="262"/>
      <c r="D80" s="263">
        <v>1</v>
      </c>
      <c r="E80" s="262">
        <f t="shared" si="2"/>
        <v>0</v>
      </c>
      <c r="F80" s="261"/>
    </row>
    <row r="81" spans="1:6" x14ac:dyDescent="0.15">
      <c r="A81" s="264"/>
      <c r="B81" s="261"/>
      <c r="C81" s="262"/>
      <c r="D81" s="263">
        <v>1</v>
      </c>
      <c r="E81" s="262">
        <f t="shared" si="2"/>
        <v>0</v>
      </c>
      <c r="F81" s="261"/>
    </row>
    <row r="82" spans="1:6" x14ac:dyDescent="0.15">
      <c r="A82" s="264"/>
      <c r="B82" s="261"/>
      <c r="C82" s="262"/>
      <c r="D82" s="263">
        <v>1</v>
      </c>
      <c r="E82" s="262">
        <f t="shared" si="2"/>
        <v>0</v>
      </c>
      <c r="F82" s="261"/>
    </row>
    <row r="83" spans="1:6" x14ac:dyDescent="0.15">
      <c r="A83" s="264"/>
      <c r="B83" s="261"/>
      <c r="C83" s="262"/>
      <c r="D83" s="263">
        <v>1</v>
      </c>
      <c r="E83" s="262">
        <f t="shared" si="2"/>
        <v>0</v>
      </c>
      <c r="F83" s="261"/>
    </row>
    <row r="84" spans="1:6" x14ac:dyDescent="0.15">
      <c r="A84" s="264"/>
      <c r="B84" s="261"/>
      <c r="C84" s="262"/>
      <c r="D84" s="263">
        <v>1</v>
      </c>
      <c r="E84" s="262">
        <f t="shared" si="2"/>
        <v>0</v>
      </c>
      <c r="F84" s="261"/>
    </row>
    <row r="85" spans="1:6" x14ac:dyDescent="0.15">
      <c r="A85" s="264"/>
      <c r="B85" s="261"/>
      <c r="C85" s="262"/>
      <c r="D85" s="263">
        <v>1</v>
      </c>
      <c r="E85" s="262">
        <f t="shared" si="2"/>
        <v>0</v>
      </c>
      <c r="F85" s="261"/>
    </row>
    <row r="86" spans="1:6" x14ac:dyDescent="0.15">
      <c r="A86" s="264"/>
      <c r="B86" s="261"/>
      <c r="C86" s="262"/>
      <c r="D86" s="263">
        <v>1</v>
      </c>
      <c r="E86" s="262">
        <f t="shared" si="2"/>
        <v>0</v>
      </c>
      <c r="F86" s="261"/>
    </row>
    <row r="87" spans="1:6" x14ac:dyDescent="0.15">
      <c r="A87" s="264"/>
      <c r="B87" s="261"/>
      <c r="C87" s="262"/>
      <c r="D87" s="263">
        <v>1</v>
      </c>
      <c r="E87" s="262">
        <f t="shared" si="2"/>
        <v>0</v>
      </c>
      <c r="F87" s="261"/>
    </row>
    <row r="88" spans="1:6" x14ac:dyDescent="0.15">
      <c r="A88" s="264"/>
      <c r="B88" s="261"/>
      <c r="C88" s="262"/>
      <c r="D88" s="263">
        <v>1</v>
      </c>
      <c r="E88" s="262">
        <f t="shared" si="2"/>
        <v>0</v>
      </c>
      <c r="F88" s="261"/>
    </row>
    <row r="89" spans="1:6" x14ac:dyDescent="0.15">
      <c r="A89" s="264"/>
      <c r="B89" s="261"/>
      <c r="C89" s="262"/>
      <c r="D89" s="263">
        <v>1</v>
      </c>
      <c r="E89" s="262">
        <f t="shared" si="2"/>
        <v>0</v>
      </c>
      <c r="F89" s="261"/>
    </row>
    <row r="90" spans="1:6" x14ac:dyDescent="0.15">
      <c r="A90" s="264"/>
      <c r="B90" s="261"/>
      <c r="C90" s="262"/>
      <c r="D90" s="263">
        <v>1</v>
      </c>
      <c r="E90" s="262">
        <f t="shared" si="2"/>
        <v>0</v>
      </c>
      <c r="F90" s="261"/>
    </row>
    <row r="91" spans="1:6" x14ac:dyDescent="0.15">
      <c r="A91" s="264"/>
      <c r="B91" s="261"/>
      <c r="C91" s="262"/>
      <c r="D91" s="263">
        <v>1</v>
      </c>
      <c r="E91" s="262">
        <f t="shared" si="2"/>
        <v>0</v>
      </c>
      <c r="F91" s="261"/>
    </row>
    <row r="92" spans="1:6" x14ac:dyDescent="0.15">
      <c r="A92" s="264"/>
      <c r="B92" s="261"/>
      <c r="C92" s="262"/>
      <c r="D92" s="263">
        <v>1</v>
      </c>
      <c r="E92" s="262">
        <f t="shared" si="2"/>
        <v>0</v>
      </c>
      <c r="F92" s="261"/>
    </row>
    <row r="93" spans="1:6" x14ac:dyDescent="0.15">
      <c r="A93" s="264"/>
      <c r="B93" s="261"/>
      <c r="C93" s="262"/>
      <c r="D93" s="263">
        <v>1</v>
      </c>
      <c r="E93" s="262">
        <f t="shared" si="2"/>
        <v>0</v>
      </c>
      <c r="F93" s="261"/>
    </row>
    <row r="94" spans="1:6" x14ac:dyDescent="0.15">
      <c r="A94" s="264"/>
      <c r="B94" s="261"/>
      <c r="C94" s="262"/>
      <c r="D94" s="263">
        <v>1</v>
      </c>
      <c r="E94" s="262">
        <f t="shared" si="2"/>
        <v>0</v>
      </c>
      <c r="F94" s="261"/>
    </row>
    <row r="95" spans="1:6" x14ac:dyDescent="0.15">
      <c r="A95" s="264"/>
      <c r="B95" s="261"/>
      <c r="C95" s="262"/>
      <c r="D95" s="263">
        <v>1</v>
      </c>
      <c r="E95" s="262">
        <f t="shared" si="2"/>
        <v>0</v>
      </c>
      <c r="F95" s="261"/>
    </row>
    <row r="96" spans="1:6" x14ac:dyDescent="0.15">
      <c r="A96" s="264"/>
      <c r="B96" s="261"/>
      <c r="C96" s="262"/>
      <c r="D96" s="263">
        <v>1</v>
      </c>
      <c r="E96" s="262">
        <f t="shared" si="2"/>
        <v>0</v>
      </c>
      <c r="F96" s="261"/>
    </row>
    <row r="97" spans="1:6" x14ac:dyDescent="0.15">
      <c r="A97" s="264"/>
      <c r="B97" s="261"/>
      <c r="C97" s="262"/>
      <c r="D97" s="263">
        <v>1</v>
      </c>
      <c r="E97" s="262">
        <f t="shared" si="2"/>
        <v>0</v>
      </c>
      <c r="F97" s="261"/>
    </row>
    <row r="98" spans="1:6" x14ac:dyDescent="0.15">
      <c r="A98" s="264"/>
      <c r="B98" s="261"/>
      <c r="C98" s="262"/>
      <c r="D98" s="263">
        <v>1</v>
      </c>
      <c r="E98" s="262">
        <f t="shared" ref="E98:E101" si="3">C98*D98</f>
        <v>0</v>
      </c>
      <c r="F98" s="261"/>
    </row>
    <row r="99" spans="1:6" x14ac:dyDescent="0.15">
      <c r="A99" s="264"/>
      <c r="B99" s="261"/>
      <c r="C99" s="262"/>
      <c r="D99" s="263">
        <v>1</v>
      </c>
      <c r="E99" s="262">
        <f t="shared" si="3"/>
        <v>0</v>
      </c>
      <c r="F99" s="261"/>
    </row>
    <row r="100" spans="1:6" x14ac:dyDescent="0.15">
      <c r="A100" s="264"/>
      <c r="B100" s="261"/>
      <c r="C100" s="262"/>
      <c r="D100" s="263">
        <v>1</v>
      </c>
      <c r="E100" s="262">
        <f t="shared" si="3"/>
        <v>0</v>
      </c>
      <c r="F100" s="261"/>
    </row>
    <row r="101" spans="1:6" ht="12" thickBot="1" x14ac:dyDescent="0.2">
      <c r="A101" s="260"/>
      <c r="B101" s="257"/>
      <c r="C101" s="258"/>
      <c r="D101" s="259">
        <v>1</v>
      </c>
      <c r="E101" s="258">
        <f t="shared" si="3"/>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sheetPr>
  <dimension ref="A1:F102"/>
  <sheetViews>
    <sheetView view="pageBreakPreview" zoomScaleNormal="100" zoomScaleSheetLayoutView="100" workbookViewId="0">
      <selection activeCell="L11" sqref="L11"/>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sheetPr>
  <dimension ref="A1:F102"/>
  <sheetViews>
    <sheetView view="pageBreakPreview" zoomScaleNormal="100" zoomScaleSheetLayoutView="100" workbookViewId="0">
      <selection activeCell="R20" sqref="R20"/>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sheetPr>
  <dimension ref="A1:F102"/>
  <sheetViews>
    <sheetView view="pageBreakPreview" zoomScaleNormal="100" zoomScaleSheetLayoutView="100" workbookViewId="0">
      <selection activeCell="B48" sqref="B48"/>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sheetPr>
  <dimension ref="A1:F102"/>
  <sheetViews>
    <sheetView view="pageBreakPreview" zoomScaleNormal="100" zoomScaleSheetLayoutView="100" workbookViewId="0">
      <selection activeCell="M18" sqref="M18"/>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sheetPr>
  <dimension ref="A1:F102"/>
  <sheetViews>
    <sheetView view="pageBreakPreview" zoomScaleNormal="100" zoomScaleSheetLayoutView="100" workbookViewId="0">
      <selection activeCell="P18" sqref="P18"/>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sheetPr>
  <dimension ref="A1:F102"/>
  <sheetViews>
    <sheetView view="pageBreakPreview" zoomScaleNormal="100" zoomScaleSheetLayoutView="100" workbookViewId="0">
      <selection activeCell="L16" sqref="L16"/>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9"/>
  </sheetPr>
  <dimension ref="A1:F102"/>
  <sheetViews>
    <sheetView view="pageBreakPreview" zoomScaleNormal="100" zoomScaleSheetLayoutView="100" workbookViewId="0">
      <selection activeCell="M30" sqref="M30"/>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59999389629810485"/>
  </sheetPr>
  <dimension ref="A1:BN36"/>
  <sheetViews>
    <sheetView view="pageBreakPreview" zoomScaleNormal="100" zoomScaleSheetLayoutView="100" workbookViewId="0">
      <selection activeCell="BG24" sqref="BG24"/>
    </sheetView>
  </sheetViews>
  <sheetFormatPr defaultColWidth="2.5" defaultRowHeight="15" customHeight="1" x14ac:dyDescent="0.15"/>
  <cols>
    <col min="1" max="1" width="2" style="2" customWidth="1"/>
    <col min="2" max="2" width="1.125" style="2" customWidth="1"/>
    <col min="3" max="40" width="2" style="2" customWidth="1"/>
    <col min="41" max="41" width="1.125" style="2" customWidth="1"/>
    <col min="42" max="75" width="2.125" style="2" customWidth="1"/>
    <col min="76" max="16384" width="2.5" style="2"/>
  </cols>
  <sheetData>
    <row r="1" spans="1:43" ht="15" customHeight="1" x14ac:dyDescent="0.15">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3" ht="15"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row>
    <row r="3" spans="1:43" ht="15" customHeight="1" x14ac:dyDescent="0.15">
      <c r="A3" s="374" t="s">
        <v>59</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19"/>
    </row>
    <row r="4" spans="1:43"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row>
    <row r="5" spans="1:43" ht="15" customHeight="1" x14ac:dyDescent="0.15">
      <c r="A5" s="19" t="s">
        <v>60</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row>
    <row r="6" spans="1:43" ht="15" customHeight="1" x14ac:dyDescent="0.15">
      <c r="A6" s="19"/>
      <c r="B6" s="19"/>
      <c r="C6" s="375" t="s">
        <v>3</v>
      </c>
      <c r="D6" s="376"/>
      <c r="E6" s="376"/>
      <c r="F6" s="376"/>
      <c r="G6" s="377"/>
      <c r="H6" s="311" t="s">
        <v>61</v>
      </c>
      <c r="I6" s="381"/>
      <c r="J6" s="381"/>
      <c r="K6" s="381"/>
      <c r="L6" s="381"/>
      <c r="M6" s="381"/>
      <c r="N6" s="381"/>
      <c r="O6" s="381"/>
      <c r="P6" s="382"/>
      <c r="Q6" s="383"/>
      <c r="R6" s="384"/>
      <c r="S6" s="384"/>
      <c r="T6" s="384"/>
      <c r="U6" s="384"/>
      <c r="V6" s="384"/>
      <c r="W6" s="384"/>
      <c r="X6" s="384"/>
      <c r="Y6" s="384"/>
      <c r="Z6" s="384"/>
      <c r="AA6" s="384"/>
      <c r="AB6" s="384"/>
      <c r="AC6" s="384"/>
      <c r="AD6" s="384"/>
      <c r="AE6" s="384"/>
      <c r="AF6" s="384"/>
      <c r="AG6" s="384"/>
      <c r="AH6" s="384"/>
      <c r="AI6" s="384"/>
      <c r="AJ6" s="384"/>
      <c r="AK6" s="384"/>
      <c r="AL6" s="384"/>
      <c r="AM6" s="20" t="s">
        <v>8</v>
      </c>
      <c r="AN6" s="21"/>
      <c r="AO6" s="19"/>
      <c r="AP6" s="19"/>
    </row>
    <row r="7" spans="1:43" ht="15" customHeight="1" x14ac:dyDescent="0.15">
      <c r="A7" s="19"/>
      <c r="B7" s="19"/>
      <c r="C7" s="358"/>
      <c r="D7" s="374"/>
      <c r="E7" s="374"/>
      <c r="F7" s="374"/>
      <c r="G7" s="378"/>
      <c r="H7" s="311" t="s">
        <v>62</v>
      </c>
      <c r="I7" s="381"/>
      <c r="J7" s="381"/>
      <c r="K7" s="381"/>
      <c r="L7" s="381"/>
      <c r="M7" s="381"/>
      <c r="N7" s="381"/>
      <c r="O7" s="381"/>
      <c r="P7" s="382"/>
      <c r="Q7" s="383"/>
      <c r="R7" s="384"/>
      <c r="S7" s="384"/>
      <c r="T7" s="384"/>
      <c r="U7" s="384"/>
      <c r="V7" s="384"/>
      <c r="W7" s="384"/>
      <c r="X7" s="384"/>
      <c r="Y7" s="384"/>
      <c r="Z7" s="384"/>
      <c r="AA7" s="384"/>
      <c r="AB7" s="384"/>
      <c r="AC7" s="384"/>
      <c r="AD7" s="384"/>
      <c r="AE7" s="384"/>
      <c r="AF7" s="384"/>
      <c r="AG7" s="384"/>
      <c r="AH7" s="384"/>
      <c r="AI7" s="384"/>
      <c r="AJ7" s="384"/>
      <c r="AK7" s="384"/>
      <c r="AL7" s="384"/>
      <c r="AM7" s="20" t="s">
        <v>8</v>
      </c>
      <c r="AN7" s="21"/>
      <c r="AO7" s="19"/>
      <c r="AP7" s="19"/>
    </row>
    <row r="8" spans="1:43" ht="15" customHeight="1" x14ac:dyDescent="0.15">
      <c r="A8" s="19"/>
      <c r="B8" s="19"/>
      <c r="C8" s="358"/>
      <c r="D8" s="374"/>
      <c r="E8" s="374"/>
      <c r="F8" s="374"/>
      <c r="G8" s="378"/>
      <c r="H8" s="311" t="s">
        <v>63</v>
      </c>
      <c r="I8" s="381"/>
      <c r="J8" s="381"/>
      <c r="K8" s="381"/>
      <c r="L8" s="381"/>
      <c r="M8" s="381"/>
      <c r="N8" s="381"/>
      <c r="O8" s="381"/>
      <c r="P8" s="382"/>
      <c r="Q8" s="383"/>
      <c r="R8" s="384"/>
      <c r="S8" s="384"/>
      <c r="T8" s="384"/>
      <c r="U8" s="384"/>
      <c r="V8" s="384"/>
      <c r="W8" s="384"/>
      <c r="X8" s="384"/>
      <c r="Y8" s="384"/>
      <c r="Z8" s="384"/>
      <c r="AA8" s="384"/>
      <c r="AB8" s="384"/>
      <c r="AC8" s="384"/>
      <c r="AD8" s="384"/>
      <c r="AE8" s="384"/>
      <c r="AF8" s="384"/>
      <c r="AG8" s="384"/>
      <c r="AH8" s="384"/>
      <c r="AI8" s="384"/>
      <c r="AJ8" s="384"/>
      <c r="AK8" s="384"/>
      <c r="AL8" s="384"/>
      <c r="AM8" s="20" t="s">
        <v>8</v>
      </c>
      <c r="AN8" s="21"/>
      <c r="AO8" s="19"/>
      <c r="AP8" s="19"/>
    </row>
    <row r="9" spans="1:43" ht="15" customHeight="1" x14ac:dyDescent="0.15">
      <c r="A9" s="19"/>
      <c r="B9" s="19"/>
      <c r="C9" s="333"/>
      <c r="D9" s="379"/>
      <c r="E9" s="379"/>
      <c r="F9" s="379"/>
      <c r="G9" s="380"/>
      <c r="H9" s="315" t="s">
        <v>2</v>
      </c>
      <c r="I9" s="316"/>
      <c r="J9" s="316"/>
      <c r="K9" s="316"/>
      <c r="L9" s="316"/>
      <c r="M9" s="316"/>
      <c r="N9" s="316"/>
      <c r="O9" s="316"/>
      <c r="P9" s="317"/>
      <c r="Q9" s="385">
        <f>SUM(Q6:AL8)</f>
        <v>0</v>
      </c>
      <c r="R9" s="386"/>
      <c r="S9" s="386"/>
      <c r="T9" s="386"/>
      <c r="U9" s="386"/>
      <c r="V9" s="386"/>
      <c r="W9" s="386"/>
      <c r="X9" s="386"/>
      <c r="Y9" s="386"/>
      <c r="Z9" s="386"/>
      <c r="AA9" s="386"/>
      <c r="AB9" s="386"/>
      <c r="AC9" s="386"/>
      <c r="AD9" s="386"/>
      <c r="AE9" s="386"/>
      <c r="AF9" s="386"/>
      <c r="AG9" s="386"/>
      <c r="AH9" s="386"/>
      <c r="AI9" s="386"/>
      <c r="AJ9" s="386"/>
      <c r="AK9" s="386"/>
      <c r="AL9" s="386"/>
      <c r="AM9" s="20" t="s">
        <v>8</v>
      </c>
      <c r="AN9" s="21"/>
      <c r="AO9" s="19"/>
      <c r="AP9" s="19"/>
    </row>
    <row r="10" spans="1:43" ht="15" customHeight="1" x14ac:dyDescent="0.15">
      <c r="A10" s="19"/>
      <c r="B10" s="19"/>
      <c r="C10" s="340" t="s">
        <v>4</v>
      </c>
      <c r="D10" s="340"/>
      <c r="E10" s="340"/>
      <c r="F10" s="340"/>
      <c r="G10" s="340"/>
      <c r="H10" s="373" t="s">
        <v>64</v>
      </c>
      <c r="I10" s="373"/>
      <c r="J10" s="373"/>
      <c r="K10" s="373"/>
      <c r="L10" s="373"/>
      <c r="M10" s="373"/>
      <c r="N10" s="373"/>
      <c r="O10" s="373"/>
      <c r="P10" s="373"/>
      <c r="Q10" s="22"/>
      <c r="R10" s="20"/>
      <c r="S10" s="20"/>
      <c r="T10" s="20"/>
      <c r="U10" s="20"/>
      <c r="V10" s="318"/>
      <c r="W10" s="318"/>
      <c r="X10" s="98" t="s">
        <v>5</v>
      </c>
      <c r="Y10" s="98"/>
      <c r="Z10" s="318"/>
      <c r="AA10" s="318"/>
      <c r="AB10" s="98" t="s">
        <v>6</v>
      </c>
      <c r="AC10" s="98"/>
      <c r="AD10" s="20" t="s">
        <v>7</v>
      </c>
      <c r="AE10" s="20"/>
      <c r="AF10" s="20"/>
      <c r="AG10" s="318"/>
      <c r="AH10" s="318"/>
      <c r="AI10" s="20" t="s">
        <v>5</v>
      </c>
      <c r="AJ10" s="20"/>
      <c r="AK10" s="318"/>
      <c r="AL10" s="318"/>
      <c r="AM10" s="20" t="s">
        <v>6</v>
      </c>
      <c r="AN10" s="21"/>
      <c r="AO10" s="19"/>
      <c r="AP10" s="19"/>
      <c r="AQ10" s="2" t="s">
        <v>183</v>
      </c>
    </row>
    <row r="11" spans="1:43" ht="15" customHeight="1" x14ac:dyDescent="0.15">
      <c r="A11" s="23"/>
      <c r="B11" s="23"/>
      <c r="C11" s="340"/>
      <c r="D11" s="340"/>
      <c r="E11" s="340"/>
      <c r="F11" s="340"/>
      <c r="G11" s="340"/>
      <c r="H11" s="373" t="s">
        <v>62</v>
      </c>
      <c r="I11" s="373"/>
      <c r="J11" s="373"/>
      <c r="K11" s="373"/>
      <c r="L11" s="373"/>
      <c r="M11" s="373"/>
      <c r="N11" s="373"/>
      <c r="O11" s="373"/>
      <c r="P11" s="373"/>
      <c r="Q11" s="22"/>
      <c r="R11" s="20"/>
      <c r="S11" s="20"/>
      <c r="T11" s="20"/>
      <c r="U11" s="20"/>
      <c r="V11" s="318"/>
      <c r="W11" s="318"/>
      <c r="X11" s="20" t="s">
        <v>5</v>
      </c>
      <c r="Y11" s="20"/>
      <c r="Z11" s="318"/>
      <c r="AA11" s="318"/>
      <c r="AB11" s="20" t="s">
        <v>6</v>
      </c>
      <c r="AC11" s="20"/>
      <c r="AD11" s="20" t="s">
        <v>7</v>
      </c>
      <c r="AE11" s="20"/>
      <c r="AF11" s="20"/>
      <c r="AG11" s="318"/>
      <c r="AH11" s="318"/>
      <c r="AI11" s="20" t="s">
        <v>5</v>
      </c>
      <c r="AJ11" s="20"/>
      <c r="AK11" s="318"/>
      <c r="AL11" s="318"/>
      <c r="AM11" s="20" t="s">
        <v>6</v>
      </c>
      <c r="AN11" s="21"/>
      <c r="AO11" s="23"/>
      <c r="AP11" s="19"/>
    </row>
    <row r="12" spans="1:43" ht="15" customHeight="1" x14ac:dyDescent="0.15">
      <c r="A12" s="19"/>
      <c r="B12" s="19"/>
      <c r="C12" s="340"/>
      <c r="D12" s="340"/>
      <c r="E12" s="340"/>
      <c r="F12" s="340"/>
      <c r="G12" s="340"/>
      <c r="H12" s="373" t="s">
        <v>63</v>
      </c>
      <c r="I12" s="373"/>
      <c r="J12" s="373"/>
      <c r="K12" s="373"/>
      <c r="L12" s="373"/>
      <c r="M12" s="373"/>
      <c r="N12" s="373"/>
      <c r="O12" s="373"/>
      <c r="P12" s="373"/>
      <c r="Q12" s="22"/>
      <c r="R12" s="20"/>
      <c r="S12" s="20"/>
      <c r="T12" s="20"/>
      <c r="U12" s="20"/>
      <c r="V12" s="318"/>
      <c r="W12" s="318"/>
      <c r="X12" s="98" t="s">
        <v>5</v>
      </c>
      <c r="Y12" s="98"/>
      <c r="Z12" s="318"/>
      <c r="AA12" s="318"/>
      <c r="AB12" s="98" t="s">
        <v>6</v>
      </c>
      <c r="AC12" s="98"/>
      <c r="AD12" s="20" t="s">
        <v>7</v>
      </c>
      <c r="AE12" s="20"/>
      <c r="AF12" s="20"/>
      <c r="AG12" s="318"/>
      <c r="AH12" s="318"/>
      <c r="AI12" s="100" t="s">
        <v>5</v>
      </c>
      <c r="AJ12" s="100"/>
      <c r="AK12" s="318"/>
      <c r="AL12" s="318"/>
      <c r="AM12" s="100" t="s">
        <v>6</v>
      </c>
      <c r="AN12" s="21"/>
      <c r="AO12" s="19"/>
      <c r="AP12" s="19"/>
    </row>
    <row r="13" spans="1:43" ht="15" customHeight="1" x14ac:dyDescent="0.15">
      <c r="A13" s="19"/>
      <c r="B13" s="19"/>
      <c r="C13" s="340"/>
      <c r="D13" s="340"/>
      <c r="E13" s="340"/>
      <c r="F13" s="340"/>
      <c r="G13" s="340"/>
      <c r="H13" s="373" t="s">
        <v>65</v>
      </c>
      <c r="I13" s="373"/>
      <c r="J13" s="373"/>
      <c r="K13" s="373"/>
      <c r="L13" s="373"/>
      <c r="M13" s="373"/>
      <c r="N13" s="373"/>
      <c r="O13" s="373"/>
      <c r="P13" s="373"/>
      <c r="Q13" s="22"/>
      <c r="R13" s="20"/>
      <c r="S13" s="20"/>
      <c r="T13" s="20"/>
      <c r="U13" s="20"/>
      <c r="V13" s="318"/>
      <c r="W13" s="318"/>
      <c r="X13" s="20" t="s">
        <v>5</v>
      </c>
      <c r="Y13" s="20"/>
      <c r="Z13" s="318"/>
      <c r="AA13" s="318"/>
      <c r="AB13" s="20" t="s">
        <v>6</v>
      </c>
      <c r="AC13" s="20"/>
      <c r="AD13" s="20" t="s">
        <v>7</v>
      </c>
      <c r="AE13" s="20"/>
      <c r="AF13" s="20"/>
      <c r="AG13" s="318"/>
      <c r="AH13" s="318"/>
      <c r="AI13" s="20" t="s">
        <v>5</v>
      </c>
      <c r="AJ13" s="20"/>
      <c r="AK13" s="318"/>
      <c r="AL13" s="318"/>
      <c r="AM13" s="20" t="s">
        <v>6</v>
      </c>
      <c r="AN13" s="21"/>
      <c r="AO13" s="19"/>
      <c r="AP13" s="19"/>
    </row>
    <row r="14" spans="1:43" ht="15" customHeight="1" x14ac:dyDescent="0.15">
      <c r="A14" s="19"/>
      <c r="B14" s="19"/>
      <c r="C14" s="19" t="s">
        <v>174</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row>
    <row r="15" spans="1:43" ht="15" customHeight="1" x14ac:dyDescent="0.15">
      <c r="A15" s="19"/>
      <c r="B15" s="19"/>
      <c r="C15" s="19"/>
      <c r="D15" s="19"/>
      <c r="E15" s="19" t="s">
        <v>66</v>
      </c>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row>
    <row r="16" spans="1:43" ht="15" customHeight="1" x14ac:dyDescent="0.1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row>
    <row r="17" spans="1:66" ht="15" customHeight="1" x14ac:dyDescent="0.15">
      <c r="A17" s="19" t="s">
        <v>67</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row>
    <row r="18" spans="1:66" ht="15" customHeight="1" x14ac:dyDescent="0.15">
      <c r="A18" s="19"/>
      <c r="B18" s="19"/>
      <c r="C18" s="24" t="s">
        <v>9</v>
      </c>
      <c r="D18" s="24"/>
      <c r="E18" s="24"/>
      <c r="F18" s="24"/>
      <c r="G18" s="24"/>
      <c r="H18" s="371"/>
      <c r="I18" s="372"/>
      <c r="J18" s="372"/>
      <c r="K18" s="372"/>
      <c r="L18" s="372"/>
      <c r="M18" s="372"/>
      <c r="N18" s="372"/>
      <c r="O18" s="372"/>
      <c r="P18" s="372"/>
      <c r="Q18" s="372"/>
      <c r="R18" s="372"/>
      <c r="S18" s="372"/>
      <c r="T18" s="372"/>
      <c r="U18" s="80" t="s">
        <v>16</v>
      </c>
      <c r="V18" s="80"/>
      <c r="W18" s="80"/>
      <c r="X18" s="19"/>
      <c r="Y18" s="19"/>
      <c r="Z18" s="19"/>
      <c r="AA18" s="19"/>
      <c r="AB18" s="19"/>
      <c r="AC18" s="19"/>
      <c r="AD18" s="19"/>
      <c r="AE18" s="19"/>
      <c r="AF18" s="19"/>
      <c r="AG18" s="19"/>
      <c r="AH18" s="19"/>
      <c r="AI18" s="19"/>
      <c r="AJ18" s="19"/>
      <c r="AK18" s="19"/>
      <c r="AL18" s="19"/>
      <c r="AM18" s="19"/>
      <c r="AN18" s="19"/>
      <c r="AO18" s="25" t="s">
        <v>68</v>
      </c>
      <c r="AP18" s="19"/>
    </row>
    <row r="19" spans="1:66" ht="7.5"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spans="1:66" ht="15" customHeight="1" x14ac:dyDescent="0.15">
      <c r="A20" s="19"/>
      <c r="B20" s="19"/>
      <c r="C20" s="340"/>
      <c r="D20" s="341"/>
      <c r="E20" s="341"/>
      <c r="F20" s="341"/>
      <c r="G20" s="341"/>
      <c r="H20" s="341"/>
      <c r="I20" s="341"/>
      <c r="J20" s="341"/>
      <c r="K20" s="341"/>
      <c r="L20" s="341"/>
      <c r="M20" s="341"/>
      <c r="N20" s="340" t="s">
        <v>70</v>
      </c>
      <c r="O20" s="341"/>
      <c r="P20" s="340" t="s">
        <v>71</v>
      </c>
      <c r="Q20" s="341"/>
      <c r="R20" s="340" t="s">
        <v>72</v>
      </c>
      <c r="S20" s="341"/>
      <c r="T20" s="340" t="s">
        <v>73</v>
      </c>
      <c r="U20" s="341"/>
      <c r="V20" s="340" t="s">
        <v>74</v>
      </c>
      <c r="W20" s="341"/>
      <c r="X20" s="340" t="s">
        <v>75</v>
      </c>
      <c r="Y20" s="341"/>
      <c r="Z20" s="340" t="s">
        <v>76</v>
      </c>
      <c r="AA20" s="341"/>
      <c r="AB20" s="340" t="s">
        <v>77</v>
      </c>
      <c r="AC20" s="341"/>
      <c r="AD20" s="340" t="s">
        <v>78</v>
      </c>
      <c r="AE20" s="341"/>
      <c r="AF20" s="340" t="s">
        <v>79</v>
      </c>
      <c r="AG20" s="341"/>
      <c r="AH20" s="340" t="s">
        <v>80</v>
      </c>
      <c r="AI20" s="341"/>
      <c r="AJ20" s="340" t="s">
        <v>69</v>
      </c>
      <c r="AK20" s="341"/>
      <c r="AL20" s="340" t="s">
        <v>2</v>
      </c>
      <c r="AM20" s="370"/>
      <c r="AN20" s="370"/>
      <c r="AO20" s="368"/>
      <c r="AP20" s="369"/>
    </row>
    <row r="21" spans="1:66" ht="15" customHeight="1" x14ac:dyDescent="0.15">
      <c r="A21" s="19"/>
      <c r="B21" s="19"/>
      <c r="C21" s="340" t="s">
        <v>10</v>
      </c>
      <c r="D21" s="341"/>
      <c r="E21" s="341"/>
      <c r="F21" s="341"/>
      <c r="G21" s="341"/>
      <c r="H21" s="341"/>
      <c r="I21" s="341"/>
      <c r="J21" s="341"/>
      <c r="K21" s="341"/>
      <c r="L21" s="341"/>
      <c r="M21" s="341"/>
      <c r="N21" s="336"/>
      <c r="O21" s="337"/>
      <c r="P21" s="336"/>
      <c r="Q21" s="337"/>
      <c r="R21" s="336"/>
      <c r="S21" s="337"/>
      <c r="T21" s="336"/>
      <c r="U21" s="337"/>
      <c r="V21" s="336"/>
      <c r="W21" s="337"/>
      <c r="X21" s="336"/>
      <c r="Y21" s="337"/>
      <c r="Z21" s="336"/>
      <c r="AA21" s="337"/>
      <c r="AB21" s="336"/>
      <c r="AC21" s="337"/>
      <c r="AD21" s="336"/>
      <c r="AE21" s="337"/>
      <c r="AF21" s="336"/>
      <c r="AG21" s="337"/>
      <c r="AH21" s="336"/>
      <c r="AI21" s="337"/>
      <c r="AJ21" s="336"/>
      <c r="AK21" s="337"/>
      <c r="AL21" s="366">
        <f>SUM(N21:AK21)</f>
        <v>0</v>
      </c>
      <c r="AM21" s="367"/>
      <c r="AN21" s="367"/>
      <c r="AO21" s="19"/>
      <c r="AP21" s="19"/>
    </row>
    <row r="22" spans="1:66" ht="15" customHeight="1" x14ac:dyDescent="0.15">
      <c r="A22" s="19"/>
      <c r="B22" s="19"/>
      <c r="C22" s="340" t="s">
        <v>11</v>
      </c>
      <c r="D22" s="341"/>
      <c r="E22" s="341"/>
      <c r="F22" s="341"/>
      <c r="G22" s="341"/>
      <c r="H22" s="341"/>
      <c r="I22" s="341"/>
      <c r="J22" s="341"/>
      <c r="K22" s="341"/>
      <c r="L22" s="341"/>
      <c r="M22" s="341"/>
      <c r="N22" s="336"/>
      <c r="O22" s="337"/>
      <c r="P22" s="336"/>
      <c r="Q22" s="337"/>
      <c r="R22" s="336"/>
      <c r="S22" s="337"/>
      <c r="T22" s="336"/>
      <c r="U22" s="337"/>
      <c r="V22" s="336"/>
      <c r="W22" s="337"/>
      <c r="X22" s="336"/>
      <c r="Y22" s="337"/>
      <c r="Z22" s="336"/>
      <c r="AA22" s="337"/>
      <c r="AB22" s="336"/>
      <c r="AC22" s="337"/>
      <c r="AD22" s="336"/>
      <c r="AE22" s="337"/>
      <c r="AF22" s="336"/>
      <c r="AG22" s="337"/>
      <c r="AH22" s="336"/>
      <c r="AI22" s="337"/>
      <c r="AJ22" s="336"/>
      <c r="AK22" s="337"/>
      <c r="AL22" s="366">
        <f t="shared" ref="AL22:AL26" si="0">SUM(N22:AK22)</f>
        <v>0</v>
      </c>
      <c r="AM22" s="367"/>
      <c r="AN22" s="367"/>
      <c r="AO22" s="19"/>
      <c r="AP22" s="19"/>
    </row>
    <row r="23" spans="1:66" ht="15" customHeight="1" x14ac:dyDescent="0.15">
      <c r="A23" s="19"/>
      <c r="B23" s="19"/>
      <c r="C23" s="340" t="s">
        <v>12</v>
      </c>
      <c r="D23" s="341"/>
      <c r="E23" s="341"/>
      <c r="F23" s="341"/>
      <c r="G23" s="341"/>
      <c r="H23" s="341"/>
      <c r="I23" s="341"/>
      <c r="J23" s="341"/>
      <c r="K23" s="341"/>
      <c r="L23" s="341"/>
      <c r="M23" s="341"/>
      <c r="N23" s="336"/>
      <c r="O23" s="337"/>
      <c r="P23" s="336"/>
      <c r="Q23" s="337"/>
      <c r="R23" s="336"/>
      <c r="S23" s="337"/>
      <c r="T23" s="336"/>
      <c r="U23" s="337"/>
      <c r="V23" s="336"/>
      <c r="W23" s="337"/>
      <c r="X23" s="336"/>
      <c r="Y23" s="337"/>
      <c r="Z23" s="336"/>
      <c r="AA23" s="337"/>
      <c r="AB23" s="336"/>
      <c r="AC23" s="337"/>
      <c r="AD23" s="336"/>
      <c r="AE23" s="337"/>
      <c r="AF23" s="336"/>
      <c r="AG23" s="337"/>
      <c r="AH23" s="336"/>
      <c r="AI23" s="337"/>
      <c r="AJ23" s="336"/>
      <c r="AK23" s="337"/>
      <c r="AL23" s="366">
        <f t="shared" si="0"/>
        <v>0</v>
      </c>
      <c r="AM23" s="367"/>
      <c r="AN23" s="367"/>
      <c r="AO23" s="19"/>
      <c r="AP23" s="19"/>
    </row>
    <row r="24" spans="1:66" ht="15" customHeight="1" x14ac:dyDescent="0.15">
      <c r="A24" s="19"/>
      <c r="B24" s="19"/>
      <c r="C24" s="340" t="s">
        <v>13</v>
      </c>
      <c r="D24" s="341"/>
      <c r="E24" s="341"/>
      <c r="F24" s="341"/>
      <c r="G24" s="341"/>
      <c r="H24" s="341"/>
      <c r="I24" s="341"/>
      <c r="J24" s="341"/>
      <c r="K24" s="341"/>
      <c r="L24" s="341"/>
      <c r="M24" s="341"/>
      <c r="N24" s="336"/>
      <c r="O24" s="337"/>
      <c r="P24" s="336"/>
      <c r="Q24" s="337"/>
      <c r="R24" s="336"/>
      <c r="S24" s="337"/>
      <c r="T24" s="336"/>
      <c r="U24" s="337"/>
      <c r="V24" s="336"/>
      <c r="W24" s="337"/>
      <c r="X24" s="336"/>
      <c r="Y24" s="337"/>
      <c r="Z24" s="336"/>
      <c r="AA24" s="337"/>
      <c r="AB24" s="336"/>
      <c r="AC24" s="337"/>
      <c r="AD24" s="336"/>
      <c r="AE24" s="337"/>
      <c r="AF24" s="336"/>
      <c r="AG24" s="337"/>
      <c r="AH24" s="336"/>
      <c r="AI24" s="337"/>
      <c r="AJ24" s="336"/>
      <c r="AK24" s="337"/>
      <c r="AL24" s="366">
        <f t="shared" si="0"/>
        <v>0</v>
      </c>
      <c r="AM24" s="367"/>
      <c r="AN24" s="367"/>
      <c r="AO24" s="19"/>
      <c r="AP24" s="19"/>
    </row>
    <row r="25" spans="1:66" ht="15" customHeight="1" x14ac:dyDescent="0.15">
      <c r="A25" s="19"/>
      <c r="B25" s="19"/>
      <c r="C25" s="340" t="s">
        <v>14</v>
      </c>
      <c r="D25" s="341"/>
      <c r="E25" s="341"/>
      <c r="F25" s="341"/>
      <c r="G25" s="341"/>
      <c r="H25" s="341"/>
      <c r="I25" s="341"/>
      <c r="J25" s="341"/>
      <c r="K25" s="341"/>
      <c r="L25" s="341"/>
      <c r="M25" s="341"/>
      <c r="N25" s="336"/>
      <c r="O25" s="337"/>
      <c r="P25" s="336"/>
      <c r="Q25" s="337"/>
      <c r="R25" s="336"/>
      <c r="S25" s="337"/>
      <c r="T25" s="336"/>
      <c r="U25" s="337"/>
      <c r="V25" s="336"/>
      <c r="W25" s="337"/>
      <c r="X25" s="336"/>
      <c r="Y25" s="337"/>
      <c r="Z25" s="336"/>
      <c r="AA25" s="337"/>
      <c r="AB25" s="336"/>
      <c r="AC25" s="337"/>
      <c r="AD25" s="336"/>
      <c r="AE25" s="337"/>
      <c r="AF25" s="336"/>
      <c r="AG25" s="337"/>
      <c r="AH25" s="336"/>
      <c r="AI25" s="337"/>
      <c r="AJ25" s="336"/>
      <c r="AK25" s="337"/>
      <c r="AL25" s="366">
        <f t="shared" si="0"/>
        <v>0</v>
      </c>
      <c r="AM25" s="367"/>
      <c r="AN25" s="367"/>
      <c r="AO25" s="19"/>
      <c r="AP25" s="19"/>
    </row>
    <row r="26" spans="1:66" ht="15" customHeight="1" thickBot="1" x14ac:dyDescent="0.2">
      <c r="A26" s="19"/>
      <c r="B26" s="19"/>
      <c r="C26" s="363" t="s">
        <v>15</v>
      </c>
      <c r="D26" s="364"/>
      <c r="E26" s="364"/>
      <c r="F26" s="364"/>
      <c r="G26" s="364"/>
      <c r="H26" s="364"/>
      <c r="I26" s="364"/>
      <c r="J26" s="364"/>
      <c r="K26" s="364"/>
      <c r="L26" s="364"/>
      <c r="M26" s="364"/>
      <c r="N26" s="361"/>
      <c r="O26" s="362"/>
      <c r="P26" s="361"/>
      <c r="Q26" s="362"/>
      <c r="R26" s="361"/>
      <c r="S26" s="362"/>
      <c r="T26" s="361"/>
      <c r="U26" s="362"/>
      <c r="V26" s="361"/>
      <c r="W26" s="362"/>
      <c r="X26" s="361"/>
      <c r="Y26" s="362"/>
      <c r="Z26" s="361"/>
      <c r="AA26" s="362"/>
      <c r="AB26" s="361"/>
      <c r="AC26" s="362"/>
      <c r="AD26" s="361"/>
      <c r="AE26" s="362"/>
      <c r="AF26" s="361"/>
      <c r="AG26" s="362"/>
      <c r="AH26" s="361"/>
      <c r="AI26" s="362"/>
      <c r="AJ26" s="361"/>
      <c r="AK26" s="362"/>
      <c r="AL26" s="356">
        <f t="shared" si="0"/>
        <v>0</v>
      </c>
      <c r="AM26" s="357"/>
      <c r="AN26" s="357"/>
      <c r="AO26" s="19"/>
      <c r="AP26" s="19"/>
    </row>
    <row r="27" spans="1:66" ht="15" customHeight="1" thickTop="1" x14ac:dyDescent="0.15">
      <c r="A27" s="19"/>
      <c r="B27" s="19"/>
      <c r="C27" s="358" t="s">
        <v>2</v>
      </c>
      <c r="D27" s="359"/>
      <c r="E27" s="359"/>
      <c r="F27" s="359"/>
      <c r="G27" s="359"/>
      <c r="H27" s="359"/>
      <c r="I27" s="359"/>
      <c r="J27" s="359"/>
      <c r="K27" s="359"/>
      <c r="L27" s="359"/>
      <c r="M27" s="360"/>
      <c r="N27" s="338">
        <f>SUM(N21:O26)</f>
        <v>0</v>
      </c>
      <c r="O27" s="339"/>
      <c r="P27" s="338">
        <f t="shared" ref="P27" si="1">SUM(P21:Q26)</f>
        <v>0</v>
      </c>
      <c r="Q27" s="339"/>
      <c r="R27" s="338">
        <f t="shared" ref="R27" si="2">SUM(R21:S26)</f>
        <v>0</v>
      </c>
      <c r="S27" s="339"/>
      <c r="T27" s="338">
        <f t="shared" ref="T27" si="3">SUM(T21:U26)</f>
        <v>0</v>
      </c>
      <c r="U27" s="339"/>
      <c r="V27" s="338">
        <f t="shared" ref="V27" si="4">SUM(V21:W26)</f>
        <v>0</v>
      </c>
      <c r="W27" s="339"/>
      <c r="X27" s="338">
        <f t="shared" ref="X27" si="5">SUM(X21:Y26)</f>
        <v>0</v>
      </c>
      <c r="Y27" s="339"/>
      <c r="Z27" s="338">
        <f t="shared" ref="Z27" si="6">SUM(Z21:AA26)</f>
        <v>0</v>
      </c>
      <c r="AA27" s="339"/>
      <c r="AB27" s="338">
        <f t="shared" ref="AB27" si="7">SUM(AB21:AC26)</f>
        <v>0</v>
      </c>
      <c r="AC27" s="339"/>
      <c r="AD27" s="338">
        <f t="shared" ref="AD27" si="8">SUM(AD21:AE26)</f>
        <v>0</v>
      </c>
      <c r="AE27" s="339"/>
      <c r="AF27" s="338">
        <f t="shared" ref="AF27" si="9">SUM(AF21:AG26)</f>
        <v>0</v>
      </c>
      <c r="AG27" s="339"/>
      <c r="AH27" s="338">
        <f t="shared" ref="AH27" si="10">SUM(AH21:AI26)</f>
        <v>0</v>
      </c>
      <c r="AI27" s="339"/>
      <c r="AJ27" s="338">
        <f t="shared" ref="AJ27" si="11">SUM(AJ21:AK26)</f>
        <v>0</v>
      </c>
      <c r="AK27" s="339"/>
      <c r="AL27" s="338">
        <f>SUM(AL21:AN26)</f>
        <v>0</v>
      </c>
      <c r="AM27" s="339"/>
      <c r="AN27" s="339"/>
      <c r="AO27" s="19"/>
      <c r="AP27" s="19"/>
    </row>
    <row r="28" spans="1:66" ht="15" customHeight="1" x14ac:dyDescent="0.15">
      <c r="A28" s="19"/>
      <c r="B28" s="19"/>
      <c r="C28" s="326"/>
      <c r="D28" s="365"/>
      <c r="E28" s="315" t="s">
        <v>81</v>
      </c>
      <c r="F28" s="354"/>
      <c r="G28" s="354"/>
      <c r="H28" s="354"/>
      <c r="I28" s="354"/>
      <c r="J28" s="354"/>
      <c r="K28" s="354"/>
      <c r="L28" s="354"/>
      <c r="M28" s="355"/>
      <c r="N28" s="336"/>
      <c r="O28" s="337"/>
      <c r="P28" s="336"/>
      <c r="Q28" s="337"/>
      <c r="R28" s="336"/>
      <c r="S28" s="337"/>
      <c r="T28" s="336"/>
      <c r="U28" s="337"/>
      <c r="V28" s="336"/>
      <c r="W28" s="337"/>
      <c r="X28" s="336"/>
      <c r="Y28" s="337"/>
      <c r="Z28" s="336"/>
      <c r="AA28" s="337"/>
      <c r="AB28" s="336"/>
      <c r="AC28" s="337"/>
      <c r="AD28" s="336"/>
      <c r="AE28" s="337"/>
      <c r="AF28" s="336"/>
      <c r="AG28" s="337"/>
      <c r="AH28" s="336"/>
      <c r="AI28" s="337"/>
      <c r="AJ28" s="336"/>
      <c r="AK28" s="337"/>
      <c r="AL28" s="366">
        <f>SUM(N28:AK28)</f>
        <v>0</v>
      </c>
      <c r="AM28" s="367"/>
      <c r="AN28" s="367"/>
      <c r="AO28" s="19"/>
      <c r="AP28" s="19"/>
    </row>
    <row r="29" spans="1:66" ht="15" customHeight="1" x14ac:dyDescent="0.15">
      <c r="A29" s="19"/>
      <c r="B29" s="19"/>
      <c r="C29" s="342" t="s">
        <v>173</v>
      </c>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19"/>
      <c r="AP29" s="19"/>
    </row>
    <row r="30" spans="1:66" ht="15"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row>
    <row r="31" spans="1:66" ht="15" customHeight="1" x14ac:dyDescent="0.15">
      <c r="A31" s="19" t="s">
        <v>82</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2" t="s">
        <v>182</v>
      </c>
    </row>
    <row r="32" spans="1:66" ht="15" customHeight="1" thickBot="1" x14ac:dyDescent="0.2">
      <c r="A32" s="19"/>
      <c r="B32" s="19"/>
      <c r="C32" s="315" t="s">
        <v>83</v>
      </c>
      <c r="D32" s="354"/>
      <c r="E32" s="354"/>
      <c r="F32" s="354"/>
      <c r="G32" s="354"/>
      <c r="H32" s="354"/>
      <c r="I32" s="354"/>
      <c r="J32" s="354"/>
      <c r="K32" s="354"/>
      <c r="L32" s="354"/>
      <c r="M32" s="355"/>
      <c r="N32" s="315" t="s">
        <v>87</v>
      </c>
      <c r="O32" s="316"/>
      <c r="P32" s="316"/>
      <c r="Q32" s="316"/>
      <c r="R32" s="316"/>
      <c r="S32" s="316"/>
      <c r="T32" s="316"/>
      <c r="U32" s="316"/>
      <c r="V32" s="317"/>
      <c r="W32" s="315" t="s">
        <v>88</v>
      </c>
      <c r="X32" s="316"/>
      <c r="Y32" s="316"/>
      <c r="Z32" s="316"/>
      <c r="AA32" s="316"/>
      <c r="AB32" s="316"/>
      <c r="AC32" s="316"/>
      <c r="AD32" s="316"/>
      <c r="AE32" s="317"/>
      <c r="AF32" s="315" t="s">
        <v>17</v>
      </c>
      <c r="AG32" s="316"/>
      <c r="AH32" s="316"/>
      <c r="AI32" s="316"/>
      <c r="AJ32" s="316"/>
      <c r="AK32" s="316"/>
      <c r="AL32" s="316"/>
      <c r="AM32" s="316"/>
      <c r="AN32" s="317"/>
      <c r="AO32" s="19"/>
      <c r="AP32" s="19"/>
      <c r="AQ32" s="301" t="s">
        <v>178</v>
      </c>
      <c r="AR32" s="302"/>
      <c r="AS32" s="302"/>
      <c r="AT32" s="302"/>
      <c r="AU32" s="302"/>
      <c r="AV32" s="302"/>
      <c r="AW32" s="301" t="s">
        <v>179</v>
      </c>
      <c r="AX32" s="302"/>
      <c r="AY32" s="302"/>
      <c r="AZ32" s="302"/>
      <c r="BA32" s="302"/>
      <c r="BB32" s="302"/>
      <c r="BC32" s="301" t="s">
        <v>180</v>
      </c>
      <c r="BD32" s="302"/>
      <c r="BE32" s="302"/>
      <c r="BF32" s="302"/>
      <c r="BG32" s="302"/>
      <c r="BH32" s="302"/>
      <c r="BI32" s="301" t="s">
        <v>181</v>
      </c>
      <c r="BJ32" s="302"/>
      <c r="BK32" s="302"/>
      <c r="BL32" s="302"/>
      <c r="BM32" s="302"/>
      <c r="BN32" s="302"/>
    </row>
    <row r="33" spans="1:66" ht="15" customHeight="1" x14ac:dyDescent="0.15">
      <c r="A33" s="19"/>
      <c r="B33" s="19"/>
      <c r="C33" s="351" t="s">
        <v>84</v>
      </c>
      <c r="D33" s="352"/>
      <c r="E33" s="352"/>
      <c r="F33" s="352"/>
      <c r="G33" s="352"/>
      <c r="H33" s="352"/>
      <c r="I33" s="352"/>
      <c r="J33" s="352"/>
      <c r="K33" s="352"/>
      <c r="L33" s="352"/>
      <c r="M33" s="353"/>
      <c r="N33" s="348"/>
      <c r="O33" s="312"/>
      <c r="P33" s="312"/>
      <c r="Q33" s="318"/>
      <c r="R33" s="319"/>
      <c r="S33" s="319"/>
      <c r="T33" s="20" t="s">
        <v>18</v>
      </c>
      <c r="U33" s="20"/>
      <c r="V33" s="21"/>
      <c r="W33" s="311"/>
      <c r="X33" s="312"/>
      <c r="Y33" s="312"/>
      <c r="Z33" s="312"/>
      <c r="AA33" s="318"/>
      <c r="AB33" s="319"/>
      <c r="AC33" s="319"/>
      <c r="AD33" s="20" t="s">
        <v>89</v>
      </c>
      <c r="AE33" s="21"/>
      <c r="AF33" s="22"/>
      <c r="AG33" s="324">
        <f>SUM(AQ33:BN33)</f>
        <v>0</v>
      </c>
      <c r="AH33" s="325"/>
      <c r="AI33" s="325"/>
      <c r="AJ33" s="325"/>
      <c r="AK33" s="325"/>
      <c r="AL33" s="325"/>
      <c r="AM33" s="20" t="s">
        <v>19</v>
      </c>
      <c r="AN33" s="21"/>
      <c r="AO33" s="19"/>
      <c r="AP33" s="19"/>
      <c r="AQ33" s="303"/>
      <c r="AR33" s="304"/>
      <c r="AS33" s="304"/>
      <c r="AT33" s="304"/>
      <c r="AU33" s="304"/>
      <c r="AV33" s="304"/>
      <c r="AW33" s="305"/>
      <c r="AX33" s="304"/>
      <c r="AY33" s="304"/>
      <c r="AZ33" s="304"/>
      <c r="BA33" s="304"/>
      <c r="BB33" s="304"/>
      <c r="BC33" s="305"/>
      <c r="BD33" s="304"/>
      <c r="BE33" s="304"/>
      <c r="BF33" s="304"/>
      <c r="BG33" s="304"/>
      <c r="BH33" s="304"/>
      <c r="BI33" s="305"/>
      <c r="BJ33" s="304"/>
      <c r="BK33" s="304"/>
      <c r="BL33" s="304"/>
      <c r="BM33" s="304"/>
      <c r="BN33" s="306"/>
    </row>
    <row r="34" spans="1:66" ht="15" customHeight="1" x14ac:dyDescent="0.15">
      <c r="A34" s="19"/>
      <c r="B34" s="19"/>
      <c r="C34" s="327" t="s">
        <v>85</v>
      </c>
      <c r="D34" s="328"/>
      <c r="E34" s="328"/>
      <c r="F34" s="328"/>
      <c r="G34" s="328"/>
      <c r="H34" s="328"/>
      <c r="I34" s="328"/>
      <c r="J34" s="328"/>
      <c r="K34" s="328"/>
      <c r="L34" s="328"/>
      <c r="M34" s="329"/>
      <c r="N34" s="348"/>
      <c r="O34" s="312"/>
      <c r="P34" s="312"/>
      <c r="Q34" s="318"/>
      <c r="R34" s="319"/>
      <c r="S34" s="319"/>
      <c r="T34" s="20" t="s">
        <v>18</v>
      </c>
      <c r="U34" s="20"/>
      <c r="V34" s="21"/>
      <c r="W34" s="311"/>
      <c r="X34" s="312"/>
      <c r="Y34" s="312"/>
      <c r="Z34" s="312"/>
      <c r="AA34" s="318"/>
      <c r="AB34" s="319"/>
      <c r="AC34" s="319"/>
      <c r="AD34" s="20" t="s">
        <v>89</v>
      </c>
      <c r="AE34" s="21"/>
      <c r="AF34" s="22"/>
      <c r="AG34" s="324">
        <f t="shared" ref="AG34:AG35" si="12">SUM(AQ34:BN34)</f>
        <v>0</v>
      </c>
      <c r="AH34" s="325"/>
      <c r="AI34" s="325"/>
      <c r="AJ34" s="325"/>
      <c r="AK34" s="325"/>
      <c r="AL34" s="325"/>
      <c r="AM34" s="20" t="s">
        <v>19</v>
      </c>
      <c r="AN34" s="21"/>
      <c r="AO34" s="19"/>
      <c r="AP34" s="19"/>
      <c r="AQ34" s="307"/>
      <c r="AR34" s="308"/>
      <c r="AS34" s="308"/>
      <c r="AT34" s="308"/>
      <c r="AU34" s="308"/>
      <c r="AV34" s="308"/>
      <c r="AW34" s="309"/>
      <c r="AX34" s="308"/>
      <c r="AY34" s="308"/>
      <c r="AZ34" s="308"/>
      <c r="BA34" s="308"/>
      <c r="BB34" s="308"/>
      <c r="BC34" s="309"/>
      <c r="BD34" s="308"/>
      <c r="BE34" s="308"/>
      <c r="BF34" s="308"/>
      <c r="BG34" s="308"/>
      <c r="BH34" s="308"/>
      <c r="BI34" s="309"/>
      <c r="BJ34" s="308"/>
      <c r="BK34" s="308"/>
      <c r="BL34" s="308"/>
      <c r="BM34" s="308"/>
      <c r="BN34" s="310"/>
    </row>
    <row r="35" spans="1:66" ht="15" customHeight="1" thickBot="1" x14ac:dyDescent="0.2">
      <c r="A35" s="19"/>
      <c r="B35" s="19"/>
      <c r="C35" s="330" t="s">
        <v>86</v>
      </c>
      <c r="D35" s="331"/>
      <c r="E35" s="331"/>
      <c r="F35" s="331"/>
      <c r="G35" s="331"/>
      <c r="H35" s="331"/>
      <c r="I35" s="331"/>
      <c r="J35" s="331"/>
      <c r="K35" s="331"/>
      <c r="L35" s="331"/>
      <c r="M35" s="332"/>
      <c r="N35" s="349"/>
      <c r="O35" s="314"/>
      <c r="P35" s="314"/>
      <c r="Q35" s="320"/>
      <c r="R35" s="321"/>
      <c r="S35" s="321"/>
      <c r="T35" s="26" t="s">
        <v>18</v>
      </c>
      <c r="U35" s="26"/>
      <c r="V35" s="27"/>
      <c r="W35" s="313"/>
      <c r="X35" s="314"/>
      <c r="Y35" s="314"/>
      <c r="Z35" s="314"/>
      <c r="AA35" s="320"/>
      <c r="AB35" s="321"/>
      <c r="AC35" s="321"/>
      <c r="AD35" s="26" t="s">
        <v>89</v>
      </c>
      <c r="AE35" s="27"/>
      <c r="AF35" s="28"/>
      <c r="AG35" s="344">
        <f t="shared" si="12"/>
        <v>0</v>
      </c>
      <c r="AH35" s="345"/>
      <c r="AI35" s="345"/>
      <c r="AJ35" s="345"/>
      <c r="AK35" s="345"/>
      <c r="AL35" s="345"/>
      <c r="AM35" s="26" t="s">
        <v>19</v>
      </c>
      <c r="AN35" s="27"/>
      <c r="AO35" s="19"/>
      <c r="AP35" s="19"/>
      <c r="AQ35" s="295"/>
      <c r="AR35" s="296"/>
      <c r="AS35" s="296"/>
      <c r="AT35" s="296"/>
      <c r="AU35" s="296"/>
      <c r="AV35" s="296"/>
      <c r="AW35" s="297"/>
      <c r="AX35" s="296"/>
      <c r="AY35" s="296"/>
      <c r="AZ35" s="296"/>
      <c r="BA35" s="296"/>
      <c r="BB35" s="296"/>
      <c r="BC35" s="297"/>
      <c r="BD35" s="296"/>
      <c r="BE35" s="296"/>
      <c r="BF35" s="296"/>
      <c r="BG35" s="296"/>
      <c r="BH35" s="296"/>
      <c r="BI35" s="297"/>
      <c r="BJ35" s="296"/>
      <c r="BK35" s="296"/>
      <c r="BL35" s="296"/>
      <c r="BM35" s="296"/>
      <c r="BN35" s="298"/>
    </row>
    <row r="36" spans="1:66" ht="15" customHeight="1" thickTop="1" x14ac:dyDescent="0.15">
      <c r="A36" s="19"/>
      <c r="B36" s="19"/>
      <c r="C36" s="333" t="s">
        <v>2</v>
      </c>
      <c r="D36" s="334"/>
      <c r="E36" s="334"/>
      <c r="F36" s="334"/>
      <c r="G36" s="334"/>
      <c r="H36" s="334"/>
      <c r="I36" s="334"/>
      <c r="J36" s="334"/>
      <c r="K36" s="334"/>
      <c r="L36" s="334"/>
      <c r="M36" s="335"/>
      <c r="N36" s="350"/>
      <c r="O36" s="323"/>
      <c r="P36" s="323"/>
      <c r="Q36" s="322">
        <f>SUM(Q33:S35)</f>
        <v>0</v>
      </c>
      <c r="R36" s="323"/>
      <c r="S36" s="323"/>
      <c r="T36" s="24" t="s">
        <v>18</v>
      </c>
      <c r="U36" s="24"/>
      <c r="V36" s="29"/>
      <c r="W36" s="326"/>
      <c r="X36" s="323"/>
      <c r="Y36" s="323"/>
      <c r="Z36" s="323"/>
      <c r="AA36" s="322">
        <f>SUM(AA33:AC35)</f>
        <v>0</v>
      </c>
      <c r="AB36" s="323"/>
      <c r="AC36" s="323"/>
      <c r="AD36" s="24" t="s">
        <v>89</v>
      </c>
      <c r="AE36" s="29"/>
      <c r="AF36" s="30"/>
      <c r="AG36" s="346">
        <f>SUM(AG33:AL35)</f>
        <v>0</v>
      </c>
      <c r="AH36" s="347"/>
      <c r="AI36" s="347"/>
      <c r="AJ36" s="347"/>
      <c r="AK36" s="347"/>
      <c r="AL36" s="347"/>
      <c r="AM36" s="24" t="s">
        <v>19</v>
      </c>
      <c r="AN36" s="29"/>
      <c r="AO36" s="19"/>
      <c r="AP36" s="19"/>
      <c r="AQ36" s="299">
        <f>SUM(AQ33:AV35)</f>
        <v>0</v>
      </c>
      <c r="AR36" s="300"/>
      <c r="AS36" s="300"/>
      <c r="AT36" s="300"/>
      <c r="AU36" s="300"/>
      <c r="AV36" s="300"/>
      <c r="AW36" s="299">
        <f t="shared" ref="AW36" si="13">SUM(AW33:BB35)</f>
        <v>0</v>
      </c>
      <c r="AX36" s="300"/>
      <c r="AY36" s="300"/>
      <c r="AZ36" s="300"/>
      <c r="BA36" s="300"/>
      <c r="BB36" s="300"/>
      <c r="BC36" s="299">
        <f t="shared" ref="BC36" si="14">SUM(BC33:BH35)</f>
        <v>0</v>
      </c>
      <c r="BD36" s="300"/>
      <c r="BE36" s="300"/>
      <c r="BF36" s="300"/>
      <c r="BG36" s="300"/>
      <c r="BH36" s="300"/>
      <c r="BI36" s="299">
        <f t="shared" ref="BI36" si="15">SUM(BI33:BN35)</f>
        <v>0</v>
      </c>
      <c r="BJ36" s="300"/>
      <c r="BK36" s="300"/>
      <c r="BL36" s="300"/>
      <c r="BM36" s="300"/>
      <c r="BN36" s="300"/>
    </row>
  </sheetData>
  <sheetProtection sheet="1" objects="1" scenarios="1"/>
  <mergeCells count="209">
    <mergeCell ref="A3:AO3"/>
    <mergeCell ref="C6:G9"/>
    <mergeCell ref="H6:P6"/>
    <mergeCell ref="H7:P7"/>
    <mergeCell ref="AK12:AL12"/>
    <mergeCell ref="V13:W13"/>
    <mergeCell ref="Z13:AA13"/>
    <mergeCell ref="AG13:AH13"/>
    <mergeCell ref="AK13:AL13"/>
    <mergeCell ref="H8:P8"/>
    <mergeCell ref="H9:P9"/>
    <mergeCell ref="AK10:AL10"/>
    <mergeCell ref="AG10:AH10"/>
    <mergeCell ref="V11:W11"/>
    <mergeCell ref="Z11:AA11"/>
    <mergeCell ref="AG11:AH11"/>
    <mergeCell ref="AK11:AL11"/>
    <mergeCell ref="Q6:AL6"/>
    <mergeCell ref="Q7:AL7"/>
    <mergeCell ref="Q8:AL8"/>
    <mergeCell ref="Q9:AL9"/>
    <mergeCell ref="H18:T18"/>
    <mergeCell ref="H10:P10"/>
    <mergeCell ref="H11:P11"/>
    <mergeCell ref="H12:P12"/>
    <mergeCell ref="H13:P13"/>
    <mergeCell ref="C10:G13"/>
    <mergeCell ref="V12:W12"/>
    <mergeCell ref="Z12:AA12"/>
    <mergeCell ref="AG12:AH12"/>
    <mergeCell ref="V10:W10"/>
    <mergeCell ref="Z10:AA10"/>
    <mergeCell ref="AO20:AP20"/>
    <mergeCell ref="AL20:AN20"/>
    <mergeCell ref="AJ20:AK20"/>
    <mergeCell ref="N20:O20"/>
    <mergeCell ref="P20:Q20"/>
    <mergeCell ref="R20:S20"/>
    <mergeCell ref="T20:U20"/>
    <mergeCell ref="V20:W20"/>
    <mergeCell ref="X20:Y20"/>
    <mergeCell ref="Z20:AA20"/>
    <mergeCell ref="AB20:AC20"/>
    <mergeCell ref="AD20:AE20"/>
    <mergeCell ref="AF20:AG20"/>
    <mergeCell ref="AH20:AI20"/>
    <mergeCell ref="C20:M20"/>
    <mergeCell ref="C21:M21"/>
    <mergeCell ref="C22:M22"/>
    <mergeCell ref="C23:M23"/>
    <mergeCell ref="V21:W21"/>
    <mergeCell ref="X21:Y21"/>
    <mergeCell ref="Z21:AA21"/>
    <mergeCell ref="AB21:AC21"/>
    <mergeCell ref="AD21:AE21"/>
    <mergeCell ref="N23:O23"/>
    <mergeCell ref="P23:Q23"/>
    <mergeCell ref="R23:S23"/>
    <mergeCell ref="T23:U23"/>
    <mergeCell ref="V23:W23"/>
    <mergeCell ref="X23:Y23"/>
    <mergeCell ref="AF21:AG21"/>
    <mergeCell ref="AB22:AC22"/>
    <mergeCell ref="AD22:AE22"/>
    <mergeCell ref="AH21:AI21"/>
    <mergeCell ref="AJ21:AK21"/>
    <mergeCell ref="AL21:AN21"/>
    <mergeCell ref="N22:O22"/>
    <mergeCell ref="P22:Q22"/>
    <mergeCell ref="R22:S22"/>
    <mergeCell ref="T22:U22"/>
    <mergeCell ref="V22:W22"/>
    <mergeCell ref="X22:Y22"/>
    <mergeCell ref="Z22:AA22"/>
    <mergeCell ref="N21:O21"/>
    <mergeCell ref="P21:Q21"/>
    <mergeCell ref="R21:S21"/>
    <mergeCell ref="T21:U21"/>
    <mergeCell ref="AF22:AG22"/>
    <mergeCell ref="AH22:AI22"/>
    <mergeCell ref="AJ22:AK22"/>
    <mergeCell ref="AL22:AN22"/>
    <mergeCell ref="AL25:AN25"/>
    <mergeCell ref="N26:O26"/>
    <mergeCell ref="P26:Q26"/>
    <mergeCell ref="R26:S26"/>
    <mergeCell ref="T26:U26"/>
    <mergeCell ref="V26:W26"/>
    <mergeCell ref="X26:Y26"/>
    <mergeCell ref="AL23:AN23"/>
    <mergeCell ref="N25:O25"/>
    <mergeCell ref="P25:Q25"/>
    <mergeCell ref="R25:S25"/>
    <mergeCell ref="T25:U25"/>
    <mergeCell ref="V25:W25"/>
    <mergeCell ref="X25:Y25"/>
    <mergeCell ref="Z25:AA25"/>
    <mergeCell ref="AB25:AC25"/>
    <mergeCell ref="AD25:AE25"/>
    <mergeCell ref="Z23:AA23"/>
    <mergeCell ref="AB23:AC23"/>
    <mergeCell ref="AD23:AE23"/>
    <mergeCell ref="AF23:AG23"/>
    <mergeCell ref="AH23:AI23"/>
    <mergeCell ref="AJ23:AK23"/>
    <mergeCell ref="AL24:AN24"/>
    <mergeCell ref="AL27:AN27"/>
    <mergeCell ref="AL26:AN26"/>
    <mergeCell ref="C27:M27"/>
    <mergeCell ref="E28:M28"/>
    <mergeCell ref="N27:O27"/>
    <mergeCell ref="P27:Q27"/>
    <mergeCell ref="R27:S27"/>
    <mergeCell ref="T27:U27"/>
    <mergeCell ref="V27:W27"/>
    <mergeCell ref="X27:Y27"/>
    <mergeCell ref="Z27:AA27"/>
    <mergeCell ref="Z26:AA26"/>
    <mergeCell ref="AB26:AC26"/>
    <mergeCell ref="AD26:AE26"/>
    <mergeCell ref="AF26:AG26"/>
    <mergeCell ref="AH26:AI26"/>
    <mergeCell ref="AJ26:AK26"/>
    <mergeCell ref="C26:M26"/>
    <mergeCell ref="C28:D28"/>
    <mergeCell ref="AL28:AN28"/>
    <mergeCell ref="Z28:AA28"/>
    <mergeCell ref="AB28:AC28"/>
    <mergeCell ref="AD28:AE28"/>
    <mergeCell ref="AF28:AG28"/>
    <mergeCell ref="C24:M24"/>
    <mergeCell ref="N24:O24"/>
    <mergeCell ref="P24:Q24"/>
    <mergeCell ref="R24:S24"/>
    <mergeCell ref="T24:U24"/>
    <mergeCell ref="V24:W24"/>
    <mergeCell ref="X24:Y24"/>
    <mergeCell ref="Z24:AA24"/>
    <mergeCell ref="AB24:AC24"/>
    <mergeCell ref="AH28:AI28"/>
    <mergeCell ref="AJ28:AK28"/>
    <mergeCell ref="N28:O28"/>
    <mergeCell ref="P28:Q28"/>
    <mergeCell ref="R28:S28"/>
    <mergeCell ref="T28:U28"/>
    <mergeCell ref="V28:W28"/>
    <mergeCell ref="X28:Y28"/>
    <mergeCell ref="C33:M33"/>
    <mergeCell ref="C32:M32"/>
    <mergeCell ref="W33:Z33"/>
    <mergeCell ref="C34:M34"/>
    <mergeCell ref="C35:M35"/>
    <mergeCell ref="C36:M36"/>
    <mergeCell ref="AD24:AE24"/>
    <mergeCell ref="AF24:AG24"/>
    <mergeCell ref="AH24:AI24"/>
    <mergeCell ref="AJ24:AK24"/>
    <mergeCell ref="AB27:AC27"/>
    <mergeCell ref="AD27:AE27"/>
    <mergeCell ref="AF27:AG27"/>
    <mergeCell ref="AH27:AI27"/>
    <mergeCell ref="AJ27:AK27"/>
    <mergeCell ref="AF25:AG25"/>
    <mergeCell ref="AH25:AI25"/>
    <mergeCell ref="AJ25:AK25"/>
    <mergeCell ref="C25:M25"/>
    <mergeCell ref="C29:AN29"/>
    <mergeCell ref="AG34:AL34"/>
    <mergeCell ref="AG35:AL35"/>
    <mergeCell ref="AG36:AL36"/>
    <mergeCell ref="N33:P33"/>
    <mergeCell ref="N34:P34"/>
    <mergeCell ref="N35:P35"/>
    <mergeCell ref="N36:P36"/>
    <mergeCell ref="W34:Z34"/>
    <mergeCell ref="W35:Z35"/>
    <mergeCell ref="AF32:AN32"/>
    <mergeCell ref="Q33:S33"/>
    <mergeCell ref="Q34:S34"/>
    <mergeCell ref="Q35:S35"/>
    <mergeCell ref="Q36:S36"/>
    <mergeCell ref="AA33:AC33"/>
    <mergeCell ref="AA34:AC34"/>
    <mergeCell ref="AA35:AC35"/>
    <mergeCell ref="AA36:AC36"/>
    <mergeCell ref="AG33:AL33"/>
    <mergeCell ref="N32:V32"/>
    <mergeCell ref="W32:AE32"/>
    <mergeCell ref="W36:Z36"/>
    <mergeCell ref="AQ35:AV35"/>
    <mergeCell ref="AW35:BB35"/>
    <mergeCell ref="BC35:BH35"/>
    <mergeCell ref="BI35:BN35"/>
    <mergeCell ref="AQ36:AV36"/>
    <mergeCell ref="AW36:BB36"/>
    <mergeCell ref="BC36:BH36"/>
    <mergeCell ref="BI36:BN36"/>
    <mergeCell ref="AQ32:AV32"/>
    <mergeCell ref="AW32:BB32"/>
    <mergeCell ref="BC32:BH32"/>
    <mergeCell ref="BI32:BN32"/>
    <mergeCell ref="AQ33:AV33"/>
    <mergeCell ref="AW33:BB33"/>
    <mergeCell ref="BC33:BH33"/>
    <mergeCell ref="BI33:BN33"/>
    <mergeCell ref="AQ34:AV34"/>
    <mergeCell ref="AW34:BB34"/>
    <mergeCell ref="BC34:BH34"/>
    <mergeCell ref="BI34:BN34"/>
  </mergeCells>
  <phoneticPr fontId="1"/>
  <conditionalFormatting sqref="V11:W11 V13:W13 Z11:AA11 Z13:AA13 AG13:AH13 Q6:AL9 AG10:AH11 AK10:AL11 AK13:AL13 N28:AK28 Q33:S35 AA33:AC35 H18:T18 N21:AK26">
    <cfRule type="containsBlanks" dxfId="26" priority="5">
      <formula>LEN(TRIM(H6))=0</formula>
    </cfRule>
  </conditionalFormatting>
  <conditionalFormatting sqref="Q6:AL7">
    <cfRule type="containsBlanks" dxfId="25" priority="4">
      <formula>LEN(TRIM(Q6))=0</formula>
    </cfRule>
  </conditionalFormatting>
  <conditionalFormatting sqref="V10:W10 Z10:AA10">
    <cfRule type="containsBlanks" dxfId="24" priority="3">
      <formula>LEN(TRIM(V10))=0</formula>
    </cfRule>
  </conditionalFormatting>
  <conditionalFormatting sqref="V12:W12 Z12:AA12">
    <cfRule type="containsBlanks" dxfId="23" priority="2">
      <formula>LEN(TRIM(V12))=0</formula>
    </cfRule>
  </conditionalFormatting>
  <conditionalFormatting sqref="AG12:AH12 AK12:AL12">
    <cfRule type="containsBlanks" dxfId="22" priority="1">
      <formula>LEN(TRIM(AG12))=0</formula>
    </cfRule>
  </conditionalFormatting>
  <pageMargins left="1.0629921259842521" right="0.98425196850393704" top="0.98425196850393704" bottom="1.181102362204724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F102"/>
  <sheetViews>
    <sheetView view="pageBreakPreview" zoomScaleNormal="100" zoomScaleSheetLayoutView="100" workbookViewId="0">
      <selection activeCell="F2" sqref="F2"/>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sheetPr>
  <dimension ref="A1:F102"/>
  <sheetViews>
    <sheetView view="pageBreakPreview" zoomScaleNormal="100" zoomScaleSheetLayoutView="100" workbookViewId="0">
      <selection activeCell="O20" sqref="O20"/>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sheetPr>
  <dimension ref="A1:F102"/>
  <sheetViews>
    <sheetView view="pageBreakPreview" zoomScaleNormal="100" zoomScaleSheetLayoutView="100" workbookViewId="0">
      <selection activeCell="N17" sqref="N17"/>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sheetPr>
  <dimension ref="A1:F102"/>
  <sheetViews>
    <sheetView view="pageBreakPreview" zoomScaleNormal="100" zoomScaleSheetLayoutView="100" workbookViewId="0">
      <selection activeCell="M17" sqref="M17"/>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sheetPr>
  <dimension ref="A1:F102"/>
  <sheetViews>
    <sheetView view="pageBreakPreview" zoomScaleNormal="100" zoomScaleSheetLayoutView="100" workbookViewId="0">
      <selection activeCell="N16" sqref="N16"/>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39997558519241921"/>
  </sheetPr>
  <dimension ref="A1:D56"/>
  <sheetViews>
    <sheetView topLeftCell="A25" workbookViewId="0">
      <selection activeCell="K59" sqref="K59"/>
    </sheetView>
  </sheetViews>
  <sheetFormatPr defaultRowHeight="13.5" x14ac:dyDescent="0.15"/>
  <cols>
    <col min="1" max="1" width="37.75" style="90" customWidth="1"/>
    <col min="2" max="2" width="65.625" style="91" customWidth="1"/>
    <col min="3" max="3" width="11" style="92" bestFit="1" customWidth="1"/>
    <col min="4" max="4" width="9" style="92"/>
    <col min="5" max="16384" width="9" style="90"/>
  </cols>
  <sheetData>
    <row r="1" spans="1:4" x14ac:dyDescent="0.15">
      <c r="A1" s="90" t="s">
        <v>196</v>
      </c>
    </row>
    <row r="2" spans="1:4" x14ac:dyDescent="0.15">
      <c r="A2" s="93" t="s">
        <v>208</v>
      </c>
    </row>
    <row r="3" spans="1:4" x14ac:dyDescent="0.15">
      <c r="A3" s="94" t="s">
        <v>168</v>
      </c>
      <c r="B3" s="97" t="s">
        <v>238</v>
      </c>
      <c r="C3" s="95">
        <v>4263000</v>
      </c>
      <c r="D3" s="95">
        <v>48000</v>
      </c>
    </row>
    <row r="4" spans="1:4" x14ac:dyDescent="0.15">
      <c r="A4" s="94" t="s">
        <v>169</v>
      </c>
      <c r="B4" s="97" t="s">
        <v>239</v>
      </c>
      <c r="C4" s="95">
        <v>7890000</v>
      </c>
      <c r="D4" s="95">
        <v>43000</v>
      </c>
    </row>
    <row r="5" spans="1:4" x14ac:dyDescent="0.15">
      <c r="A5" s="94" t="s">
        <v>170</v>
      </c>
      <c r="B5" s="97" t="s">
        <v>240</v>
      </c>
      <c r="C5" s="95">
        <v>7890000</v>
      </c>
      <c r="D5" s="95"/>
    </row>
    <row r="6" spans="1:4" x14ac:dyDescent="0.15">
      <c r="A6" s="94" t="s">
        <v>171</v>
      </c>
      <c r="B6" s="97" t="s">
        <v>245</v>
      </c>
      <c r="C6" s="95">
        <v>7890000</v>
      </c>
      <c r="D6" s="95">
        <v>115000</v>
      </c>
    </row>
    <row r="7" spans="1:4" x14ac:dyDescent="0.15">
      <c r="A7" s="94" t="s">
        <v>190</v>
      </c>
      <c r="B7" s="91" t="s">
        <v>193</v>
      </c>
      <c r="C7" s="96">
        <v>19000</v>
      </c>
    </row>
    <row r="8" spans="1:4" x14ac:dyDescent="0.15">
      <c r="A8" s="94" t="s">
        <v>191</v>
      </c>
      <c r="B8" s="91" t="s">
        <v>194</v>
      </c>
      <c r="C8" s="96">
        <v>19000</v>
      </c>
    </row>
    <row r="9" spans="1:4" x14ac:dyDescent="0.15">
      <c r="A9" s="94" t="s">
        <v>192</v>
      </c>
      <c r="B9" s="91" t="s">
        <v>195</v>
      </c>
      <c r="C9" s="96">
        <v>184000</v>
      </c>
    </row>
    <row r="11" spans="1:4" x14ac:dyDescent="0.15">
      <c r="A11" s="93" t="s">
        <v>197</v>
      </c>
    </row>
    <row r="12" spans="1:4" x14ac:dyDescent="0.15">
      <c r="A12" s="93" t="s">
        <v>208</v>
      </c>
    </row>
    <row r="13" spans="1:4" x14ac:dyDescent="0.15">
      <c r="A13" s="93" t="s">
        <v>198</v>
      </c>
      <c r="C13" s="96">
        <v>2009000</v>
      </c>
    </row>
    <row r="14" spans="1:4" x14ac:dyDescent="0.15">
      <c r="A14" s="93" t="s">
        <v>199</v>
      </c>
      <c r="B14" s="91" t="s">
        <v>202</v>
      </c>
      <c r="C14" s="96">
        <v>2009000</v>
      </c>
    </row>
    <row r="15" spans="1:4" x14ac:dyDescent="0.15">
      <c r="A15" s="93"/>
      <c r="B15" s="91" t="s">
        <v>205</v>
      </c>
      <c r="C15" s="96">
        <v>4009000</v>
      </c>
    </row>
    <row r="16" spans="1:4" x14ac:dyDescent="0.15">
      <c r="A16" s="93" t="s">
        <v>200</v>
      </c>
      <c r="B16" s="91" t="s">
        <v>202</v>
      </c>
      <c r="C16" s="96">
        <v>2009000</v>
      </c>
    </row>
    <row r="17" spans="1:4" x14ac:dyDescent="0.15">
      <c r="A17" s="93"/>
      <c r="B17" s="91" t="s">
        <v>203</v>
      </c>
      <c r="C17" s="96">
        <v>4009000</v>
      </c>
    </row>
    <row r="18" spans="1:4" x14ac:dyDescent="0.15">
      <c r="A18" s="93"/>
      <c r="B18" s="91" t="s">
        <v>206</v>
      </c>
      <c r="C18" s="96">
        <v>6009000</v>
      </c>
    </row>
    <row r="19" spans="1:4" x14ac:dyDescent="0.15">
      <c r="A19" s="93" t="s">
        <v>201</v>
      </c>
      <c r="B19" s="91" t="s">
        <v>202</v>
      </c>
      <c r="C19" s="96">
        <v>2009000</v>
      </c>
    </row>
    <row r="20" spans="1:4" x14ac:dyDescent="0.15">
      <c r="A20" s="93"/>
      <c r="B20" s="91" t="s">
        <v>203</v>
      </c>
      <c r="C20" s="96">
        <v>4009000</v>
      </c>
    </row>
    <row r="21" spans="1:4" x14ac:dyDescent="0.15">
      <c r="A21" s="93"/>
      <c r="B21" s="91" t="s">
        <v>204</v>
      </c>
      <c r="C21" s="96">
        <v>6009000</v>
      </c>
    </row>
    <row r="22" spans="1:4" x14ac:dyDescent="0.15">
      <c r="A22" s="93"/>
      <c r="B22" s="91" t="s">
        <v>207</v>
      </c>
      <c r="C22" s="96">
        <v>8009000</v>
      </c>
    </row>
    <row r="23" spans="1:4" x14ac:dyDescent="0.15">
      <c r="A23" s="93" t="s">
        <v>209</v>
      </c>
      <c r="B23" s="91" t="s">
        <v>210</v>
      </c>
      <c r="C23" s="96">
        <v>4061000</v>
      </c>
      <c r="D23" s="92" t="s">
        <v>234</v>
      </c>
    </row>
    <row r="24" spans="1:4" x14ac:dyDescent="0.15">
      <c r="A24" s="93"/>
      <c r="B24" s="91" t="s">
        <v>211</v>
      </c>
      <c r="C24" s="96">
        <v>1353000</v>
      </c>
      <c r="D24" s="92" t="s">
        <v>234</v>
      </c>
    </row>
    <row r="25" spans="1:4" x14ac:dyDescent="0.15">
      <c r="A25" s="93"/>
    </row>
    <row r="26" spans="1:4" x14ac:dyDescent="0.15">
      <c r="A26" s="93" t="s">
        <v>212</v>
      </c>
    </row>
    <row r="27" spans="1:4" x14ac:dyDescent="0.15">
      <c r="A27" s="93" t="s">
        <v>216</v>
      </c>
    </row>
    <row r="28" spans="1:4" x14ac:dyDescent="0.15">
      <c r="A28" s="94" t="s">
        <v>213</v>
      </c>
      <c r="C28" s="96">
        <v>3066000</v>
      </c>
    </row>
    <row r="29" spans="1:4" x14ac:dyDescent="0.15">
      <c r="A29" s="94" t="s">
        <v>214</v>
      </c>
      <c r="C29" s="96">
        <v>2500000</v>
      </c>
    </row>
    <row r="30" spans="1:4" x14ac:dyDescent="0.15">
      <c r="A30" s="94" t="s">
        <v>215</v>
      </c>
      <c r="C30" s="96">
        <v>6100000</v>
      </c>
    </row>
    <row r="31" spans="1:4" x14ac:dyDescent="0.15">
      <c r="A31" s="93"/>
    </row>
    <row r="32" spans="1:4" x14ac:dyDescent="0.15">
      <c r="A32" s="93" t="s">
        <v>217</v>
      </c>
      <c r="C32" s="96">
        <v>521000</v>
      </c>
    </row>
    <row r="33" spans="1:3" x14ac:dyDescent="0.15">
      <c r="A33" s="93"/>
    </row>
    <row r="34" spans="1:3" x14ac:dyDescent="0.15">
      <c r="A34" s="93" t="s">
        <v>218</v>
      </c>
      <c r="C34" s="96">
        <v>625000</v>
      </c>
    </row>
    <row r="35" spans="1:3" x14ac:dyDescent="0.15">
      <c r="A35" s="93"/>
    </row>
    <row r="36" spans="1:3" x14ac:dyDescent="0.15">
      <c r="A36" s="93" t="s">
        <v>219</v>
      </c>
      <c r="C36" s="96">
        <v>1330000</v>
      </c>
    </row>
    <row r="37" spans="1:3" x14ac:dyDescent="0.15">
      <c r="A37" s="93"/>
    </row>
    <row r="38" spans="1:3" x14ac:dyDescent="0.15">
      <c r="A38" s="93" t="s">
        <v>220</v>
      </c>
      <c r="C38" s="96">
        <v>1451000</v>
      </c>
    </row>
    <row r="39" spans="1:3" x14ac:dyDescent="0.15">
      <c r="A39" s="93"/>
    </row>
    <row r="40" spans="1:3" x14ac:dyDescent="0.15">
      <c r="A40" s="93" t="s">
        <v>221</v>
      </c>
      <c r="C40" s="96">
        <v>300000</v>
      </c>
    </row>
    <row r="41" spans="1:3" x14ac:dyDescent="0.15">
      <c r="A41" s="93"/>
    </row>
    <row r="42" spans="1:3" x14ac:dyDescent="0.15">
      <c r="A42" s="93" t="s">
        <v>222</v>
      </c>
    </row>
    <row r="43" spans="1:3" x14ac:dyDescent="0.15">
      <c r="A43" s="93" t="s">
        <v>216</v>
      </c>
    </row>
    <row r="44" spans="1:3" x14ac:dyDescent="0.15">
      <c r="A44" s="94" t="s">
        <v>223</v>
      </c>
      <c r="B44" s="91" t="s">
        <v>224</v>
      </c>
      <c r="C44" s="96">
        <v>12000000</v>
      </c>
    </row>
    <row r="45" spans="1:3" x14ac:dyDescent="0.15">
      <c r="A45" s="94"/>
      <c r="B45" s="91" t="s">
        <v>225</v>
      </c>
      <c r="C45" s="96">
        <v>12600000</v>
      </c>
    </row>
    <row r="46" spans="1:3" x14ac:dyDescent="0.15">
      <c r="A46" s="94" t="s">
        <v>226</v>
      </c>
      <c r="B46" s="91" t="s">
        <v>227</v>
      </c>
      <c r="C46" s="96">
        <v>5000000</v>
      </c>
    </row>
    <row r="47" spans="1:3" x14ac:dyDescent="0.15">
      <c r="A47" s="94"/>
      <c r="B47" s="91" t="s">
        <v>224</v>
      </c>
      <c r="C47" s="96">
        <v>1000000</v>
      </c>
    </row>
    <row r="48" spans="1:3" x14ac:dyDescent="0.15">
      <c r="A48" s="94"/>
      <c r="B48" s="91" t="s">
        <v>225</v>
      </c>
      <c r="C48" s="96">
        <v>1600000</v>
      </c>
    </row>
    <row r="49" spans="1:3" x14ac:dyDescent="0.15">
      <c r="A49" s="94" t="s">
        <v>228</v>
      </c>
      <c r="C49" s="96">
        <v>1000000</v>
      </c>
    </row>
    <row r="51" spans="1:3" x14ac:dyDescent="0.15">
      <c r="A51" s="90" t="s">
        <v>229</v>
      </c>
    </row>
    <row r="52" spans="1:3" x14ac:dyDescent="0.15">
      <c r="A52" s="90" t="s">
        <v>216</v>
      </c>
    </row>
    <row r="53" spans="1:3" x14ac:dyDescent="0.15">
      <c r="A53" s="94" t="s">
        <v>230</v>
      </c>
      <c r="C53" s="96">
        <v>131000</v>
      </c>
    </row>
    <row r="54" spans="1:3" x14ac:dyDescent="0.15">
      <c r="A54" s="94" t="s">
        <v>231</v>
      </c>
      <c r="C54" s="96">
        <v>263000</v>
      </c>
    </row>
    <row r="55" spans="1:3" x14ac:dyDescent="0.15">
      <c r="A55" s="94" t="s">
        <v>232</v>
      </c>
      <c r="C55" s="96">
        <v>394000</v>
      </c>
    </row>
    <row r="56" spans="1:3" x14ac:dyDescent="0.15">
      <c r="A56" s="94" t="s">
        <v>233</v>
      </c>
      <c r="C56" s="96">
        <v>919000</v>
      </c>
    </row>
  </sheetData>
  <sheetProtection sheet="1" objects="1" scenarios="1"/>
  <phoneticPr fontId="1"/>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39997558519241921"/>
  </sheetPr>
  <dimension ref="A3:AN23"/>
  <sheetViews>
    <sheetView workbookViewId="0">
      <selection activeCell="V24" sqref="V24:Y24"/>
    </sheetView>
  </sheetViews>
  <sheetFormatPr defaultColWidth="2.5" defaultRowHeight="15" customHeight="1" x14ac:dyDescent="0.15"/>
  <cols>
    <col min="1" max="1" width="2" style="2" customWidth="1"/>
    <col min="2" max="2" width="1.125" style="2" customWidth="1"/>
    <col min="3" max="40" width="2" style="2" customWidth="1"/>
    <col min="41" max="41" width="1.125" style="2" customWidth="1"/>
    <col min="42" max="74" width="2.125" style="2" customWidth="1"/>
    <col min="75" max="16384" width="2.5" style="2"/>
  </cols>
  <sheetData>
    <row r="3" spans="1:40" ht="1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6" spans="1:40" ht="15" customHeight="1" x14ac:dyDescent="0.15">
      <c r="C6" s="6"/>
      <c r="D6" s="6"/>
      <c r="E6" s="6"/>
      <c r="F6" s="6"/>
      <c r="G6" s="6"/>
      <c r="H6" s="5"/>
      <c r="P6" s="5"/>
      <c r="Q6" s="5"/>
    </row>
    <row r="7" spans="1:40" ht="15" customHeight="1" x14ac:dyDescent="0.15">
      <c r="C7" s="6"/>
      <c r="D7" s="6"/>
      <c r="E7" s="6"/>
      <c r="F7" s="6"/>
      <c r="G7" s="6"/>
      <c r="P7" s="5"/>
      <c r="Q7" s="5"/>
    </row>
    <row r="8" spans="1:40" ht="15" customHeight="1" x14ac:dyDescent="0.15">
      <c r="C8" s="6"/>
      <c r="D8" s="6"/>
      <c r="E8" s="6"/>
      <c r="F8" s="6"/>
      <c r="G8" s="6"/>
      <c r="P8" s="5"/>
      <c r="Q8" s="5"/>
    </row>
    <row r="9" spans="1:40" ht="15" customHeight="1" x14ac:dyDescent="0.15">
      <c r="C9" s="6"/>
      <c r="D9" s="6"/>
      <c r="E9" s="6"/>
      <c r="F9" s="6"/>
      <c r="G9" s="6"/>
      <c r="P9" s="5"/>
      <c r="Q9" s="5"/>
    </row>
    <row r="11" spans="1:40" ht="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row>
    <row r="20" spans="2:33"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2:33" ht="15" customHeight="1" x14ac:dyDescent="0.15">
      <c r="B21" s="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5"/>
    </row>
    <row r="22" spans="2:33" ht="15" customHeight="1" x14ac:dyDescent="0.15">
      <c r="B22" s="5"/>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5"/>
    </row>
    <row r="23" spans="2:33" ht="15" customHeight="1" x14ac:dyDescent="0.1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sheetData>
  <sheetProtection sheet="1" objects="1" scenarios="1"/>
  <phoneticPr fontId="1"/>
  <pageMargins left="1.0629921259842521" right="0.98425196850393704" top="0.98425196850393704" bottom="1.1811023622047245"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D42"/>
  <sheetViews>
    <sheetView workbookViewId="0">
      <selection activeCell="C12" sqref="C12"/>
    </sheetView>
  </sheetViews>
  <sheetFormatPr defaultRowHeight="13.5" x14ac:dyDescent="0.15"/>
  <cols>
    <col min="1" max="1" width="10.125" style="106" customWidth="1"/>
    <col min="2" max="2" width="19" style="106" customWidth="1"/>
    <col min="3" max="3" width="55.125" style="106" customWidth="1"/>
    <col min="4" max="4" width="21.375" style="106" customWidth="1"/>
  </cols>
  <sheetData>
    <row r="1" spans="1:4" x14ac:dyDescent="0.15">
      <c r="A1" s="106" t="s">
        <v>250</v>
      </c>
    </row>
    <row r="2" spans="1:4" s="105" customFormat="1" x14ac:dyDescent="0.15">
      <c r="A2" s="107" t="s">
        <v>251</v>
      </c>
      <c r="B2" s="107" t="s">
        <v>256</v>
      </c>
      <c r="C2" s="107" t="s">
        <v>252</v>
      </c>
      <c r="D2" s="107" t="s">
        <v>253</v>
      </c>
    </row>
    <row r="3" spans="1:4" ht="27" x14ac:dyDescent="0.15">
      <c r="A3" s="108">
        <v>45365</v>
      </c>
      <c r="B3" s="113" t="s">
        <v>257</v>
      </c>
      <c r="C3" s="114" t="s">
        <v>255</v>
      </c>
      <c r="D3" s="115" t="s">
        <v>254</v>
      </c>
    </row>
    <row r="4" spans="1:4" ht="27" x14ac:dyDescent="0.15">
      <c r="A4" s="108"/>
      <c r="B4" s="110" t="s">
        <v>258</v>
      </c>
      <c r="C4" s="112" t="s">
        <v>259</v>
      </c>
      <c r="D4" s="109"/>
    </row>
    <row r="5" spans="1:4" ht="27" x14ac:dyDescent="0.15">
      <c r="A5" s="108"/>
      <c r="B5" s="110" t="s">
        <v>260</v>
      </c>
      <c r="C5" s="112" t="s">
        <v>261</v>
      </c>
      <c r="D5" s="109"/>
    </row>
    <row r="6" spans="1:4" x14ac:dyDescent="0.15">
      <c r="A6" s="108">
        <v>45376</v>
      </c>
      <c r="B6" s="110" t="s">
        <v>258</v>
      </c>
      <c r="C6" s="112" t="s">
        <v>262</v>
      </c>
      <c r="D6" s="109"/>
    </row>
    <row r="7" spans="1:4" ht="40.5" x14ac:dyDescent="0.15">
      <c r="A7" s="108"/>
      <c r="B7" s="110" t="s">
        <v>258</v>
      </c>
      <c r="C7" s="112" t="s">
        <v>263</v>
      </c>
      <c r="D7" s="109"/>
    </row>
    <row r="8" spans="1:4" x14ac:dyDescent="0.15">
      <c r="A8" s="108"/>
      <c r="B8" s="110" t="s">
        <v>258</v>
      </c>
      <c r="C8" s="109" t="s">
        <v>267</v>
      </c>
      <c r="D8" s="109"/>
    </row>
    <row r="9" spans="1:4" x14ac:dyDescent="0.15">
      <c r="A9" s="108"/>
      <c r="B9" s="110" t="s">
        <v>258</v>
      </c>
      <c r="C9" s="109" t="s">
        <v>266</v>
      </c>
      <c r="D9" s="109"/>
    </row>
    <row r="10" spans="1:4" x14ac:dyDescent="0.15">
      <c r="A10" s="108"/>
      <c r="B10" s="110" t="s">
        <v>264</v>
      </c>
      <c r="C10" s="109" t="s">
        <v>265</v>
      </c>
      <c r="D10" s="109"/>
    </row>
    <row r="11" spans="1:4" x14ac:dyDescent="0.15">
      <c r="A11" s="108">
        <v>45595</v>
      </c>
      <c r="B11" s="110" t="s">
        <v>356</v>
      </c>
      <c r="C11" s="109" t="s">
        <v>357</v>
      </c>
      <c r="D11" s="109"/>
    </row>
    <row r="12" spans="1:4" x14ac:dyDescent="0.15">
      <c r="A12" s="108">
        <v>45664</v>
      </c>
      <c r="B12" s="110" t="s">
        <v>403</v>
      </c>
      <c r="C12" s="109" t="s">
        <v>404</v>
      </c>
      <c r="D12" s="109"/>
    </row>
    <row r="13" spans="1:4" x14ac:dyDescent="0.15">
      <c r="A13" s="108"/>
      <c r="B13" s="110"/>
      <c r="C13" s="109"/>
      <c r="D13" s="109"/>
    </row>
    <row r="14" spans="1:4" x14ac:dyDescent="0.15">
      <c r="A14" s="108"/>
      <c r="B14" s="110"/>
      <c r="C14" s="109"/>
      <c r="D14" s="109"/>
    </row>
    <row r="15" spans="1:4" x14ac:dyDescent="0.15">
      <c r="A15" s="108"/>
      <c r="B15" s="110"/>
      <c r="C15" s="109"/>
      <c r="D15" s="109"/>
    </row>
    <row r="16" spans="1:4" x14ac:dyDescent="0.15">
      <c r="A16" s="108"/>
      <c r="B16" s="110"/>
      <c r="C16" s="109"/>
      <c r="D16" s="109"/>
    </row>
    <row r="17" spans="1:4" x14ac:dyDescent="0.15">
      <c r="A17" s="108"/>
      <c r="B17" s="110"/>
      <c r="C17" s="109"/>
      <c r="D17" s="109"/>
    </row>
    <row r="18" spans="1:4" x14ac:dyDescent="0.15">
      <c r="A18" s="108"/>
      <c r="B18" s="110"/>
      <c r="C18" s="109"/>
      <c r="D18" s="109"/>
    </row>
    <row r="19" spans="1:4" x14ac:dyDescent="0.15">
      <c r="A19" s="108"/>
      <c r="B19" s="110"/>
      <c r="C19" s="109"/>
      <c r="D19" s="109"/>
    </row>
    <row r="20" spans="1:4" x14ac:dyDescent="0.15">
      <c r="A20" s="108"/>
      <c r="B20" s="110"/>
      <c r="C20" s="109"/>
      <c r="D20" s="109"/>
    </row>
    <row r="21" spans="1:4" x14ac:dyDescent="0.15">
      <c r="A21" s="108"/>
      <c r="B21" s="110"/>
      <c r="C21" s="109"/>
      <c r="D21" s="109"/>
    </row>
    <row r="22" spans="1:4" x14ac:dyDescent="0.15">
      <c r="A22" s="108"/>
      <c r="B22" s="110"/>
      <c r="C22" s="109"/>
      <c r="D22" s="109"/>
    </row>
    <row r="23" spans="1:4" x14ac:dyDescent="0.15">
      <c r="A23" s="108"/>
      <c r="B23" s="110"/>
      <c r="C23" s="109"/>
      <c r="D23" s="109"/>
    </row>
    <row r="24" spans="1:4" x14ac:dyDescent="0.15">
      <c r="A24" s="108"/>
      <c r="B24" s="110"/>
      <c r="C24" s="109"/>
      <c r="D24" s="109"/>
    </row>
    <row r="25" spans="1:4" x14ac:dyDescent="0.15">
      <c r="A25" s="108"/>
      <c r="B25" s="110"/>
      <c r="C25" s="109"/>
      <c r="D25" s="109"/>
    </row>
    <row r="26" spans="1:4" x14ac:dyDescent="0.15">
      <c r="A26" s="108"/>
      <c r="B26" s="110"/>
      <c r="C26" s="109"/>
      <c r="D26" s="109"/>
    </row>
    <row r="27" spans="1:4" x14ac:dyDescent="0.15">
      <c r="A27" s="108"/>
      <c r="B27" s="110"/>
      <c r="C27" s="109"/>
      <c r="D27" s="109"/>
    </row>
    <row r="28" spans="1:4" x14ac:dyDescent="0.15">
      <c r="A28" s="108"/>
      <c r="B28" s="110"/>
      <c r="C28" s="109"/>
      <c r="D28" s="109"/>
    </row>
    <row r="29" spans="1:4" x14ac:dyDescent="0.15">
      <c r="A29" s="108"/>
      <c r="B29" s="110"/>
      <c r="C29" s="109"/>
      <c r="D29" s="109"/>
    </row>
    <row r="30" spans="1:4" x14ac:dyDescent="0.15">
      <c r="A30" s="108"/>
      <c r="B30" s="110"/>
      <c r="C30" s="109"/>
      <c r="D30" s="109"/>
    </row>
    <row r="31" spans="1:4" x14ac:dyDescent="0.15">
      <c r="A31" s="108"/>
      <c r="B31" s="110"/>
      <c r="C31" s="109"/>
      <c r="D31" s="109"/>
    </row>
    <row r="32" spans="1:4" x14ac:dyDescent="0.15">
      <c r="A32" s="108"/>
      <c r="B32" s="110"/>
      <c r="C32" s="109"/>
      <c r="D32" s="109"/>
    </row>
    <row r="33" spans="1:4" x14ac:dyDescent="0.15">
      <c r="A33" s="108"/>
      <c r="B33" s="110"/>
      <c r="C33" s="109"/>
      <c r="D33" s="109"/>
    </row>
    <row r="34" spans="1:4" x14ac:dyDescent="0.15">
      <c r="A34" s="108"/>
      <c r="B34" s="110"/>
      <c r="C34" s="109"/>
      <c r="D34" s="109"/>
    </row>
    <row r="35" spans="1:4" x14ac:dyDescent="0.15">
      <c r="A35" s="108"/>
      <c r="B35" s="110"/>
      <c r="C35" s="109"/>
      <c r="D35" s="109"/>
    </row>
    <row r="36" spans="1:4" x14ac:dyDescent="0.15">
      <c r="A36" s="108"/>
      <c r="B36" s="110"/>
      <c r="C36" s="109"/>
      <c r="D36" s="109"/>
    </row>
    <row r="37" spans="1:4" x14ac:dyDescent="0.15">
      <c r="A37" s="108"/>
      <c r="B37" s="110"/>
      <c r="C37" s="109"/>
      <c r="D37" s="109"/>
    </row>
    <row r="38" spans="1:4" x14ac:dyDescent="0.15">
      <c r="A38" s="108"/>
      <c r="B38" s="110"/>
      <c r="C38" s="109"/>
      <c r="D38" s="109"/>
    </row>
    <row r="39" spans="1:4" x14ac:dyDescent="0.15">
      <c r="A39" s="108"/>
      <c r="B39" s="110"/>
      <c r="C39" s="109"/>
      <c r="D39" s="109"/>
    </row>
    <row r="40" spans="1:4" x14ac:dyDescent="0.15">
      <c r="A40" s="108"/>
      <c r="B40" s="110"/>
      <c r="C40" s="109"/>
      <c r="D40" s="109"/>
    </row>
    <row r="41" spans="1:4" x14ac:dyDescent="0.15">
      <c r="A41" s="111"/>
      <c r="B41" s="111"/>
    </row>
    <row r="42" spans="1:4" x14ac:dyDescent="0.15">
      <c r="A42" s="111"/>
      <c r="B42" s="111"/>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AP37"/>
  <sheetViews>
    <sheetView view="pageBreakPreview" zoomScaleNormal="100" zoomScaleSheetLayoutView="100" workbookViewId="0">
      <selection activeCell="AX22" sqref="AX22"/>
    </sheetView>
  </sheetViews>
  <sheetFormatPr defaultColWidth="2.5" defaultRowHeight="15" customHeight="1" x14ac:dyDescent="0.15"/>
  <cols>
    <col min="1" max="1" width="2" style="9" customWidth="1"/>
    <col min="2" max="2" width="1.125" style="9" customWidth="1"/>
    <col min="3" max="40" width="2" style="9" customWidth="1"/>
    <col min="41" max="41" width="1.125" style="9" customWidth="1"/>
    <col min="42" max="75" width="2.125" style="9" customWidth="1"/>
    <col min="76" max="16384" width="2.5" style="9"/>
  </cols>
  <sheetData>
    <row r="1" spans="1:42" ht="15" customHeight="1" x14ac:dyDescent="0.15">
      <c r="A1" s="9" t="s">
        <v>172</v>
      </c>
    </row>
    <row r="3" spans="1:42" ht="15" customHeight="1" x14ac:dyDescent="0.15">
      <c r="C3" s="11" t="s">
        <v>9</v>
      </c>
      <c r="D3" s="11"/>
      <c r="E3" s="11"/>
      <c r="F3" s="11"/>
      <c r="G3" s="11"/>
      <c r="H3" s="412"/>
      <c r="I3" s="413"/>
      <c r="J3" s="413"/>
      <c r="K3" s="413"/>
      <c r="L3" s="413"/>
      <c r="M3" s="413"/>
      <c r="N3" s="413"/>
      <c r="O3" s="413"/>
      <c r="P3" s="413"/>
      <c r="Q3" s="413"/>
      <c r="R3" s="413"/>
      <c r="S3" s="413"/>
      <c r="T3" s="413"/>
      <c r="U3" s="11" t="s">
        <v>16</v>
      </c>
      <c r="V3" s="11"/>
      <c r="W3" s="11"/>
      <c r="AO3" s="12" t="s">
        <v>68</v>
      </c>
    </row>
    <row r="4" spans="1:42" ht="7.5" customHeight="1" x14ac:dyDescent="0.15"/>
    <row r="5" spans="1:42" ht="15" customHeight="1" x14ac:dyDescent="0.15">
      <c r="C5" s="403"/>
      <c r="D5" s="404"/>
      <c r="E5" s="404"/>
      <c r="F5" s="404"/>
      <c r="G5" s="404"/>
      <c r="H5" s="404"/>
      <c r="I5" s="404"/>
      <c r="J5" s="404"/>
      <c r="K5" s="404"/>
      <c r="L5" s="404"/>
      <c r="M5" s="404"/>
      <c r="N5" s="403" t="s">
        <v>70</v>
      </c>
      <c r="O5" s="404"/>
      <c r="P5" s="403" t="s">
        <v>71</v>
      </c>
      <c r="Q5" s="404"/>
      <c r="R5" s="403" t="s">
        <v>72</v>
      </c>
      <c r="S5" s="404"/>
      <c r="T5" s="403" t="s">
        <v>73</v>
      </c>
      <c r="U5" s="404"/>
      <c r="V5" s="403" t="s">
        <v>74</v>
      </c>
      <c r="W5" s="404"/>
      <c r="X5" s="403" t="s">
        <v>75</v>
      </c>
      <c r="Y5" s="404"/>
      <c r="Z5" s="403" t="s">
        <v>76</v>
      </c>
      <c r="AA5" s="404"/>
      <c r="AB5" s="403" t="s">
        <v>77</v>
      </c>
      <c r="AC5" s="404"/>
      <c r="AD5" s="403" t="s">
        <v>78</v>
      </c>
      <c r="AE5" s="404"/>
      <c r="AF5" s="403" t="s">
        <v>79</v>
      </c>
      <c r="AG5" s="404"/>
      <c r="AH5" s="403" t="s">
        <v>80</v>
      </c>
      <c r="AI5" s="404"/>
      <c r="AJ5" s="403" t="s">
        <v>69</v>
      </c>
      <c r="AK5" s="404"/>
      <c r="AL5" s="403" t="s">
        <v>2</v>
      </c>
      <c r="AM5" s="411"/>
      <c r="AN5" s="411"/>
      <c r="AO5" s="409"/>
      <c r="AP5" s="410"/>
    </row>
    <row r="6" spans="1:42" ht="15" customHeight="1" x14ac:dyDescent="0.15">
      <c r="C6" s="403" t="s">
        <v>10</v>
      </c>
      <c r="D6" s="404"/>
      <c r="E6" s="404"/>
      <c r="F6" s="404"/>
      <c r="G6" s="404"/>
      <c r="H6" s="404"/>
      <c r="I6" s="404"/>
      <c r="J6" s="404"/>
      <c r="K6" s="404"/>
      <c r="L6" s="404"/>
      <c r="M6" s="404"/>
      <c r="N6" s="392"/>
      <c r="O6" s="393"/>
      <c r="P6" s="392"/>
      <c r="Q6" s="393"/>
      <c r="R6" s="392"/>
      <c r="S6" s="393"/>
      <c r="T6" s="392"/>
      <c r="U6" s="393"/>
      <c r="V6" s="392"/>
      <c r="W6" s="393"/>
      <c r="X6" s="392"/>
      <c r="Y6" s="393"/>
      <c r="Z6" s="392"/>
      <c r="AA6" s="393"/>
      <c r="AB6" s="392"/>
      <c r="AC6" s="393"/>
      <c r="AD6" s="392"/>
      <c r="AE6" s="393"/>
      <c r="AF6" s="392"/>
      <c r="AG6" s="393"/>
      <c r="AH6" s="392"/>
      <c r="AI6" s="393"/>
      <c r="AJ6" s="392"/>
      <c r="AK6" s="393"/>
      <c r="AL6" s="394">
        <f>SUM(N6:AK6)</f>
        <v>0</v>
      </c>
      <c r="AM6" s="395"/>
      <c r="AN6" s="395"/>
    </row>
    <row r="7" spans="1:42" ht="15" customHeight="1" x14ac:dyDescent="0.15">
      <c r="C7" s="403" t="s">
        <v>11</v>
      </c>
      <c r="D7" s="404"/>
      <c r="E7" s="404"/>
      <c r="F7" s="404"/>
      <c r="G7" s="404"/>
      <c r="H7" s="404"/>
      <c r="I7" s="404"/>
      <c r="J7" s="404"/>
      <c r="K7" s="404"/>
      <c r="L7" s="404"/>
      <c r="M7" s="404"/>
      <c r="N7" s="392"/>
      <c r="O7" s="393"/>
      <c r="P7" s="392"/>
      <c r="Q7" s="393"/>
      <c r="R7" s="392"/>
      <c r="S7" s="393"/>
      <c r="T7" s="392"/>
      <c r="U7" s="393"/>
      <c r="V7" s="392"/>
      <c r="W7" s="393"/>
      <c r="X7" s="392"/>
      <c r="Y7" s="393"/>
      <c r="Z7" s="392"/>
      <c r="AA7" s="393"/>
      <c r="AB7" s="392"/>
      <c r="AC7" s="393"/>
      <c r="AD7" s="392"/>
      <c r="AE7" s="393"/>
      <c r="AF7" s="392"/>
      <c r="AG7" s="393"/>
      <c r="AH7" s="392"/>
      <c r="AI7" s="393"/>
      <c r="AJ7" s="392"/>
      <c r="AK7" s="393"/>
      <c r="AL7" s="394">
        <f t="shared" ref="AL7:AL11" si="0">SUM(N7:AK7)</f>
        <v>0</v>
      </c>
      <c r="AM7" s="395"/>
      <c r="AN7" s="395"/>
    </row>
    <row r="8" spans="1:42" ht="15" customHeight="1" x14ac:dyDescent="0.15">
      <c r="C8" s="403" t="s">
        <v>12</v>
      </c>
      <c r="D8" s="404"/>
      <c r="E8" s="404"/>
      <c r="F8" s="404"/>
      <c r="G8" s="404"/>
      <c r="H8" s="404"/>
      <c r="I8" s="404"/>
      <c r="J8" s="404"/>
      <c r="K8" s="404"/>
      <c r="L8" s="404"/>
      <c r="M8" s="404"/>
      <c r="N8" s="392"/>
      <c r="O8" s="393"/>
      <c r="P8" s="392"/>
      <c r="Q8" s="393"/>
      <c r="R8" s="392"/>
      <c r="S8" s="393"/>
      <c r="T8" s="392"/>
      <c r="U8" s="393"/>
      <c r="V8" s="392"/>
      <c r="W8" s="393"/>
      <c r="X8" s="392"/>
      <c r="Y8" s="393"/>
      <c r="Z8" s="392"/>
      <c r="AA8" s="393"/>
      <c r="AB8" s="392"/>
      <c r="AC8" s="393"/>
      <c r="AD8" s="392"/>
      <c r="AE8" s="393"/>
      <c r="AF8" s="392"/>
      <c r="AG8" s="393"/>
      <c r="AH8" s="392"/>
      <c r="AI8" s="393"/>
      <c r="AJ8" s="392"/>
      <c r="AK8" s="393"/>
      <c r="AL8" s="394">
        <f t="shared" si="0"/>
        <v>0</v>
      </c>
      <c r="AM8" s="395"/>
      <c r="AN8" s="395"/>
    </row>
    <row r="9" spans="1:42" ht="15" customHeight="1" x14ac:dyDescent="0.15">
      <c r="C9" s="403" t="s">
        <v>13</v>
      </c>
      <c r="D9" s="404"/>
      <c r="E9" s="404"/>
      <c r="F9" s="404"/>
      <c r="G9" s="404"/>
      <c r="H9" s="404"/>
      <c r="I9" s="404"/>
      <c r="J9" s="404"/>
      <c r="K9" s="404"/>
      <c r="L9" s="404"/>
      <c r="M9" s="404"/>
      <c r="N9" s="392"/>
      <c r="O9" s="393"/>
      <c r="P9" s="392"/>
      <c r="Q9" s="393"/>
      <c r="R9" s="392"/>
      <c r="S9" s="393"/>
      <c r="T9" s="392"/>
      <c r="U9" s="393"/>
      <c r="V9" s="392"/>
      <c r="W9" s="393"/>
      <c r="X9" s="392"/>
      <c r="Y9" s="393"/>
      <c r="Z9" s="392"/>
      <c r="AA9" s="393"/>
      <c r="AB9" s="392"/>
      <c r="AC9" s="393"/>
      <c r="AD9" s="392"/>
      <c r="AE9" s="393"/>
      <c r="AF9" s="392"/>
      <c r="AG9" s="393"/>
      <c r="AH9" s="392"/>
      <c r="AI9" s="393"/>
      <c r="AJ9" s="392"/>
      <c r="AK9" s="393"/>
      <c r="AL9" s="394">
        <f t="shared" si="0"/>
        <v>0</v>
      </c>
      <c r="AM9" s="395"/>
      <c r="AN9" s="395"/>
    </row>
    <row r="10" spans="1:42" ht="15" customHeight="1" x14ac:dyDescent="0.15">
      <c r="C10" s="403" t="s">
        <v>14</v>
      </c>
      <c r="D10" s="404"/>
      <c r="E10" s="404"/>
      <c r="F10" s="404"/>
      <c r="G10" s="404"/>
      <c r="H10" s="404"/>
      <c r="I10" s="404"/>
      <c r="J10" s="404"/>
      <c r="K10" s="404"/>
      <c r="L10" s="404"/>
      <c r="M10" s="404"/>
      <c r="N10" s="392"/>
      <c r="O10" s="393"/>
      <c r="P10" s="392"/>
      <c r="Q10" s="393"/>
      <c r="R10" s="392"/>
      <c r="S10" s="393"/>
      <c r="T10" s="392"/>
      <c r="U10" s="393"/>
      <c r="V10" s="392"/>
      <c r="W10" s="393"/>
      <c r="X10" s="392"/>
      <c r="Y10" s="393"/>
      <c r="Z10" s="392"/>
      <c r="AA10" s="393"/>
      <c r="AB10" s="392"/>
      <c r="AC10" s="393"/>
      <c r="AD10" s="392"/>
      <c r="AE10" s="393"/>
      <c r="AF10" s="392"/>
      <c r="AG10" s="393"/>
      <c r="AH10" s="392"/>
      <c r="AI10" s="393"/>
      <c r="AJ10" s="392"/>
      <c r="AK10" s="393"/>
      <c r="AL10" s="394">
        <f t="shared" si="0"/>
        <v>0</v>
      </c>
      <c r="AM10" s="395"/>
      <c r="AN10" s="395"/>
    </row>
    <row r="11" spans="1:42" ht="15" customHeight="1" thickBot="1" x14ac:dyDescent="0.2">
      <c r="C11" s="405" t="s">
        <v>15</v>
      </c>
      <c r="D11" s="406"/>
      <c r="E11" s="406"/>
      <c r="F11" s="406"/>
      <c r="G11" s="406"/>
      <c r="H11" s="406"/>
      <c r="I11" s="406"/>
      <c r="J11" s="406"/>
      <c r="K11" s="406"/>
      <c r="L11" s="406"/>
      <c r="M11" s="406"/>
      <c r="N11" s="396"/>
      <c r="O11" s="397"/>
      <c r="P11" s="396"/>
      <c r="Q11" s="397"/>
      <c r="R11" s="396"/>
      <c r="S11" s="397"/>
      <c r="T11" s="396"/>
      <c r="U11" s="397"/>
      <c r="V11" s="396"/>
      <c r="W11" s="397"/>
      <c r="X11" s="396"/>
      <c r="Y11" s="397"/>
      <c r="Z11" s="396"/>
      <c r="AA11" s="397"/>
      <c r="AB11" s="396"/>
      <c r="AC11" s="397"/>
      <c r="AD11" s="396"/>
      <c r="AE11" s="397"/>
      <c r="AF11" s="396"/>
      <c r="AG11" s="397"/>
      <c r="AH11" s="396"/>
      <c r="AI11" s="397"/>
      <c r="AJ11" s="396"/>
      <c r="AK11" s="397"/>
      <c r="AL11" s="407">
        <f t="shared" si="0"/>
        <v>0</v>
      </c>
      <c r="AM11" s="408"/>
      <c r="AN11" s="408"/>
    </row>
    <row r="12" spans="1:42" ht="15" customHeight="1" thickTop="1" x14ac:dyDescent="0.15">
      <c r="C12" s="400" t="s">
        <v>2</v>
      </c>
      <c r="D12" s="401"/>
      <c r="E12" s="401"/>
      <c r="F12" s="401"/>
      <c r="G12" s="401"/>
      <c r="H12" s="401"/>
      <c r="I12" s="401"/>
      <c r="J12" s="401"/>
      <c r="K12" s="401"/>
      <c r="L12" s="401"/>
      <c r="M12" s="402"/>
      <c r="N12" s="398">
        <f>SUM(N6:O11)</f>
        <v>0</v>
      </c>
      <c r="O12" s="399"/>
      <c r="P12" s="398">
        <f t="shared" ref="P12" si="1">SUM(P6:Q11)</f>
        <v>0</v>
      </c>
      <c r="Q12" s="399"/>
      <c r="R12" s="398">
        <f t="shared" ref="R12" si="2">SUM(R6:S11)</f>
        <v>0</v>
      </c>
      <c r="S12" s="399"/>
      <c r="T12" s="398">
        <f t="shared" ref="T12" si="3">SUM(T6:U11)</f>
        <v>0</v>
      </c>
      <c r="U12" s="399"/>
      <c r="V12" s="398">
        <f t="shared" ref="V12" si="4">SUM(V6:W11)</f>
        <v>0</v>
      </c>
      <c r="W12" s="399"/>
      <c r="X12" s="398">
        <f t="shared" ref="X12" si="5">SUM(X6:Y11)</f>
        <v>0</v>
      </c>
      <c r="Y12" s="399"/>
      <c r="Z12" s="398">
        <f t="shared" ref="Z12" si="6">SUM(Z6:AA11)</f>
        <v>0</v>
      </c>
      <c r="AA12" s="399"/>
      <c r="AB12" s="398">
        <f t="shared" ref="AB12" si="7">SUM(AB6:AC11)</f>
        <v>0</v>
      </c>
      <c r="AC12" s="399"/>
      <c r="AD12" s="398">
        <f t="shared" ref="AD12" si="8">SUM(AD6:AE11)</f>
        <v>0</v>
      </c>
      <c r="AE12" s="399"/>
      <c r="AF12" s="398">
        <f t="shared" ref="AF12" si="9">SUM(AF6:AG11)</f>
        <v>0</v>
      </c>
      <c r="AG12" s="399"/>
      <c r="AH12" s="398">
        <f t="shared" ref="AH12" si="10">SUM(AH6:AI11)</f>
        <v>0</v>
      </c>
      <c r="AI12" s="399"/>
      <c r="AJ12" s="398">
        <f t="shared" ref="AJ12" si="11">SUM(AJ6:AK11)</f>
        <v>0</v>
      </c>
      <c r="AK12" s="399"/>
      <c r="AL12" s="398">
        <f>SUM(AL6:AN11)</f>
        <v>0</v>
      </c>
      <c r="AM12" s="399"/>
      <c r="AN12" s="399"/>
    </row>
    <row r="13" spans="1:42" ht="15" customHeight="1" x14ac:dyDescent="0.15">
      <c r="C13" s="387"/>
      <c r="D13" s="388"/>
      <c r="E13" s="389" t="s">
        <v>81</v>
      </c>
      <c r="F13" s="390"/>
      <c r="G13" s="390"/>
      <c r="H13" s="390"/>
      <c r="I13" s="390"/>
      <c r="J13" s="390"/>
      <c r="K13" s="390"/>
      <c r="L13" s="390"/>
      <c r="M13" s="391"/>
      <c r="N13" s="392"/>
      <c r="O13" s="393"/>
      <c r="P13" s="392"/>
      <c r="Q13" s="393"/>
      <c r="R13" s="392"/>
      <c r="S13" s="393"/>
      <c r="T13" s="392"/>
      <c r="U13" s="393"/>
      <c r="V13" s="392"/>
      <c r="W13" s="393"/>
      <c r="X13" s="392"/>
      <c r="Y13" s="393"/>
      <c r="Z13" s="392"/>
      <c r="AA13" s="393"/>
      <c r="AB13" s="392"/>
      <c r="AC13" s="393"/>
      <c r="AD13" s="392"/>
      <c r="AE13" s="393"/>
      <c r="AF13" s="392"/>
      <c r="AG13" s="393"/>
      <c r="AH13" s="392"/>
      <c r="AI13" s="393"/>
      <c r="AJ13" s="392"/>
      <c r="AK13" s="393"/>
      <c r="AL13" s="394">
        <f>SUM(N13:AK13)</f>
        <v>0</v>
      </c>
      <c r="AM13" s="395"/>
      <c r="AN13" s="395"/>
    </row>
    <row r="15" spans="1:42" ht="15" customHeight="1" x14ac:dyDescent="0.15">
      <c r="C15" s="11" t="s">
        <v>9</v>
      </c>
      <c r="D15" s="11"/>
      <c r="E15" s="11"/>
      <c r="F15" s="11"/>
      <c r="G15" s="11"/>
      <c r="H15" s="412"/>
      <c r="I15" s="413"/>
      <c r="J15" s="413"/>
      <c r="K15" s="413"/>
      <c r="L15" s="413"/>
      <c r="M15" s="413"/>
      <c r="N15" s="413"/>
      <c r="O15" s="413"/>
      <c r="P15" s="413"/>
      <c r="Q15" s="413"/>
      <c r="R15" s="413"/>
      <c r="S15" s="413"/>
      <c r="T15" s="413"/>
      <c r="U15" s="11" t="s">
        <v>16</v>
      </c>
      <c r="V15" s="11"/>
      <c r="W15" s="11"/>
      <c r="AO15" s="12" t="s">
        <v>68</v>
      </c>
    </row>
    <row r="16" spans="1:42" ht="7.5" customHeight="1" x14ac:dyDescent="0.15"/>
    <row r="17" spans="3:42" ht="15" customHeight="1" x14ac:dyDescent="0.15">
      <c r="C17" s="403"/>
      <c r="D17" s="404"/>
      <c r="E17" s="404"/>
      <c r="F17" s="404"/>
      <c r="G17" s="404"/>
      <c r="H17" s="404"/>
      <c r="I17" s="404"/>
      <c r="J17" s="404"/>
      <c r="K17" s="404"/>
      <c r="L17" s="404"/>
      <c r="M17" s="404"/>
      <c r="N17" s="403" t="s">
        <v>70</v>
      </c>
      <c r="O17" s="404"/>
      <c r="P17" s="403" t="s">
        <v>71</v>
      </c>
      <c r="Q17" s="404"/>
      <c r="R17" s="403" t="s">
        <v>72</v>
      </c>
      <c r="S17" s="404"/>
      <c r="T17" s="403" t="s">
        <v>73</v>
      </c>
      <c r="U17" s="404"/>
      <c r="V17" s="403" t="s">
        <v>74</v>
      </c>
      <c r="W17" s="404"/>
      <c r="X17" s="403" t="s">
        <v>75</v>
      </c>
      <c r="Y17" s="404"/>
      <c r="Z17" s="403" t="s">
        <v>76</v>
      </c>
      <c r="AA17" s="404"/>
      <c r="AB17" s="403" t="s">
        <v>77</v>
      </c>
      <c r="AC17" s="404"/>
      <c r="AD17" s="403" t="s">
        <v>78</v>
      </c>
      <c r="AE17" s="404"/>
      <c r="AF17" s="403" t="s">
        <v>79</v>
      </c>
      <c r="AG17" s="404"/>
      <c r="AH17" s="403" t="s">
        <v>80</v>
      </c>
      <c r="AI17" s="404"/>
      <c r="AJ17" s="403" t="s">
        <v>69</v>
      </c>
      <c r="AK17" s="404"/>
      <c r="AL17" s="403" t="s">
        <v>2</v>
      </c>
      <c r="AM17" s="411"/>
      <c r="AN17" s="411"/>
      <c r="AO17" s="409"/>
      <c r="AP17" s="410"/>
    </row>
    <row r="18" spans="3:42" ht="15" customHeight="1" x14ac:dyDescent="0.15">
      <c r="C18" s="403" t="s">
        <v>10</v>
      </c>
      <c r="D18" s="404"/>
      <c r="E18" s="404"/>
      <c r="F18" s="404"/>
      <c r="G18" s="404"/>
      <c r="H18" s="404"/>
      <c r="I18" s="404"/>
      <c r="J18" s="404"/>
      <c r="K18" s="404"/>
      <c r="L18" s="404"/>
      <c r="M18" s="404"/>
      <c r="N18" s="392"/>
      <c r="O18" s="393"/>
      <c r="P18" s="392"/>
      <c r="Q18" s="393"/>
      <c r="R18" s="392"/>
      <c r="S18" s="393"/>
      <c r="T18" s="392"/>
      <c r="U18" s="393"/>
      <c r="V18" s="392"/>
      <c r="W18" s="393"/>
      <c r="X18" s="392"/>
      <c r="Y18" s="393"/>
      <c r="Z18" s="392"/>
      <c r="AA18" s="393"/>
      <c r="AB18" s="392"/>
      <c r="AC18" s="393"/>
      <c r="AD18" s="392"/>
      <c r="AE18" s="393"/>
      <c r="AF18" s="392"/>
      <c r="AG18" s="393"/>
      <c r="AH18" s="392"/>
      <c r="AI18" s="393"/>
      <c r="AJ18" s="392"/>
      <c r="AK18" s="393"/>
      <c r="AL18" s="394">
        <f>SUM(N18:AK18)</f>
        <v>0</v>
      </c>
      <c r="AM18" s="395"/>
      <c r="AN18" s="395"/>
    </row>
    <row r="19" spans="3:42" ht="15" customHeight="1" x14ac:dyDescent="0.15">
      <c r="C19" s="403" t="s">
        <v>11</v>
      </c>
      <c r="D19" s="404"/>
      <c r="E19" s="404"/>
      <c r="F19" s="404"/>
      <c r="G19" s="404"/>
      <c r="H19" s="404"/>
      <c r="I19" s="404"/>
      <c r="J19" s="404"/>
      <c r="K19" s="404"/>
      <c r="L19" s="404"/>
      <c r="M19" s="404"/>
      <c r="N19" s="392"/>
      <c r="O19" s="393"/>
      <c r="P19" s="392"/>
      <c r="Q19" s="393"/>
      <c r="R19" s="392"/>
      <c r="S19" s="393"/>
      <c r="T19" s="392"/>
      <c r="U19" s="393"/>
      <c r="V19" s="392"/>
      <c r="W19" s="393"/>
      <c r="X19" s="392"/>
      <c r="Y19" s="393"/>
      <c r="Z19" s="392"/>
      <c r="AA19" s="393"/>
      <c r="AB19" s="392"/>
      <c r="AC19" s="393"/>
      <c r="AD19" s="392"/>
      <c r="AE19" s="393"/>
      <c r="AF19" s="392"/>
      <c r="AG19" s="393"/>
      <c r="AH19" s="392"/>
      <c r="AI19" s="393"/>
      <c r="AJ19" s="392"/>
      <c r="AK19" s="393"/>
      <c r="AL19" s="394">
        <f t="shared" ref="AL19:AL23" si="12">SUM(N19:AK19)</f>
        <v>0</v>
      </c>
      <c r="AM19" s="395"/>
      <c r="AN19" s="395"/>
    </row>
    <row r="20" spans="3:42" ht="15" customHeight="1" x14ac:dyDescent="0.15">
      <c r="C20" s="403" t="s">
        <v>12</v>
      </c>
      <c r="D20" s="404"/>
      <c r="E20" s="404"/>
      <c r="F20" s="404"/>
      <c r="G20" s="404"/>
      <c r="H20" s="404"/>
      <c r="I20" s="404"/>
      <c r="J20" s="404"/>
      <c r="K20" s="404"/>
      <c r="L20" s="404"/>
      <c r="M20" s="404"/>
      <c r="N20" s="392"/>
      <c r="O20" s="393"/>
      <c r="P20" s="392"/>
      <c r="Q20" s="393"/>
      <c r="R20" s="392"/>
      <c r="S20" s="393"/>
      <c r="T20" s="392"/>
      <c r="U20" s="393"/>
      <c r="V20" s="392"/>
      <c r="W20" s="393"/>
      <c r="X20" s="392"/>
      <c r="Y20" s="393"/>
      <c r="Z20" s="392"/>
      <c r="AA20" s="393"/>
      <c r="AB20" s="392"/>
      <c r="AC20" s="393"/>
      <c r="AD20" s="392"/>
      <c r="AE20" s="393"/>
      <c r="AF20" s="392"/>
      <c r="AG20" s="393"/>
      <c r="AH20" s="392"/>
      <c r="AI20" s="393"/>
      <c r="AJ20" s="392"/>
      <c r="AK20" s="393"/>
      <c r="AL20" s="394">
        <f t="shared" si="12"/>
        <v>0</v>
      </c>
      <c r="AM20" s="395"/>
      <c r="AN20" s="395"/>
    </row>
    <row r="21" spans="3:42" ht="15" customHeight="1" x14ac:dyDescent="0.15">
      <c r="C21" s="403" t="s">
        <v>13</v>
      </c>
      <c r="D21" s="404"/>
      <c r="E21" s="404"/>
      <c r="F21" s="404"/>
      <c r="G21" s="404"/>
      <c r="H21" s="404"/>
      <c r="I21" s="404"/>
      <c r="J21" s="404"/>
      <c r="K21" s="404"/>
      <c r="L21" s="404"/>
      <c r="M21" s="404"/>
      <c r="N21" s="392"/>
      <c r="O21" s="393"/>
      <c r="P21" s="392"/>
      <c r="Q21" s="393"/>
      <c r="R21" s="392"/>
      <c r="S21" s="393"/>
      <c r="T21" s="392"/>
      <c r="U21" s="393"/>
      <c r="V21" s="392"/>
      <c r="W21" s="393"/>
      <c r="X21" s="392"/>
      <c r="Y21" s="393"/>
      <c r="Z21" s="392"/>
      <c r="AA21" s="393"/>
      <c r="AB21" s="392"/>
      <c r="AC21" s="393"/>
      <c r="AD21" s="392"/>
      <c r="AE21" s="393"/>
      <c r="AF21" s="392"/>
      <c r="AG21" s="393"/>
      <c r="AH21" s="392"/>
      <c r="AI21" s="393"/>
      <c r="AJ21" s="392"/>
      <c r="AK21" s="393"/>
      <c r="AL21" s="394">
        <f t="shared" si="12"/>
        <v>0</v>
      </c>
      <c r="AM21" s="395"/>
      <c r="AN21" s="395"/>
    </row>
    <row r="22" spans="3:42" ht="15" customHeight="1" x14ac:dyDescent="0.15">
      <c r="C22" s="403" t="s">
        <v>14</v>
      </c>
      <c r="D22" s="404"/>
      <c r="E22" s="404"/>
      <c r="F22" s="404"/>
      <c r="G22" s="404"/>
      <c r="H22" s="404"/>
      <c r="I22" s="404"/>
      <c r="J22" s="404"/>
      <c r="K22" s="404"/>
      <c r="L22" s="404"/>
      <c r="M22" s="404"/>
      <c r="N22" s="392"/>
      <c r="O22" s="393"/>
      <c r="P22" s="392"/>
      <c r="Q22" s="393"/>
      <c r="R22" s="392"/>
      <c r="S22" s="393"/>
      <c r="T22" s="392"/>
      <c r="U22" s="393"/>
      <c r="V22" s="392"/>
      <c r="W22" s="393"/>
      <c r="X22" s="392"/>
      <c r="Y22" s="393"/>
      <c r="Z22" s="392"/>
      <c r="AA22" s="393"/>
      <c r="AB22" s="392"/>
      <c r="AC22" s="393"/>
      <c r="AD22" s="392"/>
      <c r="AE22" s="393"/>
      <c r="AF22" s="392"/>
      <c r="AG22" s="393"/>
      <c r="AH22" s="392"/>
      <c r="AI22" s="393"/>
      <c r="AJ22" s="392"/>
      <c r="AK22" s="393"/>
      <c r="AL22" s="394">
        <f t="shared" si="12"/>
        <v>0</v>
      </c>
      <c r="AM22" s="395"/>
      <c r="AN22" s="395"/>
    </row>
    <row r="23" spans="3:42" ht="15" customHeight="1" thickBot="1" x14ac:dyDescent="0.2">
      <c r="C23" s="405" t="s">
        <v>15</v>
      </c>
      <c r="D23" s="406"/>
      <c r="E23" s="406"/>
      <c r="F23" s="406"/>
      <c r="G23" s="406"/>
      <c r="H23" s="406"/>
      <c r="I23" s="406"/>
      <c r="J23" s="406"/>
      <c r="K23" s="406"/>
      <c r="L23" s="406"/>
      <c r="M23" s="406"/>
      <c r="N23" s="396"/>
      <c r="O23" s="397"/>
      <c r="P23" s="396"/>
      <c r="Q23" s="397"/>
      <c r="R23" s="396"/>
      <c r="S23" s="397"/>
      <c r="T23" s="396"/>
      <c r="U23" s="397"/>
      <c r="V23" s="396"/>
      <c r="W23" s="397"/>
      <c r="X23" s="396"/>
      <c r="Y23" s="397"/>
      <c r="Z23" s="396"/>
      <c r="AA23" s="397"/>
      <c r="AB23" s="396"/>
      <c r="AC23" s="397"/>
      <c r="AD23" s="396"/>
      <c r="AE23" s="397"/>
      <c r="AF23" s="396"/>
      <c r="AG23" s="397"/>
      <c r="AH23" s="396"/>
      <c r="AI23" s="397"/>
      <c r="AJ23" s="396"/>
      <c r="AK23" s="397"/>
      <c r="AL23" s="407">
        <f t="shared" si="12"/>
        <v>0</v>
      </c>
      <c r="AM23" s="408"/>
      <c r="AN23" s="408"/>
    </row>
    <row r="24" spans="3:42" ht="15" customHeight="1" thickTop="1" x14ac:dyDescent="0.15">
      <c r="C24" s="400" t="s">
        <v>2</v>
      </c>
      <c r="D24" s="401"/>
      <c r="E24" s="401"/>
      <c r="F24" s="401"/>
      <c r="G24" s="401"/>
      <c r="H24" s="401"/>
      <c r="I24" s="401"/>
      <c r="J24" s="401"/>
      <c r="K24" s="401"/>
      <c r="L24" s="401"/>
      <c r="M24" s="402"/>
      <c r="N24" s="398">
        <f>SUM(N18:O23)</f>
        <v>0</v>
      </c>
      <c r="O24" s="399"/>
      <c r="P24" s="398">
        <f t="shared" ref="P24" si="13">SUM(P18:Q23)</f>
        <v>0</v>
      </c>
      <c r="Q24" s="399"/>
      <c r="R24" s="398">
        <f t="shared" ref="R24" si="14">SUM(R18:S23)</f>
        <v>0</v>
      </c>
      <c r="S24" s="399"/>
      <c r="T24" s="398">
        <f t="shared" ref="T24" si="15">SUM(T18:U23)</f>
        <v>0</v>
      </c>
      <c r="U24" s="399"/>
      <c r="V24" s="398">
        <f t="shared" ref="V24" si="16">SUM(V18:W23)</f>
        <v>0</v>
      </c>
      <c r="W24" s="399"/>
      <c r="X24" s="398">
        <f t="shared" ref="X24" si="17">SUM(X18:Y23)</f>
        <v>0</v>
      </c>
      <c r="Y24" s="399"/>
      <c r="Z24" s="398">
        <f t="shared" ref="Z24" si="18">SUM(Z18:AA23)</f>
        <v>0</v>
      </c>
      <c r="AA24" s="399"/>
      <c r="AB24" s="398">
        <f t="shared" ref="AB24" si="19">SUM(AB18:AC23)</f>
        <v>0</v>
      </c>
      <c r="AC24" s="399"/>
      <c r="AD24" s="398">
        <f t="shared" ref="AD24" si="20">SUM(AD18:AE23)</f>
        <v>0</v>
      </c>
      <c r="AE24" s="399"/>
      <c r="AF24" s="398">
        <f t="shared" ref="AF24" si="21">SUM(AF18:AG23)</f>
        <v>0</v>
      </c>
      <c r="AG24" s="399"/>
      <c r="AH24" s="398">
        <f t="shared" ref="AH24" si="22">SUM(AH18:AI23)</f>
        <v>0</v>
      </c>
      <c r="AI24" s="399"/>
      <c r="AJ24" s="398">
        <f t="shared" ref="AJ24" si="23">SUM(AJ18:AK23)</f>
        <v>0</v>
      </c>
      <c r="AK24" s="399"/>
      <c r="AL24" s="398">
        <f>SUM(AL18:AN23)</f>
        <v>0</v>
      </c>
      <c r="AM24" s="399"/>
      <c r="AN24" s="399"/>
    </row>
    <row r="25" spans="3:42" ht="15" customHeight="1" x14ac:dyDescent="0.15">
      <c r="C25" s="387"/>
      <c r="D25" s="388"/>
      <c r="E25" s="389" t="s">
        <v>81</v>
      </c>
      <c r="F25" s="390"/>
      <c r="G25" s="390"/>
      <c r="H25" s="390"/>
      <c r="I25" s="390"/>
      <c r="J25" s="390"/>
      <c r="K25" s="390"/>
      <c r="L25" s="390"/>
      <c r="M25" s="391"/>
      <c r="N25" s="392"/>
      <c r="O25" s="393"/>
      <c r="P25" s="392"/>
      <c r="Q25" s="393"/>
      <c r="R25" s="392"/>
      <c r="S25" s="393"/>
      <c r="T25" s="392"/>
      <c r="U25" s="393"/>
      <c r="V25" s="392"/>
      <c r="W25" s="393"/>
      <c r="X25" s="392"/>
      <c r="Y25" s="393"/>
      <c r="Z25" s="392"/>
      <c r="AA25" s="393"/>
      <c r="AB25" s="392"/>
      <c r="AC25" s="393"/>
      <c r="AD25" s="392"/>
      <c r="AE25" s="393"/>
      <c r="AF25" s="392"/>
      <c r="AG25" s="393"/>
      <c r="AH25" s="392"/>
      <c r="AI25" s="393"/>
      <c r="AJ25" s="392"/>
      <c r="AK25" s="393"/>
      <c r="AL25" s="394">
        <f>SUM(N25:AK25)</f>
        <v>0</v>
      </c>
      <c r="AM25" s="395"/>
      <c r="AN25" s="395"/>
    </row>
    <row r="27" spans="3:42" ht="15" customHeight="1" x14ac:dyDescent="0.15">
      <c r="C27" s="11" t="s">
        <v>9</v>
      </c>
      <c r="D27" s="11"/>
      <c r="E27" s="11"/>
      <c r="F27" s="11"/>
      <c r="G27" s="11"/>
      <c r="H27" s="412"/>
      <c r="I27" s="413"/>
      <c r="J27" s="413"/>
      <c r="K27" s="413"/>
      <c r="L27" s="413"/>
      <c r="M27" s="413"/>
      <c r="N27" s="413"/>
      <c r="O27" s="413"/>
      <c r="P27" s="413"/>
      <c r="Q27" s="413"/>
      <c r="R27" s="413"/>
      <c r="S27" s="413"/>
      <c r="T27" s="413"/>
      <c r="U27" s="11" t="s">
        <v>16</v>
      </c>
      <c r="V27" s="11"/>
      <c r="W27" s="11"/>
      <c r="AO27" s="12" t="s">
        <v>68</v>
      </c>
    </row>
    <row r="28" spans="3:42" ht="7.5" customHeight="1" x14ac:dyDescent="0.15"/>
    <row r="29" spans="3:42" ht="15" customHeight="1" x14ac:dyDescent="0.15">
      <c r="C29" s="403"/>
      <c r="D29" s="404"/>
      <c r="E29" s="404"/>
      <c r="F29" s="404"/>
      <c r="G29" s="404"/>
      <c r="H29" s="404"/>
      <c r="I29" s="404"/>
      <c r="J29" s="404"/>
      <c r="K29" s="404"/>
      <c r="L29" s="404"/>
      <c r="M29" s="404"/>
      <c r="N29" s="403" t="s">
        <v>70</v>
      </c>
      <c r="O29" s="404"/>
      <c r="P29" s="403" t="s">
        <v>71</v>
      </c>
      <c r="Q29" s="404"/>
      <c r="R29" s="403" t="s">
        <v>72</v>
      </c>
      <c r="S29" s="404"/>
      <c r="T29" s="403" t="s">
        <v>73</v>
      </c>
      <c r="U29" s="404"/>
      <c r="V29" s="403" t="s">
        <v>74</v>
      </c>
      <c r="W29" s="404"/>
      <c r="X29" s="403" t="s">
        <v>75</v>
      </c>
      <c r="Y29" s="404"/>
      <c r="Z29" s="403" t="s">
        <v>76</v>
      </c>
      <c r="AA29" s="404"/>
      <c r="AB29" s="403" t="s">
        <v>77</v>
      </c>
      <c r="AC29" s="404"/>
      <c r="AD29" s="403" t="s">
        <v>78</v>
      </c>
      <c r="AE29" s="404"/>
      <c r="AF29" s="403" t="s">
        <v>79</v>
      </c>
      <c r="AG29" s="404"/>
      <c r="AH29" s="403" t="s">
        <v>80</v>
      </c>
      <c r="AI29" s="404"/>
      <c r="AJ29" s="403" t="s">
        <v>69</v>
      </c>
      <c r="AK29" s="404"/>
      <c r="AL29" s="403" t="s">
        <v>2</v>
      </c>
      <c r="AM29" s="411"/>
      <c r="AN29" s="411"/>
      <c r="AO29" s="409"/>
      <c r="AP29" s="410"/>
    </row>
    <row r="30" spans="3:42" ht="15" customHeight="1" x14ac:dyDescent="0.15">
      <c r="C30" s="403" t="s">
        <v>10</v>
      </c>
      <c r="D30" s="404"/>
      <c r="E30" s="404"/>
      <c r="F30" s="404"/>
      <c r="G30" s="404"/>
      <c r="H30" s="404"/>
      <c r="I30" s="404"/>
      <c r="J30" s="404"/>
      <c r="K30" s="404"/>
      <c r="L30" s="404"/>
      <c r="M30" s="404"/>
      <c r="N30" s="392"/>
      <c r="O30" s="393"/>
      <c r="P30" s="392"/>
      <c r="Q30" s="393"/>
      <c r="R30" s="392"/>
      <c r="S30" s="393"/>
      <c r="T30" s="392"/>
      <c r="U30" s="393"/>
      <c r="V30" s="392"/>
      <c r="W30" s="393"/>
      <c r="X30" s="392"/>
      <c r="Y30" s="393"/>
      <c r="Z30" s="392"/>
      <c r="AA30" s="393"/>
      <c r="AB30" s="392"/>
      <c r="AC30" s="393"/>
      <c r="AD30" s="392"/>
      <c r="AE30" s="393"/>
      <c r="AF30" s="392"/>
      <c r="AG30" s="393"/>
      <c r="AH30" s="392"/>
      <c r="AI30" s="393"/>
      <c r="AJ30" s="392"/>
      <c r="AK30" s="393"/>
      <c r="AL30" s="394">
        <f>SUM(N30:AK30)</f>
        <v>0</v>
      </c>
      <c r="AM30" s="395"/>
      <c r="AN30" s="395"/>
    </row>
    <row r="31" spans="3:42" ht="15" customHeight="1" x14ac:dyDescent="0.15">
      <c r="C31" s="403" t="s">
        <v>11</v>
      </c>
      <c r="D31" s="404"/>
      <c r="E31" s="404"/>
      <c r="F31" s="404"/>
      <c r="G31" s="404"/>
      <c r="H31" s="404"/>
      <c r="I31" s="404"/>
      <c r="J31" s="404"/>
      <c r="K31" s="404"/>
      <c r="L31" s="404"/>
      <c r="M31" s="404"/>
      <c r="N31" s="392"/>
      <c r="O31" s="393"/>
      <c r="P31" s="392"/>
      <c r="Q31" s="393"/>
      <c r="R31" s="392"/>
      <c r="S31" s="393"/>
      <c r="T31" s="392"/>
      <c r="U31" s="393"/>
      <c r="V31" s="392"/>
      <c r="W31" s="393"/>
      <c r="X31" s="392"/>
      <c r="Y31" s="393"/>
      <c r="Z31" s="392"/>
      <c r="AA31" s="393"/>
      <c r="AB31" s="392"/>
      <c r="AC31" s="393"/>
      <c r="AD31" s="392"/>
      <c r="AE31" s="393"/>
      <c r="AF31" s="392"/>
      <c r="AG31" s="393"/>
      <c r="AH31" s="392"/>
      <c r="AI31" s="393"/>
      <c r="AJ31" s="392"/>
      <c r="AK31" s="393"/>
      <c r="AL31" s="394">
        <f t="shared" ref="AL31:AL35" si="24">SUM(N31:AK31)</f>
        <v>0</v>
      </c>
      <c r="AM31" s="395"/>
      <c r="AN31" s="395"/>
    </row>
    <row r="32" spans="3:42" ht="15" customHeight="1" x14ac:dyDescent="0.15">
      <c r="C32" s="403" t="s">
        <v>12</v>
      </c>
      <c r="D32" s="404"/>
      <c r="E32" s="404"/>
      <c r="F32" s="404"/>
      <c r="G32" s="404"/>
      <c r="H32" s="404"/>
      <c r="I32" s="404"/>
      <c r="J32" s="404"/>
      <c r="K32" s="404"/>
      <c r="L32" s="404"/>
      <c r="M32" s="404"/>
      <c r="N32" s="392"/>
      <c r="O32" s="393"/>
      <c r="P32" s="392"/>
      <c r="Q32" s="393"/>
      <c r="R32" s="392"/>
      <c r="S32" s="393"/>
      <c r="T32" s="392"/>
      <c r="U32" s="393"/>
      <c r="V32" s="392"/>
      <c r="W32" s="393"/>
      <c r="X32" s="392"/>
      <c r="Y32" s="393"/>
      <c r="Z32" s="392"/>
      <c r="AA32" s="393"/>
      <c r="AB32" s="392"/>
      <c r="AC32" s="393"/>
      <c r="AD32" s="392"/>
      <c r="AE32" s="393"/>
      <c r="AF32" s="392"/>
      <c r="AG32" s="393"/>
      <c r="AH32" s="392"/>
      <c r="AI32" s="393"/>
      <c r="AJ32" s="392"/>
      <c r="AK32" s="393"/>
      <c r="AL32" s="394">
        <f t="shared" si="24"/>
        <v>0</v>
      </c>
      <c r="AM32" s="395"/>
      <c r="AN32" s="395"/>
    </row>
    <row r="33" spans="3:40" ht="15" customHeight="1" x14ac:dyDescent="0.15">
      <c r="C33" s="403" t="s">
        <v>13</v>
      </c>
      <c r="D33" s="404"/>
      <c r="E33" s="404"/>
      <c r="F33" s="404"/>
      <c r="G33" s="404"/>
      <c r="H33" s="404"/>
      <c r="I33" s="404"/>
      <c r="J33" s="404"/>
      <c r="K33" s="404"/>
      <c r="L33" s="404"/>
      <c r="M33" s="404"/>
      <c r="N33" s="392"/>
      <c r="O33" s="393"/>
      <c r="P33" s="392"/>
      <c r="Q33" s="393"/>
      <c r="R33" s="392"/>
      <c r="S33" s="393"/>
      <c r="T33" s="392"/>
      <c r="U33" s="393"/>
      <c r="V33" s="392"/>
      <c r="W33" s="393"/>
      <c r="X33" s="392"/>
      <c r="Y33" s="393"/>
      <c r="Z33" s="392"/>
      <c r="AA33" s="393"/>
      <c r="AB33" s="392"/>
      <c r="AC33" s="393"/>
      <c r="AD33" s="392"/>
      <c r="AE33" s="393"/>
      <c r="AF33" s="392"/>
      <c r="AG33" s="393"/>
      <c r="AH33" s="392"/>
      <c r="AI33" s="393"/>
      <c r="AJ33" s="392"/>
      <c r="AK33" s="393"/>
      <c r="AL33" s="394">
        <f t="shared" si="24"/>
        <v>0</v>
      </c>
      <c r="AM33" s="395"/>
      <c r="AN33" s="395"/>
    </row>
    <row r="34" spans="3:40" ht="15" customHeight="1" x14ac:dyDescent="0.15">
      <c r="C34" s="403" t="s">
        <v>14</v>
      </c>
      <c r="D34" s="404"/>
      <c r="E34" s="404"/>
      <c r="F34" s="404"/>
      <c r="G34" s="404"/>
      <c r="H34" s="404"/>
      <c r="I34" s="404"/>
      <c r="J34" s="404"/>
      <c r="K34" s="404"/>
      <c r="L34" s="404"/>
      <c r="M34" s="404"/>
      <c r="N34" s="392"/>
      <c r="O34" s="393"/>
      <c r="P34" s="392"/>
      <c r="Q34" s="393"/>
      <c r="R34" s="392"/>
      <c r="S34" s="393"/>
      <c r="T34" s="392"/>
      <c r="U34" s="393"/>
      <c r="V34" s="392"/>
      <c r="W34" s="393"/>
      <c r="X34" s="392"/>
      <c r="Y34" s="393"/>
      <c r="Z34" s="392"/>
      <c r="AA34" s="393"/>
      <c r="AB34" s="392"/>
      <c r="AC34" s="393"/>
      <c r="AD34" s="392"/>
      <c r="AE34" s="393"/>
      <c r="AF34" s="392"/>
      <c r="AG34" s="393"/>
      <c r="AH34" s="392"/>
      <c r="AI34" s="393"/>
      <c r="AJ34" s="392"/>
      <c r="AK34" s="393"/>
      <c r="AL34" s="394">
        <f t="shared" si="24"/>
        <v>0</v>
      </c>
      <c r="AM34" s="395"/>
      <c r="AN34" s="395"/>
    </row>
    <row r="35" spans="3:40" ht="15" customHeight="1" thickBot="1" x14ac:dyDescent="0.2">
      <c r="C35" s="405" t="s">
        <v>15</v>
      </c>
      <c r="D35" s="406"/>
      <c r="E35" s="406"/>
      <c r="F35" s="406"/>
      <c r="G35" s="406"/>
      <c r="H35" s="406"/>
      <c r="I35" s="406"/>
      <c r="J35" s="406"/>
      <c r="K35" s="406"/>
      <c r="L35" s="406"/>
      <c r="M35" s="406"/>
      <c r="N35" s="396"/>
      <c r="O35" s="397"/>
      <c r="P35" s="396"/>
      <c r="Q35" s="397"/>
      <c r="R35" s="396"/>
      <c r="S35" s="397"/>
      <c r="T35" s="396"/>
      <c r="U35" s="397"/>
      <c r="V35" s="396"/>
      <c r="W35" s="397"/>
      <c r="X35" s="396"/>
      <c r="Y35" s="397"/>
      <c r="Z35" s="396"/>
      <c r="AA35" s="397"/>
      <c r="AB35" s="396"/>
      <c r="AC35" s="397"/>
      <c r="AD35" s="396"/>
      <c r="AE35" s="397"/>
      <c r="AF35" s="396"/>
      <c r="AG35" s="397"/>
      <c r="AH35" s="396"/>
      <c r="AI35" s="397"/>
      <c r="AJ35" s="396"/>
      <c r="AK35" s="397"/>
      <c r="AL35" s="407">
        <f t="shared" si="24"/>
        <v>0</v>
      </c>
      <c r="AM35" s="408"/>
      <c r="AN35" s="408"/>
    </row>
    <row r="36" spans="3:40" ht="15" customHeight="1" thickTop="1" x14ac:dyDescent="0.15">
      <c r="C36" s="400" t="s">
        <v>2</v>
      </c>
      <c r="D36" s="401"/>
      <c r="E36" s="401"/>
      <c r="F36" s="401"/>
      <c r="G36" s="401"/>
      <c r="H36" s="401"/>
      <c r="I36" s="401"/>
      <c r="J36" s="401"/>
      <c r="K36" s="401"/>
      <c r="L36" s="401"/>
      <c r="M36" s="402"/>
      <c r="N36" s="398">
        <f>SUM(N30:O35)</f>
        <v>0</v>
      </c>
      <c r="O36" s="399"/>
      <c r="P36" s="398">
        <f t="shared" ref="P36" si="25">SUM(P30:Q35)</f>
        <v>0</v>
      </c>
      <c r="Q36" s="399"/>
      <c r="R36" s="398">
        <f t="shared" ref="R36" si="26">SUM(R30:S35)</f>
        <v>0</v>
      </c>
      <c r="S36" s="399"/>
      <c r="T36" s="398">
        <f t="shared" ref="T36" si="27">SUM(T30:U35)</f>
        <v>0</v>
      </c>
      <c r="U36" s="399"/>
      <c r="V36" s="398">
        <f t="shared" ref="V36" si="28">SUM(V30:W35)</f>
        <v>0</v>
      </c>
      <c r="W36" s="399"/>
      <c r="X36" s="398">
        <f t="shared" ref="X36" si="29">SUM(X30:Y35)</f>
        <v>0</v>
      </c>
      <c r="Y36" s="399"/>
      <c r="Z36" s="398">
        <f t="shared" ref="Z36" si="30">SUM(Z30:AA35)</f>
        <v>0</v>
      </c>
      <c r="AA36" s="399"/>
      <c r="AB36" s="398">
        <f t="shared" ref="AB36" si="31">SUM(AB30:AC35)</f>
        <v>0</v>
      </c>
      <c r="AC36" s="399"/>
      <c r="AD36" s="398">
        <f t="shared" ref="AD36" si="32">SUM(AD30:AE35)</f>
        <v>0</v>
      </c>
      <c r="AE36" s="399"/>
      <c r="AF36" s="398">
        <f t="shared" ref="AF36" si="33">SUM(AF30:AG35)</f>
        <v>0</v>
      </c>
      <c r="AG36" s="399"/>
      <c r="AH36" s="398">
        <f t="shared" ref="AH36" si="34">SUM(AH30:AI35)</f>
        <v>0</v>
      </c>
      <c r="AI36" s="399"/>
      <c r="AJ36" s="398">
        <f t="shared" ref="AJ36" si="35">SUM(AJ30:AK35)</f>
        <v>0</v>
      </c>
      <c r="AK36" s="399"/>
      <c r="AL36" s="398">
        <f>SUM(AL30:AN35)</f>
        <v>0</v>
      </c>
      <c r="AM36" s="399"/>
      <c r="AN36" s="399"/>
    </row>
    <row r="37" spans="3:40" ht="15" customHeight="1" x14ac:dyDescent="0.15">
      <c r="C37" s="387"/>
      <c r="D37" s="388"/>
      <c r="E37" s="389" t="s">
        <v>81</v>
      </c>
      <c r="F37" s="390"/>
      <c r="G37" s="390"/>
      <c r="H37" s="390"/>
      <c r="I37" s="390"/>
      <c r="J37" s="390"/>
      <c r="K37" s="390"/>
      <c r="L37" s="390"/>
      <c r="M37" s="391"/>
      <c r="N37" s="392"/>
      <c r="O37" s="393"/>
      <c r="P37" s="392"/>
      <c r="Q37" s="393"/>
      <c r="R37" s="392"/>
      <c r="S37" s="393"/>
      <c r="T37" s="392"/>
      <c r="U37" s="393"/>
      <c r="V37" s="392"/>
      <c r="W37" s="393"/>
      <c r="X37" s="392"/>
      <c r="Y37" s="393"/>
      <c r="Z37" s="392"/>
      <c r="AA37" s="393"/>
      <c r="AB37" s="392"/>
      <c r="AC37" s="393"/>
      <c r="AD37" s="392"/>
      <c r="AE37" s="393"/>
      <c r="AF37" s="392"/>
      <c r="AG37" s="393"/>
      <c r="AH37" s="392"/>
      <c r="AI37" s="393"/>
      <c r="AJ37" s="392"/>
      <c r="AK37" s="393"/>
      <c r="AL37" s="394">
        <f>SUM(N37:AK37)</f>
        <v>0</v>
      </c>
      <c r="AM37" s="395"/>
      <c r="AN37" s="395"/>
    </row>
  </sheetData>
  <sheetProtection sheet="1" objects="1" scenarios="1"/>
  <mergeCells count="387">
    <mergeCell ref="H3:T3"/>
    <mergeCell ref="H15:T15"/>
    <mergeCell ref="AJ5:AK5"/>
    <mergeCell ref="AL5:AN5"/>
    <mergeCell ref="AO5:AP5"/>
    <mergeCell ref="C6:M6"/>
    <mergeCell ref="N6:O6"/>
    <mergeCell ref="P6:Q6"/>
    <mergeCell ref="R6:S6"/>
    <mergeCell ref="T6:U6"/>
    <mergeCell ref="V6:W6"/>
    <mergeCell ref="X6:Y6"/>
    <mergeCell ref="X5:Y5"/>
    <mergeCell ref="Z5:AA5"/>
    <mergeCell ref="AB5:AC5"/>
    <mergeCell ref="AD5:AE5"/>
    <mergeCell ref="AF5:AG5"/>
    <mergeCell ref="AH5:AI5"/>
    <mergeCell ref="C5:M5"/>
    <mergeCell ref="N5:O5"/>
    <mergeCell ref="P5:Q5"/>
    <mergeCell ref="R5:S5"/>
    <mergeCell ref="T5:U5"/>
    <mergeCell ref="V5:W5"/>
    <mergeCell ref="AL6:AN6"/>
    <mergeCell ref="C7:M7"/>
    <mergeCell ref="N7:O7"/>
    <mergeCell ref="P7:Q7"/>
    <mergeCell ref="R7:S7"/>
    <mergeCell ref="T7:U7"/>
    <mergeCell ref="V7:W7"/>
    <mergeCell ref="X7:Y7"/>
    <mergeCell ref="Z7:AA7"/>
    <mergeCell ref="AB7:AC7"/>
    <mergeCell ref="Z6:AA6"/>
    <mergeCell ref="AB6:AC6"/>
    <mergeCell ref="AD6:AE6"/>
    <mergeCell ref="AF6:AG6"/>
    <mergeCell ref="AH6:AI6"/>
    <mergeCell ref="AJ6:AK6"/>
    <mergeCell ref="AD7:AE7"/>
    <mergeCell ref="AF7:AG7"/>
    <mergeCell ref="AH7:AI7"/>
    <mergeCell ref="AJ7:AK7"/>
    <mergeCell ref="AL7:AN7"/>
    <mergeCell ref="C8:M8"/>
    <mergeCell ref="N8:O8"/>
    <mergeCell ref="P8:Q8"/>
    <mergeCell ref="R8:S8"/>
    <mergeCell ref="T8:U8"/>
    <mergeCell ref="AH8:AI8"/>
    <mergeCell ref="AJ8:AK8"/>
    <mergeCell ref="AL8:AN8"/>
    <mergeCell ref="C9:M9"/>
    <mergeCell ref="N9:O9"/>
    <mergeCell ref="P9:Q9"/>
    <mergeCell ref="R9:S9"/>
    <mergeCell ref="T9:U9"/>
    <mergeCell ref="V9:W9"/>
    <mergeCell ref="X9:Y9"/>
    <mergeCell ref="V8:W8"/>
    <mergeCell ref="X8:Y8"/>
    <mergeCell ref="Z8:AA8"/>
    <mergeCell ref="AB8:AC8"/>
    <mergeCell ref="AD8:AE8"/>
    <mergeCell ref="AF8:AG8"/>
    <mergeCell ref="AL9:AN9"/>
    <mergeCell ref="Z9:AA9"/>
    <mergeCell ref="AB9:AC9"/>
    <mergeCell ref="C10:M10"/>
    <mergeCell ref="N10:O10"/>
    <mergeCell ref="P10:Q10"/>
    <mergeCell ref="R10:S10"/>
    <mergeCell ref="T10:U10"/>
    <mergeCell ref="V10:W10"/>
    <mergeCell ref="X10:Y10"/>
    <mergeCell ref="Z10:AA10"/>
    <mergeCell ref="AB10:AC10"/>
    <mergeCell ref="AD9:AE9"/>
    <mergeCell ref="AF9:AG9"/>
    <mergeCell ref="AH9:AI9"/>
    <mergeCell ref="AJ9:AK9"/>
    <mergeCell ref="AD10:AE10"/>
    <mergeCell ref="AF10:AG10"/>
    <mergeCell ref="AH10:AI10"/>
    <mergeCell ref="AJ10:AK10"/>
    <mergeCell ref="AL10:AN10"/>
    <mergeCell ref="C11:M11"/>
    <mergeCell ref="N11:O11"/>
    <mergeCell ref="P11:Q11"/>
    <mergeCell ref="R11:S11"/>
    <mergeCell ref="T11:U11"/>
    <mergeCell ref="AH11:AI11"/>
    <mergeCell ref="AJ11:AK11"/>
    <mergeCell ref="AL11:AN11"/>
    <mergeCell ref="C12:M12"/>
    <mergeCell ref="N12:O12"/>
    <mergeCell ref="P12:Q12"/>
    <mergeCell ref="R12:S12"/>
    <mergeCell ref="T12:U12"/>
    <mergeCell ref="V12:W12"/>
    <mergeCell ref="X12:Y12"/>
    <mergeCell ref="V11:W11"/>
    <mergeCell ref="X11:Y11"/>
    <mergeCell ref="Z11:AA11"/>
    <mergeCell ref="AB11:AC11"/>
    <mergeCell ref="AD11:AE11"/>
    <mergeCell ref="AF11:AG11"/>
    <mergeCell ref="AL12:AN12"/>
    <mergeCell ref="Z12:AA12"/>
    <mergeCell ref="AB12:AC12"/>
    <mergeCell ref="C13:D13"/>
    <mergeCell ref="E13:M13"/>
    <mergeCell ref="N13:O13"/>
    <mergeCell ref="P13:Q13"/>
    <mergeCell ref="R13:S13"/>
    <mergeCell ref="T13:U13"/>
    <mergeCell ref="V13:W13"/>
    <mergeCell ref="X13:Y13"/>
    <mergeCell ref="Z13:AA13"/>
    <mergeCell ref="AD12:AE12"/>
    <mergeCell ref="AF12:AG12"/>
    <mergeCell ref="AH12:AI12"/>
    <mergeCell ref="AJ12:AK12"/>
    <mergeCell ref="T17:U17"/>
    <mergeCell ref="V17:W17"/>
    <mergeCell ref="AL18:AN18"/>
    <mergeCell ref="Z18:AA18"/>
    <mergeCell ref="AB13:AC13"/>
    <mergeCell ref="AD13:AE13"/>
    <mergeCell ref="AF13:AG13"/>
    <mergeCell ref="AH13:AI13"/>
    <mergeCell ref="AJ13:AK13"/>
    <mergeCell ref="AL13:AN13"/>
    <mergeCell ref="AB18:AC18"/>
    <mergeCell ref="AD18:AE18"/>
    <mergeCell ref="AF18:AG18"/>
    <mergeCell ref="AH18:AI18"/>
    <mergeCell ref="AJ18:AK18"/>
    <mergeCell ref="AJ17:AK17"/>
    <mergeCell ref="AL17:AN17"/>
    <mergeCell ref="AO17:AP17"/>
    <mergeCell ref="C18:M18"/>
    <mergeCell ref="N18:O18"/>
    <mergeCell ref="P18:Q18"/>
    <mergeCell ref="R18:S18"/>
    <mergeCell ref="T18:U18"/>
    <mergeCell ref="V18:W18"/>
    <mergeCell ref="X18:Y18"/>
    <mergeCell ref="X17:Y17"/>
    <mergeCell ref="Z17:AA17"/>
    <mergeCell ref="AB17:AC17"/>
    <mergeCell ref="AD17:AE17"/>
    <mergeCell ref="AF17:AG17"/>
    <mergeCell ref="AH17:AI17"/>
    <mergeCell ref="C17:M17"/>
    <mergeCell ref="N17:O17"/>
    <mergeCell ref="P17:Q17"/>
    <mergeCell ref="R17:S17"/>
    <mergeCell ref="R21:S21"/>
    <mergeCell ref="T21:U21"/>
    <mergeCell ref="V21:W21"/>
    <mergeCell ref="X21:Y21"/>
    <mergeCell ref="V20:W20"/>
    <mergeCell ref="X20:Y20"/>
    <mergeCell ref="V19:W19"/>
    <mergeCell ref="X19:Y19"/>
    <mergeCell ref="Z19:AA19"/>
    <mergeCell ref="AL19:AN19"/>
    <mergeCell ref="C20:M20"/>
    <mergeCell ref="N20:O20"/>
    <mergeCell ref="P20:Q20"/>
    <mergeCell ref="R20:S20"/>
    <mergeCell ref="T20:U20"/>
    <mergeCell ref="AH20:AI20"/>
    <mergeCell ref="AJ20:AK20"/>
    <mergeCell ref="AL20:AN20"/>
    <mergeCell ref="Z20:AA20"/>
    <mergeCell ref="AB20:AC20"/>
    <mergeCell ref="AD20:AE20"/>
    <mergeCell ref="AF20:AG20"/>
    <mergeCell ref="C19:M19"/>
    <mergeCell ref="N19:O19"/>
    <mergeCell ref="P19:Q19"/>
    <mergeCell ref="R19:S19"/>
    <mergeCell ref="T19:U19"/>
    <mergeCell ref="AD19:AE19"/>
    <mergeCell ref="AF19:AG19"/>
    <mergeCell ref="AH19:AI19"/>
    <mergeCell ref="AJ19:AK19"/>
    <mergeCell ref="AB19:AC19"/>
    <mergeCell ref="AL21:AN21"/>
    <mergeCell ref="C22:M22"/>
    <mergeCell ref="N22:O22"/>
    <mergeCell ref="P22:Q22"/>
    <mergeCell ref="R22:S22"/>
    <mergeCell ref="T22:U22"/>
    <mergeCell ref="V22:W22"/>
    <mergeCell ref="X22:Y22"/>
    <mergeCell ref="Z22:AA22"/>
    <mergeCell ref="AB22:AC22"/>
    <mergeCell ref="Z21:AA21"/>
    <mergeCell ref="AB21:AC21"/>
    <mergeCell ref="AD21:AE21"/>
    <mergeCell ref="AF21:AG21"/>
    <mergeCell ref="AH21:AI21"/>
    <mergeCell ref="AJ21:AK21"/>
    <mergeCell ref="AD22:AE22"/>
    <mergeCell ref="AF22:AG22"/>
    <mergeCell ref="AH22:AI22"/>
    <mergeCell ref="AJ22:AK22"/>
    <mergeCell ref="AL22:AN22"/>
    <mergeCell ref="C21:M21"/>
    <mergeCell ref="N21:O21"/>
    <mergeCell ref="P21:Q21"/>
    <mergeCell ref="C23:M23"/>
    <mergeCell ref="N23:O23"/>
    <mergeCell ref="P23:Q23"/>
    <mergeCell ref="R23:S23"/>
    <mergeCell ref="T23:U23"/>
    <mergeCell ref="AH23:AI23"/>
    <mergeCell ref="AJ23:AK23"/>
    <mergeCell ref="AL23:AN23"/>
    <mergeCell ref="C24:M24"/>
    <mergeCell ref="N24:O24"/>
    <mergeCell ref="P24:Q24"/>
    <mergeCell ref="R24:S24"/>
    <mergeCell ref="T24:U24"/>
    <mergeCell ref="V24:W24"/>
    <mergeCell ref="X24:Y24"/>
    <mergeCell ref="V23:W23"/>
    <mergeCell ref="X23:Y23"/>
    <mergeCell ref="Z23:AA23"/>
    <mergeCell ref="AB23:AC23"/>
    <mergeCell ref="AD23:AE23"/>
    <mergeCell ref="AF23:AG23"/>
    <mergeCell ref="AB25:AC25"/>
    <mergeCell ref="AD25:AE25"/>
    <mergeCell ref="AF25:AG25"/>
    <mergeCell ref="AH25:AI25"/>
    <mergeCell ref="AJ25:AK25"/>
    <mergeCell ref="AL25:AN25"/>
    <mergeCell ref="AL24:AN24"/>
    <mergeCell ref="C25:D25"/>
    <mergeCell ref="E25:M25"/>
    <mergeCell ref="N25:O25"/>
    <mergeCell ref="P25:Q25"/>
    <mergeCell ref="R25:S25"/>
    <mergeCell ref="T25:U25"/>
    <mergeCell ref="V25:W25"/>
    <mergeCell ref="X25:Y25"/>
    <mergeCell ref="Z25:AA25"/>
    <mergeCell ref="Z24:AA24"/>
    <mergeCell ref="AB24:AC24"/>
    <mergeCell ref="AD24:AE24"/>
    <mergeCell ref="AF24:AG24"/>
    <mergeCell ref="AH24:AI24"/>
    <mergeCell ref="AJ24:AK24"/>
    <mergeCell ref="H27:T27"/>
    <mergeCell ref="C29:M29"/>
    <mergeCell ref="N29:O29"/>
    <mergeCell ref="P29:Q29"/>
    <mergeCell ref="R29:S29"/>
    <mergeCell ref="T29:U29"/>
    <mergeCell ref="V29:W29"/>
    <mergeCell ref="X29:Y29"/>
    <mergeCell ref="Z29:AA29"/>
    <mergeCell ref="AO29:AP29"/>
    <mergeCell ref="C30:M30"/>
    <mergeCell ref="N30:O30"/>
    <mergeCell ref="P30:Q30"/>
    <mergeCell ref="R30:S30"/>
    <mergeCell ref="T30:U30"/>
    <mergeCell ref="V30:W30"/>
    <mergeCell ref="X30:Y30"/>
    <mergeCell ref="Z30:AA30"/>
    <mergeCell ref="AB30:AC30"/>
    <mergeCell ref="AB29:AC29"/>
    <mergeCell ref="AD29:AE29"/>
    <mergeCell ref="AF29:AG29"/>
    <mergeCell ref="AH29:AI29"/>
    <mergeCell ref="AJ29:AK29"/>
    <mergeCell ref="AL29:AN29"/>
    <mergeCell ref="AD30:AE30"/>
    <mergeCell ref="AF30:AG30"/>
    <mergeCell ref="AH30:AI30"/>
    <mergeCell ref="AJ30:AK30"/>
    <mergeCell ref="AL30:AN30"/>
    <mergeCell ref="C31:M31"/>
    <mergeCell ref="N31:O31"/>
    <mergeCell ref="P31:Q31"/>
    <mergeCell ref="R31:S31"/>
    <mergeCell ref="T31:U31"/>
    <mergeCell ref="AH31:AI31"/>
    <mergeCell ref="AJ31:AK31"/>
    <mergeCell ref="AL31:AN31"/>
    <mergeCell ref="C32:M32"/>
    <mergeCell ref="N32:O32"/>
    <mergeCell ref="P32:Q32"/>
    <mergeCell ref="R32:S32"/>
    <mergeCell ref="T32:U32"/>
    <mergeCell ref="V32:W32"/>
    <mergeCell ref="X32:Y32"/>
    <mergeCell ref="V31:W31"/>
    <mergeCell ref="X31:Y31"/>
    <mergeCell ref="Z31:AA31"/>
    <mergeCell ref="AB31:AC31"/>
    <mergeCell ref="AD31:AE31"/>
    <mergeCell ref="AF31:AG31"/>
    <mergeCell ref="AL32:AN32"/>
    <mergeCell ref="Z32:AA32"/>
    <mergeCell ref="AB32:AC32"/>
    <mergeCell ref="C33:M33"/>
    <mergeCell ref="N33:O33"/>
    <mergeCell ref="P33:Q33"/>
    <mergeCell ref="R33:S33"/>
    <mergeCell ref="T33:U33"/>
    <mergeCell ref="V33:W33"/>
    <mergeCell ref="X33:Y33"/>
    <mergeCell ref="Z33:AA33"/>
    <mergeCell ref="AB33:AC33"/>
    <mergeCell ref="AD32:AE32"/>
    <mergeCell ref="AF32:AG32"/>
    <mergeCell ref="AH32:AI32"/>
    <mergeCell ref="AJ32:AK32"/>
    <mergeCell ref="AD33:AE33"/>
    <mergeCell ref="AF33:AG33"/>
    <mergeCell ref="AH33:AI33"/>
    <mergeCell ref="AJ33:AK33"/>
    <mergeCell ref="AL33:AN33"/>
    <mergeCell ref="C34:M34"/>
    <mergeCell ref="N34:O34"/>
    <mergeCell ref="P34:Q34"/>
    <mergeCell ref="R34:S34"/>
    <mergeCell ref="T34:U34"/>
    <mergeCell ref="AH34:AI34"/>
    <mergeCell ref="AJ34:AK34"/>
    <mergeCell ref="AL34:AN34"/>
    <mergeCell ref="C35:M35"/>
    <mergeCell ref="N35:O35"/>
    <mergeCell ref="P35:Q35"/>
    <mergeCell ref="R35:S35"/>
    <mergeCell ref="T35:U35"/>
    <mergeCell ref="V35:W35"/>
    <mergeCell ref="X35:Y35"/>
    <mergeCell ref="V34:W34"/>
    <mergeCell ref="X34:Y34"/>
    <mergeCell ref="Z34:AA34"/>
    <mergeCell ref="AB34:AC34"/>
    <mergeCell ref="AD34:AE34"/>
    <mergeCell ref="AF34:AG34"/>
    <mergeCell ref="AL35:AN35"/>
    <mergeCell ref="Z35:AA35"/>
    <mergeCell ref="AB35:AC35"/>
    <mergeCell ref="C36:M36"/>
    <mergeCell ref="N36:O36"/>
    <mergeCell ref="P36:Q36"/>
    <mergeCell ref="R36:S36"/>
    <mergeCell ref="T36:U36"/>
    <mergeCell ref="V36:W36"/>
    <mergeCell ref="X36:Y36"/>
    <mergeCell ref="Z36:AA36"/>
    <mergeCell ref="AB36:AC36"/>
    <mergeCell ref="AD35:AE35"/>
    <mergeCell ref="AF35:AG35"/>
    <mergeCell ref="AH35:AI35"/>
    <mergeCell ref="AJ35:AK35"/>
    <mergeCell ref="AD36:AE36"/>
    <mergeCell ref="AF36:AG36"/>
    <mergeCell ref="AH36:AI36"/>
    <mergeCell ref="AJ36:AK36"/>
    <mergeCell ref="AL36:AN36"/>
    <mergeCell ref="C37:D37"/>
    <mergeCell ref="E37:M37"/>
    <mergeCell ref="N37:O37"/>
    <mergeCell ref="P37:Q37"/>
    <mergeCell ref="R37:S37"/>
    <mergeCell ref="AF37:AG37"/>
    <mergeCell ref="AH37:AI37"/>
    <mergeCell ref="AJ37:AK37"/>
    <mergeCell ref="AL37:AN37"/>
    <mergeCell ref="T37:U37"/>
    <mergeCell ref="V37:W37"/>
    <mergeCell ref="X37:Y37"/>
    <mergeCell ref="Z37:AA37"/>
    <mergeCell ref="AB37:AC37"/>
    <mergeCell ref="AD37:AE37"/>
  </mergeCells>
  <phoneticPr fontId="1"/>
  <conditionalFormatting sqref="H3:T3 N6:AK11 N18:AK23 H15:T15 H27:T27 N13:AK13 N25:AK25 N37:AK37 N30:AK35">
    <cfRule type="containsBlanks" dxfId="21" priority="1">
      <formula>LEN(TRIM(H3))=0</formula>
    </cfRule>
  </conditionalFormatting>
  <pageMargins left="1.0629921259842521" right="0.98425196850393704" top="0.98425196850393704" bottom="1.181102362204724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sheetPr>
  <dimension ref="A1:AM92"/>
  <sheetViews>
    <sheetView view="pageBreakPreview" zoomScale="70" zoomScaleNormal="100" zoomScaleSheetLayoutView="70" workbookViewId="0">
      <selection activeCell="N78" sqref="N78:S78"/>
    </sheetView>
  </sheetViews>
  <sheetFormatPr defaultColWidth="2.5" defaultRowHeight="15" customHeight="1" x14ac:dyDescent="0.15"/>
  <cols>
    <col min="1" max="1" width="2" style="14" customWidth="1"/>
    <col min="2" max="32" width="3.125" style="14" customWidth="1"/>
    <col min="33" max="33" width="1.125" style="14" customWidth="1"/>
    <col min="34" max="67" width="2.125" style="14" customWidth="1"/>
    <col min="68" max="16384" width="2.5" style="14"/>
  </cols>
  <sheetData>
    <row r="1" spans="1:33" ht="15" customHeight="1" x14ac:dyDescent="0.15">
      <c r="A1" s="14" t="s">
        <v>358</v>
      </c>
    </row>
    <row r="2" spans="1:33" ht="9.75" customHeight="1" x14ac:dyDescent="0.15"/>
    <row r="3" spans="1:33" ht="15" customHeight="1" x14ac:dyDescent="0.15">
      <c r="A3" s="509" t="s">
        <v>90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row>
    <row r="4" spans="1:33" ht="15" customHeight="1"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row>
    <row r="5" spans="1:33" ht="15" customHeight="1" x14ac:dyDescent="0.15">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row>
    <row r="6" spans="1:33" ht="15" customHeight="1" x14ac:dyDescent="0.15">
      <c r="A6" s="207"/>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row>
    <row r="8" spans="1:33" ht="20.100000000000001" customHeight="1" x14ac:dyDescent="0.15">
      <c r="A8" s="14" t="s">
        <v>309</v>
      </c>
      <c r="B8" s="16"/>
      <c r="C8" s="16"/>
      <c r="D8" s="16"/>
      <c r="E8" s="16"/>
      <c r="F8" s="16"/>
      <c r="G8" s="16"/>
      <c r="H8" s="16"/>
      <c r="I8" s="16"/>
      <c r="J8" s="16"/>
      <c r="K8" s="16"/>
      <c r="L8" s="16"/>
      <c r="M8" s="16"/>
      <c r="N8" s="8"/>
      <c r="O8" s="8"/>
      <c r="P8" s="8"/>
      <c r="Q8" s="8"/>
      <c r="R8" s="8"/>
      <c r="S8" s="8"/>
      <c r="T8" s="145"/>
      <c r="U8" s="145"/>
      <c r="V8" s="145"/>
      <c r="W8" s="145"/>
      <c r="X8" s="145"/>
      <c r="Y8" s="145"/>
      <c r="Z8" s="145"/>
      <c r="AA8" s="145"/>
      <c r="AB8" s="145"/>
      <c r="AC8" s="145"/>
      <c r="AD8" s="145"/>
      <c r="AE8" s="145"/>
      <c r="AF8" s="145"/>
    </row>
    <row r="9" spans="1:33" ht="20.100000000000001" customHeight="1" x14ac:dyDescent="0.15">
      <c r="B9" s="116" t="s">
        <v>303</v>
      </c>
      <c r="C9" s="116"/>
      <c r="D9" s="16"/>
      <c r="E9" s="16"/>
      <c r="F9" s="16"/>
      <c r="G9" s="16"/>
      <c r="H9" s="16"/>
      <c r="I9" s="16"/>
      <c r="J9" s="16"/>
      <c r="K9" s="16"/>
      <c r="L9" s="16"/>
      <c r="M9" s="16"/>
      <c r="N9" s="8"/>
      <c r="O9" s="8"/>
      <c r="P9" s="8"/>
      <c r="Q9" s="8"/>
      <c r="R9" s="8"/>
      <c r="S9" s="8"/>
      <c r="T9" s="145"/>
      <c r="U9" s="145"/>
      <c r="V9" s="145"/>
      <c r="W9" s="145"/>
      <c r="X9" s="145"/>
      <c r="Y9" s="145"/>
      <c r="Z9" s="145"/>
      <c r="AA9" s="145"/>
      <c r="AB9" s="145"/>
      <c r="AC9" s="145"/>
      <c r="AD9" s="145"/>
      <c r="AE9" s="145"/>
      <c r="AF9" s="145"/>
    </row>
    <row r="10" spans="1:33" ht="20.100000000000001" customHeight="1" x14ac:dyDescent="0.15">
      <c r="B10" s="340"/>
      <c r="C10" s="340"/>
      <c r="D10" s="470" t="s">
        <v>295</v>
      </c>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514" t="s">
        <v>304</v>
      </c>
      <c r="AF10" s="514"/>
    </row>
    <row r="11" spans="1:33" ht="20.100000000000001" customHeight="1" x14ac:dyDescent="0.15">
      <c r="B11" s="403" t="s">
        <v>300</v>
      </c>
      <c r="C11" s="403"/>
      <c r="D11" s="471" t="s">
        <v>335</v>
      </c>
      <c r="E11" s="472"/>
      <c r="F11" s="472"/>
      <c r="G11" s="472"/>
      <c r="H11" s="472"/>
      <c r="I11" s="472"/>
      <c r="J11" s="472"/>
      <c r="K11" s="472"/>
      <c r="L11" s="472"/>
      <c r="M11" s="472"/>
      <c r="N11" s="472"/>
      <c r="O11" s="472"/>
      <c r="P11" s="472"/>
      <c r="Q11" s="472"/>
      <c r="R11" s="472"/>
      <c r="S11" s="472"/>
      <c r="T11" s="472"/>
      <c r="U11" s="472"/>
      <c r="V11" s="472"/>
      <c r="W11" s="472"/>
      <c r="X11" s="472"/>
      <c r="Y11" s="472"/>
      <c r="Z11" s="472"/>
      <c r="AA11" s="472"/>
      <c r="AB11" s="472"/>
      <c r="AC11" s="472"/>
      <c r="AD11" s="473"/>
      <c r="AE11" s="515" t="s">
        <v>330</v>
      </c>
      <c r="AF11" s="516"/>
    </row>
    <row r="12" spans="1:33" ht="20.100000000000001" customHeight="1" x14ac:dyDescent="0.15">
      <c r="B12" s="403" t="s">
        <v>301</v>
      </c>
      <c r="C12" s="403"/>
      <c r="D12" s="471" t="s">
        <v>306</v>
      </c>
      <c r="E12" s="472"/>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3"/>
      <c r="AE12" s="476" t="s">
        <v>308</v>
      </c>
      <c r="AF12" s="476"/>
    </row>
    <row r="13" spans="1:33" ht="20.100000000000001" customHeight="1" x14ac:dyDescent="0.15">
      <c r="B13" s="403" t="s">
        <v>296</v>
      </c>
      <c r="C13" s="403"/>
      <c r="D13" s="471" t="s">
        <v>307</v>
      </c>
      <c r="E13" s="472"/>
      <c r="F13" s="472"/>
      <c r="G13" s="472"/>
      <c r="H13" s="472"/>
      <c r="I13" s="472"/>
      <c r="J13" s="472"/>
      <c r="K13" s="472"/>
      <c r="L13" s="472"/>
      <c r="M13" s="472"/>
      <c r="N13" s="472"/>
      <c r="O13" s="472"/>
      <c r="P13" s="472"/>
      <c r="Q13" s="472"/>
      <c r="R13" s="472"/>
      <c r="S13" s="472"/>
      <c r="T13" s="472"/>
      <c r="U13" s="472"/>
      <c r="V13" s="472"/>
      <c r="W13" s="472"/>
      <c r="X13" s="472"/>
      <c r="Y13" s="472"/>
      <c r="Z13" s="472"/>
      <c r="AA13" s="472"/>
      <c r="AB13" s="472"/>
      <c r="AC13" s="472"/>
      <c r="AD13" s="473"/>
      <c r="AE13" s="476" t="s">
        <v>308</v>
      </c>
      <c r="AF13" s="476"/>
    </row>
    <row r="14" spans="1:33" ht="20.100000000000001" customHeight="1" x14ac:dyDescent="0.15">
      <c r="B14" s="403" t="s">
        <v>297</v>
      </c>
      <c r="C14" s="403"/>
      <c r="D14" s="471" t="s">
        <v>397</v>
      </c>
      <c r="E14" s="472"/>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3"/>
      <c r="AE14" s="476" t="s">
        <v>308</v>
      </c>
      <c r="AF14" s="476"/>
    </row>
    <row r="15" spans="1:33" ht="20.100000000000001" customHeight="1" x14ac:dyDescent="0.15">
      <c r="B15" s="403" t="s">
        <v>298</v>
      </c>
      <c r="C15" s="403"/>
      <c r="D15" s="471" t="s">
        <v>336</v>
      </c>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3"/>
      <c r="AE15" s="476" t="s">
        <v>308</v>
      </c>
      <c r="AF15" s="476"/>
    </row>
    <row r="16" spans="1:33" ht="20.100000000000001" customHeight="1" x14ac:dyDescent="0.15">
      <c r="B16" s="403" t="s">
        <v>299</v>
      </c>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76"/>
      <c r="AF16" s="476"/>
    </row>
    <row r="17" spans="1:33" ht="20.100000000000001" customHeight="1" x14ac:dyDescent="0.15">
      <c r="B17" s="403" t="s">
        <v>302</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76"/>
      <c r="AF17" s="476"/>
    </row>
    <row r="18" spans="1:33" ht="20.100000000000001" customHeight="1" x14ac:dyDescent="0.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45"/>
      <c r="AF18" s="145"/>
    </row>
    <row r="19" spans="1:33" ht="20.100000000000001" customHeight="1" x14ac:dyDescent="0.15">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145"/>
      <c r="AF19" s="145"/>
    </row>
    <row r="20" spans="1:33" ht="20.100000000000001" customHeight="1" x14ac:dyDescent="0.15">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145"/>
      <c r="AF20" s="145"/>
    </row>
    <row r="21" spans="1:33" ht="15" customHeight="1" x14ac:dyDescent="0.15">
      <c r="A21" s="14" t="s">
        <v>310</v>
      </c>
      <c r="AF21" s="18" t="s">
        <v>91</v>
      </c>
    </row>
    <row r="22" spans="1:33" ht="15" customHeight="1" x14ac:dyDescent="0.15">
      <c r="B22" s="301" t="s">
        <v>92</v>
      </c>
      <c r="C22" s="301"/>
      <c r="D22" s="301"/>
      <c r="E22" s="301"/>
      <c r="F22" s="301"/>
      <c r="G22" s="301"/>
      <c r="H22" s="301"/>
      <c r="I22" s="301"/>
      <c r="J22" s="301"/>
      <c r="K22" s="301"/>
      <c r="L22" s="301"/>
      <c r="M22" s="301"/>
      <c r="N22" s="461" t="s">
        <v>334</v>
      </c>
      <c r="O22" s="461"/>
      <c r="P22" s="461"/>
      <c r="Q22" s="461"/>
      <c r="R22" s="461"/>
      <c r="S22" s="461"/>
      <c r="T22" s="446" t="s">
        <v>333</v>
      </c>
      <c r="U22" s="446"/>
      <c r="V22" s="446"/>
      <c r="W22" s="446"/>
      <c r="X22" s="446"/>
      <c r="Y22" s="446"/>
      <c r="Z22" s="446"/>
      <c r="AA22" s="446"/>
      <c r="AB22" s="446"/>
      <c r="AC22" s="446"/>
      <c r="AD22" s="446"/>
      <c r="AE22" s="446"/>
      <c r="AF22" s="447"/>
    </row>
    <row r="23" spans="1:33" ht="15" customHeight="1" x14ac:dyDescent="0.15">
      <c r="B23" s="510"/>
      <c r="C23" s="510"/>
      <c r="D23" s="510"/>
      <c r="E23" s="510"/>
      <c r="F23" s="510"/>
      <c r="G23" s="510"/>
      <c r="H23" s="510"/>
      <c r="I23" s="510"/>
      <c r="J23" s="510"/>
      <c r="K23" s="510"/>
      <c r="L23" s="510"/>
      <c r="M23" s="510"/>
      <c r="N23" s="511"/>
      <c r="O23" s="511"/>
      <c r="P23" s="511"/>
      <c r="Q23" s="511"/>
      <c r="R23" s="511"/>
      <c r="S23" s="511"/>
      <c r="T23" s="512"/>
      <c r="U23" s="512"/>
      <c r="V23" s="512"/>
      <c r="W23" s="512"/>
      <c r="X23" s="512"/>
      <c r="Y23" s="512"/>
      <c r="Z23" s="512"/>
      <c r="AA23" s="512"/>
      <c r="AB23" s="512"/>
      <c r="AC23" s="512"/>
      <c r="AD23" s="512"/>
      <c r="AE23" s="512"/>
      <c r="AF23" s="513"/>
    </row>
    <row r="24" spans="1:33" ht="20.100000000000001" customHeight="1" x14ac:dyDescent="0.15">
      <c r="B24" s="10"/>
      <c r="C24" s="474" t="s">
        <v>94</v>
      </c>
      <c r="D24" s="475"/>
      <c r="E24" s="475"/>
      <c r="F24" s="475"/>
      <c r="G24" s="475"/>
      <c r="H24" s="475"/>
      <c r="I24" s="475"/>
      <c r="J24" s="475"/>
      <c r="K24" s="475"/>
      <c r="L24" s="475"/>
      <c r="M24" s="475"/>
      <c r="N24" s="477">
        <f>'補助金算定表（実績）'!B73</f>
        <v>0</v>
      </c>
      <c r="O24" s="478"/>
      <c r="P24" s="478"/>
      <c r="Q24" s="478"/>
      <c r="R24" s="478"/>
      <c r="S24" s="479"/>
      <c r="T24" s="437"/>
      <c r="U24" s="437"/>
      <c r="V24" s="437"/>
      <c r="W24" s="437"/>
      <c r="X24" s="437"/>
      <c r="Y24" s="437"/>
      <c r="Z24" s="437"/>
      <c r="AA24" s="437"/>
      <c r="AB24" s="437"/>
      <c r="AC24" s="437"/>
      <c r="AD24" s="437"/>
      <c r="AE24" s="437"/>
      <c r="AF24" s="438"/>
    </row>
    <row r="25" spans="1:33" ht="20.100000000000001" customHeight="1" x14ac:dyDescent="0.15">
      <c r="B25" s="10"/>
      <c r="C25" s="474" t="s">
        <v>95</v>
      </c>
      <c r="D25" s="475"/>
      <c r="E25" s="475"/>
      <c r="F25" s="475"/>
      <c r="G25" s="475"/>
      <c r="H25" s="475"/>
      <c r="I25" s="475"/>
      <c r="J25" s="475"/>
      <c r="K25" s="475"/>
      <c r="L25" s="475"/>
      <c r="M25" s="475"/>
      <c r="N25" s="477">
        <f>'補助金算定表（実績）'!AD32</f>
        <v>0</v>
      </c>
      <c r="O25" s="478"/>
      <c r="P25" s="478"/>
      <c r="Q25" s="478"/>
      <c r="R25" s="478"/>
      <c r="S25" s="479"/>
      <c r="T25" s="437"/>
      <c r="U25" s="437"/>
      <c r="V25" s="437"/>
      <c r="W25" s="437"/>
      <c r="X25" s="437"/>
      <c r="Y25" s="437"/>
      <c r="Z25" s="437"/>
      <c r="AA25" s="437"/>
      <c r="AB25" s="437"/>
      <c r="AC25" s="437"/>
      <c r="AD25" s="437"/>
      <c r="AE25" s="437"/>
      <c r="AF25" s="438"/>
    </row>
    <row r="26" spans="1:33" ht="20.100000000000001" customHeight="1" x14ac:dyDescent="0.15">
      <c r="B26" s="10"/>
      <c r="C26" s="474" t="s">
        <v>96</v>
      </c>
      <c r="D26" s="475"/>
      <c r="E26" s="475"/>
      <c r="F26" s="475"/>
      <c r="G26" s="475"/>
      <c r="H26" s="475"/>
      <c r="I26" s="475"/>
      <c r="J26" s="475"/>
      <c r="K26" s="475"/>
      <c r="L26" s="475"/>
      <c r="M26" s="475"/>
      <c r="N26" s="477">
        <f>SUM('補助金算定表（実績）'!AD35:AH37)</f>
        <v>0</v>
      </c>
      <c r="O26" s="478"/>
      <c r="P26" s="478"/>
      <c r="Q26" s="478"/>
      <c r="R26" s="478"/>
      <c r="S26" s="479"/>
      <c r="T26" s="437"/>
      <c r="U26" s="437"/>
      <c r="V26" s="437"/>
      <c r="W26" s="437"/>
      <c r="X26" s="437"/>
      <c r="Y26" s="437"/>
      <c r="Z26" s="437"/>
      <c r="AA26" s="437"/>
      <c r="AB26" s="437"/>
      <c r="AC26" s="437"/>
      <c r="AD26" s="437"/>
      <c r="AE26" s="437"/>
      <c r="AF26" s="438"/>
    </row>
    <row r="27" spans="1:33" ht="20.100000000000001" customHeight="1" x14ac:dyDescent="0.15">
      <c r="A27" s="13"/>
      <c r="B27" s="10"/>
      <c r="C27" s="474" t="s">
        <v>97</v>
      </c>
      <c r="D27" s="475"/>
      <c r="E27" s="475"/>
      <c r="F27" s="475"/>
      <c r="G27" s="475"/>
      <c r="H27" s="475"/>
      <c r="I27" s="475"/>
      <c r="J27" s="475"/>
      <c r="K27" s="475"/>
      <c r="L27" s="475"/>
      <c r="M27" s="475"/>
      <c r="N27" s="477">
        <f>'補助金算定表（実績）'!AD40</f>
        <v>0</v>
      </c>
      <c r="O27" s="478"/>
      <c r="P27" s="478"/>
      <c r="Q27" s="478"/>
      <c r="R27" s="478"/>
      <c r="S27" s="479"/>
      <c r="T27" s="437"/>
      <c r="U27" s="437"/>
      <c r="V27" s="437"/>
      <c r="W27" s="437"/>
      <c r="X27" s="437"/>
      <c r="Y27" s="437"/>
      <c r="Z27" s="437"/>
      <c r="AA27" s="437"/>
      <c r="AB27" s="437"/>
      <c r="AC27" s="437"/>
      <c r="AD27" s="437"/>
      <c r="AE27" s="437"/>
      <c r="AF27" s="438"/>
      <c r="AG27" s="13"/>
    </row>
    <row r="28" spans="1:33" ht="20.100000000000001" customHeight="1" x14ac:dyDescent="0.15">
      <c r="B28" s="10"/>
      <c r="C28" s="474" t="s">
        <v>98</v>
      </c>
      <c r="D28" s="475"/>
      <c r="E28" s="475"/>
      <c r="F28" s="475"/>
      <c r="G28" s="475"/>
      <c r="H28" s="475"/>
      <c r="I28" s="475"/>
      <c r="J28" s="475"/>
      <c r="K28" s="475"/>
      <c r="L28" s="475"/>
      <c r="M28" s="475"/>
      <c r="N28" s="477">
        <f>'補助金算定表（実績）'!AD44</f>
        <v>0</v>
      </c>
      <c r="O28" s="478"/>
      <c r="P28" s="478"/>
      <c r="Q28" s="478"/>
      <c r="R28" s="478"/>
      <c r="S28" s="479"/>
      <c r="T28" s="437"/>
      <c r="U28" s="437"/>
      <c r="V28" s="437"/>
      <c r="W28" s="437"/>
      <c r="X28" s="437"/>
      <c r="Y28" s="437"/>
      <c r="Z28" s="437"/>
      <c r="AA28" s="437"/>
      <c r="AB28" s="437"/>
      <c r="AC28" s="437"/>
      <c r="AD28" s="437"/>
      <c r="AE28" s="437"/>
      <c r="AF28" s="438"/>
    </row>
    <row r="29" spans="1:33" ht="20.100000000000001" customHeight="1" x14ac:dyDescent="0.15">
      <c r="B29" s="10"/>
      <c r="C29" s="474" t="s">
        <v>177</v>
      </c>
      <c r="D29" s="475"/>
      <c r="E29" s="475"/>
      <c r="F29" s="475"/>
      <c r="G29" s="475"/>
      <c r="H29" s="475"/>
      <c r="I29" s="475"/>
      <c r="J29" s="475"/>
      <c r="K29" s="475"/>
      <c r="L29" s="475"/>
      <c r="M29" s="475"/>
      <c r="N29" s="477">
        <f>'補助金算定表（実績）'!AD48</f>
        <v>0</v>
      </c>
      <c r="O29" s="478"/>
      <c r="P29" s="478"/>
      <c r="Q29" s="478"/>
      <c r="R29" s="478"/>
      <c r="S29" s="479"/>
      <c r="T29" s="437"/>
      <c r="U29" s="437"/>
      <c r="V29" s="437"/>
      <c r="W29" s="437"/>
      <c r="X29" s="437"/>
      <c r="Y29" s="437"/>
      <c r="Z29" s="437"/>
      <c r="AA29" s="437"/>
      <c r="AB29" s="437"/>
      <c r="AC29" s="437"/>
      <c r="AD29" s="437"/>
      <c r="AE29" s="437"/>
      <c r="AF29" s="438"/>
    </row>
    <row r="30" spans="1:33" ht="20.100000000000001" customHeight="1" x14ac:dyDescent="0.15">
      <c r="B30" s="10"/>
      <c r="C30" s="474" t="s">
        <v>99</v>
      </c>
      <c r="D30" s="475"/>
      <c r="E30" s="475"/>
      <c r="F30" s="475"/>
      <c r="G30" s="475"/>
      <c r="H30" s="475"/>
      <c r="I30" s="475"/>
      <c r="J30" s="475"/>
      <c r="K30" s="475"/>
      <c r="L30" s="475"/>
      <c r="M30" s="475"/>
      <c r="N30" s="477">
        <f>'補助金算定表（実績）'!AD52</f>
        <v>0</v>
      </c>
      <c r="O30" s="478"/>
      <c r="P30" s="478"/>
      <c r="Q30" s="478"/>
      <c r="R30" s="478"/>
      <c r="S30" s="479"/>
      <c r="T30" s="437"/>
      <c r="U30" s="437"/>
      <c r="V30" s="437"/>
      <c r="W30" s="437"/>
      <c r="X30" s="437"/>
      <c r="Y30" s="437"/>
      <c r="Z30" s="437"/>
      <c r="AA30" s="437"/>
      <c r="AB30" s="437"/>
      <c r="AC30" s="437"/>
      <c r="AD30" s="437"/>
      <c r="AE30" s="437"/>
      <c r="AF30" s="438"/>
    </row>
    <row r="31" spans="1:33" ht="20.100000000000001" customHeight="1" x14ac:dyDescent="0.15">
      <c r="B31" s="10"/>
      <c r="C31" s="474" t="s">
        <v>100</v>
      </c>
      <c r="D31" s="475"/>
      <c r="E31" s="475"/>
      <c r="F31" s="475"/>
      <c r="G31" s="475"/>
      <c r="H31" s="475"/>
      <c r="I31" s="475"/>
      <c r="J31" s="475"/>
      <c r="K31" s="475"/>
      <c r="L31" s="475"/>
      <c r="M31" s="475"/>
      <c r="N31" s="477">
        <f>'補助金算定表（実績）'!AD55</f>
        <v>0</v>
      </c>
      <c r="O31" s="478"/>
      <c r="P31" s="478"/>
      <c r="Q31" s="478"/>
      <c r="R31" s="478"/>
      <c r="S31" s="479"/>
      <c r="T31" s="437"/>
      <c r="U31" s="437"/>
      <c r="V31" s="437"/>
      <c r="W31" s="437"/>
      <c r="X31" s="437"/>
      <c r="Y31" s="437"/>
      <c r="Z31" s="437"/>
      <c r="AA31" s="437"/>
      <c r="AB31" s="437"/>
      <c r="AC31" s="437"/>
      <c r="AD31" s="437"/>
      <c r="AE31" s="437"/>
      <c r="AF31" s="438"/>
    </row>
    <row r="32" spans="1:33" ht="20.100000000000001" customHeight="1" x14ac:dyDescent="0.15">
      <c r="B32" s="10"/>
      <c r="C32" s="474" t="s">
        <v>101</v>
      </c>
      <c r="D32" s="475"/>
      <c r="E32" s="475"/>
      <c r="F32" s="475"/>
      <c r="G32" s="475"/>
      <c r="H32" s="475"/>
      <c r="I32" s="475"/>
      <c r="J32" s="475"/>
      <c r="K32" s="475"/>
      <c r="L32" s="475"/>
      <c r="M32" s="475"/>
      <c r="N32" s="477">
        <f>SUM('補助金算定表（実績）'!AD58:AH60)</f>
        <v>0</v>
      </c>
      <c r="O32" s="478"/>
      <c r="P32" s="478"/>
      <c r="Q32" s="478"/>
      <c r="R32" s="478"/>
      <c r="S32" s="479"/>
      <c r="T32" s="437"/>
      <c r="U32" s="437"/>
      <c r="V32" s="437"/>
      <c r="W32" s="437"/>
      <c r="X32" s="437"/>
      <c r="Y32" s="437"/>
      <c r="Z32" s="437"/>
      <c r="AA32" s="437"/>
      <c r="AB32" s="437"/>
      <c r="AC32" s="437"/>
      <c r="AD32" s="437"/>
      <c r="AE32" s="437"/>
      <c r="AF32" s="438"/>
    </row>
    <row r="33" spans="1:39" ht="20.100000000000001" customHeight="1" x14ac:dyDescent="0.15">
      <c r="B33" s="10"/>
      <c r="C33" s="427" t="s">
        <v>102</v>
      </c>
      <c r="D33" s="428"/>
      <c r="E33" s="428"/>
      <c r="F33" s="428"/>
      <c r="G33" s="428"/>
      <c r="H33" s="428"/>
      <c r="I33" s="428"/>
      <c r="J33" s="428"/>
      <c r="K33" s="428"/>
      <c r="L33" s="428"/>
      <c r="M33" s="428"/>
      <c r="N33" s="477">
        <f>'補助金算定表（実績）'!AD66</f>
        <v>0</v>
      </c>
      <c r="O33" s="478"/>
      <c r="P33" s="478"/>
      <c r="Q33" s="478"/>
      <c r="R33" s="478"/>
      <c r="S33" s="479"/>
      <c r="T33" s="437"/>
      <c r="U33" s="437"/>
      <c r="V33" s="437"/>
      <c r="W33" s="437"/>
      <c r="X33" s="437"/>
      <c r="Y33" s="437"/>
      <c r="Z33" s="437"/>
      <c r="AA33" s="437"/>
      <c r="AB33" s="437"/>
      <c r="AC33" s="437"/>
      <c r="AD33" s="437"/>
      <c r="AE33" s="437"/>
      <c r="AF33" s="438"/>
    </row>
    <row r="34" spans="1:39" ht="20.100000000000001" customHeight="1" thickBot="1" x14ac:dyDescent="0.2">
      <c r="B34" s="7"/>
      <c r="C34" s="487" t="s">
        <v>394</v>
      </c>
      <c r="D34" s="488"/>
      <c r="E34" s="488"/>
      <c r="F34" s="488"/>
      <c r="G34" s="488"/>
      <c r="H34" s="488"/>
      <c r="I34" s="488"/>
      <c r="J34" s="488"/>
      <c r="K34" s="488"/>
      <c r="L34" s="488"/>
      <c r="M34" s="488"/>
      <c r="N34" s="505">
        <f>別紙１!AG36</f>
        <v>0</v>
      </c>
      <c r="O34" s="506"/>
      <c r="P34" s="506"/>
      <c r="Q34" s="506"/>
      <c r="R34" s="506"/>
      <c r="S34" s="507"/>
      <c r="T34" s="483"/>
      <c r="U34" s="483"/>
      <c r="V34" s="483"/>
      <c r="W34" s="483"/>
      <c r="X34" s="483"/>
      <c r="Y34" s="483"/>
      <c r="Z34" s="483"/>
      <c r="AA34" s="483"/>
      <c r="AB34" s="483"/>
      <c r="AC34" s="483"/>
      <c r="AD34" s="483"/>
      <c r="AE34" s="483"/>
      <c r="AF34" s="484"/>
    </row>
    <row r="35" spans="1:39" ht="20.100000000000001" customHeight="1" thickTop="1" thickBot="1" x14ac:dyDescent="0.2">
      <c r="B35" s="508" t="s">
        <v>392</v>
      </c>
      <c r="C35" s="468"/>
      <c r="D35" s="468"/>
      <c r="E35" s="468"/>
      <c r="F35" s="468"/>
      <c r="G35" s="468"/>
      <c r="H35" s="468"/>
      <c r="I35" s="468"/>
      <c r="J35" s="468"/>
      <c r="K35" s="468"/>
      <c r="L35" s="468"/>
      <c r="M35" s="469"/>
      <c r="N35" s="464">
        <f>SUM(N24:S34)</f>
        <v>0</v>
      </c>
      <c r="O35" s="465"/>
      <c r="P35" s="465"/>
      <c r="Q35" s="465"/>
      <c r="R35" s="465"/>
      <c r="S35" s="466"/>
      <c r="T35" s="467"/>
      <c r="U35" s="468"/>
      <c r="V35" s="468"/>
      <c r="W35" s="468"/>
      <c r="X35" s="468"/>
      <c r="Y35" s="468"/>
      <c r="Z35" s="468"/>
      <c r="AA35" s="468"/>
      <c r="AB35" s="468"/>
      <c r="AC35" s="468"/>
      <c r="AD35" s="468"/>
      <c r="AE35" s="468"/>
      <c r="AF35" s="469"/>
    </row>
    <row r="36" spans="1:39" ht="20.100000000000001" customHeight="1" x14ac:dyDescent="0.15">
      <c r="B36" s="267"/>
      <c r="C36" s="492" t="s">
        <v>103</v>
      </c>
      <c r="D36" s="493"/>
      <c r="E36" s="493"/>
      <c r="F36" s="493"/>
      <c r="G36" s="493"/>
      <c r="H36" s="493"/>
      <c r="I36" s="493"/>
      <c r="J36" s="493"/>
      <c r="K36" s="493"/>
      <c r="L36" s="493"/>
      <c r="M36" s="493"/>
      <c r="N36" s="502"/>
      <c r="O36" s="503"/>
      <c r="P36" s="503"/>
      <c r="Q36" s="503"/>
      <c r="R36" s="503"/>
      <c r="S36" s="504"/>
      <c r="T36" s="485"/>
      <c r="U36" s="485"/>
      <c r="V36" s="485"/>
      <c r="W36" s="485"/>
      <c r="X36" s="485"/>
      <c r="Y36" s="485"/>
      <c r="Z36" s="485"/>
      <c r="AA36" s="485"/>
      <c r="AB36" s="485"/>
      <c r="AC36" s="485"/>
      <c r="AD36" s="485"/>
      <c r="AE36" s="485"/>
      <c r="AF36" s="486"/>
    </row>
    <row r="37" spans="1:39" ht="20.100000000000001" customHeight="1" x14ac:dyDescent="0.15">
      <c r="B37" s="10"/>
      <c r="C37" s="474" t="s">
        <v>104</v>
      </c>
      <c r="D37" s="475"/>
      <c r="E37" s="475"/>
      <c r="F37" s="475"/>
      <c r="G37" s="475"/>
      <c r="H37" s="475"/>
      <c r="I37" s="475"/>
      <c r="J37" s="475"/>
      <c r="K37" s="475"/>
      <c r="L37" s="475"/>
      <c r="M37" s="475"/>
      <c r="N37" s="452"/>
      <c r="O37" s="453"/>
      <c r="P37" s="453"/>
      <c r="Q37" s="453"/>
      <c r="R37" s="453"/>
      <c r="S37" s="454"/>
      <c r="T37" s="437"/>
      <c r="U37" s="437"/>
      <c r="V37" s="437"/>
      <c r="W37" s="437"/>
      <c r="X37" s="437"/>
      <c r="Y37" s="437"/>
      <c r="Z37" s="437"/>
      <c r="AA37" s="437"/>
      <c r="AB37" s="437"/>
      <c r="AC37" s="437"/>
      <c r="AD37" s="437"/>
      <c r="AE37" s="437"/>
      <c r="AF37" s="438"/>
    </row>
    <row r="38" spans="1:39" ht="20.100000000000001" customHeight="1" x14ac:dyDescent="0.15">
      <c r="B38" s="10"/>
      <c r="C38" s="474" t="s">
        <v>112</v>
      </c>
      <c r="D38" s="474"/>
      <c r="E38" s="474"/>
      <c r="F38" s="474"/>
      <c r="G38" s="474"/>
      <c r="H38" s="474"/>
      <c r="I38" s="474"/>
      <c r="J38" s="474"/>
      <c r="K38" s="474"/>
      <c r="L38" s="474"/>
      <c r="M38" s="474"/>
      <c r="N38" s="452"/>
      <c r="O38" s="453"/>
      <c r="P38" s="453"/>
      <c r="Q38" s="453"/>
      <c r="R38" s="453"/>
      <c r="S38" s="454"/>
      <c r="T38" s="437"/>
      <c r="U38" s="437"/>
      <c r="V38" s="437"/>
      <c r="W38" s="437"/>
      <c r="X38" s="437"/>
      <c r="Y38" s="437"/>
      <c r="Z38" s="437"/>
      <c r="AA38" s="437"/>
      <c r="AB38" s="437"/>
      <c r="AC38" s="437"/>
      <c r="AD38" s="437"/>
      <c r="AE38" s="437"/>
      <c r="AF38" s="438"/>
    </row>
    <row r="39" spans="1:39" ht="20.100000000000001" customHeight="1" thickBot="1" x14ac:dyDescent="0.2">
      <c r="B39" s="7"/>
      <c r="C39" s="498"/>
      <c r="D39" s="498"/>
      <c r="E39" s="498"/>
      <c r="F39" s="498"/>
      <c r="G39" s="498"/>
      <c r="H39" s="498"/>
      <c r="I39" s="498"/>
      <c r="J39" s="498"/>
      <c r="K39" s="498"/>
      <c r="L39" s="498"/>
      <c r="M39" s="498"/>
      <c r="N39" s="499"/>
      <c r="O39" s="500"/>
      <c r="P39" s="500"/>
      <c r="Q39" s="500"/>
      <c r="R39" s="500"/>
      <c r="S39" s="501"/>
      <c r="T39" s="439"/>
      <c r="U39" s="440"/>
      <c r="V39" s="440"/>
      <c r="W39" s="440"/>
      <c r="X39" s="440"/>
      <c r="Y39" s="440"/>
      <c r="Z39" s="440"/>
      <c r="AA39" s="440"/>
      <c r="AB39" s="440"/>
      <c r="AC39" s="440"/>
      <c r="AD39" s="440"/>
      <c r="AE39" s="440"/>
      <c r="AF39" s="441"/>
    </row>
    <row r="40" spans="1:39" ht="20.100000000000001" customHeight="1" thickTop="1" x14ac:dyDescent="0.15">
      <c r="B40" s="494" t="s">
        <v>393</v>
      </c>
      <c r="C40" s="494"/>
      <c r="D40" s="494"/>
      <c r="E40" s="494"/>
      <c r="F40" s="494"/>
      <c r="G40" s="494"/>
      <c r="H40" s="494"/>
      <c r="I40" s="494"/>
      <c r="J40" s="494"/>
      <c r="K40" s="494"/>
      <c r="L40" s="494"/>
      <c r="M40" s="494"/>
      <c r="N40" s="495">
        <f>SUM(N35:S39)</f>
        <v>0</v>
      </c>
      <c r="O40" s="496"/>
      <c r="P40" s="496"/>
      <c r="Q40" s="496"/>
      <c r="R40" s="496"/>
      <c r="S40" s="497"/>
      <c r="T40" s="442" t="str">
        <f>IF(N40=N82,"","収入と支出の合計が一致していません。")</f>
        <v/>
      </c>
      <c r="U40" s="443"/>
      <c r="V40" s="443"/>
      <c r="W40" s="443"/>
      <c r="X40" s="443"/>
      <c r="Y40" s="443"/>
      <c r="Z40" s="443"/>
      <c r="AA40" s="443"/>
      <c r="AB40" s="443"/>
      <c r="AC40" s="443"/>
      <c r="AD40" s="443"/>
      <c r="AE40" s="443"/>
      <c r="AF40" s="444"/>
    </row>
    <row r="41" spans="1:39" ht="20.100000000000001" customHeight="1" x14ac:dyDescent="0.15">
      <c r="B41" s="16"/>
      <c r="C41" s="16"/>
      <c r="D41" s="16"/>
      <c r="E41" s="16"/>
      <c r="F41" s="16"/>
      <c r="G41" s="16"/>
      <c r="H41" s="16"/>
      <c r="I41" s="16"/>
      <c r="J41" s="16"/>
      <c r="K41" s="16"/>
      <c r="L41" s="16"/>
      <c r="M41" s="16"/>
      <c r="N41" s="8"/>
      <c r="O41" s="8"/>
      <c r="P41" s="8"/>
      <c r="Q41" s="8"/>
      <c r="R41" s="8"/>
      <c r="S41" s="8"/>
      <c r="T41" s="145"/>
      <c r="U41" s="145"/>
      <c r="V41" s="145"/>
      <c r="W41" s="145"/>
      <c r="X41" s="145"/>
      <c r="Y41" s="145"/>
      <c r="Z41" s="145"/>
      <c r="AA41" s="145"/>
      <c r="AB41" s="145"/>
      <c r="AC41" s="145"/>
      <c r="AD41" s="145"/>
      <c r="AE41" s="145"/>
      <c r="AF41" s="145"/>
    </row>
    <row r="42" spans="1:39" ht="20.100000000000001" customHeight="1" x14ac:dyDescent="0.15">
      <c r="B42" s="16"/>
      <c r="C42" s="16"/>
      <c r="D42" s="16"/>
      <c r="E42" s="16"/>
      <c r="F42" s="16"/>
      <c r="G42" s="16"/>
      <c r="H42" s="16"/>
      <c r="I42" s="16"/>
      <c r="J42" s="16"/>
      <c r="K42" s="16"/>
      <c r="L42" s="16"/>
      <c r="M42" s="16"/>
      <c r="N42" s="8"/>
      <c r="O42" s="8"/>
      <c r="P42" s="8"/>
      <c r="Q42" s="8"/>
      <c r="R42" s="8"/>
      <c r="S42" s="8"/>
      <c r="T42" s="145"/>
      <c r="U42" s="145"/>
      <c r="V42" s="145"/>
      <c r="W42" s="145"/>
      <c r="X42" s="145"/>
      <c r="Y42" s="145"/>
      <c r="Z42" s="145"/>
      <c r="AA42" s="145"/>
      <c r="AB42" s="145"/>
      <c r="AC42" s="145"/>
      <c r="AD42" s="145"/>
      <c r="AE42" s="145"/>
      <c r="AF42" s="145"/>
    </row>
    <row r="43" spans="1:39" ht="20.100000000000001" customHeight="1" x14ac:dyDescent="0.15">
      <c r="B43" s="16"/>
      <c r="C43" s="16"/>
      <c r="D43" s="16"/>
      <c r="E43" s="16"/>
      <c r="F43" s="16"/>
      <c r="G43" s="16"/>
      <c r="H43" s="16"/>
      <c r="I43" s="16"/>
      <c r="J43" s="16"/>
      <c r="K43" s="16"/>
      <c r="L43" s="16"/>
      <c r="M43" s="16"/>
      <c r="N43" s="8"/>
      <c r="O43" s="8"/>
      <c r="P43" s="8"/>
      <c r="Q43" s="8"/>
      <c r="R43" s="8"/>
      <c r="S43" s="8"/>
      <c r="T43" s="145"/>
      <c r="U43" s="145"/>
      <c r="V43" s="145"/>
      <c r="W43" s="145"/>
      <c r="X43" s="145"/>
      <c r="Y43" s="145"/>
      <c r="Z43" s="145"/>
      <c r="AA43" s="145"/>
      <c r="AB43" s="145"/>
      <c r="AC43" s="145"/>
      <c r="AD43" s="145"/>
      <c r="AE43" s="145"/>
      <c r="AF43" s="145"/>
    </row>
    <row r="44" spans="1:39" ht="15" customHeight="1" x14ac:dyDescent="0.15">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1:39" ht="20.100000000000001" customHeight="1" x14ac:dyDescent="0.15">
      <c r="A45" s="14" t="s">
        <v>305</v>
      </c>
      <c r="C45" s="15"/>
      <c r="D45" s="15"/>
      <c r="E45" s="15"/>
      <c r="F45" s="15"/>
      <c r="G45" s="15"/>
      <c r="H45" s="15"/>
      <c r="I45" s="15"/>
      <c r="J45" s="116"/>
      <c r="K45" s="116"/>
      <c r="L45" s="116"/>
      <c r="M45" s="116"/>
      <c r="N45" s="15"/>
      <c r="O45" s="15"/>
      <c r="P45" s="15"/>
      <c r="Q45" s="15"/>
      <c r="R45" s="15"/>
      <c r="S45" s="15"/>
      <c r="T45" s="116"/>
      <c r="U45" s="116"/>
      <c r="V45" s="116"/>
      <c r="W45" s="116"/>
      <c r="X45" s="116"/>
      <c r="Y45" s="116"/>
      <c r="Z45" s="116"/>
      <c r="AA45" s="116"/>
      <c r="AB45" s="116"/>
      <c r="AF45" s="18" t="s">
        <v>91</v>
      </c>
    </row>
    <row r="46" spans="1:39" ht="15" customHeight="1" x14ac:dyDescent="0.15">
      <c r="B46" s="301" t="s">
        <v>92</v>
      </c>
      <c r="C46" s="301"/>
      <c r="D46" s="301"/>
      <c r="E46" s="301"/>
      <c r="F46" s="301"/>
      <c r="G46" s="301"/>
      <c r="H46" s="301"/>
      <c r="I46" s="301"/>
      <c r="J46" s="301"/>
      <c r="K46" s="301"/>
      <c r="L46" s="301"/>
      <c r="M46" s="301"/>
      <c r="N46" s="461" t="s">
        <v>334</v>
      </c>
      <c r="O46" s="461"/>
      <c r="P46" s="461"/>
      <c r="Q46" s="461"/>
      <c r="R46" s="461"/>
      <c r="S46" s="461"/>
      <c r="T46" s="445" t="s">
        <v>93</v>
      </c>
      <c r="U46" s="446"/>
      <c r="V46" s="446"/>
      <c r="W46" s="446"/>
      <c r="X46" s="446"/>
      <c r="Y46" s="446"/>
      <c r="Z46" s="446"/>
      <c r="AA46" s="446"/>
      <c r="AB46" s="446"/>
      <c r="AC46" s="446"/>
      <c r="AD46" s="446"/>
      <c r="AE46" s="446"/>
      <c r="AF46" s="447"/>
    </row>
    <row r="47" spans="1:39" ht="20.100000000000001" customHeight="1" x14ac:dyDescent="0.15">
      <c r="B47" s="17"/>
      <c r="C47" s="427" t="s">
        <v>176</v>
      </c>
      <c r="D47" s="428"/>
      <c r="E47" s="428"/>
      <c r="F47" s="428"/>
      <c r="G47" s="428"/>
      <c r="H47" s="428"/>
      <c r="I47" s="428"/>
      <c r="J47" s="428"/>
      <c r="K47" s="428"/>
      <c r="L47" s="428"/>
      <c r="M47" s="428"/>
      <c r="N47" s="455">
        <f>SUM(N48:S55)</f>
        <v>0</v>
      </c>
      <c r="O47" s="456"/>
      <c r="P47" s="456"/>
      <c r="Q47" s="456"/>
      <c r="R47" s="456"/>
      <c r="S47" s="457"/>
      <c r="T47" s="448"/>
      <c r="U47" s="437"/>
      <c r="V47" s="437"/>
      <c r="W47" s="437"/>
      <c r="X47" s="437"/>
      <c r="Y47" s="437"/>
      <c r="Z47" s="437"/>
      <c r="AA47" s="437"/>
      <c r="AB47" s="437"/>
      <c r="AC47" s="437"/>
      <c r="AD47" s="437"/>
      <c r="AE47" s="437"/>
      <c r="AF47" s="438"/>
      <c r="AH47" s="533"/>
      <c r="AI47" s="534"/>
      <c r="AJ47" s="534"/>
      <c r="AK47" s="534"/>
      <c r="AL47" s="534"/>
      <c r="AM47" s="535"/>
    </row>
    <row r="48" spans="1:39" ht="20.100000000000001" customHeight="1" x14ac:dyDescent="0.15">
      <c r="B48" s="117"/>
      <c r="C48" s="462" t="s">
        <v>332</v>
      </c>
      <c r="D48" s="463"/>
      <c r="E48" s="463"/>
      <c r="F48" s="463"/>
      <c r="G48" s="463"/>
      <c r="H48" s="463"/>
      <c r="I48" s="463"/>
      <c r="J48" s="463"/>
      <c r="K48" s="463"/>
      <c r="L48" s="463"/>
      <c r="M48" s="463"/>
      <c r="N48" s="458">
        <f>'別紙２－２(人件費一覧)'!F38</f>
        <v>0</v>
      </c>
      <c r="O48" s="459"/>
      <c r="P48" s="459"/>
      <c r="Q48" s="459"/>
      <c r="R48" s="459"/>
      <c r="S48" s="460"/>
      <c r="T48" s="449" t="s">
        <v>273</v>
      </c>
      <c r="U48" s="450"/>
      <c r="V48" s="450"/>
      <c r="W48" s="450"/>
      <c r="X48" s="450"/>
      <c r="Y48" s="450"/>
      <c r="Z48" s="450"/>
      <c r="AA48" s="450"/>
      <c r="AB48" s="450"/>
      <c r="AC48" s="450"/>
      <c r="AD48" s="450"/>
      <c r="AE48" s="450"/>
      <c r="AF48" s="451"/>
      <c r="AH48" s="533"/>
      <c r="AI48" s="534"/>
      <c r="AJ48" s="534"/>
      <c r="AK48" s="534"/>
      <c r="AL48" s="534"/>
      <c r="AM48" s="535"/>
    </row>
    <row r="49" spans="2:39" ht="20.100000000000001" customHeight="1" x14ac:dyDescent="0.15">
      <c r="B49" s="117"/>
      <c r="C49" s="414" t="s">
        <v>337</v>
      </c>
      <c r="D49" s="415"/>
      <c r="E49" s="415"/>
      <c r="F49" s="415"/>
      <c r="G49" s="415"/>
      <c r="H49" s="415"/>
      <c r="I49" s="415"/>
      <c r="J49" s="415"/>
      <c r="K49" s="415"/>
      <c r="L49" s="415"/>
      <c r="M49" s="415"/>
      <c r="N49" s="416">
        <f>'別紙２－２(人件費一覧)'!G38</f>
        <v>0</v>
      </c>
      <c r="O49" s="417"/>
      <c r="P49" s="417"/>
      <c r="Q49" s="417"/>
      <c r="R49" s="417"/>
      <c r="S49" s="418"/>
      <c r="T49" s="536" t="s">
        <v>274</v>
      </c>
      <c r="U49" s="537"/>
      <c r="V49" s="537"/>
      <c r="W49" s="537"/>
      <c r="X49" s="537"/>
      <c r="Y49" s="537"/>
      <c r="Z49" s="537"/>
      <c r="AA49" s="537"/>
      <c r="AB49" s="537"/>
      <c r="AC49" s="537"/>
      <c r="AD49" s="537"/>
      <c r="AE49" s="537"/>
      <c r="AF49" s="538"/>
      <c r="AH49" s="533"/>
      <c r="AI49" s="534"/>
      <c r="AJ49" s="534"/>
      <c r="AK49" s="534"/>
      <c r="AL49" s="534"/>
      <c r="AM49" s="535"/>
    </row>
    <row r="50" spans="2:39" ht="20.100000000000001" customHeight="1" x14ac:dyDescent="0.15">
      <c r="B50" s="117"/>
      <c r="C50" s="414" t="s">
        <v>338</v>
      </c>
      <c r="D50" s="415"/>
      <c r="E50" s="415"/>
      <c r="F50" s="415"/>
      <c r="G50" s="415"/>
      <c r="H50" s="415"/>
      <c r="I50" s="415"/>
      <c r="J50" s="415"/>
      <c r="K50" s="415"/>
      <c r="L50" s="415"/>
      <c r="M50" s="415"/>
      <c r="N50" s="416">
        <f>'別紙２－２(人件費一覧)'!H38</f>
        <v>0</v>
      </c>
      <c r="O50" s="417"/>
      <c r="P50" s="417"/>
      <c r="Q50" s="417"/>
      <c r="R50" s="417"/>
      <c r="S50" s="418"/>
      <c r="T50" s="536" t="s">
        <v>273</v>
      </c>
      <c r="U50" s="537"/>
      <c r="V50" s="537"/>
      <c r="W50" s="537"/>
      <c r="X50" s="537"/>
      <c r="Y50" s="537"/>
      <c r="Z50" s="537"/>
      <c r="AA50" s="537"/>
      <c r="AB50" s="537"/>
      <c r="AC50" s="537"/>
      <c r="AD50" s="537"/>
      <c r="AE50" s="537"/>
      <c r="AF50" s="538"/>
      <c r="AH50" s="422"/>
      <c r="AI50" s="423"/>
      <c r="AJ50" s="423"/>
      <c r="AK50" s="423"/>
      <c r="AL50" s="423"/>
      <c r="AM50" s="423"/>
    </row>
    <row r="51" spans="2:39" ht="20.100000000000001" customHeight="1" x14ac:dyDescent="0.15">
      <c r="B51" s="117"/>
      <c r="C51" s="414" t="s">
        <v>291</v>
      </c>
      <c r="D51" s="415"/>
      <c r="E51" s="415"/>
      <c r="F51" s="415"/>
      <c r="G51" s="415"/>
      <c r="H51" s="415"/>
      <c r="I51" s="415"/>
      <c r="J51" s="415"/>
      <c r="K51" s="415"/>
      <c r="L51" s="415"/>
      <c r="M51" s="415"/>
      <c r="N51" s="416">
        <f>'別紙２－２(人件費一覧)'!I38</f>
        <v>0</v>
      </c>
      <c r="O51" s="417"/>
      <c r="P51" s="417"/>
      <c r="Q51" s="417"/>
      <c r="R51" s="417"/>
      <c r="S51" s="418"/>
      <c r="T51" s="536" t="s">
        <v>273</v>
      </c>
      <c r="U51" s="537"/>
      <c r="V51" s="537"/>
      <c r="W51" s="537"/>
      <c r="X51" s="537"/>
      <c r="Y51" s="537"/>
      <c r="Z51" s="537"/>
      <c r="AA51" s="537"/>
      <c r="AB51" s="537"/>
      <c r="AC51" s="537"/>
      <c r="AD51" s="537"/>
      <c r="AE51" s="537"/>
      <c r="AF51" s="538"/>
      <c r="AH51" s="81"/>
      <c r="AI51" s="144"/>
      <c r="AJ51" s="144"/>
      <c r="AK51" s="144"/>
      <c r="AL51" s="144"/>
      <c r="AM51" s="144"/>
    </row>
    <row r="52" spans="2:39" ht="20.100000000000001" customHeight="1" x14ac:dyDescent="0.15">
      <c r="B52" s="117"/>
      <c r="C52" s="414" t="s">
        <v>339</v>
      </c>
      <c r="D52" s="415"/>
      <c r="E52" s="415"/>
      <c r="F52" s="415"/>
      <c r="G52" s="415"/>
      <c r="H52" s="415"/>
      <c r="I52" s="415"/>
      <c r="J52" s="415"/>
      <c r="K52" s="415"/>
      <c r="L52" s="415"/>
      <c r="M52" s="415"/>
      <c r="N52" s="416">
        <f>'別紙２－２(人件費一覧)'!J38</f>
        <v>0</v>
      </c>
      <c r="O52" s="417"/>
      <c r="P52" s="417"/>
      <c r="Q52" s="417"/>
      <c r="R52" s="417"/>
      <c r="S52" s="418"/>
      <c r="T52" s="536" t="s">
        <v>273</v>
      </c>
      <c r="U52" s="537"/>
      <c r="V52" s="537"/>
      <c r="W52" s="537"/>
      <c r="X52" s="537"/>
      <c r="Y52" s="537"/>
      <c r="Z52" s="537"/>
      <c r="AA52" s="537"/>
      <c r="AB52" s="537"/>
      <c r="AC52" s="537"/>
      <c r="AD52" s="537"/>
      <c r="AE52" s="537"/>
      <c r="AF52" s="538"/>
      <c r="AH52" s="81"/>
      <c r="AI52" s="144"/>
      <c r="AJ52" s="144"/>
      <c r="AK52" s="144"/>
      <c r="AL52" s="144"/>
      <c r="AM52" s="144"/>
    </row>
    <row r="53" spans="2:39" ht="20.100000000000001" customHeight="1" x14ac:dyDescent="0.15">
      <c r="B53" s="117"/>
      <c r="C53" s="414" t="s">
        <v>340</v>
      </c>
      <c r="D53" s="415"/>
      <c r="E53" s="415"/>
      <c r="F53" s="415"/>
      <c r="G53" s="415"/>
      <c r="H53" s="415"/>
      <c r="I53" s="415"/>
      <c r="J53" s="415"/>
      <c r="K53" s="415"/>
      <c r="L53" s="415"/>
      <c r="M53" s="415"/>
      <c r="N53" s="416">
        <f>'別紙２－２(人件費一覧)'!K38</f>
        <v>0</v>
      </c>
      <c r="O53" s="417"/>
      <c r="P53" s="417"/>
      <c r="Q53" s="417"/>
      <c r="R53" s="417"/>
      <c r="S53" s="418"/>
      <c r="T53" s="536" t="s">
        <v>275</v>
      </c>
      <c r="U53" s="537"/>
      <c r="V53" s="537"/>
      <c r="W53" s="537"/>
      <c r="X53" s="537"/>
      <c r="Y53" s="537"/>
      <c r="Z53" s="537"/>
      <c r="AA53" s="537"/>
      <c r="AB53" s="537"/>
      <c r="AC53" s="537"/>
      <c r="AD53" s="537"/>
      <c r="AE53" s="537"/>
      <c r="AF53" s="538"/>
      <c r="AH53" s="422"/>
      <c r="AI53" s="423"/>
      <c r="AJ53" s="423"/>
      <c r="AK53" s="423"/>
      <c r="AL53" s="423"/>
      <c r="AM53" s="423"/>
    </row>
    <row r="54" spans="2:39" ht="20.100000000000001" customHeight="1" x14ac:dyDescent="0.15">
      <c r="B54" s="117"/>
      <c r="C54" s="414" t="s">
        <v>341</v>
      </c>
      <c r="D54" s="415"/>
      <c r="E54" s="415"/>
      <c r="F54" s="415"/>
      <c r="G54" s="415"/>
      <c r="H54" s="415"/>
      <c r="I54" s="415"/>
      <c r="J54" s="415"/>
      <c r="K54" s="415"/>
      <c r="L54" s="415"/>
      <c r="M54" s="415"/>
      <c r="N54" s="416">
        <f>'別紙２－２(人件費一覧)'!L38</f>
        <v>0</v>
      </c>
      <c r="O54" s="417"/>
      <c r="P54" s="417"/>
      <c r="Q54" s="417"/>
      <c r="R54" s="417"/>
      <c r="S54" s="418"/>
      <c r="T54" s="536" t="s">
        <v>274</v>
      </c>
      <c r="U54" s="537"/>
      <c r="V54" s="537"/>
      <c r="W54" s="537"/>
      <c r="X54" s="537"/>
      <c r="Y54" s="537"/>
      <c r="Z54" s="537"/>
      <c r="AA54" s="537"/>
      <c r="AB54" s="537"/>
      <c r="AC54" s="537"/>
      <c r="AD54" s="537"/>
      <c r="AE54" s="537"/>
      <c r="AF54" s="538"/>
      <c r="AH54" s="422"/>
      <c r="AI54" s="423"/>
      <c r="AJ54" s="423"/>
      <c r="AK54" s="423"/>
      <c r="AL54" s="423"/>
      <c r="AM54" s="423"/>
    </row>
    <row r="55" spans="2:39" ht="20.100000000000001" customHeight="1" x14ac:dyDescent="0.15">
      <c r="B55" s="118"/>
      <c r="C55" s="432" t="s">
        <v>353</v>
      </c>
      <c r="D55" s="433"/>
      <c r="E55" s="433"/>
      <c r="F55" s="433"/>
      <c r="G55" s="433"/>
      <c r="H55" s="433"/>
      <c r="I55" s="433"/>
      <c r="J55" s="433"/>
      <c r="K55" s="433"/>
      <c r="L55" s="433"/>
      <c r="M55" s="433"/>
      <c r="N55" s="434">
        <f>'別紙２－２(人件費一覧)'!M38</f>
        <v>0</v>
      </c>
      <c r="O55" s="435"/>
      <c r="P55" s="435"/>
      <c r="Q55" s="435"/>
      <c r="R55" s="435"/>
      <c r="S55" s="436"/>
      <c r="T55" s="539" t="s">
        <v>274</v>
      </c>
      <c r="U55" s="540"/>
      <c r="V55" s="540"/>
      <c r="W55" s="540"/>
      <c r="X55" s="540"/>
      <c r="Y55" s="540"/>
      <c r="Z55" s="540"/>
      <c r="AA55" s="540"/>
      <c r="AB55" s="540"/>
      <c r="AC55" s="540"/>
      <c r="AD55" s="540"/>
      <c r="AE55" s="540"/>
      <c r="AF55" s="541"/>
      <c r="AH55" s="422"/>
      <c r="AI55" s="423"/>
      <c r="AJ55" s="423"/>
      <c r="AK55" s="423"/>
      <c r="AL55" s="423"/>
      <c r="AM55" s="423"/>
    </row>
    <row r="56" spans="2:39" ht="20.100000000000001" customHeight="1" x14ac:dyDescent="0.15">
      <c r="B56" s="17"/>
      <c r="C56" s="427" t="s">
        <v>268</v>
      </c>
      <c r="D56" s="428"/>
      <c r="E56" s="428"/>
      <c r="F56" s="428"/>
      <c r="G56" s="428"/>
      <c r="H56" s="428"/>
      <c r="I56" s="428"/>
      <c r="J56" s="428"/>
      <c r="K56" s="428"/>
      <c r="L56" s="428"/>
      <c r="M56" s="428"/>
      <c r="N56" s="455">
        <f>SUM(N57:S73)</f>
        <v>0</v>
      </c>
      <c r="O56" s="456"/>
      <c r="P56" s="456"/>
      <c r="Q56" s="456"/>
      <c r="R56" s="456"/>
      <c r="S56" s="457"/>
      <c r="T56" s="448"/>
      <c r="U56" s="437"/>
      <c r="V56" s="437"/>
      <c r="W56" s="437"/>
      <c r="X56" s="437"/>
      <c r="Y56" s="437"/>
      <c r="Z56" s="437"/>
      <c r="AA56" s="437"/>
      <c r="AB56" s="437"/>
      <c r="AC56" s="437"/>
      <c r="AD56" s="437"/>
      <c r="AE56" s="437"/>
      <c r="AF56" s="438"/>
      <c r="AH56" s="422"/>
      <c r="AI56" s="423"/>
      <c r="AJ56" s="423"/>
      <c r="AK56" s="423"/>
      <c r="AL56" s="423"/>
      <c r="AM56" s="423"/>
    </row>
    <row r="57" spans="2:39" ht="32.1" customHeight="1" x14ac:dyDescent="0.15">
      <c r="B57" s="117"/>
      <c r="C57" s="414" t="s">
        <v>342</v>
      </c>
      <c r="D57" s="415"/>
      <c r="E57" s="415"/>
      <c r="F57" s="415"/>
      <c r="G57" s="415"/>
      <c r="H57" s="415"/>
      <c r="I57" s="415"/>
      <c r="J57" s="415"/>
      <c r="K57" s="415"/>
      <c r="L57" s="415"/>
      <c r="M57" s="415"/>
      <c r="N57" s="416">
        <f>'育成支援体制強化補助経費（業務委託料）'!E102</f>
        <v>0</v>
      </c>
      <c r="O57" s="417"/>
      <c r="P57" s="417"/>
      <c r="Q57" s="417"/>
      <c r="R57" s="417"/>
      <c r="S57" s="418"/>
      <c r="T57" s="542" t="s">
        <v>343</v>
      </c>
      <c r="U57" s="543"/>
      <c r="V57" s="543"/>
      <c r="W57" s="543"/>
      <c r="X57" s="543"/>
      <c r="Y57" s="543"/>
      <c r="Z57" s="543"/>
      <c r="AA57" s="543"/>
      <c r="AB57" s="543"/>
      <c r="AC57" s="543"/>
      <c r="AD57" s="543"/>
      <c r="AE57" s="543"/>
      <c r="AF57" s="544"/>
      <c r="AH57" s="422"/>
      <c r="AI57" s="423"/>
      <c r="AJ57" s="423"/>
      <c r="AK57" s="423"/>
      <c r="AL57" s="423"/>
      <c r="AM57" s="423"/>
    </row>
    <row r="58" spans="2:39" ht="20.100000000000001" customHeight="1" x14ac:dyDescent="0.15">
      <c r="B58" s="117"/>
      <c r="C58" s="414" t="s">
        <v>289</v>
      </c>
      <c r="D58" s="415"/>
      <c r="E58" s="415"/>
      <c r="F58" s="415"/>
      <c r="G58" s="415"/>
      <c r="H58" s="415"/>
      <c r="I58" s="415"/>
      <c r="J58" s="415"/>
      <c r="K58" s="415"/>
      <c r="L58" s="415"/>
      <c r="M58" s="415"/>
      <c r="N58" s="416">
        <f>送迎支援補助経費!E102</f>
        <v>0</v>
      </c>
      <c r="O58" s="417"/>
      <c r="P58" s="417"/>
      <c r="Q58" s="417"/>
      <c r="R58" s="417"/>
      <c r="S58" s="418"/>
      <c r="T58" s="424" t="s">
        <v>344</v>
      </c>
      <c r="U58" s="425"/>
      <c r="V58" s="425"/>
      <c r="W58" s="425"/>
      <c r="X58" s="425"/>
      <c r="Y58" s="425"/>
      <c r="Z58" s="425"/>
      <c r="AA58" s="425"/>
      <c r="AB58" s="425"/>
      <c r="AC58" s="425"/>
      <c r="AD58" s="425"/>
      <c r="AE58" s="425"/>
      <c r="AF58" s="426"/>
      <c r="AH58" s="81"/>
      <c r="AI58" s="144"/>
      <c r="AJ58" s="144"/>
      <c r="AK58" s="144"/>
      <c r="AL58" s="144"/>
      <c r="AM58" s="144"/>
    </row>
    <row r="59" spans="2:39" ht="20.100000000000001" customHeight="1" x14ac:dyDescent="0.15">
      <c r="B59" s="117"/>
      <c r="C59" s="414" t="s">
        <v>398</v>
      </c>
      <c r="D59" s="517"/>
      <c r="E59" s="517"/>
      <c r="F59" s="517"/>
      <c r="G59" s="517"/>
      <c r="H59" s="517"/>
      <c r="I59" s="517"/>
      <c r="J59" s="517"/>
      <c r="K59" s="517"/>
      <c r="L59" s="517"/>
      <c r="M59" s="518"/>
      <c r="N59" s="416">
        <f>第三者評価受審推進事業経費!E102</f>
        <v>0</v>
      </c>
      <c r="O59" s="417"/>
      <c r="P59" s="417"/>
      <c r="Q59" s="417"/>
      <c r="R59" s="417"/>
      <c r="S59" s="418"/>
      <c r="T59" s="424" t="s">
        <v>292</v>
      </c>
      <c r="U59" s="425"/>
      <c r="V59" s="425"/>
      <c r="W59" s="425"/>
      <c r="X59" s="425"/>
      <c r="Y59" s="425"/>
      <c r="Z59" s="425"/>
      <c r="AA59" s="425"/>
      <c r="AB59" s="425"/>
      <c r="AC59" s="425"/>
      <c r="AD59" s="425"/>
      <c r="AE59" s="425"/>
      <c r="AF59" s="426"/>
      <c r="AH59" s="81"/>
      <c r="AI59" s="144"/>
      <c r="AJ59" s="144"/>
      <c r="AK59" s="144"/>
      <c r="AL59" s="144"/>
      <c r="AM59" s="144"/>
    </row>
    <row r="60" spans="2:39" ht="20.100000000000001" customHeight="1" x14ac:dyDescent="0.15">
      <c r="B60" s="117"/>
      <c r="C60" s="414" t="s">
        <v>371</v>
      </c>
      <c r="D60" s="415"/>
      <c r="E60" s="415"/>
      <c r="F60" s="415"/>
      <c r="G60" s="415"/>
      <c r="H60" s="415"/>
      <c r="I60" s="415"/>
      <c r="J60" s="415"/>
      <c r="K60" s="415"/>
      <c r="L60" s="415"/>
      <c r="M60" s="415"/>
      <c r="N60" s="416">
        <f>旅費!E102</f>
        <v>0</v>
      </c>
      <c r="O60" s="417"/>
      <c r="P60" s="417"/>
      <c r="Q60" s="417"/>
      <c r="R60" s="417"/>
      <c r="S60" s="418"/>
      <c r="T60" s="424" t="s">
        <v>372</v>
      </c>
      <c r="U60" s="425"/>
      <c r="V60" s="425"/>
      <c r="W60" s="425"/>
      <c r="X60" s="425"/>
      <c r="Y60" s="425"/>
      <c r="Z60" s="425"/>
      <c r="AA60" s="425"/>
      <c r="AB60" s="425"/>
      <c r="AC60" s="425"/>
      <c r="AD60" s="425"/>
      <c r="AE60" s="425"/>
      <c r="AF60" s="426"/>
      <c r="AH60" s="422"/>
      <c r="AI60" s="423"/>
      <c r="AJ60" s="423"/>
      <c r="AK60" s="423"/>
      <c r="AL60" s="423"/>
      <c r="AM60" s="423"/>
    </row>
    <row r="61" spans="2:39" ht="20.100000000000001" customHeight="1" x14ac:dyDescent="0.15">
      <c r="B61" s="117"/>
      <c r="C61" s="414" t="s">
        <v>363</v>
      </c>
      <c r="D61" s="415"/>
      <c r="E61" s="415"/>
      <c r="F61" s="415"/>
      <c r="G61" s="415"/>
      <c r="H61" s="415"/>
      <c r="I61" s="415"/>
      <c r="J61" s="415"/>
      <c r="K61" s="415"/>
      <c r="L61" s="415"/>
      <c r="M61" s="415"/>
      <c r="N61" s="416">
        <f>光熱水費!E102</f>
        <v>0</v>
      </c>
      <c r="O61" s="417"/>
      <c r="P61" s="417"/>
      <c r="Q61" s="417"/>
      <c r="R61" s="417"/>
      <c r="S61" s="418"/>
      <c r="T61" s="424" t="s">
        <v>383</v>
      </c>
      <c r="U61" s="425"/>
      <c r="V61" s="425"/>
      <c r="W61" s="425"/>
      <c r="X61" s="425"/>
      <c r="Y61" s="425"/>
      <c r="Z61" s="425"/>
      <c r="AA61" s="425"/>
      <c r="AB61" s="425"/>
      <c r="AC61" s="425"/>
      <c r="AD61" s="425"/>
      <c r="AE61" s="425"/>
      <c r="AF61" s="426"/>
      <c r="AH61" s="422"/>
      <c r="AI61" s="423"/>
      <c r="AJ61" s="423"/>
      <c r="AK61" s="423"/>
      <c r="AL61" s="423"/>
      <c r="AM61" s="423"/>
    </row>
    <row r="62" spans="2:39" ht="20.100000000000001" customHeight="1" x14ac:dyDescent="0.15">
      <c r="B62" s="117"/>
      <c r="C62" s="414" t="s">
        <v>364</v>
      </c>
      <c r="D62" s="415"/>
      <c r="E62" s="415"/>
      <c r="F62" s="415"/>
      <c r="G62" s="415"/>
      <c r="H62" s="415"/>
      <c r="I62" s="415"/>
      <c r="J62" s="415"/>
      <c r="K62" s="415"/>
      <c r="L62" s="415"/>
      <c r="M62" s="415"/>
      <c r="N62" s="416">
        <f>印刷費!E102</f>
        <v>0</v>
      </c>
      <c r="O62" s="417"/>
      <c r="P62" s="417"/>
      <c r="Q62" s="417"/>
      <c r="R62" s="417"/>
      <c r="S62" s="418"/>
      <c r="T62" s="424" t="s">
        <v>384</v>
      </c>
      <c r="U62" s="425"/>
      <c r="V62" s="425"/>
      <c r="W62" s="425"/>
      <c r="X62" s="425"/>
      <c r="Y62" s="425"/>
      <c r="Z62" s="425"/>
      <c r="AA62" s="425"/>
      <c r="AB62" s="425"/>
      <c r="AC62" s="425"/>
      <c r="AD62" s="425"/>
      <c r="AE62" s="425"/>
      <c r="AF62" s="426"/>
      <c r="AH62" s="422"/>
      <c r="AI62" s="423"/>
      <c r="AJ62" s="423"/>
      <c r="AK62" s="423"/>
      <c r="AL62" s="423"/>
      <c r="AM62" s="423"/>
    </row>
    <row r="63" spans="2:39" ht="20.100000000000001" customHeight="1" x14ac:dyDescent="0.15">
      <c r="B63" s="117"/>
      <c r="C63" s="414" t="s">
        <v>271</v>
      </c>
      <c r="D63" s="415"/>
      <c r="E63" s="415"/>
      <c r="F63" s="415"/>
      <c r="G63" s="415"/>
      <c r="H63" s="415"/>
      <c r="I63" s="415"/>
      <c r="J63" s="415"/>
      <c r="K63" s="415"/>
      <c r="L63" s="415"/>
      <c r="M63" s="415"/>
      <c r="N63" s="416">
        <f>修繕費!E102</f>
        <v>0</v>
      </c>
      <c r="O63" s="417"/>
      <c r="P63" s="417"/>
      <c r="Q63" s="417"/>
      <c r="R63" s="417"/>
      <c r="S63" s="418"/>
      <c r="T63" s="424" t="s">
        <v>369</v>
      </c>
      <c r="U63" s="425"/>
      <c r="V63" s="425"/>
      <c r="W63" s="425"/>
      <c r="X63" s="425"/>
      <c r="Y63" s="425"/>
      <c r="Z63" s="425"/>
      <c r="AA63" s="425"/>
      <c r="AB63" s="425"/>
      <c r="AC63" s="425"/>
      <c r="AD63" s="425"/>
      <c r="AE63" s="425"/>
      <c r="AF63" s="426"/>
      <c r="AH63" s="422"/>
      <c r="AI63" s="423"/>
      <c r="AJ63" s="423"/>
      <c r="AK63" s="423"/>
      <c r="AL63" s="423"/>
      <c r="AM63" s="423"/>
    </row>
    <row r="64" spans="2:39" ht="20.100000000000001" customHeight="1" x14ac:dyDescent="0.15">
      <c r="B64" s="117"/>
      <c r="C64" s="414" t="s">
        <v>270</v>
      </c>
      <c r="D64" s="415"/>
      <c r="E64" s="415"/>
      <c r="F64" s="415"/>
      <c r="G64" s="415"/>
      <c r="H64" s="415"/>
      <c r="I64" s="415"/>
      <c r="J64" s="415"/>
      <c r="K64" s="415"/>
      <c r="L64" s="415"/>
      <c r="M64" s="415"/>
      <c r="N64" s="416">
        <f>備品費・消耗品費!E102</f>
        <v>0</v>
      </c>
      <c r="O64" s="417"/>
      <c r="P64" s="417"/>
      <c r="Q64" s="417"/>
      <c r="R64" s="417"/>
      <c r="S64" s="418"/>
      <c r="T64" s="424" t="s">
        <v>380</v>
      </c>
      <c r="U64" s="425"/>
      <c r="V64" s="425"/>
      <c r="W64" s="425"/>
      <c r="X64" s="425"/>
      <c r="Y64" s="425"/>
      <c r="Z64" s="425"/>
      <c r="AA64" s="425"/>
      <c r="AB64" s="425"/>
      <c r="AC64" s="425"/>
      <c r="AD64" s="425"/>
      <c r="AE64" s="425"/>
      <c r="AF64" s="426"/>
      <c r="AH64" s="422"/>
      <c r="AI64" s="423"/>
      <c r="AJ64" s="423"/>
      <c r="AK64" s="423"/>
      <c r="AL64" s="423"/>
      <c r="AM64" s="423"/>
    </row>
    <row r="65" spans="2:39" ht="20.100000000000001" customHeight="1" x14ac:dyDescent="0.15">
      <c r="B65" s="117"/>
      <c r="C65" s="414" t="s">
        <v>374</v>
      </c>
      <c r="D65" s="415"/>
      <c r="E65" s="415"/>
      <c r="F65" s="415"/>
      <c r="G65" s="415"/>
      <c r="H65" s="415"/>
      <c r="I65" s="415"/>
      <c r="J65" s="415"/>
      <c r="K65" s="415"/>
      <c r="L65" s="415"/>
      <c r="M65" s="415"/>
      <c r="N65" s="416">
        <f>広告料!E102</f>
        <v>0</v>
      </c>
      <c r="O65" s="417"/>
      <c r="P65" s="417"/>
      <c r="Q65" s="417"/>
      <c r="R65" s="417"/>
      <c r="S65" s="418"/>
      <c r="T65" s="424" t="s">
        <v>375</v>
      </c>
      <c r="U65" s="425"/>
      <c r="V65" s="425"/>
      <c r="W65" s="425"/>
      <c r="X65" s="425"/>
      <c r="Y65" s="425"/>
      <c r="Z65" s="425"/>
      <c r="AA65" s="425"/>
      <c r="AB65" s="425"/>
      <c r="AC65" s="425"/>
      <c r="AD65" s="425"/>
      <c r="AE65" s="425"/>
      <c r="AF65" s="426"/>
      <c r="AH65" s="422"/>
      <c r="AI65" s="423"/>
      <c r="AJ65" s="423"/>
      <c r="AK65" s="423"/>
      <c r="AL65" s="423"/>
      <c r="AM65" s="423"/>
    </row>
    <row r="66" spans="2:39" ht="20.100000000000001" customHeight="1" x14ac:dyDescent="0.15">
      <c r="B66" s="117"/>
      <c r="C66" s="414" t="s">
        <v>365</v>
      </c>
      <c r="D66" s="415"/>
      <c r="E66" s="415"/>
      <c r="F66" s="415"/>
      <c r="G66" s="415"/>
      <c r="H66" s="415"/>
      <c r="I66" s="415"/>
      <c r="J66" s="415"/>
      <c r="K66" s="415"/>
      <c r="L66" s="415"/>
      <c r="M66" s="415"/>
      <c r="N66" s="416">
        <f>手数料!E102</f>
        <v>0</v>
      </c>
      <c r="O66" s="417"/>
      <c r="P66" s="417"/>
      <c r="Q66" s="417"/>
      <c r="R66" s="417"/>
      <c r="S66" s="418"/>
      <c r="T66" s="424" t="s">
        <v>381</v>
      </c>
      <c r="U66" s="425"/>
      <c r="V66" s="425"/>
      <c r="W66" s="425"/>
      <c r="X66" s="425"/>
      <c r="Y66" s="425"/>
      <c r="Z66" s="425"/>
      <c r="AA66" s="425"/>
      <c r="AB66" s="425"/>
      <c r="AC66" s="425"/>
      <c r="AD66" s="425"/>
      <c r="AE66" s="425"/>
      <c r="AF66" s="426"/>
      <c r="AH66" s="422"/>
      <c r="AI66" s="423"/>
      <c r="AJ66" s="423"/>
      <c r="AK66" s="423"/>
      <c r="AL66" s="423"/>
      <c r="AM66" s="423"/>
    </row>
    <row r="67" spans="2:39" ht="20.100000000000001" customHeight="1" x14ac:dyDescent="0.15">
      <c r="B67" s="117"/>
      <c r="C67" s="414" t="s">
        <v>269</v>
      </c>
      <c r="D67" s="415"/>
      <c r="E67" s="415"/>
      <c r="F67" s="415"/>
      <c r="G67" s="415"/>
      <c r="H67" s="415"/>
      <c r="I67" s="415"/>
      <c r="J67" s="415"/>
      <c r="K67" s="415"/>
      <c r="L67" s="415"/>
      <c r="M67" s="415"/>
      <c r="N67" s="416">
        <f>保険料!E102</f>
        <v>0</v>
      </c>
      <c r="O67" s="417"/>
      <c r="P67" s="417"/>
      <c r="Q67" s="417"/>
      <c r="R67" s="417"/>
      <c r="S67" s="418"/>
      <c r="T67" s="424" t="s">
        <v>366</v>
      </c>
      <c r="U67" s="425"/>
      <c r="V67" s="425"/>
      <c r="W67" s="425"/>
      <c r="X67" s="425"/>
      <c r="Y67" s="425"/>
      <c r="Z67" s="425"/>
      <c r="AA67" s="425"/>
      <c r="AB67" s="425"/>
      <c r="AC67" s="425"/>
      <c r="AD67" s="425"/>
      <c r="AE67" s="425"/>
      <c r="AF67" s="426"/>
      <c r="AH67" s="422"/>
      <c r="AI67" s="423"/>
      <c r="AJ67" s="423"/>
      <c r="AK67" s="423"/>
      <c r="AL67" s="423"/>
      <c r="AM67" s="423"/>
    </row>
    <row r="68" spans="2:39" ht="20.100000000000001" customHeight="1" x14ac:dyDescent="0.15">
      <c r="B68" s="117"/>
      <c r="C68" s="414" t="s">
        <v>367</v>
      </c>
      <c r="D68" s="415"/>
      <c r="E68" s="415"/>
      <c r="F68" s="415"/>
      <c r="G68" s="415"/>
      <c r="H68" s="415"/>
      <c r="I68" s="415"/>
      <c r="J68" s="415"/>
      <c r="K68" s="415"/>
      <c r="L68" s="415"/>
      <c r="M68" s="415"/>
      <c r="N68" s="416">
        <f>通信運搬費!E102</f>
        <v>0</v>
      </c>
      <c r="O68" s="417"/>
      <c r="P68" s="417"/>
      <c r="Q68" s="417"/>
      <c r="R68" s="417"/>
      <c r="S68" s="418"/>
      <c r="T68" s="424" t="s">
        <v>376</v>
      </c>
      <c r="U68" s="425"/>
      <c r="V68" s="425"/>
      <c r="W68" s="425"/>
      <c r="X68" s="425"/>
      <c r="Y68" s="425"/>
      <c r="Z68" s="425"/>
      <c r="AA68" s="425"/>
      <c r="AB68" s="425"/>
      <c r="AC68" s="425"/>
      <c r="AD68" s="425"/>
      <c r="AE68" s="425"/>
      <c r="AF68" s="426"/>
      <c r="AH68" s="422"/>
      <c r="AI68" s="423"/>
      <c r="AJ68" s="423"/>
      <c r="AK68" s="423"/>
      <c r="AL68" s="423"/>
      <c r="AM68" s="423"/>
    </row>
    <row r="69" spans="2:39" ht="32.1" customHeight="1" x14ac:dyDescent="0.15">
      <c r="B69" s="117"/>
      <c r="C69" s="414" t="s">
        <v>382</v>
      </c>
      <c r="D69" s="415"/>
      <c r="E69" s="415"/>
      <c r="F69" s="415"/>
      <c r="G69" s="415"/>
      <c r="H69" s="415"/>
      <c r="I69" s="415"/>
      <c r="J69" s="415"/>
      <c r="K69" s="415"/>
      <c r="L69" s="415"/>
      <c r="M69" s="415"/>
      <c r="N69" s="416">
        <f>業務委託費!E102</f>
        <v>0</v>
      </c>
      <c r="O69" s="417"/>
      <c r="P69" s="417"/>
      <c r="Q69" s="417"/>
      <c r="R69" s="417"/>
      <c r="S69" s="418"/>
      <c r="T69" s="489" t="s">
        <v>345</v>
      </c>
      <c r="U69" s="490"/>
      <c r="V69" s="490"/>
      <c r="W69" s="490"/>
      <c r="X69" s="490"/>
      <c r="Y69" s="490"/>
      <c r="Z69" s="490"/>
      <c r="AA69" s="490"/>
      <c r="AB69" s="490"/>
      <c r="AC69" s="490"/>
      <c r="AD69" s="490"/>
      <c r="AE69" s="490"/>
      <c r="AF69" s="491"/>
      <c r="AH69" s="422"/>
      <c r="AI69" s="423"/>
      <c r="AJ69" s="423"/>
      <c r="AK69" s="423"/>
      <c r="AL69" s="423"/>
      <c r="AM69" s="423"/>
    </row>
    <row r="70" spans="2:39" ht="32.1" customHeight="1" x14ac:dyDescent="0.15">
      <c r="B70" s="117"/>
      <c r="C70" s="414" t="s">
        <v>368</v>
      </c>
      <c r="D70" s="415"/>
      <c r="E70" s="415"/>
      <c r="F70" s="415"/>
      <c r="G70" s="415"/>
      <c r="H70" s="415"/>
      <c r="I70" s="415"/>
      <c r="J70" s="415"/>
      <c r="K70" s="415"/>
      <c r="L70" s="415"/>
      <c r="M70" s="415"/>
      <c r="N70" s="416">
        <f>使用料・賃借料!E102</f>
        <v>0</v>
      </c>
      <c r="O70" s="417"/>
      <c r="P70" s="417"/>
      <c r="Q70" s="417"/>
      <c r="R70" s="417"/>
      <c r="S70" s="418"/>
      <c r="T70" s="489" t="s">
        <v>379</v>
      </c>
      <c r="U70" s="490"/>
      <c r="V70" s="490"/>
      <c r="W70" s="490"/>
      <c r="X70" s="490"/>
      <c r="Y70" s="490"/>
      <c r="Z70" s="490"/>
      <c r="AA70" s="490"/>
      <c r="AB70" s="490"/>
      <c r="AC70" s="490"/>
      <c r="AD70" s="490"/>
      <c r="AE70" s="490"/>
      <c r="AF70" s="491"/>
      <c r="AH70" s="422"/>
      <c r="AI70" s="423"/>
      <c r="AJ70" s="423"/>
      <c r="AK70" s="423"/>
      <c r="AL70" s="423"/>
      <c r="AM70" s="423"/>
    </row>
    <row r="71" spans="2:39" ht="20.100000000000001" customHeight="1" x14ac:dyDescent="0.15">
      <c r="B71" s="117"/>
      <c r="C71" s="414" t="s">
        <v>370</v>
      </c>
      <c r="D71" s="415"/>
      <c r="E71" s="415"/>
      <c r="F71" s="415"/>
      <c r="G71" s="415"/>
      <c r="H71" s="415"/>
      <c r="I71" s="415"/>
      <c r="J71" s="415"/>
      <c r="K71" s="415"/>
      <c r="L71" s="415"/>
      <c r="M71" s="415"/>
      <c r="N71" s="416">
        <f>'負担金 '!E102</f>
        <v>0</v>
      </c>
      <c r="O71" s="417"/>
      <c r="P71" s="417"/>
      <c r="Q71" s="417"/>
      <c r="R71" s="417"/>
      <c r="S71" s="418"/>
      <c r="T71" s="424" t="s">
        <v>373</v>
      </c>
      <c r="U71" s="425"/>
      <c r="V71" s="425"/>
      <c r="W71" s="425"/>
      <c r="X71" s="425"/>
      <c r="Y71" s="425"/>
      <c r="Z71" s="425"/>
      <c r="AA71" s="425"/>
      <c r="AB71" s="425"/>
      <c r="AC71" s="425"/>
      <c r="AD71" s="425"/>
      <c r="AE71" s="425"/>
      <c r="AF71" s="426"/>
      <c r="AH71" s="251"/>
      <c r="AI71" s="252"/>
      <c r="AJ71" s="252"/>
      <c r="AK71" s="252"/>
      <c r="AL71" s="252"/>
      <c r="AM71" s="252"/>
    </row>
    <row r="72" spans="2:39" ht="20.100000000000001" customHeight="1" x14ac:dyDescent="0.15">
      <c r="B72" s="117"/>
      <c r="C72" s="414" t="s">
        <v>377</v>
      </c>
      <c r="D72" s="415"/>
      <c r="E72" s="415"/>
      <c r="F72" s="415"/>
      <c r="G72" s="415"/>
      <c r="H72" s="415"/>
      <c r="I72" s="415"/>
      <c r="J72" s="415"/>
      <c r="K72" s="415"/>
      <c r="L72" s="415"/>
      <c r="M72" s="415"/>
      <c r="N72" s="416">
        <f>公租公課費!E102</f>
        <v>0</v>
      </c>
      <c r="O72" s="417"/>
      <c r="P72" s="417"/>
      <c r="Q72" s="417"/>
      <c r="R72" s="417"/>
      <c r="S72" s="418"/>
      <c r="T72" s="424" t="s">
        <v>378</v>
      </c>
      <c r="U72" s="425"/>
      <c r="V72" s="425"/>
      <c r="W72" s="425"/>
      <c r="X72" s="425"/>
      <c r="Y72" s="425"/>
      <c r="Z72" s="425"/>
      <c r="AA72" s="425"/>
      <c r="AB72" s="425"/>
      <c r="AC72" s="425"/>
      <c r="AD72" s="425"/>
      <c r="AE72" s="425"/>
      <c r="AF72" s="426"/>
      <c r="AH72" s="422"/>
      <c r="AI72" s="423"/>
      <c r="AJ72" s="423"/>
      <c r="AK72" s="423"/>
      <c r="AL72" s="423"/>
      <c r="AM72" s="423"/>
    </row>
    <row r="73" spans="2:39" ht="20.100000000000001" customHeight="1" x14ac:dyDescent="0.15">
      <c r="B73" s="118"/>
      <c r="C73" s="432" t="s">
        <v>272</v>
      </c>
      <c r="D73" s="433"/>
      <c r="E73" s="433"/>
      <c r="F73" s="433"/>
      <c r="G73" s="433"/>
      <c r="H73" s="433"/>
      <c r="I73" s="433"/>
      <c r="J73" s="433"/>
      <c r="K73" s="433"/>
      <c r="L73" s="433"/>
      <c r="M73" s="433"/>
      <c r="N73" s="434">
        <f>その他!E102</f>
        <v>0</v>
      </c>
      <c r="O73" s="435"/>
      <c r="P73" s="435"/>
      <c r="Q73" s="435"/>
      <c r="R73" s="435"/>
      <c r="S73" s="436"/>
      <c r="T73" s="429"/>
      <c r="U73" s="430"/>
      <c r="V73" s="430"/>
      <c r="W73" s="430"/>
      <c r="X73" s="430"/>
      <c r="Y73" s="430"/>
      <c r="Z73" s="430"/>
      <c r="AA73" s="430"/>
      <c r="AB73" s="430"/>
      <c r="AC73" s="430"/>
      <c r="AD73" s="430"/>
      <c r="AE73" s="430"/>
      <c r="AF73" s="431"/>
      <c r="AH73" s="422"/>
      <c r="AI73" s="423"/>
      <c r="AJ73" s="423"/>
      <c r="AK73" s="423"/>
      <c r="AL73" s="423"/>
      <c r="AM73" s="423"/>
    </row>
    <row r="74" spans="2:39" ht="20.100000000000001" customHeight="1" x14ac:dyDescent="0.15">
      <c r="B74" s="17"/>
      <c r="C74" s="427" t="s">
        <v>290</v>
      </c>
      <c r="D74" s="428"/>
      <c r="E74" s="428"/>
      <c r="F74" s="428"/>
      <c r="G74" s="428"/>
      <c r="H74" s="428"/>
      <c r="I74" s="428"/>
      <c r="J74" s="428"/>
      <c r="K74" s="428"/>
      <c r="L74" s="428"/>
      <c r="M74" s="428"/>
      <c r="N74" s="455">
        <f>SUM(N75:S77)</f>
        <v>0</v>
      </c>
      <c r="O74" s="456"/>
      <c r="P74" s="456"/>
      <c r="Q74" s="456"/>
      <c r="R74" s="456"/>
      <c r="S74" s="457"/>
      <c r="T74" s="448"/>
      <c r="U74" s="437"/>
      <c r="V74" s="437"/>
      <c r="W74" s="437"/>
      <c r="X74" s="437"/>
      <c r="Y74" s="437"/>
      <c r="Z74" s="437"/>
      <c r="AA74" s="437"/>
      <c r="AB74" s="437"/>
      <c r="AC74" s="437"/>
      <c r="AD74" s="437"/>
      <c r="AE74" s="437"/>
      <c r="AF74" s="438"/>
      <c r="AH74" s="422"/>
      <c r="AI74" s="423"/>
      <c r="AJ74" s="423"/>
      <c r="AK74" s="423"/>
      <c r="AL74" s="423"/>
      <c r="AM74" s="423"/>
    </row>
    <row r="75" spans="2:39" ht="20.100000000000001" customHeight="1" x14ac:dyDescent="0.15">
      <c r="B75" s="117"/>
      <c r="C75" s="520" t="s">
        <v>359</v>
      </c>
      <c r="D75" s="521"/>
      <c r="E75" s="521"/>
      <c r="F75" s="521"/>
      <c r="G75" s="521"/>
      <c r="H75" s="521"/>
      <c r="I75" s="521"/>
      <c r="J75" s="521"/>
      <c r="K75" s="521"/>
      <c r="L75" s="521"/>
      <c r="M75" s="521"/>
      <c r="N75" s="522"/>
      <c r="O75" s="523"/>
      <c r="P75" s="523"/>
      <c r="Q75" s="523"/>
      <c r="R75" s="523"/>
      <c r="S75" s="524"/>
      <c r="T75" s="525"/>
      <c r="U75" s="526"/>
      <c r="V75" s="526"/>
      <c r="W75" s="526"/>
      <c r="X75" s="526"/>
      <c r="Y75" s="526"/>
      <c r="Z75" s="526"/>
      <c r="AA75" s="526"/>
      <c r="AB75" s="526"/>
      <c r="AC75" s="526"/>
      <c r="AD75" s="526"/>
      <c r="AE75" s="526"/>
      <c r="AF75" s="527"/>
      <c r="AH75" s="422"/>
      <c r="AI75" s="423"/>
      <c r="AJ75" s="423"/>
      <c r="AK75" s="423"/>
      <c r="AL75" s="423"/>
      <c r="AM75" s="423"/>
    </row>
    <row r="76" spans="2:39" ht="20.100000000000001" customHeight="1" x14ac:dyDescent="0.15">
      <c r="B76" s="117"/>
      <c r="C76" s="414" t="s">
        <v>360</v>
      </c>
      <c r="D76" s="415"/>
      <c r="E76" s="415"/>
      <c r="F76" s="415"/>
      <c r="G76" s="415"/>
      <c r="H76" s="415"/>
      <c r="I76" s="415"/>
      <c r="J76" s="415"/>
      <c r="K76" s="415"/>
      <c r="L76" s="415"/>
      <c r="M76" s="415"/>
      <c r="N76" s="416"/>
      <c r="O76" s="417"/>
      <c r="P76" s="417"/>
      <c r="Q76" s="417"/>
      <c r="R76" s="417"/>
      <c r="S76" s="418"/>
      <c r="T76" s="419"/>
      <c r="U76" s="420"/>
      <c r="V76" s="420"/>
      <c r="W76" s="420"/>
      <c r="X76" s="420"/>
      <c r="Y76" s="420"/>
      <c r="Z76" s="420"/>
      <c r="AA76" s="420"/>
      <c r="AB76" s="420"/>
      <c r="AC76" s="420"/>
      <c r="AD76" s="420"/>
      <c r="AE76" s="420"/>
      <c r="AF76" s="421"/>
      <c r="AH76" s="422"/>
      <c r="AI76" s="423"/>
      <c r="AJ76" s="423"/>
      <c r="AK76" s="423"/>
      <c r="AL76" s="423"/>
      <c r="AM76" s="423"/>
    </row>
    <row r="77" spans="2:39" ht="20.100000000000001" customHeight="1" x14ac:dyDescent="0.15">
      <c r="B77" s="117"/>
      <c r="C77" s="414" t="s">
        <v>346</v>
      </c>
      <c r="D77" s="415"/>
      <c r="E77" s="415"/>
      <c r="F77" s="415"/>
      <c r="G77" s="415"/>
      <c r="H77" s="415"/>
      <c r="I77" s="415"/>
      <c r="J77" s="415"/>
      <c r="K77" s="415"/>
      <c r="L77" s="415"/>
      <c r="M77" s="415"/>
      <c r="N77" s="434"/>
      <c r="O77" s="435"/>
      <c r="P77" s="435"/>
      <c r="Q77" s="435"/>
      <c r="R77" s="435"/>
      <c r="S77" s="436"/>
      <c r="T77" s="419"/>
      <c r="U77" s="420"/>
      <c r="V77" s="420"/>
      <c r="W77" s="420"/>
      <c r="X77" s="420"/>
      <c r="Y77" s="420"/>
      <c r="Z77" s="420"/>
      <c r="AA77" s="420"/>
      <c r="AB77" s="420"/>
      <c r="AC77" s="420"/>
      <c r="AD77" s="420"/>
      <c r="AE77" s="420"/>
      <c r="AF77" s="421"/>
      <c r="AH77" s="422"/>
      <c r="AI77" s="423"/>
      <c r="AJ77" s="423"/>
      <c r="AK77" s="423"/>
      <c r="AL77" s="423"/>
      <c r="AM77" s="423"/>
    </row>
    <row r="78" spans="2:39" ht="20.100000000000001" customHeight="1" x14ac:dyDescent="0.15">
      <c r="B78" s="17"/>
      <c r="C78" s="427" t="s">
        <v>294</v>
      </c>
      <c r="D78" s="428"/>
      <c r="E78" s="428"/>
      <c r="F78" s="428"/>
      <c r="G78" s="428"/>
      <c r="H78" s="428"/>
      <c r="I78" s="428"/>
      <c r="J78" s="428"/>
      <c r="K78" s="428"/>
      <c r="L78" s="428"/>
      <c r="M78" s="428"/>
      <c r="N78" s="455">
        <f>SUM(N79:S81)</f>
        <v>0</v>
      </c>
      <c r="O78" s="456"/>
      <c r="P78" s="456"/>
      <c r="Q78" s="456"/>
      <c r="R78" s="456"/>
      <c r="S78" s="457"/>
      <c r="T78" s="448"/>
      <c r="U78" s="437"/>
      <c r="V78" s="437"/>
      <c r="W78" s="437"/>
      <c r="X78" s="437"/>
      <c r="Y78" s="437"/>
      <c r="Z78" s="437"/>
      <c r="AA78" s="437"/>
      <c r="AB78" s="437"/>
      <c r="AC78" s="437"/>
      <c r="AD78" s="437"/>
      <c r="AE78" s="437"/>
      <c r="AF78" s="438"/>
      <c r="AH78" s="422"/>
      <c r="AI78" s="423"/>
      <c r="AJ78" s="423"/>
      <c r="AK78" s="423"/>
      <c r="AL78" s="423"/>
      <c r="AM78" s="423"/>
    </row>
    <row r="79" spans="2:39" ht="20.100000000000001" customHeight="1" x14ac:dyDescent="0.15">
      <c r="B79" s="117"/>
      <c r="C79" s="462" t="s">
        <v>293</v>
      </c>
      <c r="D79" s="463"/>
      <c r="E79" s="463"/>
      <c r="F79" s="463"/>
      <c r="G79" s="463"/>
      <c r="H79" s="463"/>
      <c r="I79" s="463"/>
      <c r="J79" s="463"/>
      <c r="K79" s="463"/>
      <c r="L79" s="463"/>
      <c r="M79" s="463"/>
      <c r="N79" s="458"/>
      <c r="O79" s="459"/>
      <c r="P79" s="459"/>
      <c r="Q79" s="459"/>
      <c r="R79" s="459"/>
      <c r="S79" s="460"/>
      <c r="T79" s="480"/>
      <c r="U79" s="481"/>
      <c r="V79" s="481"/>
      <c r="W79" s="481"/>
      <c r="X79" s="481"/>
      <c r="Y79" s="481"/>
      <c r="Z79" s="481"/>
      <c r="AA79" s="481"/>
      <c r="AB79" s="481"/>
      <c r="AC79" s="481"/>
      <c r="AD79" s="481"/>
      <c r="AE79" s="481"/>
      <c r="AF79" s="482"/>
      <c r="AH79" s="422"/>
      <c r="AI79" s="423"/>
      <c r="AJ79" s="423"/>
      <c r="AK79" s="423"/>
      <c r="AL79" s="423"/>
      <c r="AM79" s="423"/>
    </row>
    <row r="80" spans="2:39" ht="20.100000000000001" customHeight="1" x14ac:dyDescent="0.15">
      <c r="B80" s="117"/>
      <c r="C80" s="414" t="s">
        <v>362</v>
      </c>
      <c r="D80" s="415"/>
      <c r="E80" s="415"/>
      <c r="F80" s="415"/>
      <c r="G80" s="415"/>
      <c r="H80" s="415"/>
      <c r="I80" s="415"/>
      <c r="J80" s="415"/>
      <c r="K80" s="415"/>
      <c r="L80" s="415"/>
      <c r="M80" s="415"/>
      <c r="N80" s="416"/>
      <c r="O80" s="417"/>
      <c r="P80" s="417"/>
      <c r="Q80" s="417"/>
      <c r="R80" s="417"/>
      <c r="S80" s="418"/>
      <c r="T80" s="419"/>
      <c r="U80" s="420"/>
      <c r="V80" s="420"/>
      <c r="W80" s="420"/>
      <c r="X80" s="420"/>
      <c r="Y80" s="420"/>
      <c r="Z80" s="420"/>
      <c r="AA80" s="420"/>
      <c r="AB80" s="420"/>
      <c r="AC80" s="420"/>
      <c r="AD80" s="420"/>
      <c r="AE80" s="420"/>
      <c r="AF80" s="421"/>
      <c r="AH80" s="81"/>
      <c r="AI80" s="144"/>
      <c r="AJ80" s="144"/>
      <c r="AK80" s="144"/>
      <c r="AL80" s="144"/>
      <c r="AM80" s="144"/>
    </row>
    <row r="81" spans="2:39" ht="20.100000000000001" customHeight="1" thickBot="1" x14ac:dyDescent="0.2">
      <c r="B81" s="117"/>
      <c r="C81" s="528" t="s">
        <v>361</v>
      </c>
      <c r="D81" s="529"/>
      <c r="E81" s="529"/>
      <c r="F81" s="529"/>
      <c r="G81" s="529"/>
      <c r="H81" s="529"/>
      <c r="I81" s="529"/>
      <c r="J81" s="529"/>
      <c r="K81" s="529"/>
      <c r="L81" s="529"/>
      <c r="M81" s="529"/>
      <c r="N81" s="530"/>
      <c r="O81" s="531"/>
      <c r="P81" s="531"/>
      <c r="Q81" s="531"/>
      <c r="R81" s="531"/>
      <c r="S81" s="532"/>
      <c r="T81" s="419"/>
      <c r="U81" s="420"/>
      <c r="V81" s="420"/>
      <c r="W81" s="420"/>
      <c r="X81" s="420"/>
      <c r="Y81" s="420"/>
      <c r="Z81" s="420"/>
      <c r="AA81" s="420"/>
      <c r="AB81" s="420"/>
      <c r="AC81" s="420"/>
      <c r="AD81" s="420"/>
      <c r="AE81" s="420"/>
      <c r="AF81" s="421"/>
      <c r="AH81" s="422"/>
      <c r="AI81" s="423"/>
      <c r="AJ81" s="423"/>
      <c r="AK81" s="423"/>
      <c r="AL81" s="423"/>
      <c r="AM81" s="423"/>
    </row>
    <row r="82" spans="2:39" ht="20.100000000000001" customHeight="1" thickTop="1" x14ac:dyDescent="0.15">
      <c r="B82" s="519" t="s">
        <v>105</v>
      </c>
      <c r="C82" s="519"/>
      <c r="D82" s="519"/>
      <c r="E82" s="519"/>
      <c r="F82" s="519"/>
      <c r="G82" s="519"/>
      <c r="H82" s="519"/>
      <c r="I82" s="519"/>
      <c r="J82" s="519"/>
      <c r="K82" s="519"/>
      <c r="L82" s="519"/>
      <c r="M82" s="519"/>
      <c r="N82" s="495">
        <f>N47+N56+N78+N74</f>
        <v>0</v>
      </c>
      <c r="O82" s="496"/>
      <c r="P82" s="496"/>
      <c r="Q82" s="496"/>
      <c r="R82" s="496"/>
      <c r="S82" s="497"/>
      <c r="T82" s="442" t="str">
        <f>IF(N82=N40,"","収入と支出の合計が一致していません。")</f>
        <v/>
      </c>
      <c r="U82" s="443"/>
      <c r="V82" s="443"/>
      <c r="W82" s="443"/>
      <c r="X82" s="443"/>
      <c r="Y82" s="443"/>
      <c r="Z82" s="443"/>
      <c r="AA82" s="443"/>
      <c r="AB82" s="443"/>
      <c r="AC82" s="443"/>
      <c r="AD82" s="443"/>
      <c r="AE82" s="443"/>
      <c r="AF82" s="444"/>
    </row>
    <row r="83" spans="2:39" ht="15" customHeight="1" x14ac:dyDescent="0.15">
      <c r="C83" s="14" t="s">
        <v>106</v>
      </c>
    </row>
    <row r="84" spans="2:39" ht="20.100000000000001" customHeight="1" x14ac:dyDescent="0.15"/>
    <row r="85" spans="2:39" ht="20.100000000000001" customHeight="1" x14ac:dyDescent="0.15"/>
    <row r="86" spans="2:39" ht="20.100000000000001" customHeight="1" x14ac:dyDescent="0.15"/>
    <row r="87" spans="2:39" ht="20.100000000000001" customHeight="1" x14ac:dyDescent="0.15"/>
    <row r="88" spans="2:39" ht="20.100000000000001" customHeight="1" x14ac:dyDescent="0.15"/>
    <row r="89" spans="2:39" ht="20.100000000000001" customHeight="1" x14ac:dyDescent="0.15"/>
    <row r="90" spans="2:39" ht="20.100000000000001" customHeight="1" x14ac:dyDescent="0.15"/>
    <row r="91" spans="2:39" ht="20.100000000000001" customHeight="1" x14ac:dyDescent="0.15"/>
    <row r="92" spans="2:39" ht="20.100000000000001" customHeight="1" x14ac:dyDescent="0.15"/>
  </sheetData>
  <sheetProtection formatRows="0"/>
  <mergeCells count="219">
    <mergeCell ref="N51:S51"/>
    <mergeCell ref="T51:AF51"/>
    <mergeCell ref="T52:AF52"/>
    <mergeCell ref="N52:S52"/>
    <mergeCell ref="N57:S57"/>
    <mergeCell ref="N56:S56"/>
    <mergeCell ref="N54:S54"/>
    <mergeCell ref="N53:S53"/>
    <mergeCell ref="T56:AF56"/>
    <mergeCell ref="T57:AF57"/>
    <mergeCell ref="N55:S55"/>
    <mergeCell ref="AH47:AM47"/>
    <mergeCell ref="AH48:AM48"/>
    <mergeCell ref="AH49:AM49"/>
    <mergeCell ref="AH50:AM50"/>
    <mergeCell ref="AH53:AM53"/>
    <mergeCell ref="AH54:AM54"/>
    <mergeCell ref="AH55:AM55"/>
    <mergeCell ref="AH56:AM56"/>
    <mergeCell ref="T49:AF49"/>
    <mergeCell ref="T50:AF50"/>
    <mergeCell ref="T53:AF53"/>
    <mergeCell ref="T55:AF55"/>
    <mergeCell ref="T54:AF54"/>
    <mergeCell ref="B82:M82"/>
    <mergeCell ref="N82:S82"/>
    <mergeCell ref="C77:M77"/>
    <mergeCell ref="N77:S77"/>
    <mergeCell ref="T77:AF77"/>
    <mergeCell ref="AH77:AM77"/>
    <mergeCell ref="C75:M75"/>
    <mergeCell ref="N75:S75"/>
    <mergeCell ref="T75:AF75"/>
    <mergeCell ref="AH75:AM75"/>
    <mergeCell ref="T82:AF82"/>
    <mergeCell ref="C81:M81"/>
    <mergeCell ref="N81:S81"/>
    <mergeCell ref="T81:AF81"/>
    <mergeCell ref="AH81:AM81"/>
    <mergeCell ref="C80:M80"/>
    <mergeCell ref="AH78:AM78"/>
    <mergeCell ref="C79:M79"/>
    <mergeCell ref="AH79:AM79"/>
    <mergeCell ref="T80:AF80"/>
    <mergeCell ref="N80:S80"/>
    <mergeCell ref="C78:M78"/>
    <mergeCell ref="N78:S78"/>
    <mergeCell ref="T78:AF78"/>
    <mergeCell ref="AH57:AM57"/>
    <mergeCell ref="AH67:AM67"/>
    <mergeCell ref="AH61:AM61"/>
    <mergeCell ref="AH64:AM64"/>
    <mergeCell ref="N61:S61"/>
    <mergeCell ref="N67:S67"/>
    <mergeCell ref="T59:AF59"/>
    <mergeCell ref="N59:S59"/>
    <mergeCell ref="T58:AF58"/>
    <mergeCell ref="N58:S58"/>
    <mergeCell ref="T61:AF61"/>
    <mergeCell ref="N60:S60"/>
    <mergeCell ref="T60:AF60"/>
    <mergeCell ref="AH60:AM60"/>
    <mergeCell ref="N62:S62"/>
    <mergeCell ref="T62:AF62"/>
    <mergeCell ref="AH62:AM62"/>
    <mergeCell ref="N64:S64"/>
    <mergeCell ref="C49:M49"/>
    <mergeCell ref="C54:M54"/>
    <mergeCell ref="C50:M50"/>
    <mergeCell ref="C53:M53"/>
    <mergeCell ref="C61:M61"/>
    <mergeCell ref="C59:M59"/>
    <mergeCell ref="C58:M58"/>
    <mergeCell ref="C60:M60"/>
    <mergeCell ref="C67:M67"/>
    <mergeCell ref="C57:M57"/>
    <mergeCell ref="C55:M55"/>
    <mergeCell ref="C56:M56"/>
    <mergeCell ref="C51:M51"/>
    <mergeCell ref="C52:M52"/>
    <mergeCell ref="C66:M66"/>
    <mergeCell ref="C62:M62"/>
    <mergeCell ref="C28:M28"/>
    <mergeCell ref="C29:M29"/>
    <mergeCell ref="A3:AG3"/>
    <mergeCell ref="B22:M23"/>
    <mergeCell ref="N22:S23"/>
    <mergeCell ref="N25:S25"/>
    <mergeCell ref="C24:M24"/>
    <mergeCell ref="C25:M25"/>
    <mergeCell ref="T22:AF23"/>
    <mergeCell ref="T24:AF24"/>
    <mergeCell ref="T25:AF25"/>
    <mergeCell ref="N24:S24"/>
    <mergeCell ref="B16:C16"/>
    <mergeCell ref="D16:AD16"/>
    <mergeCell ref="B17:C17"/>
    <mergeCell ref="D17:AD17"/>
    <mergeCell ref="B13:C13"/>
    <mergeCell ref="D13:AD13"/>
    <mergeCell ref="B14:C14"/>
    <mergeCell ref="D14:AD14"/>
    <mergeCell ref="B15:C15"/>
    <mergeCell ref="AE10:AF10"/>
    <mergeCell ref="AE11:AF11"/>
    <mergeCell ref="AE12:AF12"/>
    <mergeCell ref="C30:M30"/>
    <mergeCell ref="C31:M31"/>
    <mergeCell ref="C32:M32"/>
    <mergeCell ref="C33:M33"/>
    <mergeCell ref="C36:M36"/>
    <mergeCell ref="B40:M40"/>
    <mergeCell ref="N40:S40"/>
    <mergeCell ref="C39:M39"/>
    <mergeCell ref="C38:M38"/>
    <mergeCell ref="N39:S39"/>
    <mergeCell ref="N33:S33"/>
    <mergeCell ref="N36:S36"/>
    <mergeCell ref="N37:S37"/>
    <mergeCell ref="N34:S34"/>
    <mergeCell ref="N31:S31"/>
    <mergeCell ref="N32:S32"/>
    <mergeCell ref="B35:M35"/>
    <mergeCell ref="T72:AF72"/>
    <mergeCell ref="T70:AF70"/>
    <mergeCell ref="T69:AF69"/>
    <mergeCell ref="AH66:AM66"/>
    <mergeCell ref="N72:S72"/>
    <mergeCell ref="T67:AF67"/>
    <mergeCell ref="T64:AF64"/>
    <mergeCell ref="T63:AF63"/>
    <mergeCell ref="T71:AF71"/>
    <mergeCell ref="AH72:AM72"/>
    <mergeCell ref="AH70:AM70"/>
    <mergeCell ref="AH69:AM69"/>
    <mergeCell ref="AH63:AM63"/>
    <mergeCell ref="N79:S79"/>
    <mergeCell ref="T79:AF79"/>
    <mergeCell ref="C69:M69"/>
    <mergeCell ref="AE15:AF15"/>
    <mergeCell ref="AE16:AF16"/>
    <mergeCell ref="AE17:AF17"/>
    <mergeCell ref="N66:S66"/>
    <mergeCell ref="T66:AF66"/>
    <mergeCell ref="T28:AF28"/>
    <mergeCell ref="T29:AF29"/>
    <mergeCell ref="T30:AF30"/>
    <mergeCell ref="T33:AF33"/>
    <mergeCell ref="T34:AF34"/>
    <mergeCell ref="T36:AF36"/>
    <mergeCell ref="T37:AF37"/>
    <mergeCell ref="N29:S29"/>
    <mergeCell ref="N28:S28"/>
    <mergeCell ref="N30:S30"/>
    <mergeCell ref="T31:AF31"/>
    <mergeCell ref="N74:S74"/>
    <mergeCell ref="T74:AF74"/>
    <mergeCell ref="C37:M37"/>
    <mergeCell ref="C34:M34"/>
    <mergeCell ref="T38:AF38"/>
    <mergeCell ref="B46:M46"/>
    <mergeCell ref="N46:S46"/>
    <mergeCell ref="C48:M48"/>
    <mergeCell ref="C47:M47"/>
    <mergeCell ref="C63:M63"/>
    <mergeCell ref="C64:M64"/>
    <mergeCell ref="N35:S35"/>
    <mergeCell ref="T35:AF35"/>
    <mergeCell ref="D10:AD10"/>
    <mergeCell ref="D11:AD11"/>
    <mergeCell ref="D12:AD12"/>
    <mergeCell ref="D15:AD15"/>
    <mergeCell ref="C26:M26"/>
    <mergeCell ref="C27:M27"/>
    <mergeCell ref="T26:AF26"/>
    <mergeCell ref="T27:AF27"/>
    <mergeCell ref="AE13:AF13"/>
    <mergeCell ref="AE14:AF14"/>
    <mergeCell ref="B10:C10"/>
    <mergeCell ref="B11:C11"/>
    <mergeCell ref="B12:C12"/>
    <mergeCell ref="N27:S27"/>
    <mergeCell ref="N26:S26"/>
    <mergeCell ref="N63:S63"/>
    <mergeCell ref="T32:AF32"/>
    <mergeCell ref="T39:AF39"/>
    <mergeCell ref="T40:AF40"/>
    <mergeCell ref="T46:AF46"/>
    <mergeCell ref="T47:AF47"/>
    <mergeCell ref="T48:AF48"/>
    <mergeCell ref="N38:S38"/>
    <mergeCell ref="N47:S47"/>
    <mergeCell ref="N50:S50"/>
    <mergeCell ref="N49:S49"/>
    <mergeCell ref="N48:S48"/>
    <mergeCell ref="C76:M76"/>
    <mergeCell ref="N76:S76"/>
    <mergeCell ref="T76:AF76"/>
    <mergeCell ref="AH76:AM76"/>
    <mergeCell ref="C65:M65"/>
    <mergeCell ref="N65:S65"/>
    <mergeCell ref="T65:AF65"/>
    <mergeCell ref="AH65:AM65"/>
    <mergeCell ref="C68:M68"/>
    <mergeCell ref="N68:S68"/>
    <mergeCell ref="T68:AF68"/>
    <mergeCell ref="AH68:AM68"/>
    <mergeCell ref="C71:M71"/>
    <mergeCell ref="N71:S71"/>
    <mergeCell ref="C74:M74"/>
    <mergeCell ref="C70:M70"/>
    <mergeCell ref="N70:S70"/>
    <mergeCell ref="C72:M72"/>
    <mergeCell ref="N69:S69"/>
    <mergeCell ref="AH74:AM74"/>
    <mergeCell ref="T73:AF73"/>
    <mergeCell ref="C73:M73"/>
    <mergeCell ref="AH73:AM73"/>
    <mergeCell ref="N73:S73"/>
  </mergeCells>
  <phoneticPr fontId="1"/>
  <conditionalFormatting sqref="N39:T39 N48:S59 N71:S71 N66:S67">
    <cfRule type="containsBlanks" dxfId="20" priority="28" stopIfTrue="1">
      <formula>LEN(TRIM(N39))=0</formula>
    </cfRule>
  </conditionalFormatting>
  <conditionalFormatting sqref="C39:M39 N60:S60 N62:S64 N72:S72 N69:S70">
    <cfRule type="containsBlanks" dxfId="19" priority="19">
      <formula>LEN(TRIM(C39))=0</formula>
    </cfRule>
  </conditionalFormatting>
  <conditionalFormatting sqref="N73:S73">
    <cfRule type="containsBlanks" dxfId="18" priority="17">
      <formula>LEN(TRIM(N73))=0</formula>
    </cfRule>
  </conditionalFormatting>
  <conditionalFormatting sqref="N61:S61">
    <cfRule type="containsBlanks" dxfId="17" priority="16">
      <formula>LEN(TRIM(N61))=0</formula>
    </cfRule>
  </conditionalFormatting>
  <conditionalFormatting sqref="N38:S38">
    <cfRule type="containsBlanks" dxfId="16" priority="12" stopIfTrue="1">
      <formula>LEN(TRIM(N38))=0</formula>
    </cfRule>
  </conditionalFormatting>
  <conditionalFormatting sqref="N37:S37">
    <cfRule type="containsBlanks" dxfId="15" priority="11" stopIfTrue="1">
      <formula>LEN(TRIM(N37))=0</formula>
    </cfRule>
  </conditionalFormatting>
  <conditionalFormatting sqref="N36:S36">
    <cfRule type="containsBlanks" dxfId="14" priority="10" stopIfTrue="1">
      <formula>LEN(TRIM(N36))=0</formula>
    </cfRule>
  </conditionalFormatting>
  <conditionalFormatting sqref="N75:S75 N77:S77">
    <cfRule type="containsBlanks" dxfId="13" priority="9" stopIfTrue="1">
      <formula>LEN(TRIM(N75))=0</formula>
    </cfRule>
  </conditionalFormatting>
  <conditionalFormatting sqref="N79:S81">
    <cfRule type="containsBlanks" dxfId="12" priority="7" stopIfTrue="1">
      <formula>LEN(TRIM(N79))=0</formula>
    </cfRule>
  </conditionalFormatting>
  <conditionalFormatting sqref="N68:S68">
    <cfRule type="containsBlanks" dxfId="11" priority="3">
      <formula>LEN(TRIM(N68))=0</formula>
    </cfRule>
  </conditionalFormatting>
  <conditionalFormatting sqref="N76:S76">
    <cfRule type="containsBlanks" dxfId="10" priority="2" stopIfTrue="1">
      <formula>LEN(TRIM(N76))=0</formula>
    </cfRule>
  </conditionalFormatting>
  <conditionalFormatting sqref="N65:S65">
    <cfRule type="containsBlanks" dxfId="9" priority="1" stopIfTrue="1">
      <formula>LEN(TRIM(N65))=0</formula>
    </cfRule>
  </conditionalFormatting>
  <pageMargins left="0.19685039370078741" right="0.19685039370078741" top="0.39370078740157483" bottom="0.39370078740157483" header="0.31496062992125984" footer="0.31496062992125984"/>
  <pageSetup paperSize="9" orientation="portrait" r:id="rId1"/>
  <rowBreaks count="1" manualBreakCount="1">
    <brk id="44"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pageSetUpPr fitToPage="1"/>
  </sheetPr>
  <dimension ref="A1:P43"/>
  <sheetViews>
    <sheetView view="pageBreakPreview" zoomScale="55" zoomScaleNormal="100" zoomScaleSheetLayoutView="55" workbookViewId="0">
      <selection activeCell="L5" sqref="L5:L7"/>
    </sheetView>
  </sheetViews>
  <sheetFormatPr defaultRowHeight="15.75" x14ac:dyDescent="0.15"/>
  <cols>
    <col min="1" max="1" width="3.625" style="121" customWidth="1"/>
    <col min="2" max="2" width="5.125" style="139" customWidth="1"/>
    <col min="3" max="3" width="20.625" style="139" customWidth="1"/>
    <col min="4" max="4" width="13.375" style="139" customWidth="1"/>
    <col min="5" max="5" width="15.625" style="140" customWidth="1"/>
    <col min="6" max="6" width="20.625" style="141" customWidth="1"/>
    <col min="7" max="12" width="20.625" style="140" customWidth="1"/>
    <col min="13" max="13" width="20.625" style="121" customWidth="1"/>
    <col min="14" max="14" width="3" style="142" customWidth="1"/>
    <col min="15" max="15" width="25.25" style="143" customWidth="1"/>
    <col min="16" max="16384" width="9" style="121"/>
  </cols>
  <sheetData>
    <row r="1" spans="1:16" s="120" customFormat="1" ht="45" customHeight="1" x14ac:dyDescent="0.15">
      <c r="A1" s="119" t="s">
        <v>347</v>
      </c>
    </row>
    <row r="2" spans="1:16" x14ac:dyDescent="0.15">
      <c r="A2" s="142"/>
      <c r="B2" s="122"/>
      <c r="C2" s="122"/>
      <c r="D2" s="122"/>
      <c r="E2" s="123"/>
      <c r="F2" s="124"/>
      <c r="G2" s="123"/>
      <c r="H2" s="123"/>
      <c r="I2" s="123"/>
      <c r="J2" s="123"/>
      <c r="K2" s="123"/>
      <c r="L2" s="123"/>
      <c r="M2" s="125" t="s">
        <v>276</v>
      </c>
      <c r="O2" s="237"/>
    </row>
    <row r="3" spans="1:16" ht="24.95" customHeight="1" x14ac:dyDescent="0.15">
      <c r="A3" s="142"/>
      <c r="B3" s="554" t="s">
        <v>277</v>
      </c>
      <c r="C3" s="554" t="s">
        <v>278</v>
      </c>
      <c r="D3" s="555" t="s">
        <v>279</v>
      </c>
      <c r="E3" s="556" t="s">
        <v>280</v>
      </c>
      <c r="F3" s="557"/>
      <c r="G3" s="557"/>
      <c r="H3" s="557"/>
      <c r="I3" s="557"/>
      <c r="J3" s="557"/>
      <c r="K3" s="557"/>
      <c r="L3" s="557"/>
      <c r="M3" s="126" t="s">
        <v>281</v>
      </c>
      <c r="N3" s="238"/>
      <c r="O3" s="558" t="s">
        <v>287</v>
      </c>
      <c r="P3" s="127"/>
    </row>
    <row r="4" spans="1:16" ht="24.95" customHeight="1" x14ac:dyDescent="0.15">
      <c r="A4" s="142"/>
      <c r="B4" s="554"/>
      <c r="C4" s="554"/>
      <c r="D4" s="555"/>
      <c r="E4" s="559" t="s">
        <v>282</v>
      </c>
      <c r="F4" s="236"/>
      <c r="G4" s="236"/>
      <c r="H4" s="236"/>
      <c r="I4" s="236"/>
      <c r="J4" s="236"/>
      <c r="K4" s="236"/>
      <c r="L4" s="236"/>
      <c r="M4" s="562" t="s">
        <v>283</v>
      </c>
      <c r="N4" s="238"/>
      <c r="O4" s="558"/>
      <c r="P4" s="127"/>
    </row>
    <row r="5" spans="1:16" ht="24.95" customHeight="1" x14ac:dyDescent="0.15">
      <c r="A5" s="142"/>
      <c r="B5" s="554"/>
      <c r="C5" s="554"/>
      <c r="D5" s="555"/>
      <c r="E5" s="560"/>
      <c r="F5" s="548" t="s">
        <v>332</v>
      </c>
      <c r="G5" s="548" t="s">
        <v>391</v>
      </c>
      <c r="H5" s="547" t="s">
        <v>286</v>
      </c>
      <c r="I5" s="565" t="s">
        <v>348</v>
      </c>
      <c r="J5" s="547" t="s">
        <v>349</v>
      </c>
      <c r="K5" s="547" t="s">
        <v>350</v>
      </c>
      <c r="L5" s="565" t="s">
        <v>396</v>
      </c>
      <c r="M5" s="563"/>
      <c r="N5" s="239"/>
      <c r="O5" s="558"/>
      <c r="P5" s="127"/>
    </row>
    <row r="6" spans="1:16" ht="24.95" customHeight="1" x14ac:dyDescent="0.15">
      <c r="A6" s="142"/>
      <c r="B6" s="554"/>
      <c r="C6" s="554"/>
      <c r="D6" s="555"/>
      <c r="E6" s="560"/>
      <c r="F6" s="548"/>
      <c r="G6" s="548"/>
      <c r="H6" s="548"/>
      <c r="I6" s="566"/>
      <c r="J6" s="548"/>
      <c r="K6" s="548"/>
      <c r="L6" s="566"/>
      <c r="M6" s="563"/>
      <c r="N6" s="240"/>
      <c r="O6" s="550" t="s">
        <v>288</v>
      </c>
      <c r="P6" s="127"/>
    </row>
    <row r="7" spans="1:16" ht="24.95" customHeight="1" x14ac:dyDescent="0.15">
      <c r="A7" s="142"/>
      <c r="B7" s="554"/>
      <c r="C7" s="554"/>
      <c r="D7" s="555"/>
      <c r="E7" s="561"/>
      <c r="F7" s="549"/>
      <c r="G7" s="549"/>
      <c r="H7" s="549"/>
      <c r="I7" s="567"/>
      <c r="J7" s="549"/>
      <c r="K7" s="549"/>
      <c r="L7" s="567"/>
      <c r="M7" s="564"/>
      <c r="N7" s="240"/>
      <c r="O7" s="550"/>
    </row>
    <row r="8" spans="1:16" ht="24.95" customHeight="1" x14ac:dyDescent="0.15">
      <c r="A8" s="142"/>
      <c r="B8" s="128">
        <v>1</v>
      </c>
      <c r="C8" s="128"/>
      <c r="D8" s="128"/>
      <c r="E8" s="129">
        <f>SUM(F8:L8)</f>
        <v>0</v>
      </c>
      <c r="F8" s="130"/>
      <c r="G8" s="129"/>
      <c r="H8" s="129"/>
      <c r="I8" s="129"/>
      <c r="J8" s="129"/>
      <c r="K8" s="129"/>
      <c r="L8" s="129"/>
      <c r="M8" s="551"/>
      <c r="N8" s="241"/>
      <c r="O8" s="550"/>
    </row>
    <row r="9" spans="1:16" ht="24.95" customHeight="1" x14ac:dyDescent="0.15">
      <c r="A9" s="142"/>
      <c r="B9" s="131">
        <v>2</v>
      </c>
      <c r="C9" s="131"/>
      <c r="D9" s="131"/>
      <c r="E9" s="132">
        <f t="shared" ref="E9:E37" si="0">SUM(F9:L9)</f>
        <v>0</v>
      </c>
      <c r="F9" s="133"/>
      <c r="G9" s="132"/>
      <c r="H9" s="132"/>
      <c r="I9" s="132"/>
      <c r="J9" s="132"/>
      <c r="K9" s="132"/>
      <c r="L9" s="132"/>
      <c r="M9" s="552"/>
      <c r="N9" s="241"/>
      <c r="O9" s="550" t="s">
        <v>351</v>
      </c>
    </row>
    <row r="10" spans="1:16" ht="24.95" customHeight="1" x14ac:dyDescent="0.15">
      <c r="A10" s="142"/>
      <c r="B10" s="131">
        <v>3</v>
      </c>
      <c r="C10" s="131"/>
      <c r="D10" s="131"/>
      <c r="E10" s="132">
        <f t="shared" si="0"/>
        <v>0</v>
      </c>
      <c r="F10" s="133"/>
      <c r="G10" s="132"/>
      <c r="H10" s="132"/>
      <c r="I10" s="132"/>
      <c r="J10" s="132"/>
      <c r="K10" s="132"/>
      <c r="L10" s="132"/>
      <c r="M10" s="552"/>
      <c r="N10" s="241"/>
      <c r="O10" s="550"/>
    </row>
    <row r="11" spans="1:16" ht="24.95" customHeight="1" x14ac:dyDescent="0.15">
      <c r="A11" s="142"/>
      <c r="B11" s="131">
        <v>4</v>
      </c>
      <c r="C11" s="131"/>
      <c r="D11" s="131"/>
      <c r="E11" s="132">
        <f t="shared" si="0"/>
        <v>0</v>
      </c>
      <c r="F11" s="133"/>
      <c r="G11" s="132"/>
      <c r="H11" s="132"/>
      <c r="I11" s="132"/>
      <c r="J11" s="132"/>
      <c r="K11" s="132"/>
      <c r="L11" s="132"/>
      <c r="M11" s="552"/>
      <c r="N11" s="241"/>
      <c r="O11" s="550"/>
    </row>
    <row r="12" spans="1:16" ht="24.95" customHeight="1" x14ac:dyDescent="0.15">
      <c r="A12" s="142"/>
      <c r="B12" s="131">
        <v>5</v>
      </c>
      <c r="C12" s="131"/>
      <c r="D12" s="131"/>
      <c r="E12" s="132">
        <f t="shared" si="0"/>
        <v>0</v>
      </c>
      <c r="F12" s="133"/>
      <c r="G12" s="132"/>
      <c r="H12" s="132"/>
      <c r="I12" s="132"/>
      <c r="J12" s="132"/>
      <c r="K12" s="132"/>
      <c r="L12" s="132"/>
      <c r="M12" s="552"/>
      <c r="N12" s="242"/>
      <c r="O12" s="550" t="s">
        <v>352</v>
      </c>
    </row>
    <row r="13" spans="1:16" ht="24.95" customHeight="1" x14ac:dyDescent="0.15">
      <c r="A13" s="142"/>
      <c r="B13" s="131">
        <v>6</v>
      </c>
      <c r="C13" s="131"/>
      <c r="D13" s="131"/>
      <c r="E13" s="132">
        <f t="shared" si="0"/>
        <v>0</v>
      </c>
      <c r="F13" s="133"/>
      <c r="G13" s="132"/>
      <c r="H13" s="132"/>
      <c r="I13" s="132"/>
      <c r="J13" s="132"/>
      <c r="K13" s="132"/>
      <c r="L13" s="132"/>
      <c r="M13" s="552"/>
      <c r="N13" s="241"/>
      <c r="O13" s="550"/>
    </row>
    <row r="14" spans="1:16" ht="24.95" customHeight="1" x14ac:dyDescent="0.15">
      <c r="A14" s="142"/>
      <c r="B14" s="131">
        <v>7</v>
      </c>
      <c r="C14" s="131"/>
      <c r="D14" s="131"/>
      <c r="E14" s="132">
        <f t="shared" si="0"/>
        <v>0</v>
      </c>
      <c r="F14" s="133"/>
      <c r="G14" s="132"/>
      <c r="H14" s="132"/>
      <c r="I14" s="132"/>
      <c r="J14" s="132"/>
      <c r="K14" s="132"/>
      <c r="L14" s="132"/>
      <c r="M14" s="552"/>
      <c r="N14" s="241"/>
      <c r="O14" s="550"/>
    </row>
    <row r="15" spans="1:16" ht="24.95" customHeight="1" x14ac:dyDescent="0.15">
      <c r="A15" s="142"/>
      <c r="B15" s="131">
        <v>8</v>
      </c>
      <c r="C15" s="131"/>
      <c r="D15" s="131"/>
      <c r="E15" s="132">
        <f t="shared" si="0"/>
        <v>0</v>
      </c>
      <c r="F15" s="133"/>
      <c r="G15" s="132"/>
      <c r="H15" s="132"/>
      <c r="I15" s="132"/>
      <c r="J15" s="132"/>
      <c r="K15" s="132"/>
      <c r="L15" s="132"/>
      <c r="M15" s="552"/>
      <c r="N15" s="242"/>
      <c r="O15" s="247"/>
    </row>
    <row r="16" spans="1:16" ht="24.95" customHeight="1" x14ac:dyDescent="0.15">
      <c r="A16" s="142"/>
      <c r="B16" s="131">
        <v>9</v>
      </c>
      <c r="C16" s="131"/>
      <c r="D16" s="131"/>
      <c r="E16" s="132">
        <f t="shared" si="0"/>
        <v>0</v>
      </c>
      <c r="F16" s="133"/>
      <c r="G16" s="132"/>
      <c r="H16" s="132"/>
      <c r="I16" s="132"/>
      <c r="J16" s="132"/>
      <c r="K16" s="132"/>
      <c r="L16" s="132"/>
      <c r="M16" s="552"/>
      <c r="N16" s="242"/>
      <c r="O16" s="134"/>
    </row>
    <row r="17" spans="1:15" ht="24.95" customHeight="1" x14ac:dyDescent="0.15">
      <c r="A17" s="142"/>
      <c r="B17" s="131">
        <v>10</v>
      </c>
      <c r="C17" s="131"/>
      <c r="D17" s="131"/>
      <c r="E17" s="132">
        <f t="shared" si="0"/>
        <v>0</v>
      </c>
      <c r="F17" s="133"/>
      <c r="G17" s="132"/>
      <c r="H17" s="132"/>
      <c r="I17" s="132"/>
      <c r="J17" s="132"/>
      <c r="K17" s="132"/>
      <c r="L17" s="132"/>
      <c r="M17" s="552"/>
      <c r="N17" s="241"/>
      <c r="O17" s="134"/>
    </row>
    <row r="18" spans="1:15" ht="24.95" customHeight="1" x14ac:dyDescent="0.15">
      <c r="A18" s="142"/>
      <c r="B18" s="131">
        <v>11</v>
      </c>
      <c r="C18" s="131"/>
      <c r="D18" s="131"/>
      <c r="E18" s="132">
        <f t="shared" si="0"/>
        <v>0</v>
      </c>
      <c r="F18" s="133"/>
      <c r="G18" s="132"/>
      <c r="H18" s="132"/>
      <c r="I18" s="132"/>
      <c r="J18" s="132"/>
      <c r="K18" s="132"/>
      <c r="L18" s="132"/>
      <c r="M18" s="552"/>
      <c r="N18" s="241"/>
      <c r="O18" s="206"/>
    </row>
    <row r="19" spans="1:15" ht="24.95" customHeight="1" x14ac:dyDescent="0.15">
      <c r="A19" s="142"/>
      <c r="B19" s="131">
        <v>12</v>
      </c>
      <c r="C19" s="131"/>
      <c r="D19" s="131"/>
      <c r="E19" s="132">
        <f t="shared" si="0"/>
        <v>0</v>
      </c>
      <c r="F19" s="133"/>
      <c r="G19" s="132"/>
      <c r="H19" s="132"/>
      <c r="I19" s="132"/>
      <c r="J19" s="132"/>
      <c r="K19" s="132"/>
      <c r="L19" s="132"/>
      <c r="M19" s="552"/>
      <c r="N19" s="241"/>
      <c r="O19" s="206"/>
    </row>
    <row r="20" spans="1:15" ht="24.95" customHeight="1" x14ac:dyDescent="0.15">
      <c r="A20" s="142"/>
      <c r="B20" s="131">
        <v>13</v>
      </c>
      <c r="C20" s="131"/>
      <c r="D20" s="131"/>
      <c r="E20" s="132">
        <f t="shared" si="0"/>
        <v>0</v>
      </c>
      <c r="F20" s="133"/>
      <c r="G20" s="132"/>
      <c r="H20" s="132"/>
      <c r="I20" s="132"/>
      <c r="J20" s="132"/>
      <c r="K20" s="132"/>
      <c r="L20" s="132"/>
      <c r="M20" s="552"/>
      <c r="N20" s="242"/>
      <c r="O20" s="134"/>
    </row>
    <row r="21" spans="1:15" ht="24.95" customHeight="1" x14ac:dyDescent="0.15">
      <c r="A21" s="142"/>
      <c r="B21" s="131">
        <v>14</v>
      </c>
      <c r="C21" s="131"/>
      <c r="D21" s="131"/>
      <c r="E21" s="132">
        <f t="shared" si="0"/>
        <v>0</v>
      </c>
      <c r="F21" s="133"/>
      <c r="G21" s="132"/>
      <c r="H21" s="132"/>
      <c r="I21" s="132"/>
      <c r="J21" s="132"/>
      <c r="K21" s="132"/>
      <c r="L21" s="132"/>
      <c r="M21" s="552"/>
      <c r="N21" s="241"/>
      <c r="O21" s="134"/>
    </row>
    <row r="22" spans="1:15" ht="24.95" customHeight="1" x14ac:dyDescent="0.15">
      <c r="A22" s="142"/>
      <c r="B22" s="131">
        <v>15</v>
      </c>
      <c r="C22" s="131"/>
      <c r="D22" s="131"/>
      <c r="E22" s="132">
        <f t="shared" si="0"/>
        <v>0</v>
      </c>
      <c r="F22" s="133"/>
      <c r="G22" s="132"/>
      <c r="H22" s="132"/>
      <c r="I22" s="132"/>
      <c r="J22" s="132"/>
      <c r="K22" s="132"/>
      <c r="L22" s="132"/>
      <c r="M22" s="552"/>
      <c r="N22" s="241"/>
      <c r="O22" s="134"/>
    </row>
    <row r="23" spans="1:15" ht="24.95" customHeight="1" x14ac:dyDescent="0.15">
      <c r="A23" s="142"/>
      <c r="B23" s="131">
        <v>16</v>
      </c>
      <c r="C23" s="131"/>
      <c r="D23" s="131"/>
      <c r="E23" s="132">
        <f t="shared" si="0"/>
        <v>0</v>
      </c>
      <c r="F23" s="133"/>
      <c r="G23" s="132"/>
      <c r="H23" s="132"/>
      <c r="I23" s="132"/>
      <c r="J23" s="132"/>
      <c r="K23" s="132"/>
      <c r="L23" s="132"/>
      <c r="M23" s="552"/>
      <c r="N23" s="242"/>
      <c r="O23" s="134"/>
    </row>
    <row r="24" spans="1:15" ht="24.95" customHeight="1" x14ac:dyDescent="0.15">
      <c r="A24" s="142"/>
      <c r="B24" s="131">
        <v>17</v>
      </c>
      <c r="C24" s="131"/>
      <c r="D24" s="131"/>
      <c r="E24" s="132">
        <f t="shared" si="0"/>
        <v>0</v>
      </c>
      <c r="F24" s="133"/>
      <c r="G24" s="132"/>
      <c r="H24" s="132"/>
      <c r="I24" s="132"/>
      <c r="J24" s="132"/>
      <c r="K24" s="132"/>
      <c r="L24" s="132"/>
      <c r="M24" s="552"/>
      <c r="N24" s="242"/>
      <c r="O24" s="134"/>
    </row>
    <row r="25" spans="1:15" ht="24.95" customHeight="1" x14ac:dyDescent="0.15">
      <c r="A25" s="142"/>
      <c r="B25" s="131">
        <v>18</v>
      </c>
      <c r="C25" s="131"/>
      <c r="D25" s="131"/>
      <c r="E25" s="132">
        <f t="shared" si="0"/>
        <v>0</v>
      </c>
      <c r="F25" s="133"/>
      <c r="G25" s="132"/>
      <c r="H25" s="132"/>
      <c r="I25" s="132"/>
      <c r="J25" s="132"/>
      <c r="K25" s="132"/>
      <c r="L25" s="132"/>
      <c r="M25" s="552"/>
      <c r="N25" s="241"/>
      <c r="O25" s="134"/>
    </row>
    <row r="26" spans="1:15" ht="24.95" customHeight="1" x14ac:dyDescent="0.15">
      <c r="A26" s="142"/>
      <c r="B26" s="131">
        <v>19</v>
      </c>
      <c r="C26" s="131"/>
      <c r="D26" s="131"/>
      <c r="E26" s="132">
        <f t="shared" si="0"/>
        <v>0</v>
      </c>
      <c r="F26" s="133"/>
      <c r="G26" s="132"/>
      <c r="H26" s="132"/>
      <c r="I26" s="132"/>
      <c r="J26" s="132"/>
      <c r="K26" s="132"/>
      <c r="L26" s="132"/>
      <c r="M26" s="552"/>
      <c r="N26" s="241"/>
      <c r="O26" s="134"/>
    </row>
    <row r="27" spans="1:15" ht="24.95" customHeight="1" x14ac:dyDescent="0.15">
      <c r="A27" s="142"/>
      <c r="B27" s="131">
        <v>20</v>
      </c>
      <c r="C27" s="131"/>
      <c r="D27" s="131"/>
      <c r="E27" s="132">
        <f t="shared" si="0"/>
        <v>0</v>
      </c>
      <c r="F27" s="133"/>
      <c r="G27" s="132"/>
      <c r="H27" s="132"/>
      <c r="I27" s="132"/>
      <c r="J27" s="132"/>
      <c r="K27" s="132"/>
      <c r="L27" s="132"/>
      <c r="M27" s="552"/>
      <c r="N27" s="242"/>
      <c r="O27" s="134"/>
    </row>
    <row r="28" spans="1:15" ht="24.95" customHeight="1" x14ac:dyDescent="0.15">
      <c r="A28" s="142"/>
      <c r="B28" s="131">
        <v>21</v>
      </c>
      <c r="C28" s="131"/>
      <c r="D28" s="131"/>
      <c r="E28" s="132">
        <f t="shared" si="0"/>
        <v>0</v>
      </c>
      <c r="F28" s="133"/>
      <c r="G28" s="132"/>
      <c r="H28" s="132"/>
      <c r="I28" s="132"/>
      <c r="J28" s="132"/>
      <c r="K28" s="132"/>
      <c r="L28" s="132"/>
      <c r="M28" s="552"/>
      <c r="N28" s="241"/>
      <c r="O28" s="134"/>
    </row>
    <row r="29" spans="1:15" ht="24.95" customHeight="1" x14ac:dyDescent="0.15">
      <c r="A29" s="142"/>
      <c r="B29" s="131">
        <v>22</v>
      </c>
      <c r="C29" s="131"/>
      <c r="D29" s="131"/>
      <c r="E29" s="132">
        <f t="shared" si="0"/>
        <v>0</v>
      </c>
      <c r="F29" s="133"/>
      <c r="G29" s="132"/>
      <c r="H29" s="132"/>
      <c r="I29" s="132"/>
      <c r="J29" s="132"/>
      <c r="K29" s="132"/>
      <c r="L29" s="132"/>
      <c r="M29" s="552"/>
      <c r="N29" s="241"/>
      <c r="O29" s="134"/>
    </row>
    <row r="30" spans="1:15" ht="24.95" customHeight="1" x14ac:dyDescent="0.15">
      <c r="A30" s="142"/>
      <c r="B30" s="131">
        <v>23</v>
      </c>
      <c r="C30" s="131"/>
      <c r="D30" s="131"/>
      <c r="E30" s="132">
        <f t="shared" si="0"/>
        <v>0</v>
      </c>
      <c r="F30" s="133"/>
      <c r="G30" s="132"/>
      <c r="H30" s="132"/>
      <c r="I30" s="132"/>
      <c r="J30" s="132"/>
      <c r="K30" s="132"/>
      <c r="L30" s="132"/>
      <c r="M30" s="552"/>
      <c r="N30" s="241"/>
      <c r="O30" s="134"/>
    </row>
    <row r="31" spans="1:15" ht="24.95" customHeight="1" x14ac:dyDescent="0.15">
      <c r="A31" s="142"/>
      <c r="B31" s="131">
        <v>24</v>
      </c>
      <c r="C31" s="131"/>
      <c r="D31" s="131"/>
      <c r="E31" s="132">
        <f t="shared" si="0"/>
        <v>0</v>
      </c>
      <c r="F31" s="133"/>
      <c r="G31" s="132"/>
      <c r="H31" s="132"/>
      <c r="I31" s="132"/>
      <c r="J31" s="132"/>
      <c r="K31" s="132"/>
      <c r="L31" s="132"/>
      <c r="M31" s="552"/>
      <c r="N31" s="242"/>
      <c r="O31" s="134"/>
    </row>
    <row r="32" spans="1:15" ht="24.95" customHeight="1" x14ac:dyDescent="0.15">
      <c r="A32" s="142"/>
      <c r="B32" s="131">
        <v>25</v>
      </c>
      <c r="C32" s="131"/>
      <c r="D32" s="131"/>
      <c r="E32" s="132">
        <f t="shared" si="0"/>
        <v>0</v>
      </c>
      <c r="F32" s="133"/>
      <c r="G32" s="132"/>
      <c r="H32" s="132"/>
      <c r="I32" s="132"/>
      <c r="J32" s="132"/>
      <c r="K32" s="132"/>
      <c r="L32" s="132"/>
      <c r="M32" s="552"/>
      <c r="N32" s="241"/>
      <c r="O32" s="134"/>
    </row>
    <row r="33" spans="1:15" ht="24.95" customHeight="1" x14ac:dyDescent="0.15">
      <c r="A33" s="142"/>
      <c r="B33" s="131">
        <v>26</v>
      </c>
      <c r="C33" s="131"/>
      <c r="D33" s="131"/>
      <c r="E33" s="132">
        <f t="shared" si="0"/>
        <v>0</v>
      </c>
      <c r="F33" s="133"/>
      <c r="G33" s="132"/>
      <c r="H33" s="132"/>
      <c r="I33" s="132"/>
      <c r="J33" s="132"/>
      <c r="K33" s="132"/>
      <c r="L33" s="132"/>
      <c r="M33" s="552"/>
      <c r="N33" s="241"/>
      <c r="O33" s="134"/>
    </row>
    <row r="34" spans="1:15" ht="24.95" customHeight="1" x14ac:dyDescent="0.15">
      <c r="A34" s="142"/>
      <c r="B34" s="131">
        <v>27</v>
      </c>
      <c r="C34" s="131"/>
      <c r="D34" s="131"/>
      <c r="E34" s="132">
        <f t="shared" si="0"/>
        <v>0</v>
      </c>
      <c r="F34" s="133"/>
      <c r="G34" s="132"/>
      <c r="H34" s="132"/>
      <c r="I34" s="132"/>
      <c r="J34" s="132"/>
      <c r="K34" s="132"/>
      <c r="L34" s="132"/>
      <c r="M34" s="552"/>
      <c r="N34" s="241"/>
      <c r="O34" s="134"/>
    </row>
    <row r="35" spans="1:15" ht="24.95" customHeight="1" x14ac:dyDescent="0.15">
      <c r="A35" s="142"/>
      <c r="B35" s="131">
        <v>28</v>
      </c>
      <c r="C35" s="131"/>
      <c r="D35" s="131"/>
      <c r="E35" s="132">
        <f t="shared" si="0"/>
        <v>0</v>
      </c>
      <c r="F35" s="133"/>
      <c r="G35" s="132"/>
      <c r="H35" s="132"/>
      <c r="I35" s="132"/>
      <c r="J35" s="132"/>
      <c r="K35" s="132"/>
      <c r="L35" s="132"/>
      <c r="M35" s="552"/>
      <c r="N35" s="241"/>
      <c r="O35" s="134"/>
    </row>
    <row r="36" spans="1:15" ht="24.95" customHeight="1" x14ac:dyDescent="0.15">
      <c r="A36" s="142"/>
      <c r="B36" s="131">
        <v>29</v>
      </c>
      <c r="C36" s="131"/>
      <c r="D36" s="131"/>
      <c r="E36" s="132">
        <f t="shared" si="0"/>
        <v>0</v>
      </c>
      <c r="F36" s="133"/>
      <c r="G36" s="132"/>
      <c r="H36" s="132"/>
      <c r="I36" s="132"/>
      <c r="J36" s="132"/>
      <c r="K36" s="132"/>
      <c r="L36" s="132"/>
      <c r="M36" s="552"/>
      <c r="N36" s="242"/>
      <c r="O36" s="134"/>
    </row>
    <row r="37" spans="1:15" ht="24.95" customHeight="1" x14ac:dyDescent="0.15">
      <c r="A37" s="142"/>
      <c r="B37" s="135">
        <v>30</v>
      </c>
      <c r="C37" s="135"/>
      <c r="D37" s="135"/>
      <c r="E37" s="132">
        <f t="shared" si="0"/>
        <v>0</v>
      </c>
      <c r="F37" s="136"/>
      <c r="G37" s="137"/>
      <c r="H37" s="137"/>
      <c r="I37" s="137"/>
      <c r="J37" s="137"/>
      <c r="K37" s="137"/>
      <c r="L37" s="137"/>
      <c r="M37" s="553"/>
      <c r="N37" s="242"/>
      <c r="O37" s="134"/>
    </row>
    <row r="38" spans="1:15" ht="18.75" customHeight="1" x14ac:dyDescent="0.15">
      <c r="A38" s="142"/>
      <c r="B38" s="545" t="s">
        <v>284</v>
      </c>
      <c r="C38" s="545"/>
      <c r="D38" s="545"/>
      <c r="E38" s="138">
        <f>SUM(E8:E37)</f>
        <v>0</v>
      </c>
      <c r="F38" s="138">
        <f t="shared" ref="F38:M38" si="1">SUM(F8:F37)</f>
        <v>0</v>
      </c>
      <c r="G38" s="138">
        <f t="shared" si="1"/>
        <v>0</v>
      </c>
      <c r="H38" s="138">
        <f t="shared" si="1"/>
        <v>0</v>
      </c>
      <c r="I38" s="138">
        <f t="shared" si="1"/>
        <v>0</v>
      </c>
      <c r="J38" s="138">
        <f t="shared" si="1"/>
        <v>0</v>
      </c>
      <c r="K38" s="138">
        <f t="shared" si="1"/>
        <v>0</v>
      </c>
      <c r="L38" s="138">
        <f t="shared" si="1"/>
        <v>0</v>
      </c>
      <c r="M38" s="138">
        <f t="shared" si="1"/>
        <v>0</v>
      </c>
      <c r="N38" s="243"/>
      <c r="O38" s="134"/>
    </row>
    <row r="39" spans="1:15" ht="18.75" customHeight="1" x14ac:dyDescent="0.15">
      <c r="A39" s="142"/>
      <c r="B39" s="545" t="s">
        <v>285</v>
      </c>
      <c r="C39" s="545"/>
      <c r="D39" s="545"/>
      <c r="E39" s="546">
        <f>SUM(F38:M38)</f>
        <v>0</v>
      </c>
      <c r="F39" s="546"/>
      <c r="G39" s="546"/>
      <c r="H39" s="546"/>
      <c r="I39" s="546"/>
      <c r="J39" s="546"/>
      <c r="K39" s="546"/>
      <c r="L39" s="546"/>
      <c r="M39" s="546"/>
      <c r="N39" s="244"/>
      <c r="O39" s="206"/>
    </row>
    <row r="40" spans="1:15" ht="18" customHeight="1" x14ac:dyDescent="0.15">
      <c r="A40" s="142"/>
      <c r="B40" s="245"/>
      <c r="C40" s="245"/>
      <c r="D40" s="245"/>
      <c r="E40" s="243"/>
      <c r="F40" s="246"/>
      <c r="G40" s="243"/>
      <c r="H40" s="243"/>
      <c r="I40" s="243"/>
      <c r="J40" s="243"/>
      <c r="K40" s="243"/>
      <c r="L40" s="243"/>
      <c r="M40" s="142"/>
      <c r="O40" s="206"/>
    </row>
    <row r="41" spans="1:15" ht="15.75" customHeight="1" x14ac:dyDescent="0.15">
      <c r="O41" s="206"/>
    </row>
    <row r="42" spans="1:15" x14ac:dyDescent="0.15">
      <c r="O42" s="206"/>
    </row>
    <row r="43" spans="1:15" x14ac:dyDescent="0.15">
      <c r="O43" s="206"/>
    </row>
  </sheetData>
  <mergeCells count="21">
    <mergeCell ref="G5:G7"/>
    <mergeCell ref="K5:K7"/>
    <mergeCell ref="L5:L7"/>
    <mergeCell ref="H5:H7"/>
    <mergeCell ref="I5:I7"/>
    <mergeCell ref="B38:D38"/>
    <mergeCell ref="B39:D39"/>
    <mergeCell ref="E39:M39"/>
    <mergeCell ref="J5:J7"/>
    <mergeCell ref="O6:O8"/>
    <mergeCell ref="M8:M37"/>
    <mergeCell ref="O9:O11"/>
    <mergeCell ref="O12:O14"/>
    <mergeCell ref="B3:B7"/>
    <mergeCell ref="C3:C7"/>
    <mergeCell ref="D3:D7"/>
    <mergeCell ref="E3:L3"/>
    <mergeCell ref="O3:O5"/>
    <mergeCell ref="E4:E7"/>
    <mergeCell ref="M4:M7"/>
    <mergeCell ref="F5:F7"/>
  </mergeCells>
  <phoneticPr fontId="1"/>
  <conditionalFormatting sqref="C8:C37 F8:L37">
    <cfRule type="containsBlanks" dxfId="8" priority="4" stopIfTrue="1">
      <formula>LEN(TRIM(C8))=0</formula>
    </cfRule>
  </conditionalFormatting>
  <conditionalFormatting sqref="D8:D37">
    <cfRule type="containsBlanks" dxfId="7" priority="3" stopIfTrue="1">
      <formula>LEN(TRIM(D8))=0</formula>
    </cfRule>
  </conditionalFormatting>
  <conditionalFormatting sqref="M8:M37">
    <cfRule type="containsBlanks" dxfId="6" priority="1" stopIfTrue="1">
      <formula>LEN(TRIM(M8))=0</formula>
    </cfRule>
  </conditionalFormatting>
  <dataValidations count="1">
    <dataValidation type="list" allowBlank="1" showInputMessage="1" showErrorMessage="1" sqref="D8:D37">
      <formula1>"常勤,非常勤,事務職員,法人本部職員,その他"</formula1>
    </dataValidation>
  </dataValidations>
  <pageMargins left="0.31496062992125984" right="0" top="0.55118110236220474" bottom="0.35433070866141736" header="0" footer="0"/>
  <pageSetup paperSize="9" scale="56"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fitToPage="1"/>
  </sheetPr>
  <dimension ref="A1:X65"/>
  <sheetViews>
    <sheetView view="pageBreakPreview" zoomScale="85" zoomScaleNormal="100" zoomScaleSheetLayoutView="85" workbookViewId="0">
      <selection activeCell="J12" sqref="J12"/>
    </sheetView>
  </sheetViews>
  <sheetFormatPr defaultRowHeight="13.5" x14ac:dyDescent="0.15"/>
  <cols>
    <col min="1" max="1" width="1.875" style="160" customWidth="1"/>
    <col min="2" max="2" width="3.625" style="160" customWidth="1"/>
    <col min="3" max="3" width="19.25" style="160" customWidth="1"/>
    <col min="4" max="7" width="5.25" style="160" customWidth="1"/>
    <col min="8" max="8" width="15.625" style="185" customWidth="1"/>
    <col min="9" max="9" width="3.75" style="185" customWidth="1"/>
    <col min="10" max="10" width="15.625" style="160" customWidth="1"/>
    <col min="11" max="11" width="3.75" style="160" customWidth="1"/>
    <col min="12" max="12" width="15.625" style="160" customWidth="1"/>
    <col min="13" max="13" width="3.75" style="160" customWidth="1"/>
    <col min="14" max="14" width="16.75" style="160" customWidth="1"/>
    <col min="15" max="15" width="3.75" style="160" customWidth="1"/>
    <col min="16" max="16" width="1.875" style="147" customWidth="1"/>
    <col min="17" max="17" width="21.375" style="174" customWidth="1"/>
    <col min="18" max="18" width="9" style="160"/>
    <col min="19" max="19" width="5.125" style="148" customWidth="1"/>
    <col min="20" max="24" width="8" style="148" customWidth="1"/>
    <col min="25" max="16384" width="9" style="160"/>
  </cols>
  <sheetData>
    <row r="1" spans="1:24" s="199" customFormat="1" ht="45" customHeight="1" x14ac:dyDescent="0.15">
      <c r="A1" s="248" t="s">
        <v>395</v>
      </c>
    </row>
    <row r="2" spans="1:24" s="182" customFormat="1" ht="22.5" customHeight="1" x14ac:dyDescent="0.15">
      <c r="A2" s="195"/>
      <c r="B2" s="184"/>
      <c r="C2" s="200"/>
      <c r="D2" s="202"/>
      <c r="E2" s="202"/>
      <c r="F2" s="202"/>
      <c r="G2" s="202"/>
      <c r="H2" s="573"/>
      <c r="I2" s="573"/>
      <c r="J2" s="573"/>
      <c r="K2" s="573"/>
      <c r="L2" s="573"/>
      <c r="M2" s="573"/>
      <c r="N2" s="203"/>
      <c r="O2" s="201"/>
      <c r="P2" s="204"/>
      <c r="Q2" s="574" t="s">
        <v>327</v>
      </c>
      <c r="R2" s="204"/>
      <c r="S2" s="156" t="s">
        <v>311</v>
      </c>
      <c r="T2" s="157">
        <v>131000</v>
      </c>
      <c r="U2" s="158"/>
      <c r="V2" s="151"/>
      <c r="W2" s="151"/>
      <c r="X2" s="151"/>
    </row>
    <row r="3" spans="1:24" s="147" customFormat="1" ht="15" customHeight="1" thickBot="1" x14ac:dyDescent="0.2">
      <c r="A3" s="154"/>
      <c r="B3" s="152"/>
      <c r="C3" s="149"/>
      <c r="D3" s="153"/>
      <c r="E3" s="153"/>
      <c r="F3" s="153"/>
      <c r="G3" s="153"/>
      <c r="H3" s="154"/>
      <c r="I3" s="150"/>
      <c r="J3" s="159"/>
      <c r="K3" s="159"/>
      <c r="L3" s="159"/>
      <c r="M3" s="159"/>
      <c r="N3" s="159"/>
      <c r="O3" s="159"/>
      <c r="P3" s="155"/>
      <c r="Q3" s="574"/>
      <c r="R3" s="155"/>
      <c r="S3" s="156" t="s">
        <v>312</v>
      </c>
      <c r="T3" s="157">
        <v>263000</v>
      </c>
      <c r="U3" s="158"/>
      <c r="V3" s="151"/>
      <c r="W3" s="151"/>
      <c r="X3" s="151"/>
    </row>
    <row r="4" spans="1:24" ht="25.5" customHeight="1" x14ac:dyDescent="0.15">
      <c r="A4" s="217"/>
      <c r="B4" s="575" t="s">
        <v>313</v>
      </c>
      <c r="C4" s="577" t="s">
        <v>314</v>
      </c>
      <c r="D4" s="590" t="s">
        <v>315</v>
      </c>
      <c r="E4" s="591"/>
      <c r="F4" s="591"/>
      <c r="G4" s="591"/>
      <c r="H4" s="579" t="s">
        <v>316</v>
      </c>
      <c r="I4" s="580"/>
      <c r="J4" s="583" t="s">
        <v>317</v>
      </c>
      <c r="K4" s="584"/>
      <c r="L4" s="584"/>
      <c r="M4" s="585"/>
      <c r="N4" s="579" t="s">
        <v>399</v>
      </c>
      <c r="O4" s="580"/>
      <c r="P4" s="154"/>
      <c r="Q4" s="574"/>
      <c r="S4" s="156" t="s">
        <v>318</v>
      </c>
      <c r="T4" s="157">
        <v>394000</v>
      </c>
      <c r="U4" s="158"/>
      <c r="V4" s="151"/>
      <c r="W4" s="151"/>
      <c r="X4" s="151"/>
    </row>
    <row r="5" spans="1:24" ht="29.25" customHeight="1" x14ac:dyDescent="0.15">
      <c r="A5" s="217"/>
      <c r="B5" s="576"/>
      <c r="C5" s="578"/>
      <c r="D5" s="592"/>
      <c r="E5" s="593"/>
      <c r="F5" s="593"/>
      <c r="G5" s="593"/>
      <c r="H5" s="581"/>
      <c r="I5" s="582"/>
      <c r="J5" s="586" t="s">
        <v>319</v>
      </c>
      <c r="K5" s="587"/>
      <c r="L5" s="588" t="s">
        <v>320</v>
      </c>
      <c r="M5" s="589"/>
      <c r="N5" s="581"/>
      <c r="O5" s="582"/>
      <c r="P5" s="154"/>
      <c r="Q5" s="572" t="s">
        <v>400</v>
      </c>
      <c r="S5" s="156"/>
      <c r="T5" s="205"/>
      <c r="U5" s="158"/>
      <c r="V5" s="151"/>
      <c r="W5" s="151"/>
      <c r="X5" s="151"/>
    </row>
    <row r="6" spans="1:24" ht="30" customHeight="1" x14ac:dyDescent="0.15">
      <c r="A6" s="217"/>
      <c r="B6" s="161">
        <v>1</v>
      </c>
      <c r="C6" s="249"/>
      <c r="D6" s="569"/>
      <c r="E6" s="570"/>
      <c r="F6" s="570"/>
      <c r="G6" s="571"/>
      <c r="H6" s="162">
        <f t="shared" ref="H6:H15" si="0">IF(D6=$T$8,$T$2,IF(D6=$U$8,$T$3,IF(D6=$V$8,$T$4,0)))</f>
        <v>0</v>
      </c>
      <c r="I6" s="163" t="s">
        <v>321</v>
      </c>
      <c r="J6" s="215"/>
      <c r="K6" s="164" t="s">
        <v>321</v>
      </c>
      <c r="L6" s="216"/>
      <c r="M6" s="165" t="s">
        <v>321</v>
      </c>
      <c r="N6" s="166">
        <f>SUM(J6,L6)</f>
        <v>0</v>
      </c>
      <c r="O6" s="167" t="s">
        <v>321</v>
      </c>
      <c r="P6" s="154"/>
      <c r="Q6" s="572"/>
      <c r="S6" s="168"/>
      <c r="T6" s="169"/>
      <c r="U6" s="169"/>
    </row>
    <row r="7" spans="1:24" ht="30" customHeight="1" x14ac:dyDescent="0.15">
      <c r="A7" s="217"/>
      <c r="B7" s="170">
        <v>2</v>
      </c>
      <c r="C7" s="249"/>
      <c r="D7" s="569"/>
      <c r="E7" s="570"/>
      <c r="F7" s="570"/>
      <c r="G7" s="571"/>
      <c r="H7" s="162">
        <f t="shared" si="0"/>
        <v>0</v>
      </c>
      <c r="I7" s="163" t="s">
        <v>321</v>
      </c>
      <c r="J7" s="215"/>
      <c r="K7" s="164" t="s">
        <v>321</v>
      </c>
      <c r="L7" s="216"/>
      <c r="M7" s="165" t="s">
        <v>321</v>
      </c>
      <c r="N7" s="166">
        <f t="shared" ref="N7:N15" si="1">SUM(J7,L7)</f>
        <v>0</v>
      </c>
      <c r="O7" s="167" t="s">
        <v>321</v>
      </c>
      <c r="P7" s="154"/>
      <c r="Q7" s="572" t="s">
        <v>354</v>
      </c>
    </row>
    <row r="8" spans="1:24" ht="30" customHeight="1" x14ac:dyDescent="0.15">
      <c r="A8" s="217"/>
      <c r="B8" s="170">
        <v>3</v>
      </c>
      <c r="C8" s="249"/>
      <c r="D8" s="569"/>
      <c r="E8" s="570"/>
      <c r="F8" s="570"/>
      <c r="G8" s="571"/>
      <c r="H8" s="162">
        <f t="shared" si="0"/>
        <v>0</v>
      </c>
      <c r="I8" s="163" t="s">
        <v>321</v>
      </c>
      <c r="J8" s="215"/>
      <c r="K8" s="164" t="s">
        <v>321</v>
      </c>
      <c r="L8" s="216"/>
      <c r="M8" s="165" t="s">
        <v>321</v>
      </c>
      <c r="N8" s="166">
        <f t="shared" si="1"/>
        <v>0</v>
      </c>
      <c r="O8" s="167" t="s">
        <v>321</v>
      </c>
      <c r="P8" s="154"/>
      <c r="Q8" s="572"/>
      <c r="T8" s="171" t="s">
        <v>311</v>
      </c>
      <c r="U8" s="171" t="s">
        <v>312</v>
      </c>
      <c r="V8" s="171" t="s">
        <v>318</v>
      </c>
      <c r="W8" s="209"/>
      <c r="X8" s="210"/>
    </row>
    <row r="9" spans="1:24" ht="30" customHeight="1" x14ac:dyDescent="0.15">
      <c r="A9" s="217"/>
      <c r="B9" s="170">
        <v>4</v>
      </c>
      <c r="C9" s="249"/>
      <c r="D9" s="569"/>
      <c r="E9" s="570"/>
      <c r="F9" s="570"/>
      <c r="G9" s="571"/>
      <c r="H9" s="162">
        <f t="shared" si="0"/>
        <v>0</v>
      </c>
      <c r="I9" s="163" t="s">
        <v>321</v>
      </c>
      <c r="J9" s="215"/>
      <c r="K9" s="164" t="s">
        <v>321</v>
      </c>
      <c r="L9" s="216"/>
      <c r="M9" s="165" t="s">
        <v>321</v>
      </c>
      <c r="N9" s="166">
        <f t="shared" si="1"/>
        <v>0</v>
      </c>
      <c r="O9" s="167" t="s">
        <v>321</v>
      </c>
      <c r="P9" s="154"/>
      <c r="Q9" s="572" t="s">
        <v>355</v>
      </c>
      <c r="T9" s="172">
        <f>COUNTIF($D6:$G15,T$8)</f>
        <v>0</v>
      </c>
      <c r="U9" s="172">
        <f t="shared" ref="U9:V9" si="2">COUNTIF($D6:$G15,U$8)</f>
        <v>0</v>
      </c>
      <c r="V9" s="172">
        <f t="shared" si="2"/>
        <v>0</v>
      </c>
      <c r="W9" s="211"/>
      <c r="X9" s="212"/>
    </row>
    <row r="10" spans="1:24" ht="30" customHeight="1" x14ac:dyDescent="0.15">
      <c r="A10" s="217"/>
      <c r="B10" s="170">
        <v>5</v>
      </c>
      <c r="C10" s="249"/>
      <c r="D10" s="569"/>
      <c r="E10" s="570"/>
      <c r="F10" s="570"/>
      <c r="G10" s="571"/>
      <c r="H10" s="162">
        <f t="shared" si="0"/>
        <v>0</v>
      </c>
      <c r="I10" s="163" t="s">
        <v>321</v>
      </c>
      <c r="J10" s="215"/>
      <c r="K10" s="164" t="s">
        <v>321</v>
      </c>
      <c r="L10" s="216"/>
      <c r="M10" s="165" t="s">
        <v>321</v>
      </c>
      <c r="N10" s="166">
        <f t="shared" si="1"/>
        <v>0</v>
      </c>
      <c r="O10" s="167" t="s">
        <v>321</v>
      </c>
      <c r="P10" s="154"/>
      <c r="Q10" s="572"/>
      <c r="T10" s="214"/>
      <c r="U10" s="214"/>
      <c r="V10" s="214"/>
      <c r="W10" s="212"/>
      <c r="X10" s="212"/>
    </row>
    <row r="11" spans="1:24" ht="30" customHeight="1" x14ac:dyDescent="0.15">
      <c r="A11" s="217"/>
      <c r="B11" s="170">
        <v>6</v>
      </c>
      <c r="C11" s="249"/>
      <c r="D11" s="569"/>
      <c r="E11" s="570"/>
      <c r="F11" s="570"/>
      <c r="G11" s="571"/>
      <c r="H11" s="162">
        <f t="shared" si="0"/>
        <v>0</v>
      </c>
      <c r="I11" s="163" t="s">
        <v>321</v>
      </c>
      <c r="J11" s="215"/>
      <c r="K11" s="164" t="s">
        <v>321</v>
      </c>
      <c r="L11" s="216"/>
      <c r="M11" s="165" t="s">
        <v>321</v>
      </c>
      <c r="N11" s="166">
        <f t="shared" si="1"/>
        <v>0</v>
      </c>
      <c r="O11" s="167" t="s">
        <v>321</v>
      </c>
      <c r="P11" s="154"/>
      <c r="Q11" s="572"/>
      <c r="T11" s="212"/>
      <c r="U11" s="212"/>
      <c r="V11" s="212"/>
      <c r="W11" s="212"/>
      <c r="X11" s="212"/>
    </row>
    <row r="12" spans="1:24" ht="30" customHeight="1" x14ac:dyDescent="0.15">
      <c r="A12" s="217"/>
      <c r="B12" s="170">
        <v>7</v>
      </c>
      <c r="C12" s="249"/>
      <c r="D12" s="569"/>
      <c r="E12" s="570"/>
      <c r="F12" s="570"/>
      <c r="G12" s="571"/>
      <c r="H12" s="162">
        <f t="shared" si="0"/>
        <v>0</v>
      </c>
      <c r="I12" s="163" t="s">
        <v>321</v>
      </c>
      <c r="J12" s="215"/>
      <c r="K12" s="164" t="s">
        <v>321</v>
      </c>
      <c r="L12" s="216"/>
      <c r="M12" s="165" t="s">
        <v>321</v>
      </c>
      <c r="N12" s="166">
        <f t="shared" si="1"/>
        <v>0</v>
      </c>
      <c r="O12" s="167" t="s">
        <v>321</v>
      </c>
      <c r="P12" s="154"/>
      <c r="Q12" s="572"/>
      <c r="T12" s="212"/>
      <c r="U12" s="212"/>
      <c r="V12" s="212"/>
      <c r="W12" s="212"/>
      <c r="X12" s="212"/>
    </row>
    <row r="13" spans="1:24" ht="30" customHeight="1" x14ac:dyDescent="0.15">
      <c r="A13" s="217"/>
      <c r="B13" s="170">
        <v>8</v>
      </c>
      <c r="C13" s="249"/>
      <c r="D13" s="569"/>
      <c r="E13" s="570"/>
      <c r="F13" s="570"/>
      <c r="G13" s="571"/>
      <c r="H13" s="162">
        <f t="shared" si="0"/>
        <v>0</v>
      </c>
      <c r="I13" s="163" t="s">
        <v>321</v>
      </c>
      <c r="J13" s="215"/>
      <c r="K13" s="164" t="s">
        <v>321</v>
      </c>
      <c r="L13" s="216"/>
      <c r="M13" s="165" t="s">
        <v>321</v>
      </c>
      <c r="N13" s="166">
        <f t="shared" si="1"/>
        <v>0</v>
      </c>
      <c r="O13" s="167" t="s">
        <v>321</v>
      </c>
      <c r="P13" s="154"/>
      <c r="Q13" s="572"/>
      <c r="T13" s="212"/>
      <c r="U13" s="212"/>
      <c r="V13" s="212"/>
      <c r="W13" s="212"/>
      <c r="X13" s="212"/>
    </row>
    <row r="14" spans="1:24" ht="30" customHeight="1" x14ac:dyDescent="0.15">
      <c r="A14" s="217"/>
      <c r="B14" s="170">
        <v>9</v>
      </c>
      <c r="C14" s="249"/>
      <c r="D14" s="569"/>
      <c r="E14" s="570"/>
      <c r="F14" s="570"/>
      <c r="G14" s="571"/>
      <c r="H14" s="162">
        <f t="shared" si="0"/>
        <v>0</v>
      </c>
      <c r="I14" s="163" t="s">
        <v>321</v>
      </c>
      <c r="J14" s="215"/>
      <c r="K14" s="164" t="s">
        <v>321</v>
      </c>
      <c r="L14" s="216"/>
      <c r="M14" s="165" t="s">
        <v>321</v>
      </c>
      <c r="N14" s="166">
        <f t="shared" si="1"/>
        <v>0</v>
      </c>
      <c r="O14" s="167" t="s">
        <v>321</v>
      </c>
      <c r="P14" s="154"/>
      <c r="Q14" s="572"/>
      <c r="T14" s="212"/>
      <c r="U14" s="212"/>
      <c r="V14" s="212"/>
      <c r="W14" s="212"/>
      <c r="X14" s="212"/>
    </row>
    <row r="15" spans="1:24" ht="30" customHeight="1" thickBot="1" x14ac:dyDescent="0.2">
      <c r="A15" s="217"/>
      <c r="B15" s="173">
        <v>10</v>
      </c>
      <c r="C15" s="250"/>
      <c r="D15" s="569"/>
      <c r="E15" s="570"/>
      <c r="F15" s="570"/>
      <c r="G15" s="571"/>
      <c r="H15" s="162">
        <f t="shared" si="0"/>
        <v>0</v>
      </c>
      <c r="I15" s="163" t="s">
        <v>321</v>
      </c>
      <c r="J15" s="215"/>
      <c r="K15" s="164" t="s">
        <v>321</v>
      </c>
      <c r="L15" s="216"/>
      <c r="M15" s="165" t="s">
        <v>321</v>
      </c>
      <c r="N15" s="166">
        <f t="shared" si="1"/>
        <v>0</v>
      </c>
      <c r="O15" s="167" t="s">
        <v>321</v>
      </c>
      <c r="P15" s="154"/>
      <c r="T15" s="212"/>
      <c r="U15" s="212"/>
      <c r="V15" s="212"/>
      <c r="W15" s="212"/>
      <c r="X15" s="212"/>
    </row>
    <row r="16" spans="1:24" s="182" customFormat="1" ht="30" customHeight="1" thickTop="1" thickBot="1" x14ac:dyDescent="0.2">
      <c r="A16" s="195"/>
      <c r="B16" s="568"/>
      <c r="C16" s="568"/>
      <c r="D16" s="187"/>
      <c r="E16" s="187"/>
      <c r="F16" s="187"/>
      <c r="G16" s="187"/>
      <c r="H16" s="188">
        <f>SUM(H6:H15)</f>
        <v>0</v>
      </c>
      <c r="I16" s="189" t="s">
        <v>321</v>
      </c>
      <c r="J16" s="175">
        <f>SUM(J6:J15)</f>
        <v>0</v>
      </c>
      <c r="K16" s="190" t="s">
        <v>321</v>
      </c>
      <c r="L16" s="175">
        <f>SUM(L6:L15)</f>
        <v>0</v>
      </c>
      <c r="M16" s="191" t="s">
        <v>321</v>
      </c>
      <c r="N16" s="192">
        <f>SUM(N6:N15)</f>
        <v>0</v>
      </c>
      <c r="O16" s="176" t="s">
        <v>321</v>
      </c>
      <c r="P16" s="195"/>
      <c r="Q16" s="193"/>
      <c r="S16" s="151"/>
      <c r="T16" s="213"/>
      <c r="U16" s="213"/>
      <c r="V16" s="213"/>
      <c r="W16" s="213"/>
      <c r="X16" s="213"/>
    </row>
    <row r="17" spans="1:24" s="182" customFormat="1" ht="15" customHeight="1" x14ac:dyDescent="0.15">
      <c r="A17" s="195"/>
      <c r="B17" s="194"/>
      <c r="C17" s="194"/>
      <c r="D17" s="194"/>
      <c r="E17" s="194"/>
      <c r="F17" s="194"/>
      <c r="G17" s="194"/>
      <c r="H17" s="196"/>
      <c r="I17" s="196"/>
      <c r="J17" s="195"/>
      <c r="K17" s="195"/>
      <c r="L17" s="195"/>
      <c r="M17" s="195"/>
      <c r="N17" s="197"/>
      <c r="O17" s="197"/>
      <c r="P17" s="195"/>
      <c r="Q17" s="193"/>
      <c r="S17" s="151"/>
      <c r="T17" s="213"/>
      <c r="U17" s="213"/>
      <c r="V17" s="213"/>
      <c r="W17" s="213"/>
      <c r="X17" s="213"/>
    </row>
    <row r="18" spans="1:24" s="226" customFormat="1" ht="23.25" customHeight="1" x14ac:dyDescent="0.15">
      <c r="A18" s="219"/>
      <c r="B18" s="219" t="s">
        <v>401</v>
      </c>
      <c r="C18" s="220"/>
      <c r="D18" s="220"/>
      <c r="E18" s="220"/>
      <c r="F18" s="220"/>
      <c r="G18" s="220"/>
      <c r="H18" s="221"/>
      <c r="I18" s="222"/>
      <c r="J18" s="223"/>
      <c r="K18" s="219"/>
      <c r="L18" s="224">
        <f>N16</f>
        <v>0</v>
      </c>
      <c r="M18" s="219" t="s">
        <v>331</v>
      </c>
      <c r="N18" s="219"/>
      <c r="O18" s="219"/>
      <c r="P18" s="219"/>
      <c r="Q18" s="225"/>
      <c r="S18" s="227"/>
      <c r="T18" s="228"/>
      <c r="U18" s="228"/>
      <c r="V18" s="228"/>
      <c r="W18" s="228"/>
      <c r="X18" s="228"/>
    </row>
    <row r="19" spans="1:24" s="226" customFormat="1" ht="23.25" customHeight="1" x14ac:dyDescent="0.15">
      <c r="A19" s="219"/>
      <c r="B19" s="219" t="s">
        <v>402</v>
      </c>
      <c r="C19" s="220"/>
      <c r="D19" s="220"/>
      <c r="E19" s="220"/>
      <c r="F19" s="220"/>
      <c r="G19" s="220"/>
      <c r="H19" s="221"/>
      <c r="I19" s="229"/>
      <c r="J19" s="219"/>
      <c r="K19" s="219"/>
      <c r="L19" s="224">
        <f>MIN(L18,H16)</f>
        <v>0</v>
      </c>
      <c r="M19" s="219" t="s">
        <v>331</v>
      </c>
      <c r="N19" s="219"/>
      <c r="O19" s="219"/>
      <c r="P19" s="219"/>
      <c r="Q19" s="225"/>
      <c r="S19" s="227"/>
      <c r="T19" s="228"/>
      <c r="U19" s="228"/>
      <c r="V19" s="228"/>
      <c r="W19" s="228"/>
      <c r="X19" s="228"/>
    </row>
    <row r="20" spans="1:24" s="226" customFormat="1" ht="14.25" customHeight="1" x14ac:dyDescent="0.15">
      <c r="A20" s="219"/>
      <c r="B20" s="219" t="s">
        <v>322</v>
      </c>
      <c r="C20" s="230"/>
      <c r="D20" s="230"/>
      <c r="E20" s="230"/>
      <c r="F20" s="230"/>
      <c r="G20" s="230"/>
      <c r="H20" s="231"/>
      <c r="I20" s="219"/>
      <c r="J20" s="219"/>
      <c r="K20" s="219"/>
      <c r="L20" s="219"/>
      <c r="M20" s="232"/>
      <c r="N20" s="232"/>
      <c r="O20" s="219"/>
      <c r="P20" s="219"/>
      <c r="Q20" s="233"/>
      <c r="R20" s="219"/>
      <c r="S20" s="227"/>
    </row>
    <row r="21" spans="1:24" s="226" customFormat="1" ht="14.25" customHeight="1" x14ac:dyDescent="0.15">
      <c r="A21" s="219"/>
      <c r="B21" s="219" t="s">
        <v>323</v>
      </c>
      <c r="C21" s="234" t="s">
        <v>324</v>
      </c>
      <c r="D21" s="230"/>
      <c r="E21" s="230"/>
      <c r="F21" s="230"/>
      <c r="G21" s="230"/>
      <c r="H21" s="231"/>
      <c r="I21" s="235"/>
      <c r="J21" s="235"/>
      <c r="K21" s="235"/>
      <c r="L21" s="235"/>
      <c r="M21" s="235"/>
      <c r="N21" s="235"/>
      <c r="O21" s="235"/>
      <c r="P21" s="219"/>
      <c r="Q21" s="233"/>
      <c r="R21" s="219"/>
      <c r="S21" s="227"/>
    </row>
    <row r="22" spans="1:24" s="226" customFormat="1" ht="14.25" customHeight="1" x14ac:dyDescent="0.15">
      <c r="A22" s="219"/>
      <c r="B22" s="234" t="s">
        <v>325</v>
      </c>
      <c r="C22" s="219" t="s">
        <v>328</v>
      </c>
      <c r="D22" s="219"/>
      <c r="E22" s="219"/>
      <c r="F22" s="219"/>
      <c r="G22" s="230"/>
      <c r="H22" s="219"/>
      <c r="I22" s="219"/>
      <c r="J22" s="219"/>
      <c r="K22" s="219"/>
      <c r="L22" s="219"/>
      <c r="M22" s="219"/>
      <c r="N22" s="219"/>
      <c r="O22" s="219"/>
      <c r="P22" s="219"/>
      <c r="Q22" s="233"/>
      <c r="R22" s="219"/>
      <c r="S22" s="227"/>
    </row>
    <row r="23" spans="1:24" s="226" customFormat="1" ht="14.25" customHeight="1" x14ac:dyDescent="0.15">
      <c r="A23" s="219"/>
      <c r="B23" s="234" t="s">
        <v>326</v>
      </c>
      <c r="C23" s="234" t="s">
        <v>329</v>
      </c>
      <c r="D23" s="234"/>
      <c r="E23" s="234"/>
      <c r="F23" s="234"/>
      <c r="G23" s="230"/>
      <c r="H23" s="219"/>
      <c r="I23" s="219"/>
      <c r="J23" s="219"/>
      <c r="K23" s="219"/>
      <c r="L23" s="219"/>
      <c r="M23" s="219"/>
      <c r="N23" s="219"/>
      <c r="O23" s="219"/>
      <c r="P23" s="219"/>
      <c r="Q23" s="225"/>
      <c r="S23" s="227"/>
    </row>
    <row r="24" spans="1:24" s="182" customFormat="1" ht="14.25" customHeight="1" x14ac:dyDescent="0.15">
      <c r="A24" s="195"/>
      <c r="B24" s="195"/>
      <c r="C24" s="184"/>
      <c r="D24" s="194"/>
      <c r="E24" s="194"/>
      <c r="F24" s="194"/>
      <c r="G24" s="198"/>
      <c r="H24" s="195"/>
      <c r="I24" s="195"/>
      <c r="J24" s="195"/>
      <c r="K24" s="195"/>
      <c r="L24" s="195"/>
      <c r="M24" s="195"/>
      <c r="N24" s="195"/>
      <c r="O24" s="195"/>
      <c r="P24" s="195"/>
      <c r="Q24" s="193"/>
      <c r="S24" s="151"/>
    </row>
    <row r="25" spans="1:24" s="182" customFormat="1" ht="14.25" customHeight="1" x14ac:dyDescent="0.15">
      <c r="A25" s="195"/>
      <c r="B25" s="184"/>
      <c r="C25" s="184"/>
      <c r="D25" s="195"/>
      <c r="E25" s="195"/>
      <c r="F25" s="195"/>
      <c r="G25" s="195"/>
      <c r="H25" s="218"/>
      <c r="I25" s="195"/>
      <c r="J25" s="195"/>
      <c r="K25" s="195"/>
      <c r="L25" s="195"/>
      <c r="M25" s="195"/>
      <c r="N25" s="195"/>
      <c r="O25" s="195"/>
      <c r="P25" s="195"/>
      <c r="Q25" s="193"/>
      <c r="S25" s="151"/>
    </row>
    <row r="26" spans="1:24" s="147" customFormat="1" ht="18" customHeight="1" x14ac:dyDescent="0.15">
      <c r="B26" s="178"/>
      <c r="C26" s="152"/>
      <c r="D26" s="152"/>
      <c r="E26" s="154"/>
      <c r="F26" s="154"/>
      <c r="G26" s="154"/>
      <c r="H26" s="179"/>
      <c r="I26" s="179"/>
      <c r="J26" s="154"/>
      <c r="K26" s="154"/>
      <c r="L26" s="154"/>
      <c r="M26" s="154"/>
      <c r="N26" s="154"/>
      <c r="O26" s="154"/>
      <c r="P26" s="154"/>
      <c r="Q26" s="146"/>
      <c r="S26" s="148"/>
      <c r="T26" s="148"/>
      <c r="U26" s="148"/>
      <c r="V26" s="148"/>
      <c r="W26" s="148"/>
      <c r="X26" s="148"/>
    </row>
    <row r="27" spans="1:24" s="147" customFormat="1" ht="18" customHeight="1" x14ac:dyDescent="0.15">
      <c r="B27" s="178"/>
      <c r="C27" s="154"/>
      <c r="D27" s="152"/>
      <c r="E27" s="178"/>
      <c r="F27" s="178"/>
      <c r="G27" s="178"/>
      <c r="H27" s="180"/>
      <c r="I27" s="180"/>
      <c r="J27" s="180"/>
      <c r="K27" s="178"/>
      <c r="L27" s="178"/>
      <c r="M27" s="178"/>
      <c r="N27" s="180"/>
      <c r="O27" s="180"/>
      <c r="Q27" s="146"/>
      <c r="S27" s="148"/>
      <c r="T27" s="148"/>
      <c r="U27" s="148"/>
      <c r="V27" s="148"/>
      <c r="W27" s="148"/>
      <c r="X27" s="148"/>
    </row>
    <row r="28" spans="1:24" ht="18" customHeight="1" x14ac:dyDescent="0.15">
      <c r="B28" s="178"/>
      <c r="C28" s="152"/>
      <c r="D28" s="154"/>
      <c r="E28" s="154"/>
      <c r="F28" s="154"/>
      <c r="G28" s="154"/>
      <c r="H28" s="179"/>
      <c r="I28" s="179"/>
      <c r="J28" s="180"/>
      <c r="K28" s="180"/>
      <c r="L28" s="180"/>
      <c r="M28" s="180"/>
      <c r="N28" s="180"/>
      <c r="O28" s="180"/>
    </row>
    <row r="29" spans="1:24" ht="8.25" customHeight="1" x14ac:dyDescent="0.15">
      <c r="B29" s="178"/>
      <c r="C29" s="152"/>
      <c r="D29" s="152"/>
      <c r="E29" s="152"/>
      <c r="F29" s="152"/>
      <c r="G29" s="152"/>
      <c r="H29" s="179"/>
      <c r="I29" s="179"/>
      <c r="J29" s="180"/>
      <c r="K29" s="180"/>
      <c r="L29" s="180"/>
      <c r="M29" s="180"/>
      <c r="N29" s="180"/>
      <c r="O29" s="180"/>
    </row>
    <row r="30" spans="1:24" ht="18.75" customHeight="1" x14ac:dyDescent="0.15">
      <c r="B30" s="178"/>
      <c r="C30" s="154"/>
      <c r="D30" s="152"/>
      <c r="E30" s="177"/>
      <c r="F30" s="177"/>
      <c r="G30" s="177"/>
      <c r="H30" s="181"/>
      <c r="I30" s="181"/>
      <c r="J30" s="147"/>
      <c r="K30" s="147"/>
      <c r="L30" s="147"/>
      <c r="M30" s="147"/>
      <c r="N30" s="147"/>
      <c r="O30" s="147"/>
    </row>
    <row r="31" spans="1:24" x14ac:dyDescent="0.15">
      <c r="B31" s="182"/>
      <c r="C31" s="183"/>
      <c r="D31" s="184"/>
    </row>
    <row r="32" spans="1:24" ht="13.5" customHeight="1" x14ac:dyDescent="0.15"/>
    <row r="54" spans="19:24" x14ac:dyDescent="0.15">
      <c r="S54" s="186"/>
      <c r="T54" s="186"/>
      <c r="U54" s="186"/>
      <c r="V54" s="186"/>
      <c r="W54" s="186"/>
      <c r="X54" s="186"/>
    </row>
    <row r="55" spans="19:24" x14ac:dyDescent="0.15">
      <c r="S55" s="186"/>
      <c r="T55" s="186"/>
      <c r="U55" s="186"/>
      <c r="V55" s="186"/>
      <c r="W55" s="186"/>
      <c r="X55" s="186"/>
    </row>
    <row r="56" spans="19:24" x14ac:dyDescent="0.15">
      <c r="S56" s="186"/>
      <c r="T56" s="186"/>
      <c r="U56" s="186"/>
      <c r="V56" s="186"/>
      <c r="W56" s="186"/>
      <c r="X56" s="186"/>
    </row>
    <row r="57" spans="19:24" x14ac:dyDescent="0.15">
      <c r="S57" s="186"/>
      <c r="T57" s="186"/>
      <c r="U57" s="186"/>
      <c r="V57" s="186"/>
      <c r="W57" s="186"/>
      <c r="X57" s="186"/>
    </row>
    <row r="58" spans="19:24" x14ac:dyDescent="0.15">
      <c r="S58" s="186"/>
      <c r="T58" s="186"/>
      <c r="U58" s="186"/>
      <c r="V58" s="186"/>
      <c r="W58" s="186"/>
      <c r="X58" s="186"/>
    </row>
    <row r="59" spans="19:24" x14ac:dyDescent="0.15">
      <c r="S59" s="186"/>
      <c r="T59" s="186"/>
      <c r="U59" s="186"/>
      <c r="V59" s="186"/>
      <c r="W59" s="186"/>
      <c r="X59" s="186"/>
    </row>
    <row r="60" spans="19:24" x14ac:dyDescent="0.15">
      <c r="S60" s="186"/>
      <c r="T60" s="186"/>
      <c r="U60" s="186"/>
      <c r="V60" s="186"/>
      <c r="W60" s="186"/>
      <c r="X60" s="186"/>
    </row>
    <row r="65" spans="19:24" x14ac:dyDescent="0.15">
      <c r="S65" s="186"/>
      <c r="T65" s="186"/>
      <c r="U65" s="186"/>
      <c r="V65" s="186"/>
      <c r="W65" s="186"/>
      <c r="X65" s="186"/>
    </row>
  </sheetData>
  <mergeCells count="24">
    <mergeCell ref="B4:B5"/>
    <mergeCell ref="C4:C5"/>
    <mergeCell ref="H4:I5"/>
    <mergeCell ref="J4:M4"/>
    <mergeCell ref="N4:O5"/>
    <mergeCell ref="J5:K5"/>
    <mergeCell ref="L5:M5"/>
    <mergeCell ref="D4:G5"/>
    <mergeCell ref="D6:G6"/>
    <mergeCell ref="Q9:Q14"/>
    <mergeCell ref="H2:M2"/>
    <mergeCell ref="Q2:Q4"/>
    <mergeCell ref="Q5:Q6"/>
    <mergeCell ref="Q7:Q8"/>
    <mergeCell ref="B16:C16"/>
    <mergeCell ref="D7:G7"/>
    <mergeCell ref="D8:G8"/>
    <mergeCell ref="D9:G9"/>
    <mergeCell ref="D10:G10"/>
    <mergeCell ref="D11:G11"/>
    <mergeCell ref="D12:G12"/>
    <mergeCell ref="D13:G13"/>
    <mergeCell ref="D14:G14"/>
    <mergeCell ref="D15:G15"/>
  </mergeCells>
  <phoneticPr fontId="1"/>
  <conditionalFormatting sqref="C6:C15">
    <cfRule type="containsBlanks" dxfId="5" priority="4">
      <formula>LEN(TRIM(C6))=0</formula>
    </cfRule>
  </conditionalFormatting>
  <conditionalFormatting sqref="J6:J15">
    <cfRule type="containsBlanks" dxfId="4" priority="3" stopIfTrue="1">
      <formula>LEN(TRIM(J6))=0</formula>
    </cfRule>
  </conditionalFormatting>
  <conditionalFormatting sqref="L6:L15">
    <cfRule type="containsBlanks" dxfId="3" priority="2" stopIfTrue="1">
      <formula>LEN(TRIM(L6))=0</formula>
    </cfRule>
  </conditionalFormatting>
  <conditionalFormatting sqref="D6:G15">
    <cfRule type="containsBlanks" dxfId="2" priority="1" stopIfTrue="1">
      <formula>LEN(TRIM(D6))=0</formula>
    </cfRule>
  </conditionalFormatting>
  <dataValidations count="1">
    <dataValidation type="list" allowBlank="1" showInputMessage="1" showErrorMessage="1" sqref="D6:G15">
      <formula1>"①,②,③"</formula1>
    </dataValidation>
  </dataValidations>
  <printOptions horizontalCentered="1"/>
  <pageMargins left="0.19685039370078741" right="0.19685039370078741" top="0.39370078740157483" bottom="0.39370078740157483" header="0.31496062992125984" footer="0.31496062992125984"/>
  <pageSetup paperSize="9" scale="9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70C0"/>
  </sheetPr>
  <dimension ref="A1:BK75"/>
  <sheetViews>
    <sheetView view="pageBreakPreview" topLeftCell="A27" zoomScaleNormal="100" zoomScaleSheetLayoutView="100" workbookViewId="0">
      <selection activeCell="CC40" sqref="CC40"/>
    </sheetView>
  </sheetViews>
  <sheetFormatPr defaultColWidth="2.5" defaultRowHeight="15" customHeight="1" x14ac:dyDescent="0.15"/>
  <cols>
    <col min="1" max="1" width="2.5" style="32"/>
    <col min="2" max="2" width="2.5" style="32" customWidth="1"/>
    <col min="3" max="21" width="2.5" style="32"/>
    <col min="22" max="22" width="2.5" style="32" customWidth="1"/>
    <col min="23" max="27" width="2.5" style="32"/>
    <col min="28" max="28" width="4.875" style="32" customWidth="1"/>
    <col min="29" max="29" width="3.125" style="32" bestFit="1" customWidth="1"/>
    <col min="30" max="31" width="2.5" style="32"/>
    <col min="32" max="32" width="2.5" style="32" customWidth="1"/>
    <col min="33" max="33" width="2.5" style="32"/>
    <col min="34" max="34" width="4.625" style="32" customWidth="1"/>
    <col min="35" max="35" width="2.5" style="32"/>
    <col min="36" max="36" width="2.5" style="32" customWidth="1"/>
    <col min="37" max="39" width="2.5" style="32"/>
    <col min="40" max="40" width="4.5" style="32" customWidth="1"/>
    <col min="41" max="49" width="2.5" style="32"/>
    <col min="50" max="51" width="2.5" style="32" customWidth="1"/>
    <col min="52" max="16384" width="2.5" style="32"/>
  </cols>
  <sheetData>
    <row r="1" spans="1:51" ht="18.75" customHeight="1" x14ac:dyDescent="0.15">
      <c r="A1" s="31" t="s">
        <v>20</v>
      </c>
      <c r="B1" s="77"/>
      <c r="C1" s="77"/>
      <c r="D1" s="721">
        <f>別記様式第10号!D13</f>
        <v>0</v>
      </c>
      <c r="E1" s="721"/>
      <c r="F1" s="721"/>
      <c r="G1" s="721"/>
      <c r="H1" s="722" t="s">
        <v>113</v>
      </c>
      <c r="I1" s="722"/>
      <c r="J1" s="722"/>
      <c r="K1" s="722"/>
      <c r="L1" s="722"/>
      <c r="M1" s="722"/>
      <c r="N1" s="722"/>
      <c r="O1" s="722"/>
      <c r="P1" s="722"/>
      <c r="Q1" s="722"/>
      <c r="R1" s="722"/>
      <c r="S1" s="722"/>
      <c r="T1" s="722"/>
      <c r="U1" s="722"/>
      <c r="V1" s="722"/>
      <c r="W1" s="722"/>
      <c r="X1" s="722"/>
      <c r="Y1" s="722"/>
      <c r="Z1" s="722"/>
      <c r="AA1" s="722"/>
      <c r="AB1" s="722"/>
      <c r="AC1" s="722"/>
      <c r="AD1" s="722"/>
      <c r="AE1" s="722"/>
      <c r="AF1" s="723" t="s">
        <v>175</v>
      </c>
      <c r="AG1" s="723"/>
      <c r="AH1" s="723"/>
      <c r="AI1" s="723"/>
    </row>
    <row r="2" spans="1:51" ht="19.5" customHeight="1" x14ac:dyDescent="0.15">
      <c r="A2" s="724" t="s">
        <v>21</v>
      </c>
      <c r="B2" s="724"/>
      <c r="C2" s="724"/>
      <c r="D2" s="724"/>
      <c r="E2" s="725">
        <f>別記様式第10号!C18</f>
        <v>0</v>
      </c>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row>
    <row r="3" spans="1:51" ht="14.1" customHeight="1" x14ac:dyDescent="0.15">
      <c r="A3" s="608" t="s">
        <v>114</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row>
    <row r="4" spans="1:51" ht="14.1" customHeight="1" x14ac:dyDescent="0.15">
      <c r="A4" s="33"/>
      <c r="B4" s="608" t="str">
        <f>IF(AF1="（当初）","登録児童数（見込）","年間平均登録児童数")</f>
        <v>年間平均登録児童数</v>
      </c>
      <c r="C4" s="608"/>
      <c r="D4" s="608"/>
      <c r="E4" s="608"/>
      <c r="F4" s="608"/>
      <c r="G4" s="608"/>
      <c r="H4" s="608"/>
      <c r="I4" s="608"/>
      <c r="J4" s="33"/>
      <c r="K4" s="33"/>
      <c r="L4" s="706">
        <f>ROUNDUP((別紙１!AL27+別紙１別添!AL12+別紙１別添!AL24+別紙１別添!AL36)/12,0)</f>
        <v>0</v>
      </c>
      <c r="M4" s="706"/>
      <c r="N4" s="706"/>
      <c r="O4" s="31" t="s">
        <v>89</v>
      </c>
      <c r="P4" s="31"/>
      <c r="Q4" s="31"/>
      <c r="R4" s="31"/>
      <c r="S4" s="31"/>
      <c r="T4" s="31"/>
      <c r="U4" s="34"/>
      <c r="V4" s="34"/>
      <c r="W4" s="34"/>
      <c r="X4" s="34"/>
      <c r="Y4" s="34"/>
      <c r="Z4" s="34"/>
      <c r="AA4" s="34"/>
      <c r="AB4" s="34"/>
      <c r="AC4" s="34"/>
      <c r="AD4" s="34"/>
      <c r="AE4" s="34"/>
      <c r="AF4" s="34"/>
      <c r="AG4" s="34"/>
      <c r="AH4" s="34"/>
      <c r="AI4" s="34"/>
    </row>
    <row r="5" spans="1:51" ht="14.1" customHeight="1" x14ac:dyDescent="0.15">
      <c r="A5" s="33"/>
      <c r="B5" s="31" t="str">
        <f>IF(AF1="（当初）","年間開設予定日数","開設日数")</f>
        <v>開設日数</v>
      </c>
      <c r="C5" s="33"/>
      <c r="D5" s="33"/>
      <c r="E5" s="33"/>
      <c r="F5" s="33"/>
      <c r="G5" s="33"/>
      <c r="H5" s="33"/>
      <c r="I5" s="33"/>
      <c r="J5" s="33"/>
      <c r="K5" s="33"/>
      <c r="L5" s="706">
        <f>別紙１!Q9</f>
        <v>0</v>
      </c>
      <c r="M5" s="707"/>
      <c r="N5" s="707"/>
      <c r="O5" s="31" t="s">
        <v>8</v>
      </c>
      <c r="P5" s="31"/>
      <c r="Q5" s="31"/>
      <c r="R5" s="31"/>
      <c r="S5" s="31"/>
      <c r="T5" s="31"/>
      <c r="U5" s="34"/>
      <c r="V5" s="34"/>
      <c r="W5" s="34"/>
      <c r="X5" s="34"/>
      <c r="Y5" s="34"/>
      <c r="Z5" s="34"/>
      <c r="AA5" s="34"/>
      <c r="AB5" s="34"/>
      <c r="AC5" s="34"/>
      <c r="AD5" s="34"/>
      <c r="AE5" s="34"/>
      <c r="AF5" s="34"/>
      <c r="AG5" s="34"/>
      <c r="AH5" s="34"/>
      <c r="AI5" s="34"/>
    </row>
    <row r="6" spans="1:51" ht="14.1" customHeight="1" x14ac:dyDescent="0.15">
      <c r="A6" s="33"/>
      <c r="B6" s="31" t="s">
        <v>115</v>
      </c>
      <c r="C6" s="33"/>
      <c r="D6" s="33"/>
      <c r="E6" s="33"/>
      <c r="F6" s="33"/>
      <c r="G6" s="33"/>
      <c r="H6" s="33"/>
      <c r="I6" s="33"/>
      <c r="J6" s="33"/>
      <c r="K6" s="33"/>
      <c r="L6" s="708"/>
      <c r="M6" s="709"/>
      <c r="N6" s="709"/>
      <c r="O6" s="31" t="s">
        <v>8</v>
      </c>
      <c r="P6" s="31" t="s">
        <v>116</v>
      </c>
      <c r="Q6" s="31"/>
      <c r="R6" s="31"/>
      <c r="S6" s="31"/>
      <c r="T6" s="31"/>
      <c r="U6" s="34"/>
      <c r="V6" s="34"/>
      <c r="W6" s="34"/>
      <c r="X6" s="34"/>
      <c r="Y6" s="34"/>
      <c r="Z6" s="34"/>
      <c r="AA6" s="34"/>
      <c r="AB6" s="34"/>
      <c r="AC6" s="34"/>
      <c r="AD6" s="34"/>
      <c r="AE6" s="34"/>
      <c r="AF6" s="34"/>
      <c r="AG6" s="34"/>
      <c r="AH6" s="34"/>
      <c r="AI6" s="34"/>
    </row>
    <row r="7" spans="1:51" ht="14.1" customHeight="1" x14ac:dyDescent="0.15">
      <c r="A7" s="33"/>
      <c r="B7" s="31" t="s">
        <v>117</v>
      </c>
      <c r="C7" s="33"/>
      <c r="D7" s="33"/>
      <c r="E7" s="33"/>
      <c r="F7" s="33"/>
      <c r="G7" s="33"/>
      <c r="H7" s="33"/>
      <c r="I7" s="33"/>
      <c r="J7" s="33"/>
      <c r="K7" s="33"/>
      <c r="L7" s="710"/>
      <c r="M7" s="711"/>
      <c r="N7" s="711"/>
      <c r="O7" s="31" t="s">
        <v>118</v>
      </c>
      <c r="P7" s="31"/>
      <c r="Q7" s="31"/>
      <c r="R7" s="31"/>
      <c r="S7" s="31"/>
      <c r="T7" s="31"/>
      <c r="U7" s="34"/>
      <c r="V7" s="34"/>
      <c r="W7" s="34"/>
      <c r="X7" s="34"/>
      <c r="Y7" s="34"/>
      <c r="Z7" s="34"/>
      <c r="AA7" s="34"/>
      <c r="AB7" s="34"/>
      <c r="AC7" s="34"/>
      <c r="AD7" s="34"/>
      <c r="AE7" s="34"/>
      <c r="AF7" s="34"/>
      <c r="AG7" s="34"/>
      <c r="AH7" s="34"/>
      <c r="AI7" s="34"/>
    </row>
    <row r="8" spans="1:51" ht="14.1" customHeight="1" x14ac:dyDescent="0.15">
      <c r="A8" s="35"/>
      <c r="B8" s="608" t="s">
        <v>119</v>
      </c>
      <c r="C8" s="615"/>
      <c r="D8" s="615"/>
      <c r="E8" s="615"/>
      <c r="F8" s="615"/>
      <c r="G8" s="712" t="str">
        <f>IF(L4&lt;=19,'リスト（補助限度額入力）'!B3,IF(L4&lt;=35,'リスト（補助限度額入力）'!B4,IF(L4&lt;=45,"",IF(L4&lt;=70,'リスト（補助限度額入力）'!B6,"対象外"))))</f>
        <v>4,263,000円－(19人－年間平均登録児童数)×48,000円</v>
      </c>
      <c r="H8" s="615"/>
      <c r="I8" s="615"/>
      <c r="J8" s="615"/>
      <c r="K8" s="615"/>
      <c r="L8" s="615"/>
      <c r="M8" s="615"/>
      <c r="N8" s="615"/>
      <c r="O8" s="615"/>
      <c r="P8" s="615"/>
      <c r="Q8" s="615"/>
      <c r="R8" s="615"/>
      <c r="S8" s="615"/>
      <c r="T8" s="615"/>
      <c r="U8" s="615"/>
      <c r="V8" s="615"/>
      <c r="W8" s="615"/>
      <c r="X8" s="615"/>
      <c r="Y8" s="615"/>
      <c r="Z8" s="615"/>
      <c r="AA8" s="615"/>
      <c r="AB8" s="615"/>
      <c r="AC8" s="36" t="str">
        <f>IF(OR(G8="",G8="対象外"),"","=")</f>
        <v>=</v>
      </c>
      <c r="AD8" s="713">
        <f>IF(L4=0,0,IF(L4&lt;=19,'リスト（補助限度額入力）'!C3-(19-L4)*'リスト（補助限度額入力）'!D3,IF(L4&lt;=35,'リスト（補助限度額入力）'!C4-(36-L4)*'リスト（補助限度額入力）'!D4,IF(L4&lt;=45,'リスト（補助限度額入力）'!C5,IF(L4&lt;=70,'リスト（補助限度額入力）'!C6-(L4-45)*'リスト（補助限度額入力）'!D6,"")))))</f>
        <v>0</v>
      </c>
      <c r="AE8" s="714"/>
      <c r="AF8" s="714"/>
      <c r="AG8" s="714"/>
      <c r="AH8" s="714"/>
      <c r="AI8" s="34" t="str">
        <f>IF(G8="対象外","","円")</f>
        <v>円</v>
      </c>
      <c r="AJ8" s="715"/>
      <c r="AK8" s="715"/>
      <c r="AL8" s="715"/>
      <c r="AM8" s="715"/>
      <c r="AN8" s="715"/>
      <c r="AO8" s="716"/>
      <c r="AP8" s="716"/>
      <c r="AQ8" s="716"/>
      <c r="AR8" s="716"/>
      <c r="AS8" s="716"/>
      <c r="AT8" s="703"/>
      <c r="AU8" s="703"/>
      <c r="AV8" s="703"/>
      <c r="AW8" s="703"/>
      <c r="AX8" s="37"/>
      <c r="AY8" s="38"/>
    </row>
    <row r="9" spans="1:51" s="35" customFormat="1" ht="14.1" customHeight="1" x14ac:dyDescent="0.15">
      <c r="A9" s="33"/>
      <c r="B9" s="608" t="s">
        <v>120</v>
      </c>
      <c r="C9" s="608"/>
      <c r="D9" s="608"/>
      <c r="E9" s="608"/>
      <c r="F9" s="608"/>
      <c r="G9" s="608"/>
      <c r="H9" s="608"/>
      <c r="I9" s="101" t="s">
        <v>246</v>
      </c>
      <c r="J9" s="83"/>
      <c r="K9" s="83"/>
      <c r="L9" s="101"/>
      <c r="M9" s="101"/>
      <c r="N9" s="101"/>
      <c r="O9" s="101"/>
      <c r="P9" s="101"/>
      <c r="Q9" s="594">
        <f>'リスト（補助限度額入力）'!C7</f>
        <v>19000</v>
      </c>
      <c r="R9" s="717"/>
      <c r="S9" s="717"/>
      <c r="T9" s="717"/>
      <c r="U9" s="102" t="s">
        <v>247</v>
      </c>
      <c r="V9" s="102"/>
      <c r="W9" s="102"/>
      <c r="X9" s="102"/>
      <c r="Y9" s="102"/>
      <c r="Z9" s="102"/>
      <c r="AA9" s="102"/>
      <c r="AB9" s="102"/>
      <c r="AC9" s="103" t="str">
        <f>IF(AD9="対象外","","=")</f>
        <v/>
      </c>
      <c r="AD9" s="704" t="str">
        <f>IF(L5="",0,IF(L5&lt;250,"対象外",(L5-250)*Q9))</f>
        <v>対象外</v>
      </c>
      <c r="AE9" s="705"/>
      <c r="AF9" s="705"/>
      <c r="AG9" s="705"/>
      <c r="AH9" s="705"/>
      <c r="AI9" s="34" t="str">
        <f>IF(AD9="対象外","","円")</f>
        <v/>
      </c>
    </row>
    <row r="10" spans="1:51" s="35" customFormat="1" ht="14.1" customHeight="1" x14ac:dyDescent="0.15">
      <c r="A10" s="33"/>
      <c r="B10" s="608" t="s">
        <v>121</v>
      </c>
      <c r="C10" s="608"/>
      <c r="D10" s="608"/>
      <c r="E10" s="608"/>
      <c r="F10" s="608"/>
      <c r="G10" s="608"/>
      <c r="H10" s="608"/>
      <c r="I10" s="608"/>
      <c r="J10" s="608"/>
      <c r="K10" s="101" t="s">
        <v>249</v>
      </c>
      <c r="L10" s="102"/>
      <c r="M10" s="102"/>
      <c r="N10" s="102"/>
      <c r="O10" s="594">
        <f>'リスト（補助限度額入力）'!C8</f>
        <v>19000</v>
      </c>
      <c r="P10" s="595"/>
      <c r="Q10" s="595"/>
      <c r="R10" s="595"/>
      <c r="S10" s="104"/>
      <c r="T10" s="102"/>
      <c r="U10" s="102"/>
      <c r="V10" s="102"/>
      <c r="W10" s="102"/>
      <c r="X10" s="102"/>
      <c r="Y10" s="102"/>
      <c r="Z10" s="102"/>
      <c r="AA10" s="102"/>
      <c r="AB10" s="102"/>
      <c r="AC10" s="103" t="s">
        <v>122</v>
      </c>
      <c r="AD10" s="704">
        <f>L6*O10</f>
        <v>0</v>
      </c>
      <c r="AE10" s="705"/>
      <c r="AF10" s="705"/>
      <c r="AG10" s="705"/>
      <c r="AH10" s="705"/>
      <c r="AI10" s="34" t="s">
        <v>123</v>
      </c>
    </row>
    <row r="11" spans="1:51" s="35" customFormat="1" ht="14.1" customHeight="1" x14ac:dyDescent="0.15">
      <c r="A11" s="33"/>
      <c r="B11" s="31" t="s">
        <v>124</v>
      </c>
      <c r="C11" s="34"/>
      <c r="D11" s="34"/>
      <c r="E11" s="34"/>
      <c r="F11" s="34"/>
      <c r="G11" s="34"/>
      <c r="H11" s="34"/>
      <c r="I11" s="34"/>
      <c r="J11" s="34"/>
      <c r="K11" s="34"/>
      <c r="L11" s="34"/>
      <c r="M11" s="34"/>
      <c r="N11" s="102" t="s">
        <v>248</v>
      </c>
      <c r="O11" s="102"/>
      <c r="P11" s="102"/>
      <c r="Q11" s="102"/>
      <c r="R11" s="102"/>
      <c r="S11" s="102"/>
      <c r="T11" s="102"/>
      <c r="U11" s="102"/>
      <c r="V11" s="102"/>
      <c r="W11" s="596">
        <f>'リスト（補助限度額入力）'!C9</f>
        <v>184000</v>
      </c>
      <c r="X11" s="597"/>
      <c r="Y11" s="597"/>
      <c r="Z11" s="597"/>
      <c r="AA11" s="102"/>
      <c r="AB11" s="102"/>
      <c r="AC11" s="103" t="s">
        <v>122</v>
      </c>
      <c r="AD11" s="704">
        <f>IF(L7&lt;=8,0,(L7-8)*W11)</f>
        <v>0</v>
      </c>
      <c r="AE11" s="731"/>
      <c r="AF11" s="731"/>
      <c r="AG11" s="731"/>
      <c r="AH11" s="731"/>
      <c r="AI11" s="34" t="s">
        <v>123</v>
      </c>
    </row>
    <row r="12" spans="1:51" ht="5.0999999999999996" customHeight="1" thickBot="1" x14ac:dyDescent="0.2">
      <c r="A12" s="38"/>
      <c r="B12" s="732"/>
      <c r="C12" s="732"/>
      <c r="D12" s="732"/>
      <c r="E12" s="732"/>
      <c r="F12" s="732"/>
      <c r="G12" s="732"/>
      <c r="H12" s="732"/>
      <c r="I12" s="732"/>
      <c r="J12" s="732"/>
      <c r="K12" s="732"/>
      <c r="L12" s="732"/>
      <c r="M12" s="732"/>
      <c r="N12" s="732"/>
      <c r="O12" s="732"/>
      <c r="P12" s="732"/>
      <c r="Q12" s="732"/>
      <c r="R12" s="732"/>
      <c r="S12" s="732"/>
      <c r="T12" s="732"/>
      <c r="U12" s="732"/>
      <c r="V12" s="732"/>
      <c r="W12" s="732"/>
      <c r="X12" s="732"/>
      <c r="Y12" s="732"/>
      <c r="Z12" s="732"/>
      <c r="AA12" s="38"/>
      <c r="AB12" s="38"/>
      <c r="AC12" s="38"/>
      <c r="AD12" s="38"/>
      <c r="AE12" s="38"/>
      <c r="AF12" s="38"/>
      <c r="AG12" s="38"/>
      <c r="AH12" s="38"/>
      <c r="AI12" s="38"/>
    </row>
    <row r="13" spans="1:51" s="35" customFormat="1" ht="14.1" customHeight="1" x14ac:dyDescent="0.15">
      <c r="B13" s="693" t="s">
        <v>25</v>
      </c>
      <c r="C13" s="694"/>
      <c r="D13" s="694"/>
      <c r="E13" s="694"/>
      <c r="F13" s="694"/>
      <c r="G13" s="694"/>
      <c r="H13" s="694"/>
      <c r="I13" s="694"/>
      <c r="J13" s="694"/>
      <c r="K13" s="694"/>
      <c r="L13" s="694"/>
      <c r="M13" s="694"/>
      <c r="N13" s="694"/>
      <c r="O13" s="694"/>
      <c r="P13" s="694"/>
      <c r="Q13" s="695"/>
      <c r="S13" s="693" t="s">
        <v>125</v>
      </c>
      <c r="T13" s="694"/>
      <c r="U13" s="694"/>
      <c r="V13" s="694"/>
      <c r="W13" s="694"/>
      <c r="X13" s="694"/>
      <c r="Y13" s="694"/>
      <c r="Z13" s="694"/>
      <c r="AA13" s="694"/>
      <c r="AB13" s="694"/>
      <c r="AC13" s="694"/>
      <c r="AD13" s="694"/>
      <c r="AE13" s="694"/>
      <c r="AF13" s="694"/>
      <c r="AG13" s="694"/>
      <c r="AH13" s="695"/>
    </row>
    <row r="14" spans="1:51" s="35" customFormat="1" ht="14.1" customHeight="1" thickBot="1" x14ac:dyDescent="0.2">
      <c r="B14" s="696" t="s">
        <v>1</v>
      </c>
      <c r="C14" s="697"/>
      <c r="D14" s="697"/>
      <c r="E14" s="697"/>
      <c r="F14" s="697"/>
      <c r="G14" s="697"/>
      <c r="H14" s="697"/>
      <c r="I14" s="697"/>
      <c r="J14" s="697"/>
      <c r="K14" s="698"/>
      <c r="L14" s="699">
        <f>IF(AD8="",G8,AD8)</f>
        <v>0</v>
      </c>
      <c r="M14" s="699"/>
      <c r="N14" s="699"/>
      <c r="O14" s="699"/>
      <c r="P14" s="699"/>
      <c r="Q14" s="700"/>
      <c r="S14" s="680" t="s">
        <v>30</v>
      </c>
      <c r="T14" s="681"/>
      <c r="U14" s="681"/>
      <c r="V14" s="681"/>
      <c r="W14" s="681"/>
      <c r="X14" s="681"/>
      <c r="Y14" s="681"/>
      <c r="Z14" s="681"/>
      <c r="AA14" s="681"/>
      <c r="AB14" s="682"/>
      <c r="AC14" s="701">
        <f>'別紙２-１'!N82-AK15</f>
        <v>0</v>
      </c>
      <c r="AD14" s="701"/>
      <c r="AE14" s="701"/>
      <c r="AF14" s="701"/>
      <c r="AG14" s="701"/>
      <c r="AH14" s="702"/>
      <c r="AJ14" s="35" t="s">
        <v>189</v>
      </c>
    </row>
    <row r="15" spans="1:51" s="35" customFormat="1" ht="14.1" customHeight="1" thickBot="1" x14ac:dyDescent="0.2">
      <c r="B15" s="680" t="s">
        <v>22</v>
      </c>
      <c r="C15" s="681"/>
      <c r="D15" s="681"/>
      <c r="E15" s="681"/>
      <c r="F15" s="681"/>
      <c r="G15" s="681"/>
      <c r="H15" s="681"/>
      <c r="I15" s="681"/>
      <c r="J15" s="681"/>
      <c r="K15" s="682"/>
      <c r="L15" s="688" t="str">
        <f>AD9</f>
        <v>対象外</v>
      </c>
      <c r="M15" s="688"/>
      <c r="N15" s="688"/>
      <c r="O15" s="688"/>
      <c r="P15" s="688"/>
      <c r="Q15" s="689"/>
      <c r="S15" s="680" t="s">
        <v>126</v>
      </c>
      <c r="T15" s="681"/>
      <c r="U15" s="681"/>
      <c r="V15" s="681"/>
      <c r="W15" s="681"/>
      <c r="X15" s="681"/>
      <c r="Y15" s="681"/>
      <c r="Z15" s="681"/>
      <c r="AA15" s="681"/>
      <c r="AB15" s="682"/>
      <c r="AC15" s="683">
        <f>-MIN(W32,AD32)</f>
        <v>0</v>
      </c>
      <c r="AD15" s="683"/>
      <c r="AE15" s="683"/>
      <c r="AF15" s="683"/>
      <c r="AG15" s="683"/>
      <c r="AH15" s="684"/>
      <c r="AK15" s="718">
        <f>'別紙２-１'!N67</f>
        <v>0</v>
      </c>
      <c r="AL15" s="719"/>
      <c r="AM15" s="719"/>
      <c r="AN15" s="719"/>
      <c r="AO15" s="720"/>
    </row>
    <row r="16" spans="1:51" s="35" customFormat="1" ht="14.1" customHeight="1" x14ac:dyDescent="0.15">
      <c r="B16" s="685" t="s">
        <v>23</v>
      </c>
      <c r="C16" s="686"/>
      <c r="D16" s="686"/>
      <c r="E16" s="686"/>
      <c r="F16" s="686"/>
      <c r="G16" s="686"/>
      <c r="H16" s="686"/>
      <c r="I16" s="686"/>
      <c r="J16" s="686"/>
      <c r="K16" s="687"/>
      <c r="L16" s="688">
        <f>AD10</f>
        <v>0</v>
      </c>
      <c r="M16" s="688"/>
      <c r="N16" s="688"/>
      <c r="O16" s="688"/>
      <c r="P16" s="688"/>
      <c r="Q16" s="689"/>
      <c r="S16" s="680" t="s">
        <v>127</v>
      </c>
      <c r="T16" s="681"/>
      <c r="U16" s="681"/>
      <c r="V16" s="681"/>
      <c r="W16" s="681"/>
      <c r="X16" s="681"/>
      <c r="Y16" s="681"/>
      <c r="Z16" s="681"/>
      <c r="AA16" s="681"/>
      <c r="AB16" s="682"/>
      <c r="AC16" s="683">
        <f>-MIN((W35+W36+W37),(AD35+AD36+AD37))</f>
        <v>0</v>
      </c>
      <c r="AD16" s="683"/>
      <c r="AE16" s="683"/>
      <c r="AF16" s="683"/>
      <c r="AG16" s="683"/>
      <c r="AH16" s="684"/>
    </row>
    <row r="17" spans="1:49" s="35" customFormat="1" ht="14.1" customHeight="1" x14ac:dyDescent="0.15">
      <c r="B17" s="685" t="s">
        <v>24</v>
      </c>
      <c r="C17" s="686"/>
      <c r="D17" s="686"/>
      <c r="E17" s="686"/>
      <c r="F17" s="686"/>
      <c r="G17" s="686"/>
      <c r="H17" s="686"/>
      <c r="I17" s="686"/>
      <c r="J17" s="686"/>
      <c r="K17" s="687"/>
      <c r="L17" s="688">
        <f>AD11</f>
        <v>0</v>
      </c>
      <c r="M17" s="688"/>
      <c r="N17" s="688"/>
      <c r="O17" s="688"/>
      <c r="P17" s="688"/>
      <c r="Q17" s="689"/>
      <c r="S17" s="680" t="s">
        <v>128</v>
      </c>
      <c r="T17" s="681"/>
      <c r="U17" s="681"/>
      <c r="V17" s="681"/>
      <c r="W17" s="681"/>
      <c r="X17" s="681"/>
      <c r="Y17" s="681"/>
      <c r="Z17" s="681"/>
      <c r="AA17" s="681"/>
      <c r="AB17" s="682"/>
      <c r="AC17" s="683">
        <f>-MIN(W40,AD40)</f>
        <v>0</v>
      </c>
      <c r="AD17" s="683"/>
      <c r="AE17" s="683"/>
      <c r="AF17" s="683"/>
      <c r="AG17" s="683"/>
      <c r="AH17" s="684"/>
    </row>
    <row r="18" spans="1:49" s="35" customFormat="1" ht="14.1" customHeight="1" x14ac:dyDescent="0.15">
      <c r="B18" s="675"/>
      <c r="C18" s="676"/>
      <c r="D18" s="676"/>
      <c r="E18" s="676"/>
      <c r="F18" s="676"/>
      <c r="G18" s="676"/>
      <c r="H18" s="676"/>
      <c r="I18" s="676"/>
      <c r="J18" s="676"/>
      <c r="K18" s="677"/>
      <c r="L18" s="678"/>
      <c r="M18" s="678"/>
      <c r="N18" s="678"/>
      <c r="O18" s="678"/>
      <c r="P18" s="678"/>
      <c r="Q18" s="679"/>
      <c r="S18" s="680" t="s">
        <v>129</v>
      </c>
      <c r="T18" s="681"/>
      <c r="U18" s="681"/>
      <c r="V18" s="681"/>
      <c r="W18" s="681"/>
      <c r="X18" s="681"/>
      <c r="Y18" s="681"/>
      <c r="Z18" s="681"/>
      <c r="AA18" s="681"/>
      <c r="AB18" s="682"/>
      <c r="AC18" s="690">
        <f>-MIN(W44,AD44)</f>
        <v>0</v>
      </c>
      <c r="AD18" s="691"/>
      <c r="AE18" s="691"/>
      <c r="AF18" s="691"/>
      <c r="AG18" s="691"/>
      <c r="AH18" s="692"/>
    </row>
    <row r="19" spans="1:49" s="35" customFormat="1" ht="14.1" customHeight="1" x14ac:dyDescent="0.15">
      <c r="B19" s="675"/>
      <c r="C19" s="676"/>
      <c r="D19" s="676"/>
      <c r="E19" s="676"/>
      <c r="F19" s="676"/>
      <c r="G19" s="676"/>
      <c r="H19" s="676"/>
      <c r="I19" s="676"/>
      <c r="J19" s="676"/>
      <c r="K19" s="677"/>
      <c r="L19" s="678"/>
      <c r="M19" s="678"/>
      <c r="N19" s="678"/>
      <c r="O19" s="678"/>
      <c r="P19" s="678"/>
      <c r="Q19" s="679"/>
      <c r="S19" s="680" t="s">
        <v>130</v>
      </c>
      <c r="T19" s="681"/>
      <c r="U19" s="681"/>
      <c r="V19" s="681"/>
      <c r="W19" s="681"/>
      <c r="X19" s="681"/>
      <c r="Y19" s="681"/>
      <c r="Z19" s="681"/>
      <c r="AA19" s="681"/>
      <c r="AB19" s="682"/>
      <c r="AC19" s="683">
        <f>-MIN(W48,AD48)</f>
        <v>0</v>
      </c>
      <c r="AD19" s="683"/>
      <c r="AE19" s="683"/>
      <c r="AF19" s="683"/>
      <c r="AG19" s="683"/>
      <c r="AH19" s="684"/>
    </row>
    <row r="20" spans="1:49" s="35" customFormat="1" ht="14.1" customHeight="1" x14ac:dyDescent="0.15">
      <c r="B20" s="675"/>
      <c r="C20" s="676"/>
      <c r="D20" s="676"/>
      <c r="E20" s="676"/>
      <c r="F20" s="676"/>
      <c r="G20" s="676"/>
      <c r="H20" s="676"/>
      <c r="I20" s="676"/>
      <c r="J20" s="676"/>
      <c r="K20" s="677"/>
      <c r="L20" s="678"/>
      <c r="M20" s="678"/>
      <c r="N20" s="678"/>
      <c r="O20" s="678"/>
      <c r="P20" s="678"/>
      <c r="Q20" s="679"/>
      <c r="S20" s="680" t="s">
        <v>131</v>
      </c>
      <c r="T20" s="681"/>
      <c r="U20" s="681"/>
      <c r="V20" s="681"/>
      <c r="W20" s="681"/>
      <c r="X20" s="681"/>
      <c r="Y20" s="681"/>
      <c r="Z20" s="681"/>
      <c r="AA20" s="681"/>
      <c r="AB20" s="682"/>
      <c r="AC20" s="683">
        <f>-MIN(W52,AD52)</f>
        <v>0</v>
      </c>
      <c r="AD20" s="683"/>
      <c r="AE20" s="683"/>
      <c r="AF20" s="683"/>
      <c r="AG20" s="683"/>
      <c r="AH20" s="684"/>
    </row>
    <row r="21" spans="1:49" s="35" customFormat="1" ht="14.1" customHeight="1" x14ac:dyDescent="0.15">
      <c r="B21" s="675"/>
      <c r="C21" s="676"/>
      <c r="D21" s="676"/>
      <c r="E21" s="676"/>
      <c r="F21" s="676"/>
      <c r="G21" s="676"/>
      <c r="H21" s="676"/>
      <c r="I21" s="676"/>
      <c r="J21" s="676"/>
      <c r="K21" s="677"/>
      <c r="L21" s="678"/>
      <c r="M21" s="678"/>
      <c r="N21" s="678"/>
      <c r="O21" s="678"/>
      <c r="P21" s="678"/>
      <c r="Q21" s="679"/>
      <c r="S21" s="680" t="s">
        <v>132</v>
      </c>
      <c r="T21" s="681"/>
      <c r="U21" s="681"/>
      <c r="V21" s="681"/>
      <c r="W21" s="681"/>
      <c r="X21" s="681"/>
      <c r="Y21" s="681"/>
      <c r="Z21" s="681"/>
      <c r="AA21" s="681"/>
      <c r="AB21" s="682"/>
      <c r="AC21" s="683">
        <f>-MIN(W55,AD55)</f>
        <v>0</v>
      </c>
      <c r="AD21" s="683"/>
      <c r="AE21" s="683"/>
      <c r="AF21" s="683"/>
      <c r="AG21" s="683"/>
      <c r="AH21" s="684"/>
    </row>
    <row r="22" spans="1:49" s="35" customFormat="1" ht="14.1" customHeight="1" x14ac:dyDescent="0.15">
      <c r="B22" s="39"/>
      <c r="C22" s="40"/>
      <c r="D22" s="40"/>
      <c r="E22" s="40"/>
      <c r="F22" s="40"/>
      <c r="G22" s="40"/>
      <c r="H22" s="40"/>
      <c r="I22" s="40"/>
      <c r="J22" s="40"/>
      <c r="K22" s="41"/>
      <c r="L22" s="727"/>
      <c r="M22" s="625"/>
      <c r="N22" s="625"/>
      <c r="O22" s="625"/>
      <c r="P22" s="625"/>
      <c r="Q22" s="728"/>
      <c r="S22" s="680" t="s">
        <v>188</v>
      </c>
      <c r="T22" s="729"/>
      <c r="U22" s="729"/>
      <c r="V22" s="729"/>
      <c r="W22" s="729"/>
      <c r="X22" s="729"/>
      <c r="Y22" s="729"/>
      <c r="Z22" s="729"/>
      <c r="AA22" s="729"/>
      <c r="AB22" s="730"/>
      <c r="AC22" s="683">
        <f>-MIN(W58,AD58)-MIN(W59,AD59)-MIN(W60,AD60)</f>
        <v>0</v>
      </c>
      <c r="AD22" s="683"/>
      <c r="AE22" s="683"/>
      <c r="AF22" s="683"/>
      <c r="AG22" s="683"/>
      <c r="AH22" s="684"/>
    </row>
    <row r="23" spans="1:49" s="35" customFormat="1" ht="14.1" customHeight="1" x14ac:dyDescent="0.15">
      <c r="B23" s="675"/>
      <c r="C23" s="676"/>
      <c r="D23" s="676"/>
      <c r="E23" s="676"/>
      <c r="F23" s="676"/>
      <c r="G23" s="676"/>
      <c r="H23" s="676"/>
      <c r="I23" s="676"/>
      <c r="J23" s="676"/>
      <c r="K23" s="677"/>
      <c r="L23" s="678"/>
      <c r="M23" s="678"/>
      <c r="N23" s="678"/>
      <c r="O23" s="678"/>
      <c r="P23" s="678"/>
      <c r="Q23" s="679"/>
      <c r="S23" s="680" t="s">
        <v>133</v>
      </c>
      <c r="T23" s="681"/>
      <c r="U23" s="681"/>
      <c r="V23" s="681"/>
      <c r="W23" s="681"/>
      <c r="X23" s="681"/>
      <c r="Y23" s="681"/>
      <c r="Z23" s="681"/>
      <c r="AA23" s="681"/>
      <c r="AB23" s="682"/>
      <c r="AC23" s="683">
        <f>-MIN(W66,AD66)</f>
        <v>0</v>
      </c>
      <c r="AD23" s="683"/>
      <c r="AE23" s="683"/>
      <c r="AF23" s="683"/>
      <c r="AG23" s="683"/>
      <c r="AH23" s="684"/>
    </row>
    <row r="24" spans="1:49" s="35" customFormat="1" ht="14.1" customHeight="1" x14ac:dyDescent="0.15">
      <c r="B24" s="616"/>
      <c r="C24" s="617"/>
      <c r="D24" s="617"/>
      <c r="E24" s="617"/>
      <c r="F24" s="617"/>
      <c r="G24" s="617"/>
      <c r="H24" s="617"/>
      <c r="I24" s="617"/>
      <c r="J24" s="617"/>
      <c r="K24" s="618"/>
      <c r="L24" s="619"/>
      <c r="M24" s="619"/>
      <c r="N24" s="619"/>
      <c r="O24" s="619"/>
      <c r="P24" s="619"/>
      <c r="Q24" s="620"/>
      <c r="S24" s="621" t="s">
        <v>134</v>
      </c>
      <c r="T24" s="622"/>
      <c r="U24" s="622"/>
      <c r="V24" s="622"/>
      <c r="W24" s="622"/>
      <c r="X24" s="622"/>
      <c r="Y24" s="622"/>
      <c r="Z24" s="622"/>
      <c r="AA24" s="622"/>
      <c r="AB24" s="623"/>
      <c r="AC24" s="661">
        <f>-AD70</f>
        <v>0</v>
      </c>
      <c r="AD24" s="661"/>
      <c r="AE24" s="661"/>
      <c r="AF24" s="661"/>
      <c r="AG24" s="661"/>
      <c r="AH24" s="662"/>
    </row>
    <row r="25" spans="1:49" s="35" customFormat="1" ht="14.1" customHeight="1" thickBot="1" x14ac:dyDescent="0.2">
      <c r="B25" s="663"/>
      <c r="C25" s="664"/>
      <c r="D25" s="664"/>
      <c r="E25" s="664"/>
      <c r="F25" s="664"/>
      <c r="G25" s="664"/>
      <c r="H25" s="664"/>
      <c r="I25" s="664"/>
      <c r="J25" s="664"/>
      <c r="K25" s="665"/>
      <c r="L25" s="666"/>
      <c r="M25" s="667"/>
      <c r="N25" s="667"/>
      <c r="O25" s="667"/>
      <c r="P25" s="667"/>
      <c r="Q25" s="668"/>
      <c r="S25" s="669" t="s">
        <v>135</v>
      </c>
      <c r="T25" s="670"/>
      <c r="U25" s="670"/>
      <c r="V25" s="670"/>
      <c r="W25" s="670"/>
      <c r="X25" s="670"/>
      <c r="Y25" s="670"/>
      <c r="Z25" s="670"/>
      <c r="AA25" s="670"/>
      <c r="AB25" s="671"/>
      <c r="AC25" s="672">
        <f>-'別紙２-１'!N36-'別紙２-１'!N37-'別紙２-１'!N38</f>
        <v>0</v>
      </c>
      <c r="AD25" s="673"/>
      <c r="AE25" s="673"/>
      <c r="AF25" s="673"/>
      <c r="AG25" s="673"/>
      <c r="AH25" s="674"/>
      <c r="AJ25" s="35" t="s">
        <v>241</v>
      </c>
    </row>
    <row r="26" spans="1:49" s="35" customFormat="1" ht="14.1" customHeight="1" thickBot="1" x14ac:dyDescent="0.2">
      <c r="B26" s="650" t="s">
        <v>26</v>
      </c>
      <c r="C26" s="651"/>
      <c r="D26" s="651"/>
      <c r="E26" s="651"/>
      <c r="F26" s="651"/>
      <c r="G26" s="651"/>
      <c r="H26" s="651"/>
      <c r="I26" s="651"/>
      <c r="J26" s="651"/>
      <c r="K26" s="651"/>
      <c r="L26" s="652">
        <f>SUM(L14:Q17)</f>
        <v>0</v>
      </c>
      <c r="M26" s="653"/>
      <c r="N26" s="653"/>
      <c r="O26" s="653"/>
      <c r="P26" s="653"/>
      <c r="Q26" s="653"/>
      <c r="S26" s="654" t="s">
        <v>26</v>
      </c>
      <c r="T26" s="655"/>
      <c r="U26" s="655"/>
      <c r="V26" s="655"/>
      <c r="W26" s="655"/>
      <c r="X26" s="655"/>
      <c r="Y26" s="655"/>
      <c r="Z26" s="655"/>
      <c r="AA26" s="655"/>
      <c r="AB26" s="655"/>
      <c r="AC26" s="652">
        <f>SUM(AC14:AH25)</f>
        <v>0</v>
      </c>
      <c r="AD26" s="653"/>
      <c r="AE26" s="653"/>
      <c r="AF26" s="653"/>
      <c r="AG26" s="653"/>
      <c r="AH26" s="653"/>
      <c r="AJ26" s="598">
        <f>L26-AC26</f>
        <v>0</v>
      </c>
      <c r="AK26" s="656"/>
      <c r="AL26" s="656"/>
      <c r="AM26" s="656"/>
      <c r="AN26" s="656"/>
    </row>
    <row r="27" spans="1:49" s="35" customFormat="1" ht="14.1" customHeight="1" x14ac:dyDescent="0.15">
      <c r="B27" s="608" t="s">
        <v>136</v>
      </c>
      <c r="C27" s="608"/>
      <c r="D27" s="608"/>
      <c r="E27" s="608"/>
      <c r="F27" s="608"/>
      <c r="G27" s="608"/>
      <c r="H27" s="608"/>
      <c r="I27" s="608"/>
      <c r="J27" s="608"/>
      <c r="K27" s="608"/>
      <c r="L27" s="608"/>
      <c r="M27" s="608"/>
      <c r="N27" s="657">
        <f>L26</f>
        <v>0</v>
      </c>
      <c r="O27" s="658"/>
      <c r="P27" s="658"/>
      <c r="Q27" s="658"/>
      <c r="R27" s="658"/>
      <c r="S27" s="658"/>
      <c r="T27" s="658"/>
      <c r="U27" s="658"/>
      <c r="V27" s="42" t="str">
        <f>IF(N27&lt;W27,"&lt;",IF(N27=W27,"=","&gt;"))</f>
        <v>=</v>
      </c>
      <c r="W27" s="659">
        <f>AC26</f>
        <v>0</v>
      </c>
      <c r="X27" s="609"/>
      <c r="Y27" s="609"/>
      <c r="Z27" s="609"/>
      <c r="AA27" s="609"/>
      <c r="AB27" s="609"/>
      <c r="AC27" s="609"/>
      <c r="AD27" s="609"/>
      <c r="AE27" s="609"/>
      <c r="AF27" s="609"/>
      <c r="AG27" s="609"/>
      <c r="AH27" s="609"/>
      <c r="AI27" s="609"/>
      <c r="AJ27" s="660"/>
      <c r="AK27" s="660"/>
      <c r="AL27" s="660"/>
      <c r="AM27" s="660"/>
      <c r="AN27" s="660"/>
      <c r="AO27" s="660"/>
      <c r="AP27" s="660"/>
      <c r="AQ27" s="660"/>
      <c r="AR27" s="660"/>
      <c r="AS27" s="660"/>
      <c r="AT27" s="660"/>
      <c r="AU27" s="660"/>
      <c r="AV27" s="660"/>
      <c r="AW27" s="660"/>
    </row>
    <row r="28" spans="1:49" s="35" customFormat="1" ht="5.0999999999999996" customHeight="1" x14ac:dyDescent="0.15">
      <c r="B28" s="31"/>
      <c r="C28" s="31"/>
      <c r="D28" s="31"/>
      <c r="E28" s="31"/>
      <c r="F28" s="31"/>
      <c r="G28" s="31"/>
      <c r="H28" s="31"/>
      <c r="I28" s="31"/>
      <c r="J28" s="31"/>
      <c r="K28" s="31"/>
      <c r="L28" s="31"/>
      <c r="M28" s="31"/>
      <c r="N28" s="43"/>
      <c r="O28" s="44"/>
      <c r="P28" s="44"/>
      <c r="Q28" s="44"/>
      <c r="R28" s="44"/>
      <c r="S28" s="44"/>
      <c r="T28" s="44"/>
      <c r="U28" s="44"/>
      <c r="V28" s="42"/>
      <c r="W28" s="45"/>
      <c r="X28" s="46"/>
      <c r="Y28" s="46"/>
      <c r="Z28" s="46"/>
      <c r="AA28" s="46"/>
      <c r="AB28" s="46"/>
      <c r="AC28" s="46"/>
      <c r="AD28" s="46"/>
      <c r="AE28" s="46"/>
      <c r="AF28" s="46"/>
      <c r="AG28" s="46"/>
      <c r="AH28" s="46"/>
      <c r="AI28" s="46"/>
      <c r="AJ28" s="47"/>
      <c r="AK28" s="47"/>
      <c r="AL28" s="47"/>
      <c r="AM28" s="47"/>
      <c r="AN28" s="47"/>
      <c r="AO28" s="47"/>
      <c r="AP28" s="47"/>
      <c r="AQ28" s="47"/>
      <c r="AR28" s="47"/>
      <c r="AS28" s="47"/>
      <c r="AT28" s="47"/>
      <c r="AU28" s="47"/>
      <c r="AV28" s="47"/>
      <c r="AW28" s="47"/>
    </row>
    <row r="29" spans="1:49" s="35" customFormat="1" ht="14.1" customHeight="1" x14ac:dyDescent="0.15">
      <c r="A29" s="608" t="s">
        <v>137</v>
      </c>
      <c r="B29" s="615"/>
      <c r="C29" s="615"/>
      <c r="D29" s="615"/>
      <c r="E29" s="615"/>
      <c r="F29" s="615"/>
      <c r="G29" s="615"/>
      <c r="H29" s="615"/>
      <c r="I29" s="615"/>
      <c r="J29" s="615"/>
      <c r="K29" s="615"/>
      <c r="L29" s="615"/>
      <c r="M29" s="615"/>
      <c r="N29" s="615"/>
      <c r="O29" s="615"/>
      <c r="P29" s="615"/>
      <c r="Q29" s="615"/>
      <c r="R29" s="615"/>
      <c r="S29" s="615"/>
      <c r="T29" s="615"/>
      <c r="U29" s="615"/>
      <c r="V29" s="615"/>
      <c r="W29" s="615"/>
      <c r="X29" s="615"/>
      <c r="Y29" s="615"/>
      <c r="Z29" s="615"/>
      <c r="AJ29" s="644"/>
      <c r="AK29" s="644"/>
      <c r="AL29" s="644"/>
      <c r="AM29" s="644"/>
      <c r="AN29" s="644"/>
    </row>
    <row r="30" spans="1:49" s="35" customFormat="1" ht="14.1" customHeight="1" x14ac:dyDescent="0.15">
      <c r="A30" s="31"/>
      <c r="B30" s="34" t="s">
        <v>138</v>
      </c>
      <c r="C30" s="34"/>
      <c r="D30" s="34"/>
      <c r="E30" s="34"/>
      <c r="F30" s="34"/>
      <c r="G30" s="34"/>
      <c r="H30" s="34"/>
      <c r="I30" s="645">
        <f>COUNTA('別紙２－２(人件費一覧)'!G8:G37)-COUNTIF('別紙２－２(人件費一覧)'!G8:G37,0)</f>
        <v>0</v>
      </c>
      <c r="J30" s="646"/>
      <c r="K30" s="646"/>
      <c r="L30" s="34" t="s">
        <v>89</v>
      </c>
      <c r="M30" s="34"/>
      <c r="N30" s="647">
        <f>'リスト（補助限度額入力）'!C13</f>
        <v>2009000</v>
      </c>
      <c r="O30" s="648"/>
      <c r="P30" s="648"/>
      <c r="Q30" s="648"/>
      <c r="R30" s="648"/>
      <c r="S30" s="648"/>
      <c r="T30" s="648"/>
      <c r="U30" s="85" t="s">
        <v>236</v>
      </c>
      <c r="V30" s="85"/>
      <c r="W30" s="85"/>
      <c r="X30" s="85"/>
      <c r="Y30" s="85"/>
      <c r="Z30" s="647">
        <f>'リスト（補助限度額入力）'!C15-'リスト（補助限度額入力）'!C14</f>
        <v>2000000</v>
      </c>
      <c r="AA30" s="648"/>
      <c r="AB30" s="648"/>
      <c r="AC30" s="648"/>
      <c r="AD30" s="648"/>
      <c r="AE30" s="648"/>
      <c r="AF30" s="648"/>
      <c r="AG30" s="82" t="s">
        <v>237</v>
      </c>
      <c r="AH30" s="84"/>
      <c r="AI30" s="84"/>
      <c r="AJ30" s="596">
        <f>IF(I30=0,0,IF(I30&gt;0,N30+Z30*(I30-1)))</f>
        <v>0</v>
      </c>
      <c r="AK30" s="649"/>
      <c r="AL30" s="649"/>
      <c r="AM30" s="649"/>
      <c r="AN30" s="649"/>
    </row>
    <row r="31" spans="1:49" s="35" customFormat="1" ht="14.1" customHeight="1" x14ac:dyDescent="0.15">
      <c r="A31" s="31"/>
      <c r="B31" s="34" t="s">
        <v>139</v>
      </c>
      <c r="C31" s="34"/>
      <c r="D31" s="34"/>
      <c r="E31" s="34"/>
      <c r="F31" s="34"/>
      <c r="G31" s="34"/>
      <c r="H31" s="34"/>
      <c r="I31" s="645">
        <f>ROUNDUP((別紙１!AL28+別紙１別添!AL13+別紙１別添!AL25+別紙１別添!AL37)/12,0)</f>
        <v>0</v>
      </c>
      <c r="J31" s="646"/>
      <c r="K31" s="646"/>
      <c r="L31" s="34" t="s">
        <v>89</v>
      </c>
      <c r="M31" s="34"/>
      <c r="N31" s="85"/>
      <c r="O31" s="85"/>
      <c r="P31" s="85"/>
      <c r="Q31" s="85"/>
      <c r="R31" s="85"/>
      <c r="S31" s="85"/>
      <c r="T31" s="85"/>
      <c r="U31" s="85"/>
      <c r="V31" s="85"/>
      <c r="W31" s="85"/>
      <c r="X31" s="85"/>
      <c r="Y31" s="85"/>
      <c r="Z31" s="85"/>
      <c r="AA31" s="84"/>
      <c r="AB31" s="86"/>
      <c r="AC31" s="86"/>
      <c r="AD31" s="87"/>
      <c r="AE31" s="88"/>
      <c r="AF31" s="88"/>
      <c r="AG31" s="88"/>
      <c r="AH31" s="88"/>
      <c r="AI31" s="89"/>
      <c r="AJ31" s="596">
        <f>IF(OR(I31="",I31=0),0,IF(I31&lt;=2,N30,IF(I31&lt;=5,N30+Z30,IF(I31&lt;=8,N30+Z30*2,N30+Z30*3))))</f>
        <v>0</v>
      </c>
      <c r="AK31" s="649"/>
      <c r="AL31" s="649"/>
      <c r="AM31" s="649"/>
      <c r="AN31" s="649"/>
    </row>
    <row r="32" spans="1:49" s="35" customFormat="1" ht="14.1" customHeight="1" x14ac:dyDescent="0.15">
      <c r="A32" s="49"/>
      <c r="B32" s="610" t="s">
        <v>140</v>
      </c>
      <c r="C32" s="611"/>
      <c r="D32" s="611"/>
      <c r="E32" s="611"/>
      <c r="F32" s="611"/>
      <c r="G32" s="611"/>
      <c r="H32" s="611"/>
      <c r="I32" s="611"/>
      <c r="J32" s="611"/>
      <c r="K32" s="611"/>
      <c r="L32" s="611"/>
      <c r="M32" s="611"/>
      <c r="N32" s="611"/>
      <c r="O32" s="611"/>
      <c r="P32" s="611"/>
      <c r="Q32" s="611"/>
      <c r="R32" s="611"/>
      <c r="S32" s="611"/>
      <c r="T32" s="611"/>
      <c r="U32" s="611"/>
      <c r="V32" s="611"/>
      <c r="W32" s="612">
        <f>'別紙２－２(人件費一覧)'!G38</f>
        <v>0</v>
      </c>
      <c r="X32" s="612"/>
      <c r="Y32" s="612"/>
      <c r="Z32" s="612"/>
      <c r="AA32" s="612"/>
      <c r="AB32" s="50" t="s">
        <v>19</v>
      </c>
      <c r="AC32" s="51"/>
      <c r="AD32" s="606">
        <f>MIN(W32,AJ30,AJ31)</f>
        <v>0</v>
      </c>
      <c r="AE32" s="613"/>
      <c r="AF32" s="613"/>
      <c r="AG32" s="613"/>
      <c r="AH32" s="613"/>
      <c r="AI32" s="52" t="s">
        <v>19</v>
      </c>
      <c r="AJ32" s="53"/>
      <c r="AK32" s="54"/>
      <c r="AL32" s="54"/>
      <c r="AM32" s="54"/>
      <c r="AN32" s="54"/>
    </row>
    <row r="33" spans="1:63" s="35" customFormat="1" ht="5.0999999999999996" customHeight="1" x14ac:dyDescent="0.15">
      <c r="A33" s="55"/>
      <c r="B33" s="56"/>
      <c r="C33" s="56"/>
      <c r="D33" s="56"/>
      <c r="E33" s="56"/>
      <c r="F33" s="56"/>
      <c r="G33" s="55"/>
      <c r="H33" s="57"/>
      <c r="I33" s="57"/>
      <c r="J33" s="57"/>
      <c r="K33" s="57"/>
      <c r="L33" s="55"/>
      <c r="M33" s="50"/>
      <c r="N33" s="50"/>
      <c r="O33" s="50"/>
      <c r="P33" s="50"/>
      <c r="Q33" s="50"/>
      <c r="R33" s="55"/>
      <c r="S33" s="55"/>
      <c r="T33" s="55"/>
      <c r="U33" s="55"/>
      <c r="V33" s="55"/>
      <c r="W33" s="58"/>
      <c r="X33" s="58"/>
      <c r="Y33" s="58"/>
      <c r="Z33" s="58"/>
      <c r="AA33" s="59"/>
      <c r="AB33" s="51"/>
      <c r="AC33" s="51"/>
      <c r="AD33" s="51"/>
      <c r="AE33" s="51"/>
      <c r="AF33" s="51"/>
      <c r="AG33" s="55"/>
      <c r="AH33" s="55"/>
      <c r="AI33" s="55"/>
      <c r="AJ33" s="60"/>
      <c r="AK33" s="60"/>
      <c r="AL33" s="60"/>
      <c r="AM33" s="60"/>
      <c r="AN33" s="60"/>
    </row>
    <row r="34" spans="1:63" s="35" customFormat="1" ht="14.1" customHeight="1" x14ac:dyDescent="0.15">
      <c r="A34" s="614" t="s">
        <v>141</v>
      </c>
      <c r="B34" s="611"/>
      <c r="C34" s="611"/>
      <c r="D34" s="611"/>
      <c r="E34" s="611"/>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row>
    <row r="35" spans="1:63" s="35" customFormat="1" ht="14.1" customHeight="1" x14ac:dyDescent="0.15">
      <c r="A35" s="55"/>
      <c r="B35" s="643" t="s">
        <v>142</v>
      </c>
      <c r="C35" s="642"/>
      <c r="D35" s="642"/>
      <c r="E35" s="642"/>
      <c r="F35" s="642"/>
      <c r="G35" s="642"/>
      <c r="H35" s="642"/>
      <c r="I35" s="642"/>
      <c r="J35" s="642"/>
      <c r="K35" s="642"/>
      <c r="L35" s="642"/>
      <c r="M35" s="642"/>
      <c r="N35" s="642"/>
      <c r="O35" s="642"/>
      <c r="P35" s="642"/>
      <c r="Q35" s="642"/>
      <c r="R35" s="642"/>
      <c r="S35" s="642"/>
      <c r="T35" s="642"/>
      <c r="U35" s="642"/>
      <c r="V35" s="642"/>
      <c r="W35" s="612">
        <f>'別紙２-１'!N75</f>
        <v>0</v>
      </c>
      <c r="X35" s="612"/>
      <c r="Y35" s="612"/>
      <c r="Z35" s="612"/>
      <c r="AA35" s="612"/>
      <c r="AB35" s="50" t="s">
        <v>19</v>
      </c>
      <c r="AC35" s="51"/>
      <c r="AD35" s="606">
        <f>IF(W35="",0,MIN(W35,AJ35))</f>
        <v>0</v>
      </c>
      <c r="AE35" s="607"/>
      <c r="AF35" s="607"/>
      <c r="AG35" s="607"/>
      <c r="AH35" s="607"/>
      <c r="AI35" s="52" t="s">
        <v>19</v>
      </c>
      <c r="AJ35" s="624">
        <f>'リスト（補助限度額入力）'!C28</f>
        <v>3066000</v>
      </c>
      <c r="AK35" s="637"/>
      <c r="AL35" s="637"/>
      <c r="AM35" s="637"/>
      <c r="AN35" s="638"/>
    </row>
    <row r="36" spans="1:63" s="35" customFormat="1" ht="14.1" customHeight="1" x14ac:dyDescent="0.15">
      <c r="A36" s="55"/>
      <c r="B36" s="641" t="s">
        <v>143</v>
      </c>
      <c r="C36" s="642"/>
      <c r="D36" s="642"/>
      <c r="E36" s="642"/>
      <c r="F36" s="642"/>
      <c r="G36" s="642"/>
      <c r="H36" s="642"/>
      <c r="I36" s="642"/>
      <c r="J36" s="642"/>
      <c r="K36" s="642"/>
      <c r="L36" s="642"/>
      <c r="M36" s="642"/>
      <c r="N36" s="642"/>
      <c r="O36" s="642"/>
      <c r="P36" s="642"/>
      <c r="Q36" s="642"/>
      <c r="R36" s="642"/>
      <c r="S36" s="642"/>
      <c r="T36" s="642"/>
      <c r="U36" s="642"/>
      <c r="V36" s="642"/>
      <c r="W36" s="605">
        <f>'別紙２-１'!N76</f>
        <v>0</v>
      </c>
      <c r="X36" s="605"/>
      <c r="Y36" s="605"/>
      <c r="Z36" s="605"/>
      <c r="AA36" s="605"/>
      <c r="AB36" s="57" t="s">
        <v>19</v>
      </c>
      <c r="AC36" s="51"/>
      <c r="AD36" s="606">
        <f t="shared" ref="AD36:AD37" si="0">IF(W36="",0,MIN(W36,AJ36))</f>
        <v>0</v>
      </c>
      <c r="AE36" s="607"/>
      <c r="AF36" s="607"/>
      <c r="AG36" s="607"/>
      <c r="AH36" s="607"/>
      <c r="AI36" s="52" t="s">
        <v>19</v>
      </c>
      <c r="AJ36" s="624">
        <f>'リスト（補助限度額入力）'!C29</f>
        <v>2500000</v>
      </c>
      <c r="AK36" s="637"/>
      <c r="AL36" s="637"/>
      <c r="AM36" s="637"/>
      <c r="AN36" s="638"/>
    </row>
    <row r="37" spans="1:63" s="35" customFormat="1" ht="14.1" customHeight="1" x14ac:dyDescent="0.15">
      <c r="A37" s="55"/>
      <c r="B37" s="641" t="s">
        <v>144</v>
      </c>
      <c r="C37" s="642"/>
      <c r="D37" s="642"/>
      <c r="E37" s="642"/>
      <c r="F37" s="642"/>
      <c r="G37" s="642"/>
      <c r="H37" s="642"/>
      <c r="I37" s="642"/>
      <c r="J37" s="642"/>
      <c r="K37" s="642"/>
      <c r="L37" s="642"/>
      <c r="M37" s="642"/>
      <c r="N37" s="642"/>
      <c r="O37" s="642"/>
      <c r="P37" s="642"/>
      <c r="Q37" s="642"/>
      <c r="R37" s="642"/>
      <c r="S37" s="642"/>
      <c r="T37" s="642"/>
      <c r="U37" s="642"/>
      <c r="V37" s="642"/>
      <c r="W37" s="605">
        <f>'別紙２-１'!N77</f>
        <v>0</v>
      </c>
      <c r="X37" s="605"/>
      <c r="Y37" s="605"/>
      <c r="Z37" s="605"/>
      <c r="AA37" s="605"/>
      <c r="AB37" s="57" t="s">
        <v>19</v>
      </c>
      <c r="AC37" s="51"/>
      <c r="AD37" s="606">
        <f t="shared" si="0"/>
        <v>0</v>
      </c>
      <c r="AE37" s="607"/>
      <c r="AF37" s="607"/>
      <c r="AG37" s="607"/>
      <c r="AH37" s="607"/>
      <c r="AI37" s="52" t="s">
        <v>19</v>
      </c>
      <c r="AJ37" s="624">
        <f>'リスト（補助限度額入力）'!C30</f>
        <v>6100000</v>
      </c>
      <c r="AK37" s="637"/>
      <c r="AL37" s="637"/>
      <c r="AM37" s="637"/>
      <c r="AN37" s="638"/>
    </row>
    <row r="38" spans="1:63" s="35" customFormat="1" ht="5.0999999999999996" customHeight="1" x14ac:dyDescent="0.15">
      <c r="AB38" s="48"/>
      <c r="AC38" s="48"/>
      <c r="AD38" s="48"/>
      <c r="AE38" s="48"/>
      <c r="AF38" s="48"/>
      <c r="AJ38" s="48"/>
      <c r="AK38" s="48"/>
      <c r="AL38" s="48"/>
      <c r="AM38" s="48"/>
      <c r="AN38" s="48"/>
    </row>
    <row r="39" spans="1:63" s="35" customFormat="1" ht="14.1" customHeight="1" x14ac:dyDescent="0.15">
      <c r="A39" s="608" t="s">
        <v>145</v>
      </c>
      <c r="B39" s="609"/>
      <c r="C39" s="609"/>
      <c r="D39" s="609"/>
      <c r="E39" s="609"/>
      <c r="F39" s="609"/>
      <c r="G39" s="609"/>
      <c r="H39" s="609"/>
      <c r="I39" s="609"/>
      <c r="J39" s="609"/>
      <c r="K39" s="609"/>
      <c r="L39" s="609"/>
      <c r="M39" s="609"/>
      <c r="N39" s="609"/>
      <c r="O39" s="609"/>
      <c r="P39" s="609"/>
      <c r="Q39" s="609"/>
      <c r="R39" s="609"/>
      <c r="S39" s="609"/>
      <c r="T39" s="609"/>
      <c r="U39" s="609"/>
      <c r="V39" s="609"/>
      <c r="W39" s="609"/>
      <c r="X39" s="609"/>
      <c r="Y39" s="609"/>
      <c r="Z39" s="609"/>
      <c r="AA39" s="609"/>
      <c r="AB39" s="609"/>
      <c r="AC39" s="609"/>
      <c r="AD39" s="609"/>
      <c r="AE39" s="609"/>
      <c r="AF39" s="609"/>
      <c r="AG39" s="609"/>
      <c r="AH39" s="609"/>
      <c r="AI39" s="609"/>
    </row>
    <row r="40" spans="1:63" s="35" customFormat="1" ht="14.1" customHeight="1" x14ac:dyDescent="0.15">
      <c r="B40" s="35" t="s">
        <v>146</v>
      </c>
      <c r="W40" s="605">
        <f>'別紙２-１'!N50+'別紙２-１'!N58</f>
        <v>0</v>
      </c>
      <c r="X40" s="605"/>
      <c r="Y40" s="605"/>
      <c r="Z40" s="605"/>
      <c r="AA40" s="605"/>
      <c r="AB40" s="57" t="s">
        <v>19</v>
      </c>
      <c r="AC40" s="48"/>
      <c r="AD40" s="606">
        <f>IF(W40="",0,MIN(W40,AJ40))</f>
        <v>0</v>
      </c>
      <c r="AE40" s="607"/>
      <c r="AF40" s="607"/>
      <c r="AG40" s="607"/>
      <c r="AH40" s="607"/>
      <c r="AI40" s="61" t="s">
        <v>19</v>
      </c>
      <c r="AJ40" s="624">
        <f>'リスト（補助限度額入力）'!C32</f>
        <v>521000</v>
      </c>
      <c r="AK40" s="637"/>
      <c r="AL40" s="637"/>
      <c r="AM40" s="637"/>
      <c r="AN40" s="638"/>
      <c r="AY40" s="62"/>
      <c r="AZ40" s="46"/>
      <c r="BA40" s="46"/>
      <c r="BB40" s="46"/>
      <c r="BC40" s="46"/>
      <c r="BD40" s="46"/>
      <c r="BE40" s="46"/>
      <c r="BF40" s="46"/>
      <c r="BG40" s="46"/>
      <c r="BH40" s="46"/>
      <c r="BI40" s="46"/>
      <c r="BJ40" s="46"/>
      <c r="BK40" s="46"/>
    </row>
    <row r="41" spans="1:63" s="35" customFormat="1" ht="5.0999999999999996" customHeight="1" x14ac:dyDescent="0.15">
      <c r="W41" s="63"/>
      <c r="X41" s="34"/>
      <c r="Y41" s="34"/>
      <c r="Z41" s="34"/>
      <c r="AA41" s="34"/>
      <c r="AB41" s="57"/>
      <c r="AC41" s="48"/>
      <c r="AD41" s="64"/>
      <c r="AE41" s="63"/>
      <c r="AF41" s="63"/>
      <c r="AG41" s="63"/>
      <c r="AH41" s="63"/>
      <c r="AJ41" s="48"/>
      <c r="AK41" s="48"/>
      <c r="AL41" s="48"/>
      <c r="AM41" s="48"/>
      <c r="AN41" s="48"/>
    </row>
    <row r="42" spans="1:63" s="35" customFormat="1" ht="14.1" customHeight="1" x14ac:dyDescent="0.15">
      <c r="A42" s="608" t="s">
        <v>147</v>
      </c>
      <c r="B42" s="609"/>
      <c r="C42" s="609"/>
      <c r="D42" s="609"/>
      <c r="E42" s="609"/>
      <c r="F42" s="609"/>
      <c r="G42" s="609"/>
      <c r="H42" s="609"/>
      <c r="I42" s="609"/>
      <c r="J42" s="609"/>
      <c r="K42" s="609"/>
      <c r="L42" s="609"/>
      <c r="M42" s="609"/>
      <c r="N42" s="609"/>
      <c r="O42" s="609"/>
      <c r="P42" s="609"/>
      <c r="Q42" s="609"/>
      <c r="R42" s="609"/>
      <c r="S42" s="609"/>
      <c r="T42" s="609"/>
      <c r="U42" s="609"/>
      <c r="V42" s="609"/>
      <c r="W42" s="609"/>
      <c r="X42" s="609"/>
      <c r="Y42" s="609"/>
      <c r="Z42" s="609"/>
      <c r="AA42" s="609"/>
      <c r="AB42" s="609"/>
      <c r="AC42" s="609"/>
      <c r="AD42" s="609"/>
      <c r="AE42" s="609"/>
      <c r="AF42" s="609"/>
      <c r="AG42" s="609"/>
      <c r="AH42" s="609"/>
      <c r="AI42" s="609"/>
      <c r="AJ42" s="65"/>
      <c r="AK42" s="65"/>
      <c r="AL42" s="65"/>
      <c r="AM42" s="65"/>
      <c r="AN42" s="65"/>
    </row>
    <row r="43" spans="1:63" s="35" customFormat="1" ht="14.1" customHeight="1" x14ac:dyDescent="0.15">
      <c r="A43" s="31"/>
      <c r="B43" s="34" t="s">
        <v>148</v>
      </c>
      <c r="C43" s="46"/>
      <c r="D43" s="46"/>
      <c r="E43" s="46"/>
      <c r="F43" s="46"/>
      <c r="G43" s="46"/>
      <c r="H43" s="46"/>
      <c r="I43" s="46"/>
      <c r="AB43" s="65"/>
      <c r="AC43" s="65"/>
      <c r="AD43" s="65"/>
      <c r="AE43" s="65"/>
      <c r="AF43" s="65"/>
      <c r="AJ43" s="65"/>
      <c r="AK43" s="65"/>
      <c r="AL43" s="65"/>
      <c r="AM43" s="65"/>
      <c r="AN43" s="65"/>
    </row>
    <row r="44" spans="1:63" s="35" customFormat="1" ht="14.1" customHeight="1" x14ac:dyDescent="0.15">
      <c r="W44" s="605">
        <f>'別紙２-１'!N51</f>
        <v>0</v>
      </c>
      <c r="X44" s="605"/>
      <c r="Y44" s="605"/>
      <c r="Z44" s="605"/>
      <c r="AA44" s="605"/>
      <c r="AB44" s="57" t="s">
        <v>19</v>
      </c>
      <c r="AC44" s="48"/>
      <c r="AD44" s="606">
        <f t="shared" ref="AD44" si="1">IF(W44="",0,MIN(W44,AJ44))</f>
        <v>0</v>
      </c>
      <c r="AE44" s="607"/>
      <c r="AF44" s="607"/>
      <c r="AG44" s="607"/>
      <c r="AH44" s="607"/>
      <c r="AI44" s="61" t="s">
        <v>19</v>
      </c>
      <c r="AJ44" s="624">
        <f>'リスト（補助限度額入力）'!C34</f>
        <v>625000</v>
      </c>
      <c r="AK44" s="637"/>
      <c r="AL44" s="637"/>
      <c r="AM44" s="637"/>
      <c r="AN44" s="638"/>
    </row>
    <row r="45" spans="1:63" s="35" customFormat="1" ht="5.0999999999999996" customHeight="1" x14ac:dyDescent="0.15">
      <c r="Z45" s="55"/>
      <c r="AB45" s="48"/>
      <c r="AC45" s="48"/>
      <c r="AD45" s="48"/>
      <c r="AE45" s="48"/>
      <c r="AF45" s="48"/>
      <c r="AJ45" s="60"/>
      <c r="AK45" s="60"/>
      <c r="AL45" s="60"/>
      <c r="AM45" s="60"/>
      <c r="AN45" s="60"/>
    </row>
    <row r="46" spans="1:63" s="35" customFormat="1" ht="14.1" customHeight="1" x14ac:dyDescent="0.15">
      <c r="A46" s="608" t="s">
        <v>149</v>
      </c>
      <c r="B46" s="609"/>
      <c r="C46" s="609"/>
      <c r="D46" s="609"/>
      <c r="E46" s="609"/>
      <c r="F46" s="609"/>
      <c r="G46" s="609"/>
      <c r="H46" s="609"/>
      <c r="I46" s="609"/>
      <c r="J46" s="609"/>
      <c r="K46" s="609"/>
      <c r="L46" s="609"/>
      <c r="M46" s="609"/>
      <c r="N46" s="609"/>
      <c r="O46" s="609"/>
      <c r="P46" s="609"/>
      <c r="Q46" s="609"/>
      <c r="R46" s="609"/>
      <c r="S46" s="609"/>
      <c r="T46" s="609"/>
      <c r="U46" s="609"/>
      <c r="V46" s="609"/>
      <c r="W46" s="609"/>
      <c r="X46" s="609"/>
      <c r="Y46" s="609"/>
      <c r="Z46" s="609"/>
      <c r="AA46" s="609"/>
      <c r="AB46" s="609"/>
      <c r="AC46" s="609"/>
      <c r="AD46" s="609"/>
      <c r="AE46" s="609"/>
      <c r="AF46" s="609"/>
      <c r="AG46" s="609"/>
      <c r="AH46" s="609"/>
      <c r="AI46" s="609"/>
      <c r="AJ46" s="66"/>
      <c r="AK46" s="66"/>
      <c r="AL46" s="66"/>
      <c r="AM46" s="66"/>
      <c r="AN46" s="66"/>
    </row>
    <row r="47" spans="1:63" s="35" customFormat="1" ht="14.1" customHeight="1" x14ac:dyDescent="0.15">
      <c r="A47" s="31"/>
      <c r="B47" s="34" t="s">
        <v>150</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66"/>
      <c r="AK47" s="66"/>
      <c r="AL47" s="66"/>
      <c r="AM47" s="66"/>
      <c r="AN47" s="66"/>
    </row>
    <row r="48" spans="1:63" s="35" customFormat="1" ht="14.1" customHeight="1" x14ac:dyDescent="0.15">
      <c r="W48" s="605">
        <f>'別紙２-１'!N52</f>
        <v>0</v>
      </c>
      <c r="X48" s="605"/>
      <c r="Y48" s="605"/>
      <c r="Z48" s="605"/>
      <c r="AA48" s="605"/>
      <c r="AB48" s="57" t="s">
        <v>19</v>
      </c>
      <c r="AC48" s="48"/>
      <c r="AD48" s="606">
        <f t="shared" ref="AD48" si="2">IF(W48="",0,MIN(W48,AJ48))</f>
        <v>0</v>
      </c>
      <c r="AE48" s="607"/>
      <c r="AF48" s="607"/>
      <c r="AG48" s="607"/>
      <c r="AH48" s="607"/>
      <c r="AI48" s="61" t="s">
        <v>19</v>
      </c>
      <c r="AJ48" s="624">
        <f>'リスト（補助限度額入力）'!C36</f>
        <v>1330000</v>
      </c>
      <c r="AK48" s="637"/>
      <c r="AL48" s="637"/>
      <c r="AM48" s="637"/>
      <c r="AN48" s="638"/>
    </row>
    <row r="49" spans="1:40" s="35" customFormat="1" ht="5.0999999999999996" customHeight="1" x14ac:dyDescent="0.15">
      <c r="AB49" s="48"/>
      <c r="AC49" s="48"/>
      <c r="AD49" s="48"/>
      <c r="AE49" s="48"/>
      <c r="AF49" s="48"/>
      <c r="AJ49" s="60"/>
      <c r="AK49" s="60"/>
      <c r="AL49" s="60"/>
      <c r="AM49" s="60"/>
      <c r="AN49" s="60"/>
    </row>
    <row r="50" spans="1:40" s="35" customFormat="1" ht="14.1" customHeight="1" x14ac:dyDescent="0.15">
      <c r="A50" s="608" t="s">
        <v>151</v>
      </c>
      <c r="B50" s="609"/>
      <c r="C50" s="609"/>
      <c r="D50" s="609"/>
      <c r="E50" s="609"/>
      <c r="F50" s="609"/>
      <c r="G50" s="609"/>
      <c r="H50" s="609"/>
      <c r="I50" s="609"/>
      <c r="J50" s="609"/>
      <c r="K50" s="609"/>
      <c r="L50" s="609"/>
      <c r="M50" s="609"/>
      <c r="N50" s="609"/>
      <c r="O50" s="609"/>
      <c r="P50" s="609"/>
      <c r="Q50" s="609"/>
      <c r="R50" s="609"/>
      <c r="S50" s="609"/>
      <c r="T50" s="609"/>
      <c r="U50" s="609"/>
      <c r="V50" s="609"/>
      <c r="W50" s="609"/>
      <c r="X50" s="609"/>
      <c r="Y50" s="609"/>
      <c r="Z50" s="609"/>
      <c r="AA50" s="609"/>
      <c r="AB50" s="609"/>
      <c r="AC50" s="609"/>
      <c r="AD50" s="609"/>
      <c r="AE50" s="609"/>
      <c r="AF50" s="609"/>
      <c r="AG50" s="609"/>
      <c r="AH50" s="609"/>
      <c r="AI50" s="609"/>
      <c r="AJ50" s="67"/>
      <c r="AK50" s="67"/>
      <c r="AL50" s="67"/>
      <c r="AM50" s="67"/>
      <c r="AN50" s="67"/>
    </row>
    <row r="51" spans="1:40" s="35" customFormat="1" ht="14.1" customHeight="1" x14ac:dyDescent="0.15">
      <c r="A51" s="31"/>
      <c r="B51" s="34" t="s">
        <v>152</v>
      </c>
      <c r="C51" s="46"/>
      <c r="D51" s="46"/>
      <c r="E51" s="46"/>
      <c r="F51" s="46"/>
      <c r="G51" s="46"/>
      <c r="H51" s="46"/>
      <c r="I51" s="46"/>
      <c r="J51" s="46"/>
      <c r="K51" s="46"/>
      <c r="AB51" s="48"/>
      <c r="AC51" s="48"/>
      <c r="AD51" s="48"/>
      <c r="AE51" s="48"/>
      <c r="AF51" s="48"/>
      <c r="AJ51" s="67"/>
      <c r="AK51" s="67"/>
      <c r="AL51" s="67"/>
      <c r="AM51" s="67"/>
      <c r="AN51" s="67"/>
    </row>
    <row r="52" spans="1:40" s="35" customFormat="1" ht="14.1" customHeight="1" x14ac:dyDescent="0.15">
      <c r="W52" s="605">
        <f>'別紙２-１'!N53+'別紙２-１'!N57</f>
        <v>0</v>
      </c>
      <c r="X52" s="605"/>
      <c r="Y52" s="605"/>
      <c r="Z52" s="605"/>
      <c r="AA52" s="605"/>
      <c r="AB52" s="57" t="s">
        <v>19</v>
      </c>
      <c r="AC52" s="48"/>
      <c r="AD52" s="606">
        <f t="shared" ref="AD52" si="3">IF(W52="",0,MIN(W52,AJ52))</f>
        <v>0</v>
      </c>
      <c r="AE52" s="607"/>
      <c r="AF52" s="607"/>
      <c r="AG52" s="607"/>
      <c r="AH52" s="607"/>
      <c r="AI52" s="61" t="s">
        <v>19</v>
      </c>
      <c r="AJ52" s="624">
        <f>'リスト（補助限度額入力）'!C38</f>
        <v>1451000</v>
      </c>
      <c r="AK52" s="637"/>
      <c r="AL52" s="637"/>
      <c r="AM52" s="637"/>
      <c r="AN52" s="638"/>
    </row>
    <row r="53" spans="1:40" s="35" customFormat="1" ht="5.0999999999999996" customHeight="1" x14ac:dyDescent="0.15">
      <c r="AB53" s="48"/>
      <c r="AC53" s="48"/>
      <c r="AD53" s="48"/>
      <c r="AE53" s="48"/>
      <c r="AF53" s="48"/>
      <c r="AJ53" s="60"/>
      <c r="AK53" s="60"/>
      <c r="AL53" s="60"/>
      <c r="AM53" s="60"/>
      <c r="AN53" s="60"/>
    </row>
    <row r="54" spans="1:40" s="35" customFormat="1" ht="14.1" customHeight="1" x14ac:dyDescent="0.15">
      <c r="A54" s="608" t="s">
        <v>153</v>
      </c>
      <c r="B54" s="609"/>
      <c r="C54" s="609"/>
      <c r="D54" s="609"/>
      <c r="E54" s="609"/>
      <c r="F54" s="609"/>
      <c r="G54" s="609"/>
      <c r="H54" s="609"/>
      <c r="I54" s="609"/>
      <c r="J54" s="609"/>
      <c r="K54" s="609"/>
      <c r="L54" s="609"/>
      <c r="M54" s="609"/>
      <c r="N54" s="609"/>
      <c r="O54" s="609"/>
      <c r="P54" s="609"/>
      <c r="Q54" s="609"/>
      <c r="R54" s="609"/>
      <c r="S54" s="609"/>
      <c r="T54" s="609"/>
      <c r="U54" s="609"/>
      <c r="V54" s="609"/>
      <c r="W54" s="609"/>
      <c r="X54" s="609"/>
      <c r="Y54" s="609"/>
      <c r="Z54" s="609"/>
      <c r="AA54" s="609"/>
      <c r="AB54" s="609"/>
      <c r="AC54" s="609"/>
      <c r="AD54" s="609"/>
      <c r="AE54" s="609"/>
      <c r="AF54" s="609"/>
      <c r="AG54" s="609"/>
      <c r="AH54" s="609"/>
      <c r="AI54" s="609"/>
      <c r="AJ54" s="67"/>
      <c r="AK54" s="67"/>
      <c r="AL54" s="67"/>
      <c r="AM54" s="67"/>
      <c r="AN54" s="67"/>
    </row>
    <row r="55" spans="1:40" s="35" customFormat="1" ht="14.1" customHeight="1" x14ac:dyDescent="0.15">
      <c r="A55" s="31"/>
      <c r="B55" s="34" t="s">
        <v>154</v>
      </c>
      <c r="C55" s="46"/>
      <c r="D55" s="46"/>
      <c r="E55" s="46"/>
      <c r="F55" s="46"/>
      <c r="G55" s="46"/>
      <c r="H55" s="46"/>
      <c r="I55" s="46"/>
      <c r="J55" s="46"/>
      <c r="K55" s="46"/>
      <c r="L55" s="46"/>
      <c r="M55" s="46"/>
      <c r="N55" s="46"/>
      <c r="O55" s="46"/>
      <c r="P55" s="46"/>
      <c r="Q55" s="46"/>
      <c r="R55" s="46"/>
      <c r="S55" s="46"/>
      <c r="T55" s="46"/>
      <c r="U55" s="46"/>
      <c r="V55" s="46"/>
      <c r="W55" s="605">
        <f>'別紙２-１'!N59</f>
        <v>0</v>
      </c>
      <c r="X55" s="605"/>
      <c r="Y55" s="605"/>
      <c r="Z55" s="605"/>
      <c r="AA55" s="605"/>
      <c r="AB55" s="57" t="s">
        <v>19</v>
      </c>
      <c r="AC55" s="48"/>
      <c r="AD55" s="606">
        <f>IF(W55="",0,MIN(W55,AJ55))</f>
        <v>0</v>
      </c>
      <c r="AE55" s="607"/>
      <c r="AF55" s="607"/>
      <c r="AG55" s="607"/>
      <c r="AH55" s="607"/>
      <c r="AI55" s="61" t="s">
        <v>19</v>
      </c>
      <c r="AJ55" s="624">
        <f>'リスト（補助限度額入力）'!C40</f>
        <v>300000</v>
      </c>
      <c r="AK55" s="637"/>
      <c r="AL55" s="637"/>
      <c r="AM55" s="637"/>
      <c r="AN55" s="638"/>
    </row>
    <row r="56" spans="1:40" s="35" customFormat="1" ht="5.0999999999999996" customHeight="1" x14ac:dyDescent="0.15">
      <c r="AB56" s="48"/>
      <c r="AC56" s="48"/>
      <c r="AD56" s="48"/>
      <c r="AE56" s="48"/>
      <c r="AF56" s="48"/>
    </row>
    <row r="57" spans="1:40" s="35" customFormat="1" ht="14.1" customHeight="1" x14ac:dyDescent="0.15">
      <c r="A57" s="608" t="s">
        <v>184</v>
      </c>
      <c r="B57" s="609"/>
      <c r="C57" s="609"/>
      <c r="D57" s="609"/>
      <c r="E57" s="609"/>
      <c r="F57" s="609"/>
      <c r="G57" s="609"/>
      <c r="H57" s="609"/>
      <c r="I57" s="609"/>
      <c r="J57" s="609"/>
      <c r="K57" s="609"/>
      <c r="L57" s="609"/>
      <c r="M57" s="609"/>
      <c r="N57" s="609"/>
      <c r="O57" s="609"/>
      <c r="P57" s="609"/>
      <c r="Q57" s="609"/>
      <c r="R57" s="609"/>
      <c r="S57" s="609"/>
      <c r="T57" s="609"/>
      <c r="U57" s="609"/>
      <c r="V57" s="609"/>
      <c r="W57" s="609"/>
      <c r="X57" s="609"/>
      <c r="Y57" s="609"/>
      <c r="Z57" s="609"/>
      <c r="AA57" s="609"/>
      <c r="AB57" s="609"/>
      <c r="AC57" s="609"/>
      <c r="AD57" s="609"/>
      <c r="AE57" s="609"/>
      <c r="AF57" s="609"/>
      <c r="AG57" s="609"/>
      <c r="AH57" s="609"/>
      <c r="AI57" s="609"/>
      <c r="AJ57" s="68"/>
      <c r="AK57" s="68"/>
      <c r="AL57" s="68"/>
      <c r="AM57" s="68"/>
      <c r="AN57" s="68"/>
    </row>
    <row r="58" spans="1:40" s="35" customFormat="1" ht="14.1" customHeight="1" x14ac:dyDescent="0.15">
      <c r="B58" s="34" t="s">
        <v>185</v>
      </c>
      <c r="C58" s="69"/>
      <c r="D58" s="69"/>
      <c r="E58" s="69"/>
      <c r="F58" s="69"/>
      <c r="G58" s="69"/>
      <c r="H58" s="34"/>
      <c r="I58" s="36"/>
      <c r="J58" s="36"/>
      <c r="K58" s="639"/>
      <c r="L58" s="640"/>
      <c r="M58" s="640"/>
      <c r="N58" s="640"/>
      <c r="O58" s="640"/>
      <c r="P58" s="640"/>
      <c r="Q58" s="640"/>
      <c r="R58" s="640"/>
      <c r="S58" s="640"/>
      <c r="T58" s="640"/>
      <c r="U58" s="640"/>
      <c r="V58" s="70"/>
      <c r="W58" s="635">
        <f>'別紙２-１'!N79</f>
        <v>0</v>
      </c>
      <c r="X58" s="636"/>
      <c r="Y58" s="636"/>
      <c r="Z58" s="636"/>
      <c r="AA58" s="636"/>
      <c r="AB58" s="48" t="s">
        <v>19</v>
      </c>
      <c r="AC58" s="48"/>
      <c r="AD58" s="606">
        <f>IF(W58="",0,MIN(W58,AJ58))</f>
        <v>0</v>
      </c>
      <c r="AE58" s="607"/>
      <c r="AF58" s="607"/>
      <c r="AG58" s="607"/>
      <c r="AH58" s="607"/>
      <c r="AI58" s="52" t="s">
        <v>19</v>
      </c>
      <c r="AJ58" s="624">
        <f>IF(K58="開所準備経費を含む場合",'リスト（補助限度額入力）'!C45,IF(K58="開所準備経費を含まない場合",'リスト（補助限度額入力）'!C44,0))</f>
        <v>0</v>
      </c>
      <c r="AK58" s="637"/>
      <c r="AL58" s="637"/>
      <c r="AM58" s="637"/>
      <c r="AN58" s="638"/>
    </row>
    <row r="59" spans="1:40" s="35" customFormat="1" ht="14.1" customHeight="1" x14ac:dyDescent="0.15">
      <c r="B59" s="34" t="s">
        <v>186</v>
      </c>
      <c r="C59" s="69"/>
      <c r="D59" s="69"/>
      <c r="E59" s="69"/>
      <c r="F59" s="69"/>
      <c r="G59" s="69"/>
      <c r="H59" s="34"/>
      <c r="I59" s="36"/>
      <c r="J59" s="36"/>
      <c r="K59" s="639"/>
      <c r="L59" s="640"/>
      <c r="M59" s="640"/>
      <c r="N59" s="640"/>
      <c r="O59" s="640"/>
      <c r="P59" s="640"/>
      <c r="Q59" s="640"/>
      <c r="R59" s="640"/>
      <c r="S59" s="640"/>
      <c r="T59" s="640"/>
      <c r="U59" s="640"/>
      <c r="V59" s="70"/>
      <c r="W59" s="635">
        <f>'別紙２-１'!N80</f>
        <v>0</v>
      </c>
      <c r="X59" s="636"/>
      <c r="Y59" s="636"/>
      <c r="Z59" s="636"/>
      <c r="AA59" s="636"/>
      <c r="AB59" s="48" t="s">
        <v>19</v>
      </c>
      <c r="AC59" s="48"/>
      <c r="AD59" s="606">
        <f t="shared" ref="AD59:AD60" si="4">IF(W59="",0,MIN(W59,AJ59))</f>
        <v>0</v>
      </c>
      <c r="AE59" s="607"/>
      <c r="AF59" s="607"/>
      <c r="AG59" s="607"/>
      <c r="AH59" s="607"/>
      <c r="AI59" s="52" t="s">
        <v>19</v>
      </c>
      <c r="AJ59" s="624">
        <f>IF(K59="幼稚園等を活用する場合",'リスト（補助限度額入力）'!C46,IF(K59="開所準備経費を含まない場合",'リスト（補助限度額入力）'!C47,IF(K59="開所準備経費を含む場合",'リスト（補助限度額入力）'!C48,0)))</f>
        <v>0</v>
      </c>
      <c r="AK59" s="637"/>
      <c r="AL59" s="637"/>
      <c r="AM59" s="637"/>
      <c r="AN59" s="638"/>
    </row>
    <row r="60" spans="1:40" s="35" customFormat="1" ht="14.1" customHeight="1" x14ac:dyDescent="0.15">
      <c r="B60" s="34" t="s">
        <v>187</v>
      </c>
      <c r="C60" s="69"/>
      <c r="D60" s="69"/>
      <c r="E60" s="69"/>
      <c r="F60" s="69"/>
      <c r="G60" s="69"/>
      <c r="H60" s="34"/>
      <c r="I60" s="36"/>
      <c r="J60" s="36"/>
      <c r="K60" s="36"/>
      <c r="L60" s="46"/>
      <c r="M60" s="46"/>
      <c r="N60" s="46"/>
      <c r="O60" s="46"/>
      <c r="P60" s="46"/>
      <c r="Q60" s="46"/>
      <c r="R60" s="46"/>
      <c r="S60" s="46"/>
      <c r="T60" s="46"/>
      <c r="U60" s="46"/>
      <c r="V60" s="70"/>
      <c r="W60" s="635">
        <f>'別紙２-１'!N81</f>
        <v>0</v>
      </c>
      <c r="X60" s="636"/>
      <c r="Y60" s="636"/>
      <c r="Z60" s="636"/>
      <c r="AA60" s="636"/>
      <c r="AB60" s="48" t="s">
        <v>19</v>
      </c>
      <c r="AC60" s="48"/>
      <c r="AD60" s="606">
        <f t="shared" si="4"/>
        <v>0</v>
      </c>
      <c r="AE60" s="607"/>
      <c r="AF60" s="607"/>
      <c r="AG60" s="607"/>
      <c r="AH60" s="607"/>
      <c r="AI60" s="52" t="s">
        <v>19</v>
      </c>
      <c r="AJ60" s="624">
        <f>'リスト（補助限度額入力）'!C49</f>
        <v>1000000</v>
      </c>
      <c r="AK60" s="637"/>
      <c r="AL60" s="637"/>
      <c r="AM60" s="637"/>
      <c r="AN60" s="638"/>
    </row>
    <row r="61" spans="1:40" s="35" customFormat="1" ht="5.0999999999999996" customHeight="1" x14ac:dyDescent="0.15">
      <c r="AB61" s="48"/>
      <c r="AC61" s="48"/>
      <c r="AD61" s="48"/>
      <c r="AE61" s="48"/>
      <c r="AF61" s="48"/>
    </row>
    <row r="62" spans="1:40" s="35" customFormat="1" ht="14.1" customHeight="1" x14ac:dyDescent="0.15">
      <c r="A62" s="608" t="s">
        <v>155</v>
      </c>
      <c r="B62" s="609"/>
      <c r="C62" s="609"/>
      <c r="D62" s="609"/>
      <c r="E62" s="609"/>
      <c r="F62" s="609"/>
      <c r="G62" s="609"/>
      <c r="H62" s="609"/>
      <c r="I62" s="609"/>
      <c r="J62" s="609"/>
      <c r="K62" s="609"/>
      <c r="L62" s="609"/>
      <c r="M62" s="609"/>
      <c r="N62" s="609"/>
      <c r="O62" s="609"/>
      <c r="P62" s="609"/>
      <c r="Q62" s="609"/>
      <c r="R62" s="609"/>
      <c r="S62" s="609"/>
      <c r="T62" s="609"/>
      <c r="U62" s="609"/>
      <c r="V62" s="609"/>
      <c r="W62" s="609"/>
      <c r="X62" s="609"/>
      <c r="Y62" s="609"/>
      <c r="Z62" s="609"/>
      <c r="AA62" s="609"/>
      <c r="AB62" s="609"/>
      <c r="AC62" s="609"/>
      <c r="AD62" s="609"/>
      <c r="AE62" s="609"/>
      <c r="AF62" s="609"/>
      <c r="AG62" s="609"/>
      <c r="AH62" s="609"/>
      <c r="AI62" s="609"/>
      <c r="AJ62" s="68"/>
      <c r="AK62" s="68"/>
      <c r="AL62" s="68"/>
      <c r="AM62" s="68"/>
      <c r="AN62" s="68"/>
    </row>
    <row r="63" spans="1:40" s="35" customFormat="1" ht="14.1" customHeight="1" x14ac:dyDescent="0.15">
      <c r="B63" s="34" t="s">
        <v>156</v>
      </c>
      <c r="C63" s="69"/>
      <c r="D63" s="69"/>
      <c r="E63" s="69"/>
      <c r="F63" s="69"/>
      <c r="G63" s="69"/>
      <c r="H63" s="34"/>
      <c r="I63" s="36"/>
      <c r="J63" s="36"/>
      <c r="K63" s="36"/>
      <c r="L63" s="36"/>
      <c r="M63" s="631">
        <f>'別紙２－３(キャリアアップ）'!T9</f>
        <v>0</v>
      </c>
      <c r="N63" s="632"/>
      <c r="O63" s="34" t="s">
        <v>89</v>
      </c>
      <c r="P63" s="71" t="s">
        <v>27</v>
      </c>
      <c r="Q63" s="633">
        <f>'リスト（補助限度額入力）'!C53</f>
        <v>131000</v>
      </c>
      <c r="R63" s="634"/>
      <c r="S63" s="634"/>
      <c r="T63" s="634"/>
      <c r="U63" s="634"/>
      <c r="V63" s="70" t="s">
        <v>122</v>
      </c>
      <c r="W63" s="635">
        <f>M63*Q63</f>
        <v>0</v>
      </c>
      <c r="X63" s="636"/>
      <c r="Y63" s="636"/>
      <c r="Z63" s="636"/>
      <c r="AA63" s="636"/>
      <c r="AB63" s="48" t="s">
        <v>19</v>
      </c>
      <c r="AC63" s="48"/>
      <c r="AD63" s="48"/>
      <c r="AE63" s="48"/>
      <c r="AF63" s="48"/>
      <c r="AG63" s="72"/>
      <c r="AH63" s="72"/>
      <c r="AI63" s="34"/>
      <c r="AK63" s="60"/>
      <c r="AL63" s="60"/>
      <c r="AM63" s="60"/>
      <c r="AN63" s="60"/>
    </row>
    <row r="64" spans="1:40" s="35" customFormat="1" ht="14.1" customHeight="1" x14ac:dyDescent="0.15">
      <c r="B64" s="34" t="s">
        <v>157</v>
      </c>
      <c r="C64" s="69"/>
      <c r="D64" s="69"/>
      <c r="E64" s="69"/>
      <c r="F64" s="69"/>
      <c r="G64" s="69"/>
      <c r="H64" s="34"/>
      <c r="I64" s="36"/>
      <c r="J64" s="36"/>
      <c r="K64" s="36"/>
      <c r="L64" s="36"/>
      <c r="M64" s="631">
        <f>'別紙２－３(キャリアアップ）'!U9</f>
        <v>0</v>
      </c>
      <c r="N64" s="632"/>
      <c r="O64" s="34" t="s">
        <v>89</v>
      </c>
      <c r="P64" s="71" t="s">
        <v>27</v>
      </c>
      <c r="Q64" s="633">
        <f>'リスト（補助限度額入力）'!C54</f>
        <v>263000</v>
      </c>
      <c r="R64" s="634"/>
      <c r="S64" s="634"/>
      <c r="T64" s="634"/>
      <c r="U64" s="634"/>
      <c r="V64" s="70" t="s">
        <v>122</v>
      </c>
      <c r="W64" s="635">
        <f t="shared" ref="W64:W65" si="5">M64*Q64</f>
        <v>0</v>
      </c>
      <c r="X64" s="636"/>
      <c r="Y64" s="636"/>
      <c r="Z64" s="636"/>
      <c r="AA64" s="636"/>
      <c r="AB64" s="48" t="s">
        <v>19</v>
      </c>
      <c r="AC64" s="48"/>
    </row>
    <row r="65" spans="1:40" s="35" customFormat="1" ht="14.1" customHeight="1" x14ac:dyDescent="0.15">
      <c r="B65" s="34" t="s">
        <v>158</v>
      </c>
      <c r="C65" s="69"/>
      <c r="D65" s="69"/>
      <c r="E65" s="69"/>
      <c r="F65" s="69"/>
      <c r="G65" s="69"/>
      <c r="H65" s="34"/>
      <c r="I65" s="36"/>
      <c r="J65" s="36"/>
      <c r="K65" s="36"/>
      <c r="L65" s="36"/>
      <c r="M65" s="631">
        <f>'別紙２－３(キャリアアップ）'!V9</f>
        <v>0</v>
      </c>
      <c r="N65" s="632"/>
      <c r="O65" s="34" t="s">
        <v>89</v>
      </c>
      <c r="P65" s="71" t="s">
        <v>27</v>
      </c>
      <c r="Q65" s="633">
        <f>'リスト（補助限度額入力）'!C55</f>
        <v>394000</v>
      </c>
      <c r="R65" s="634"/>
      <c r="S65" s="634"/>
      <c r="T65" s="634"/>
      <c r="U65" s="634"/>
      <c r="V65" s="70" t="s">
        <v>122</v>
      </c>
      <c r="W65" s="635">
        <f t="shared" si="5"/>
        <v>0</v>
      </c>
      <c r="X65" s="636"/>
      <c r="Y65" s="636"/>
      <c r="Z65" s="636"/>
      <c r="AA65" s="636"/>
      <c r="AB65" s="48" t="s">
        <v>19</v>
      </c>
      <c r="AC65" s="48"/>
      <c r="AD65" s="48"/>
      <c r="AE65" s="48"/>
      <c r="AF65" s="48"/>
      <c r="AG65" s="72"/>
      <c r="AH65" s="72"/>
      <c r="AI65" s="34"/>
      <c r="AJ65" s="60"/>
      <c r="AK65" s="60"/>
      <c r="AL65" s="60"/>
      <c r="AM65" s="60"/>
      <c r="AN65" s="60"/>
    </row>
    <row r="66" spans="1:40" s="35" customFormat="1" ht="14.1" customHeight="1" x14ac:dyDescent="0.15">
      <c r="B66" s="603" t="s">
        <v>159</v>
      </c>
      <c r="C66" s="604"/>
      <c r="D66" s="604"/>
      <c r="E66" s="604"/>
      <c r="F66" s="604"/>
      <c r="G66" s="604"/>
      <c r="H66" s="604"/>
      <c r="I66" s="604"/>
      <c r="J66" s="604"/>
      <c r="K66" s="604"/>
      <c r="L66" s="604"/>
      <c r="M66" s="604"/>
      <c r="N66" s="604"/>
      <c r="O66" s="604"/>
      <c r="P66" s="604"/>
      <c r="Q66" s="604"/>
      <c r="R66" s="604"/>
      <c r="S66" s="604"/>
      <c r="T66" s="604"/>
      <c r="U66" s="604"/>
      <c r="V66" s="604"/>
      <c r="W66" s="605">
        <f>'別紙２－３(キャリアアップ）'!L18</f>
        <v>0</v>
      </c>
      <c r="X66" s="605"/>
      <c r="Y66" s="605"/>
      <c r="Z66" s="605"/>
      <c r="AA66" s="605"/>
      <c r="AB66" s="58" t="s">
        <v>19</v>
      </c>
      <c r="AC66" s="48"/>
      <c r="AD66" s="606">
        <f>IF(W66="",0,MIN(W66,AJ66))</f>
        <v>0</v>
      </c>
      <c r="AE66" s="607"/>
      <c r="AF66" s="607"/>
      <c r="AG66" s="607"/>
      <c r="AH66" s="607"/>
      <c r="AI66" s="73" t="s">
        <v>19</v>
      </c>
      <c r="AJ66" s="624">
        <f>'リスト（補助限度額入力）'!C56</f>
        <v>919000</v>
      </c>
      <c r="AK66" s="625"/>
      <c r="AL66" s="625"/>
      <c r="AM66" s="625"/>
      <c r="AN66" s="626"/>
    </row>
    <row r="67" spans="1:40" s="35" customFormat="1" ht="5.0999999999999996" customHeight="1" x14ac:dyDescent="0.15">
      <c r="AB67" s="65"/>
      <c r="AC67" s="65"/>
      <c r="AD67" s="65"/>
      <c r="AE67" s="65"/>
      <c r="AF67" s="65"/>
    </row>
    <row r="68" spans="1:40" s="35" customFormat="1" ht="14.1" customHeight="1" x14ac:dyDescent="0.15">
      <c r="A68" s="608" t="s">
        <v>160</v>
      </c>
      <c r="B68" s="609"/>
      <c r="C68" s="609"/>
      <c r="D68" s="609"/>
      <c r="E68" s="609"/>
      <c r="F68" s="609"/>
      <c r="G68" s="609"/>
      <c r="H68" s="609"/>
      <c r="I68" s="609"/>
      <c r="J68" s="609"/>
      <c r="K68" s="609"/>
      <c r="L68" s="609"/>
      <c r="M68" s="609"/>
      <c r="N68" s="609"/>
      <c r="O68" s="609"/>
      <c r="P68" s="609"/>
      <c r="Q68" s="609"/>
      <c r="R68" s="609"/>
      <c r="S68" s="609"/>
      <c r="T68" s="609"/>
      <c r="U68" s="609"/>
      <c r="V68" s="609"/>
      <c r="W68" s="609"/>
      <c r="X68" s="609"/>
      <c r="Y68" s="609"/>
      <c r="Z68" s="609"/>
      <c r="AA68" s="609"/>
      <c r="AB68" s="609"/>
      <c r="AC68" s="609"/>
      <c r="AD68" s="609"/>
      <c r="AE68" s="609"/>
      <c r="AF68" s="609"/>
      <c r="AG68" s="609"/>
      <c r="AH68" s="609"/>
      <c r="AI68" s="609"/>
    </row>
    <row r="69" spans="1:40" s="35" customFormat="1" ht="14.1" customHeight="1" x14ac:dyDescent="0.15">
      <c r="A69" s="34"/>
      <c r="B69" s="34" t="s">
        <v>161</v>
      </c>
      <c r="C69" s="71"/>
      <c r="D69" s="71"/>
      <c r="E69" s="71"/>
      <c r="F69" s="71"/>
      <c r="G69" s="34"/>
      <c r="H69" s="34" t="s">
        <v>162</v>
      </c>
      <c r="I69" s="71"/>
      <c r="J69" s="71"/>
      <c r="K69" s="71"/>
      <c r="L69" s="71"/>
      <c r="M69" s="74"/>
      <c r="N69" s="34" t="s">
        <v>163</v>
      </c>
      <c r="O69" s="71"/>
      <c r="P69" s="71"/>
      <c r="Q69" s="71"/>
      <c r="R69" s="71"/>
      <c r="S69" s="71"/>
      <c r="T69" s="34" t="s">
        <v>164</v>
      </c>
      <c r="U69" s="71"/>
      <c r="V69" s="71"/>
      <c r="W69" s="71"/>
      <c r="X69" s="71"/>
      <c r="Y69" s="34"/>
      <c r="Z69" s="34"/>
      <c r="AA69" s="34"/>
      <c r="AB69" s="48"/>
      <c r="AC69" s="48"/>
    </row>
    <row r="70" spans="1:40" s="35" customFormat="1" ht="14.1" customHeight="1" x14ac:dyDescent="0.15">
      <c r="B70" s="627">
        <f>別紙１!AQ36</f>
        <v>0</v>
      </c>
      <c r="C70" s="628"/>
      <c r="D70" s="628"/>
      <c r="E70" s="628"/>
      <c r="F70" s="55" t="s">
        <v>19</v>
      </c>
      <c r="G70" s="55" t="s">
        <v>29</v>
      </c>
      <c r="H70" s="627">
        <f>別紙１!AW36</f>
        <v>0</v>
      </c>
      <c r="I70" s="628"/>
      <c r="J70" s="628"/>
      <c r="K70" s="628"/>
      <c r="L70" s="55" t="s">
        <v>19</v>
      </c>
      <c r="M70" s="55" t="s">
        <v>29</v>
      </c>
      <c r="N70" s="627">
        <f>別紙１!BC36</f>
        <v>0</v>
      </c>
      <c r="O70" s="628"/>
      <c r="P70" s="628"/>
      <c r="Q70" s="628"/>
      <c r="R70" s="55" t="s">
        <v>19</v>
      </c>
      <c r="S70" s="55" t="s">
        <v>29</v>
      </c>
      <c r="T70" s="627">
        <f>別紙１!BI36</f>
        <v>0</v>
      </c>
      <c r="U70" s="628"/>
      <c r="V70" s="628"/>
      <c r="W70" s="628"/>
      <c r="X70" s="35" t="s">
        <v>19</v>
      </c>
      <c r="Y70" s="36" t="s">
        <v>122</v>
      </c>
      <c r="AD70" s="629">
        <f>B70+H70+N70+T70</f>
        <v>0</v>
      </c>
      <c r="AE70" s="630"/>
      <c r="AF70" s="630"/>
      <c r="AG70" s="630"/>
      <c r="AH70" s="630"/>
      <c r="AI70" s="61" t="s">
        <v>19</v>
      </c>
    </row>
    <row r="71" spans="1:40" s="35" customFormat="1" ht="14.1" customHeight="1" x14ac:dyDescent="0.15">
      <c r="A71" s="35" t="s">
        <v>165</v>
      </c>
    </row>
    <row r="72" spans="1:40" s="35" customFormat="1" ht="14.1" customHeight="1" thickBot="1" x14ac:dyDescent="0.2">
      <c r="B72" s="35">
        <v>1</v>
      </c>
      <c r="I72" s="35" t="s">
        <v>166</v>
      </c>
    </row>
    <row r="73" spans="1:40" s="35" customFormat="1" ht="14.1" customHeight="1" thickTop="1" thickBot="1" x14ac:dyDescent="0.2">
      <c r="B73" s="598">
        <f>IF(N27&lt;W27,N27,W27)</f>
        <v>0</v>
      </c>
      <c r="C73" s="598"/>
      <c r="D73" s="598"/>
      <c r="E73" s="598"/>
      <c r="F73" s="598"/>
      <c r="G73" s="599"/>
      <c r="H73" s="65" t="s">
        <v>29</v>
      </c>
      <c r="I73" s="598">
        <f>AD32+AD35+AD36+AD37+AD40+AD44+AD48+AD52+AD55+AD58+AD59+AD60+AD66+AD70</f>
        <v>0</v>
      </c>
      <c r="J73" s="599"/>
      <c r="K73" s="599"/>
      <c r="L73" s="599"/>
      <c r="M73" s="599"/>
      <c r="N73" s="599"/>
      <c r="O73" s="65" t="s">
        <v>28</v>
      </c>
      <c r="P73" s="598">
        <f>B73+I73</f>
        <v>0</v>
      </c>
      <c r="Q73" s="599"/>
      <c r="R73" s="599"/>
      <c r="S73" s="599"/>
      <c r="T73" s="599"/>
      <c r="U73" s="599"/>
      <c r="V73" s="599"/>
      <c r="W73" s="75"/>
      <c r="X73" s="76" t="s">
        <v>167</v>
      </c>
      <c r="Y73" s="72"/>
      <c r="Z73" s="75"/>
      <c r="AA73" s="75"/>
      <c r="AB73" s="600">
        <f>ROUNDDOWN(P73,-3)</f>
        <v>0</v>
      </c>
      <c r="AC73" s="601"/>
      <c r="AD73" s="601"/>
      <c r="AE73" s="601"/>
      <c r="AF73" s="601"/>
      <c r="AG73" s="602"/>
    </row>
    <row r="74" spans="1:40" s="68" customFormat="1" ht="8.25" customHeight="1" thickTop="1" x14ac:dyDescent="0.15">
      <c r="B74" s="75"/>
      <c r="C74" s="75"/>
      <c r="D74" s="75"/>
      <c r="E74" s="75"/>
      <c r="F74" s="75"/>
      <c r="H74" s="75"/>
      <c r="I74" s="75"/>
      <c r="J74" s="75"/>
      <c r="K74" s="75"/>
      <c r="L74" s="75"/>
      <c r="N74" s="75"/>
      <c r="O74" s="75"/>
      <c r="P74" s="75"/>
      <c r="Q74" s="75"/>
      <c r="R74" s="75"/>
      <c r="T74" s="75"/>
      <c r="U74" s="75"/>
      <c r="V74" s="75"/>
      <c r="W74" s="75"/>
      <c r="X74" s="75"/>
      <c r="Z74" s="75"/>
      <c r="AA74" s="75"/>
      <c r="AB74" s="75"/>
      <c r="AC74" s="75"/>
      <c r="AD74" s="75"/>
    </row>
    <row r="75" spans="1:40" s="35" customFormat="1" ht="15" customHeight="1" x14ac:dyDescent="0.15"/>
  </sheetData>
  <mergeCells count="165">
    <mergeCell ref="AK15:AO15"/>
    <mergeCell ref="D1:G1"/>
    <mergeCell ref="H1:AE1"/>
    <mergeCell ref="AF1:AI1"/>
    <mergeCell ref="A2:D2"/>
    <mergeCell ref="E2:AI2"/>
    <mergeCell ref="A3:AI3"/>
    <mergeCell ref="A57:AI57"/>
    <mergeCell ref="W58:AA58"/>
    <mergeCell ref="L22:Q22"/>
    <mergeCell ref="S22:AB22"/>
    <mergeCell ref="AC22:AH22"/>
    <mergeCell ref="AD58:AH58"/>
    <mergeCell ref="B10:J10"/>
    <mergeCell ref="AD10:AH10"/>
    <mergeCell ref="AD11:AH11"/>
    <mergeCell ref="B12:Z12"/>
    <mergeCell ref="B15:K15"/>
    <mergeCell ref="L15:Q15"/>
    <mergeCell ref="S15:AB15"/>
    <mergeCell ref="AC15:AH15"/>
    <mergeCell ref="B16:K16"/>
    <mergeCell ref="L16:Q16"/>
    <mergeCell ref="S16:AB16"/>
    <mergeCell ref="AT8:AW8"/>
    <mergeCell ref="B9:H9"/>
    <mergeCell ref="AD9:AH9"/>
    <mergeCell ref="B4:I4"/>
    <mergeCell ref="L4:N4"/>
    <mergeCell ref="L5:N5"/>
    <mergeCell ref="L6:N6"/>
    <mergeCell ref="L7:N7"/>
    <mergeCell ref="B8:F8"/>
    <mergeCell ref="G8:AB8"/>
    <mergeCell ref="AD8:AH8"/>
    <mergeCell ref="AJ8:AN8"/>
    <mergeCell ref="AO8:AS8"/>
    <mergeCell ref="Q9:T9"/>
    <mergeCell ref="AC16:AH16"/>
    <mergeCell ref="B13:Q13"/>
    <mergeCell ref="S13:AH13"/>
    <mergeCell ref="B14:K14"/>
    <mergeCell ref="L14:Q14"/>
    <mergeCell ref="S14:AB14"/>
    <mergeCell ref="AC14:AH14"/>
    <mergeCell ref="B19:K19"/>
    <mergeCell ref="L19:Q19"/>
    <mergeCell ref="S19:AB19"/>
    <mergeCell ref="AC19:AH19"/>
    <mergeCell ref="B20:K20"/>
    <mergeCell ref="L20:Q20"/>
    <mergeCell ref="S20:AB20"/>
    <mergeCell ref="AC20:AH20"/>
    <mergeCell ref="B17:K17"/>
    <mergeCell ref="L17:Q17"/>
    <mergeCell ref="S17:AB17"/>
    <mergeCell ref="AC17:AH17"/>
    <mergeCell ref="B18:K18"/>
    <mergeCell ref="L18:Q18"/>
    <mergeCell ref="S18:AB18"/>
    <mergeCell ref="AC18:AH18"/>
    <mergeCell ref="AC24:AH24"/>
    <mergeCell ref="B25:K25"/>
    <mergeCell ref="L25:Q25"/>
    <mergeCell ref="S25:AB25"/>
    <mergeCell ref="AC25:AH25"/>
    <mergeCell ref="B21:K21"/>
    <mergeCell ref="L21:Q21"/>
    <mergeCell ref="S21:AB21"/>
    <mergeCell ref="AC21:AH21"/>
    <mergeCell ref="B23:K23"/>
    <mergeCell ref="L23:Q23"/>
    <mergeCell ref="S23:AB23"/>
    <mergeCell ref="AC23:AH23"/>
    <mergeCell ref="AJ29:AN29"/>
    <mergeCell ref="I30:K30"/>
    <mergeCell ref="N30:T30"/>
    <mergeCell ref="AJ30:AN30"/>
    <mergeCell ref="I31:K31"/>
    <mergeCell ref="AJ31:AN31"/>
    <mergeCell ref="Z30:AF30"/>
    <mergeCell ref="B26:K26"/>
    <mergeCell ref="L26:Q26"/>
    <mergeCell ref="S26:AB26"/>
    <mergeCell ref="AC26:AH26"/>
    <mergeCell ref="AJ26:AN26"/>
    <mergeCell ref="B27:M27"/>
    <mergeCell ref="N27:U27"/>
    <mergeCell ref="W27:AI27"/>
    <mergeCell ref="AJ27:AW27"/>
    <mergeCell ref="AJ40:AN40"/>
    <mergeCell ref="A42:AI42"/>
    <mergeCell ref="W44:AA44"/>
    <mergeCell ref="AD44:AH44"/>
    <mergeCell ref="AJ44:AN44"/>
    <mergeCell ref="AJ35:AN35"/>
    <mergeCell ref="B36:V36"/>
    <mergeCell ref="W36:AA36"/>
    <mergeCell ref="AD36:AH36"/>
    <mergeCell ref="AJ36:AN36"/>
    <mergeCell ref="B37:V37"/>
    <mergeCell ref="W37:AA37"/>
    <mergeCell ref="AD37:AH37"/>
    <mergeCell ref="AJ37:AN37"/>
    <mergeCell ref="B35:V35"/>
    <mergeCell ref="W35:AA35"/>
    <mergeCell ref="AD35:AH35"/>
    <mergeCell ref="AJ55:AN55"/>
    <mergeCell ref="A62:AI62"/>
    <mergeCell ref="M63:N63"/>
    <mergeCell ref="Q63:U63"/>
    <mergeCell ref="W63:AA63"/>
    <mergeCell ref="A46:AI46"/>
    <mergeCell ref="W48:AA48"/>
    <mergeCell ref="AD48:AH48"/>
    <mergeCell ref="AJ48:AN48"/>
    <mergeCell ref="A50:AI50"/>
    <mergeCell ref="W52:AA52"/>
    <mergeCell ref="AD52:AH52"/>
    <mergeCell ref="AJ52:AN52"/>
    <mergeCell ref="W59:AA59"/>
    <mergeCell ref="W60:AA60"/>
    <mergeCell ref="AJ58:AN58"/>
    <mergeCell ref="AJ59:AN59"/>
    <mergeCell ref="AD60:AH60"/>
    <mergeCell ref="AJ60:AN60"/>
    <mergeCell ref="K58:U58"/>
    <mergeCell ref="K59:U59"/>
    <mergeCell ref="AJ66:AN66"/>
    <mergeCell ref="A68:AI68"/>
    <mergeCell ref="B70:E70"/>
    <mergeCell ref="H70:K70"/>
    <mergeCell ref="N70:Q70"/>
    <mergeCell ref="T70:W70"/>
    <mergeCell ref="AD70:AH70"/>
    <mergeCell ref="M64:N64"/>
    <mergeCell ref="Q64:U64"/>
    <mergeCell ref="W64:AA64"/>
    <mergeCell ref="M65:N65"/>
    <mergeCell ref="Q65:U65"/>
    <mergeCell ref="W65:AA65"/>
    <mergeCell ref="O10:R10"/>
    <mergeCell ref="W11:Z11"/>
    <mergeCell ref="B73:G73"/>
    <mergeCell ref="I73:N73"/>
    <mergeCell ref="P73:V73"/>
    <mergeCell ref="AB73:AG73"/>
    <mergeCell ref="B66:V66"/>
    <mergeCell ref="W66:AA66"/>
    <mergeCell ref="AD66:AH66"/>
    <mergeCell ref="A54:AI54"/>
    <mergeCell ref="W55:AA55"/>
    <mergeCell ref="AD55:AH55"/>
    <mergeCell ref="AD59:AH59"/>
    <mergeCell ref="A39:AI39"/>
    <mergeCell ref="W40:AA40"/>
    <mergeCell ref="AD40:AH40"/>
    <mergeCell ref="B32:V32"/>
    <mergeCell ref="W32:AA32"/>
    <mergeCell ref="AD32:AH32"/>
    <mergeCell ref="A34:AI34"/>
    <mergeCell ref="A29:Z29"/>
    <mergeCell ref="B24:K24"/>
    <mergeCell ref="L24:Q24"/>
    <mergeCell ref="S24:AB24"/>
  </mergeCells>
  <phoneticPr fontId="1"/>
  <conditionalFormatting sqref="K58:U59">
    <cfRule type="containsBlanks" dxfId="1" priority="2">
      <formula>LEN(TRIM(K58))=0</formula>
    </cfRule>
  </conditionalFormatting>
  <conditionalFormatting sqref="L6:N7">
    <cfRule type="containsBlanks" dxfId="0" priority="1">
      <formula>LEN(TRIM(L6))=0</formula>
    </cfRule>
  </conditionalFormatting>
  <dataValidations count="2">
    <dataValidation type="list" allowBlank="1" showInputMessage="1" showErrorMessage="1" sqref="K58:U58">
      <formula1>"開所準備経費を含まない場合,開所準備経費を含む場合"</formula1>
    </dataValidation>
    <dataValidation type="list" allowBlank="1" showInputMessage="1" showErrorMessage="1" sqref="K59:U59">
      <formula1>"幼稚園等を活用する場合,開所準備経費を含まない場合,開所準備経費を含む場合"</formula1>
    </dataValidation>
  </dataValidations>
  <pageMargins left="0.59055118110236227" right="0.59055118110236227" top="0.31496062992125984" bottom="0.31496062992125984" header="0.31496062992125984" footer="0.31496062992125984"/>
  <pageSetup paperSize="9" scale="93" orientation="portrait" r:id="rId1"/>
  <rowBreaks count="1" manualBreakCount="1">
    <brk id="74"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sheetPr>
  <dimension ref="A1:F102"/>
  <sheetViews>
    <sheetView view="pageBreakPreview" topLeftCell="A67" zoomScaleNormal="100" zoomScaleSheetLayoutView="100" workbookViewId="0">
      <selection activeCell="E15" sqref="E15"/>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sheetPr>
  <dimension ref="A1:F102"/>
  <sheetViews>
    <sheetView view="pageBreakPreview" zoomScaleNormal="100" zoomScaleSheetLayoutView="100" workbookViewId="0">
      <selection activeCell="P27" sqref="P27"/>
    </sheetView>
  </sheetViews>
  <sheetFormatPr defaultRowHeight="11.25" x14ac:dyDescent="0.15"/>
  <cols>
    <col min="1" max="1" width="9" style="253"/>
    <col min="2" max="2" width="25.125" style="253" customWidth="1"/>
    <col min="3" max="3" width="10.625" style="253" customWidth="1"/>
    <col min="4" max="4" width="6.125" style="253" customWidth="1"/>
    <col min="5" max="5" width="10.625" style="253" customWidth="1"/>
    <col min="6" max="6" width="21.75" style="253" customWidth="1"/>
    <col min="7" max="16384" width="9" style="253"/>
  </cols>
  <sheetData>
    <row r="1" spans="1:6" s="265" customFormat="1" x14ac:dyDescent="0.15">
      <c r="A1" s="266" t="s">
        <v>390</v>
      </c>
      <c r="B1" s="266" t="s">
        <v>389</v>
      </c>
      <c r="C1" s="266" t="s">
        <v>388</v>
      </c>
      <c r="D1" s="266" t="s">
        <v>387</v>
      </c>
      <c r="E1" s="266" t="s">
        <v>386</v>
      </c>
      <c r="F1" s="266" t="s">
        <v>253</v>
      </c>
    </row>
    <row r="2" spans="1:6" x14ac:dyDescent="0.15">
      <c r="A2" s="264"/>
      <c r="B2" s="261"/>
      <c r="C2" s="262"/>
      <c r="D2" s="263">
        <v>1</v>
      </c>
      <c r="E2" s="262">
        <f t="shared" ref="E2:E65" si="0">C2*D2</f>
        <v>0</v>
      </c>
      <c r="F2" s="261"/>
    </row>
    <row r="3" spans="1:6" x14ac:dyDescent="0.15">
      <c r="A3" s="264"/>
      <c r="B3" s="261"/>
      <c r="C3" s="262"/>
      <c r="D3" s="263">
        <v>1</v>
      </c>
      <c r="E3" s="262">
        <f t="shared" si="0"/>
        <v>0</v>
      </c>
      <c r="F3" s="261"/>
    </row>
    <row r="4" spans="1:6" x14ac:dyDescent="0.15">
      <c r="A4" s="264"/>
      <c r="B4" s="261"/>
      <c r="C4" s="262"/>
      <c r="D4" s="263">
        <v>1</v>
      </c>
      <c r="E4" s="262">
        <f t="shared" si="0"/>
        <v>0</v>
      </c>
      <c r="F4" s="261"/>
    </row>
    <row r="5" spans="1:6" x14ac:dyDescent="0.15">
      <c r="A5" s="264"/>
      <c r="B5" s="261"/>
      <c r="C5" s="262"/>
      <c r="D5" s="263">
        <v>1</v>
      </c>
      <c r="E5" s="262">
        <f t="shared" si="0"/>
        <v>0</v>
      </c>
      <c r="F5" s="261"/>
    </row>
    <row r="6" spans="1:6" x14ac:dyDescent="0.15">
      <c r="A6" s="264"/>
      <c r="B6" s="261"/>
      <c r="C6" s="262"/>
      <c r="D6" s="263">
        <v>1</v>
      </c>
      <c r="E6" s="262">
        <f t="shared" si="0"/>
        <v>0</v>
      </c>
      <c r="F6" s="261"/>
    </row>
    <row r="7" spans="1:6" x14ac:dyDescent="0.15">
      <c r="A7" s="264"/>
      <c r="B7" s="261"/>
      <c r="C7" s="262"/>
      <c r="D7" s="263">
        <v>1</v>
      </c>
      <c r="E7" s="262">
        <f t="shared" si="0"/>
        <v>0</v>
      </c>
      <c r="F7" s="261"/>
    </row>
    <row r="8" spans="1:6" x14ac:dyDescent="0.15">
      <c r="A8" s="264"/>
      <c r="B8" s="261"/>
      <c r="C8" s="262"/>
      <c r="D8" s="263">
        <v>1</v>
      </c>
      <c r="E8" s="262">
        <f t="shared" si="0"/>
        <v>0</v>
      </c>
      <c r="F8" s="261"/>
    </row>
    <row r="9" spans="1:6" x14ac:dyDescent="0.15">
      <c r="A9" s="264"/>
      <c r="B9" s="261"/>
      <c r="C9" s="262"/>
      <c r="D9" s="263">
        <v>1</v>
      </c>
      <c r="E9" s="262">
        <f t="shared" si="0"/>
        <v>0</v>
      </c>
      <c r="F9" s="261"/>
    </row>
    <row r="10" spans="1:6" x14ac:dyDescent="0.15">
      <c r="A10" s="264"/>
      <c r="B10" s="261"/>
      <c r="C10" s="262"/>
      <c r="D10" s="263">
        <v>1</v>
      </c>
      <c r="E10" s="262">
        <f t="shared" si="0"/>
        <v>0</v>
      </c>
      <c r="F10" s="261"/>
    </row>
    <row r="11" spans="1:6" x14ac:dyDescent="0.15">
      <c r="A11" s="264"/>
      <c r="B11" s="261"/>
      <c r="C11" s="262"/>
      <c r="D11" s="263">
        <v>1</v>
      </c>
      <c r="E11" s="262">
        <f t="shared" si="0"/>
        <v>0</v>
      </c>
      <c r="F11" s="261"/>
    </row>
    <row r="12" spans="1:6" x14ac:dyDescent="0.15">
      <c r="A12" s="264"/>
      <c r="B12" s="261"/>
      <c r="C12" s="262"/>
      <c r="D12" s="263">
        <v>1</v>
      </c>
      <c r="E12" s="262">
        <f t="shared" si="0"/>
        <v>0</v>
      </c>
      <c r="F12" s="261"/>
    </row>
    <row r="13" spans="1:6" x14ac:dyDescent="0.15">
      <c r="A13" s="264"/>
      <c r="B13" s="261"/>
      <c r="C13" s="262"/>
      <c r="D13" s="263">
        <v>1</v>
      </c>
      <c r="E13" s="262">
        <f t="shared" si="0"/>
        <v>0</v>
      </c>
      <c r="F13" s="261"/>
    </row>
    <row r="14" spans="1:6" x14ac:dyDescent="0.15">
      <c r="A14" s="264"/>
      <c r="B14" s="261"/>
      <c r="C14" s="262"/>
      <c r="D14" s="263">
        <v>1</v>
      </c>
      <c r="E14" s="262">
        <f t="shared" si="0"/>
        <v>0</v>
      </c>
      <c r="F14" s="261"/>
    </row>
    <row r="15" spans="1:6" x14ac:dyDescent="0.15">
      <c r="A15" s="264"/>
      <c r="B15" s="261"/>
      <c r="C15" s="262"/>
      <c r="D15" s="263">
        <v>1</v>
      </c>
      <c r="E15" s="262">
        <f t="shared" si="0"/>
        <v>0</v>
      </c>
      <c r="F15" s="261"/>
    </row>
    <row r="16" spans="1:6" x14ac:dyDescent="0.15">
      <c r="A16" s="264"/>
      <c r="B16" s="261"/>
      <c r="C16" s="262"/>
      <c r="D16" s="263">
        <v>1</v>
      </c>
      <c r="E16" s="262">
        <f t="shared" si="0"/>
        <v>0</v>
      </c>
      <c r="F16" s="261"/>
    </row>
    <row r="17" spans="1:6" x14ac:dyDescent="0.15">
      <c r="A17" s="264"/>
      <c r="B17" s="261"/>
      <c r="C17" s="262"/>
      <c r="D17" s="263">
        <v>1</v>
      </c>
      <c r="E17" s="262">
        <f t="shared" si="0"/>
        <v>0</v>
      </c>
      <c r="F17" s="261"/>
    </row>
    <row r="18" spans="1:6" x14ac:dyDescent="0.15">
      <c r="A18" s="264"/>
      <c r="B18" s="261"/>
      <c r="C18" s="262"/>
      <c r="D18" s="263">
        <v>1</v>
      </c>
      <c r="E18" s="262">
        <f t="shared" si="0"/>
        <v>0</v>
      </c>
      <c r="F18" s="261"/>
    </row>
    <row r="19" spans="1:6" x14ac:dyDescent="0.15">
      <c r="A19" s="264"/>
      <c r="B19" s="261"/>
      <c r="C19" s="262"/>
      <c r="D19" s="263">
        <v>1</v>
      </c>
      <c r="E19" s="262">
        <f t="shared" si="0"/>
        <v>0</v>
      </c>
      <c r="F19" s="261"/>
    </row>
    <row r="20" spans="1:6" x14ac:dyDescent="0.15">
      <c r="A20" s="264"/>
      <c r="B20" s="261"/>
      <c r="C20" s="262"/>
      <c r="D20" s="263">
        <v>1</v>
      </c>
      <c r="E20" s="262">
        <f t="shared" si="0"/>
        <v>0</v>
      </c>
      <c r="F20" s="261"/>
    </row>
    <row r="21" spans="1:6" x14ac:dyDescent="0.15">
      <c r="A21" s="264"/>
      <c r="B21" s="261"/>
      <c r="C21" s="262"/>
      <c r="D21" s="263">
        <v>1</v>
      </c>
      <c r="E21" s="262">
        <f t="shared" si="0"/>
        <v>0</v>
      </c>
      <c r="F21" s="261"/>
    </row>
    <row r="22" spans="1:6" x14ac:dyDescent="0.15">
      <c r="A22" s="264"/>
      <c r="B22" s="261"/>
      <c r="C22" s="262"/>
      <c r="D22" s="263">
        <v>1</v>
      </c>
      <c r="E22" s="262">
        <f t="shared" si="0"/>
        <v>0</v>
      </c>
      <c r="F22" s="261"/>
    </row>
    <row r="23" spans="1:6" x14ac:dyDescent="0.15">
      <c r="A23" s="264"/>
      <c r="B23" s="261"/>
      <c r="C23" s="262"/>
      <c r="D23" s="263">
        <v>1</v>
      </c>
      <c r="E23" s="262">
        <f t="shared" si="0"/>
        <v>0</v>
      </c>
      <c r="F23" s="261"/>
    </row>
    <row r="24" spans="1:6" x14ac:dyDescent="0.15">
      <c r="A24" s="264"/>
      <c r="B24" s="261"/>
      <c r="C24" s="262"/>
      <c r="D24" s="263">
        <v>1</v>
      </c>
      <c r="E24" s="262">
        <f t="shared" si="0"/>
        <v>0</v>
      </c>
      <c r="F24" s="261"/>
    </row>
    <row r="25" spans="1:6" x14ac:dyDescent="0.15">
      <c r="A25" s="264"/>
      <c r="B25" s="261"/>
      <c r="C25" s="262"/>
      <c r="D25" s="263">
        <v>1</v>
      </c>
      <c r="E25" s="262">
        <f t="shared" si="0"/>
        <v>0</v>
      </c>
      <c r="F25" s="261"/>
    </row>
    <row r="26" spans="1:6" x14ac:dyDescent="0.15">
      <c r="A26" s="264"/>
      <c r="B26" s="261"/>
      <c r="C26" s="262"/>
      <c r="D26" s="263">
        <v>1</v>
      </c>
      <c r="E26" s="262">
        <f t="shared" si="0"/>
        <v>0</v>
      </c>
      <c r="F26" s="261"/>
    </row>
    <row r="27" spans="1:6" x14ac:dyDescent="0.15">
      <c r="A27" s="264"/>
      <c r="B27" s="261"/>
      <c r="C27" s="262"/>
      <c r="D27" s="263">
        <v>1</v>
      </c>
      <c r="E27" s="262">
        <f t="shared" si="0"/>
        <v>0</v>
      </c>
      <c r="F27" s="261"/>
    </row>
    <row r="28" spans="1:6" x14ac:dyDescent="0.15">
      <c r="A28" s="264"/>
      <c r="B28" s="261"/>
      <c r="C28" s="262"/>
      <c r="D28" s="263">
        <v>1</v>
      </c>
      <c r="E28" s="262">
        <f t="shared" si="0"/>
        <v>0</v>
      </c>
      <c r="F28" s="261"/>
    </row>
    <row r="29" spans="1:6" x14ac:dyDescent="0.15">
      <c r="A29" s="264"/>
      <c r="B29" s="261"/>
      <c r="C29" s="262"/>
      <c r="D29" s="263">
        <v>1</v>
      </c>
      <c r="E29" s="262">
        <f t="shared" si="0"/>
        <v>0</v>
      </c>
      <c r="F29" s="261"/>
    </row>
    <row r="30" spans="1:6" x14ac:dyDescent="0.15">
      <c r="A30" s="264"/>
      <c r="B30" s="261"/>
      <c r="C30" s="262"/>
      <c r="D30" s="263">
        <v>1</v>
      </c>
      <c r="E30" s="262">
        <f t="shared" si="0"/>
        <v>0</v>
      </c>
      <c r="F30" s="261"/>
    </row>
    <row r="31" spans="1:6" x14ac:dyDescent="0.15">
      <c r="A31" s="264"/>
      <c r="B31" s="261"/>
      <c r="C31" s="262"/>
      <c r="D31" s="263">
        <v>1</v>
      </c>
      <c r="E31" s="262">
        <f t="shared" si="0"/>
        <v>0</v>
      </c>
      <c r="F31" s="261"/>
    </row>
    <row r="32" spans="1:6" x14ac:dyDescent="0.15">
      <c r="A32" s="264"/>
      <c r="B32" s="261"/>
      <c r="C32" s="262"/>
      <c r="D32" s="263">
        <v>1</v>
      </c>
      <c r="E32" s="262">
        <f t="shared" si="0"/>
        <v>0</v>
      </c>
      <c r="F32" s="261"/>
    </row>
    <row r="33" spans="1:6" x14ac:dyDescent="0.15">
      <c r="A33" s="264"/>
      <c r="B33" s="261"/>
      <c r="C33" s="262"/>
      <c r="D33" s="263">
        <v>1</v>
      </c>
      <c r="E33" s="262">
        <f t="shared" si="0"/>
        <v>0</v>
      </c>
      <c r="F33" s="261"/>
    </row>
    <row r="34" spans="1:6" x14ac:dyDescent="0.15">
      <c r="A34" s="264"/>
      <c r="B34" s="261"/>
      <c r="C34" s="262"/>
      <c r="D34" s="263">
        <v>1</v>
      </c>
      <c r="E34" s="262">
        <f t="shared" si="0"/>
        <v>0</v>
      </c>
      <c r="F34" s="261"/>
    </row>
    <row r="35" spans="1:6" x14ac:dyDescent="0.15">
      <c r="A35" s="264"/>
      <c r="B35" s="261"/>
      <c r="C35" s="262"/>
      <c r="D35" s="263">
        <v>1</v>
      </c>
      <c r="E35" s="262">
        <f t="shared" si="0"/>
        <v>0</v>
      </c>
      <c r="F35" s="261"/>
    </row>
    <row r="36" spans="1:6" x14ac:dyDescent="0.15">
      <c r="A36" s="264"/>
      <c r="B36" s="261"/>
      <c r="C36" s="262"/>
      <c r="D36" s="263">
        <v>1</v>
      </c>
      <c r="E36" s="262">
        <f t="shared" si="0"/>
        <v>0</v>
      </c>
      <c r="F36" s="261"/>
    </row>
    <row r="37" spans="1:6" x14ac:dyDescent="0.15">
      <c r="A37" s="264"/>
      <c r="B37" s="261"/>
      <c r="C37" s="262"/>
      <c r="D37" s="263">
        <v>1</v>
      </c>
      <c r="E37" s="262">
        <f t="shared" si="0"/>
        <v>0</v>
      </c>
      <c r="F37" s="261"/>
    </row>
    <row r="38" spans="1:6" x14ac:dyDescent="0.15">
      <c r="A38" s="264"/>
      <c r="B38" s="261"/>
      <c r="C38" s="262"/>
      <c r="D38" s="263">
        <v>1</v>
      </c>
      <c r="E38" s="262">
        <f t="shared" si="0"/>
        <v>0</v>
      </c>
      <c r="F38" s="261"/>
    </row>
    <row r="39" spans="1:6" x14ac:dyDescent="0.15">
      <c r="A39" s="264"/>
      <c r="B39" s="261"/>
      <c r="C39" s="262"/>
      <c r="D39" s="263">
        <v>1</v>
      </c>
      <c r="E39" s="262">
        <f t="shared" si="0"/>
        <v>0</v>
      </c>
      <c r="F39" s="261"/>
    </row>
    <row r="40" spans="1:6" x14ac:dyDescent="0.15">
      <c r="A40" s="264"/>
      <c r="B40" s="261"/>
      <c r="C40" s="262"/>
      <c r="D40" s="263">
        <v>1</v>
      </c>
      <c r="E40" s="262">
        <f t="shared" si="0"/>
        <v>0</v>
      </c>
      <c r="F40" s="261"/>
    </row>
    <row r="41" spans="1:6" x14ac:dyDescent="0.15">
      <c r="A41" s="264"/>
      <c r="B41" s="261"/>
      <c r="C41" s="262"/>
      <c r="D41" s="263">
        <v>1</v>
      </c>
      <c r="E41" s="262">
        <f t="shared" si="0"/>
        <v>0</v>
      </c>
      <c r="F41" s="261"/>
    </row>
    <row r="42" spans="1:6" x14ac:dyDescent="0.15">
      <c r="A42" s="264"/>
      <c r="B42" s="261"/>
      <c r="C42" s="262"/>
      <c r="D42" s="263">
        <v>1</v>
      </c>
      <c r="E42" s="262">
        <f t="shared" si="0"/>
        <v>0</v>
      </c>
      <c r="F42" s="261"/>
    </row>
    <row r="43" spans="1:6" x14ac:dyDescent="0.15">
      <c r="A43" s="264"/>
      <c r="B43" s="261"/>
      <c r="C43" s="262"/>
      <c r="D43" s="263">
        <v>1</v>
      </c>
      <c r="E43" s="262">
        <f t="shared" si="0"/>
        <v>0</v>
      </c>
      <c r="F43" s="261"/>
    </row>
    <row r="44" spans="1:6" x14ac:dyDescent="0.15">
      <c r="A44" s="264"/>
      <c r="B44" s="261"/>
      <c r="C44" s="262"/>
      <c r="D44" s="263">
        <v>1</v>
      </c>
      <c r="E44" s="262">
        <f t="shared" si="0"/>
        <v>0</v>
      </c>
      <c r="F44" s="261"/>
    </row>
    <row r="45" spans="1:6" x14ac:dyDescent="0.15">
      <c r="A45" s="264"/>
      <c r="B45" s="261"/>
      <c r="C45" s="262"/>
      <c r="D45" s="263">
        <v>1</v>
      </c>
      <c r="E45" s="262">
        <f t="shared" si="0"/>
        <v>0</v>
      </c>
      <c r="F45" s="261"/>
    </row>
    <row r="46" spans="1:6" x14ac:dyDescent="0.15">
      <c r="A46" s="264"/>
      <c r="B46" s="261"/>
      <c r="C46" s="262"/>
      <c r="D46" s="263">
        <v>1</v>
      </c>
      <c r="E46" s="262">
        <f t="shared" si="0"/>
        <v>0</v>
      </c>
      <c r="F46" s="261"/>
    </row>
    <row r="47" spans="1:6" x14ac:dyDescent="0.15">
      <c r="A47" s="264"/>
      <c r="B47" s="261"/>
      <c r="C47" s="262"/>
      <c r="D47" s="263">
        <v>1</v>
      </c>
      <c r="E47" s="262">
        <f t="shared" si="0"/>
        <v>0</v>
      </c>
      <c r="F47" s="261"/>
    </row>
    <row r="48" spans="1:6" x14ac:dyDescent="0.15">
      <c r="A48" s="264"/>
      <c r="B48" s="261"/>
      <c r="C48" s="262"/>
      <c r="D48" s="263">
        <v>1</v>
      </c>
      <c r="E48" s="262">
        <f t="shared" si="0"/>
        <v>0</v>
      </c>
      <c r="F48" s="261"/>
    </row>
    <row r="49" spans="1:6" x14ac:dyDescent="0.15">
      <c r="A49" s="264"/>
      <c r="B49" s="261"/>
      <c r="C49" s="262"/>
      <c r="D49" s="263">
        <v>1</v>
      </c>
      <c r="E49" s="262">
        <f t="shared" si="0"/>
        <v>0</v>
      </c>
      <c r="F49" s="261"/>
    </row>
    <row r="50" spans="1:6" x14ac:dyDescent="0.15">
      <c r="A50" s="264"/>
      <c r="B50" s="261"/>
      <c r="C50" s="262"/>
      <c r="D50" s="263">
        <v>1</v>
      </c>
      <c r="E50" s="262">
        <f t="shared" si="0"/>
        <v>0</v>
      </c>
      <c r="F50" s="261"/>
    </row>
    <row r="51" spans="1:6" x14ac:dyDescent="0.15">
      <c r="A51" s="264"/>
      <c r="B51" s="261"/>
      <c r="C51" s="262"/>
      <c r="D51" s="263">
        <v>1</v>
      </c>
      <c r="E51" s="262">
        <f t="shared" si="0"/>
        <v>0</v>
      </c>
      <c r="F51" s="261"/>
    </row>
    <row r="52" spans="1:6" x14ac:dyDescent="0.15">
      <c r="A52" s="264"/>
      <c r="B52" s="261"/>
      <c r="C52" s="262"/>
      <c r="D52" s="263">
        <v>1</v>
      </c>
      <c r="E52" s="262">
        <f t="shared" si="0"/>
        <v>0</v>
      </c>
      <c r="F52" s="261"/>
    </row>
    <row r="53" spans="1:6" x14ac:dyDescent="0.15">
      <c r="A53" s="264"/>
      <c r="B53" s="261"/>
      <c r="C53" s="262"/>
      <c r="D53" s="263">
        <v>1</v>
      </c>
      <c r="E53" s="262">
        <f t="shared" si="0"/>
        <v>0</v>
      </c>
      <c r="F53" s="261"/>
    </row>
    <row r="54" spans="1:6" x14ac:dyDescent="0.15">
      <c r="A54" s="264"/>
      <c r="B54" s="261"/>
      <c r="C54" s="262"/>
      <c r="D54" s="263">
        <v>1</v>
      </c>
      <c r="E54" s="262">
        <f t="shared" si="0"/>
        <v>0</v>
      </c>
      <c r="F54" s="261"/>
    </row>
    <row r="55" spans="1:6" x14ac:dyDescent="0.15">
      <c r="A55" s="264"/>
      <c r="B55" s="261"/>
      <c r="C55" s="262"/>
      <c r="D55" s="263">
        <v>1</v>
      </c>
      <c r="E55" s="262">
        <f t="shared" si="0"/>
        <v>0</v>
      </c>
      <c r="F55" s="261"/>
    </row>
    <row r="56" spans="1:6" x14ac:dyDescent="0.15">
      <c r="A56" s="264"/>
      <c r="B56" s="261"/>
      <c r="C56" s="262"/>
      <c r="D56" s="263">
        <v>1</v>
      </c>
      <c r="E56" s="262">
        <f t="shared" si="0"/>
        <v>0</v>
      </c>
      <c r="F56" s="261"/>
    </row>
    <row r="57" spans="1:6" x14ac:dyDescent="0.15">
      <c r="A57" s="264"/>
      <c r="B57" s="261"/>
      <c r="C57" s="262"/>
      <c r="D57" s="263">
        <v>1</v>
      </c>
      <c r="E57" s="262">
        <f t="shared" si="0"/>
        <v>0</v>
      </c>
      <c r="F57" s="261"/>
    </row>
    <row r="58" spans="1:6" x14ac:dyDescent="0.15">
      <c r="A58" s="264"/>
      <c r="B58" s="261"/>
      <c r="C58" s="262"/>
      <c r="D58" s="263">
        <v>1</v>
      </c>
      <c r="E58" s="262">
        <f t="shared" si="0"/>
        <v>0</v>
      </c>
      <c r="F58" s="261"/>
    </row>
    <row r="59" spans="1:6" x14ac:dyDescent="0.15">
      <c r="A59" s="264"/>
      <c r="B59" s="261"/>
      <c r="C59" s="262"/>
      <c r="D59" s="263">
        <v>1</v>
      </c>
      <c r="E59" s="262">
        <f t="shared" si="0"/>
        <v>0</v>
      </c>
      <c r="F59" s="261"/>
    </row>
    <row r="60" spans="1:6" x14ac:dyDescent="0.15">
      <c r="A60" s="264"/>
      <c r="B60" s="261"/>
      <c r="C60" s="262"/>
      <c r="D60" s="263">
        <v>1</v>
      </c>
      <c r="E60" s="262">
        <f t="shared" si="0"/>
        <v>0</v>
      </c>
      <c r="F60" s="261"/>
    </row>
    <row r="61" spans="1:6" x14ac:dyDescent="0.15">
      <c r="A61" s="264"/>
      <c r="B61" s="261"/>
      <c r="C61" s="262"/>
      <c r="D61" s="263">
        <v>1</v>
      </c>
      <c r="E61" s="262">
        <f t="shared" si="0"/>
        <v>0</v>
      </c>
      <c r="F61" s="261"/>
    </row>
    <row r="62" spans="1:6" x14ac:dyDescent="0.15">
      <c r="A62" s="264"/>
      <c r="B62" s="261"/>
      <c r="C62" s="262"/>
      <c r="D62" s="263">
        <v>1</v>
      </c>
      <c r="E62" s="262">
        <f t="shared" si="0"/>
        <v>0</v>
      </c>
      <c r="F62" s="261"/>
    </row>
    <row r="63" spans="1:6" x14ac:dyDescent="0.15">
      <c r="A63" s="264"/>
      <c r="B63" s="261"/>
      <c r="C63" s="262"/>
      <c r="D63" s="263">
        <v>1</v>
      </c>
      <c r="E63" s="262">
        <f t="shared" si="0"/>
        <v>0</v>
      </c>
      <c r="F63" s="261"/>
    </row>
    <row r="64" spans="1:6" x14ac:dyDescent="0.15">
      <c r="A64" s="264"/>
      <c r="B64" s="261"/>
      <c r="C64" s="262"/>
      <c r="D64" s="263">
        <v>1</v>
      </c>
      <c r="E64" s="262">
        <f t="shared" si="0"/>
        <v>0</v>
      </c>
      <c r="F64" s="261"/>
    </row>
    <row r="65" spans="1:6" x14ac:dyDescent="0.15">
      <c r="A65" s="264"/>
      <c r="B65" s="261"/>
      <c r="C65" s="262"/>
      <c r="D65" s="263">
        <v>1</v>
      </c>
      <c r="E65" s="262">
        <f t="shared" si="0"/>
        <v>0</v>
      </c>
      <c r="F65" s="261"/>
    </row>
    <row r="66" spans="1:6" x14ac:dyDescent="0.15">
      <c r="A66" s="264"/>
      <c r="B66" s="261"/>
      <c r="C66" s="262"/>
      <c r="D66" s="263">
        <v>1</v>
      </c>
      <c r="E66" s="262">
        <f t="shared" ref="E66:E101" si="1">C66*D66</f>
        <v>0</v>
      </c>
      <c r="F66" s="261"/>
    </row>
    <row r="67" spans="1:6" x14ac:dyDescent="0.15">
      <c r="A67" s="264"/>
      <c r="B67" s="261"/>
      <c r="C67" s="262"/>
      <c r="D67" s="263">
        <v>1</v>
      </c>
      <c r="E67" s="262">
        <f t="shared" si="1"/>
        <v>0</v>
      </c>
      <c r="F67" s="261"/>
    </row>
    <row r="68" spans="1:6" x14ac:dyDescent="0.15">
      <c r="A68" s="264"/>
      <c r="B68" s="261"/>
      <c r="C68" s="262"/>
      <c r="D68" s="263">
        <v>1</v>
      </c>
      <c r="E68" s="262">
        <f t="shared" si="1"/>
        <v>0</v>
      </c>
      <c r="F68" s="261"/>
    </row>
    <row r="69" spans="1:6" x14ac:dyDescent="0.15">
      <c r="A69" s="264"/>
      <c r="B69" s="261"/>
      <c r="C69" s="262"/>
      <c r="D69" s="263">
        <v>1</v>
      </c>
      <c r="E69" s="262">
        <f t="shared" si="1"/>
        <v>0</v>
      </c>
      <c r="F69" s="261"/>
    </row>
    <row r="70" spans="1:6" x14ac:dyDescent="0.15">
      <c r="A70" s="264"/>
      <c r="B70" s="261"/>
      <c r="C70" s="262"/>
      <c r="D70" s="263">
        <v>1</v>
      </c>
      <c r="E70" s="262">
        <f t="shared" si="1"/>
        <v>0</v>
      </c>
      <c r="F70" s="261"/>
    </row>
    <row r="71" spans="1:6" x14ac:dyDescent="0.15">
      <c r="A71" s="264"/>
      <c r="B71" s="261"/>
      <c r="C71" s="262"/>
      <c r="D71" s="263">
        <v>1</v>
      </c>
      <c r="E71" s="262">
        <f t="shared" si="1"/>
        <v>0</v>
      </c>
      <c r="F71" s="261"/>
    </row>
    <row r="72" spans="1:6" x14ac:dyDescent="0.15">
      <c r="A72" s="264"/>
      <c r="B72" s="261"/>
      <c r="C72" s="262"/>
      <c r="D72" s="263">
        <v>1</v>
      </c>
      <c r="E72" s="262">
        <f t="shared" si="1"/>
        <v>0</v>
      </c>
      <c r="F72" s="261"/>
    </row>
    <row r="73" spans="1:6" x14ac:dyDescent="0.15">
      <c r="A73" s="264"/>
      <c r="B73" s="261"/>
      <c r="C73" s="262"/>
      <c r="D73" s="263">
        <v>1</v>
      </c>
      <c r="E73" s="262">
        <f t="shared" si="1"/>
        <v>0</v>
      </c>
      <c r="F73" s="261"/>
    </row>
    <row r="74" spans="1:6" x14ac:dyDescent="0.15">
      <c r="A74" s="264"/>
      <c r="B74" s="261"/>
      <c r="C74" s="262"/>
      <c r="D74" s="263">
        <v>1</v>
      </c>
      <c r="E74" s="262">
        <f t="shared" si="1"/>
        <v>0</v>
      </c>
      <c r="F74" s="261"/>
    </row>
    <row r="75" spans="1:6" x14ac:dyDescent="0.15">
      <c r="A75" s="264"/>
      <c r="B75" s="261"/>
      <c r="C75" s="262"/>
      <c r="D75" s="263">
        <v>1</v>
      </c>
      <c r="E75" s="262">
        <f t="shared" si="1"/>
        <v>0</v>
      </c>
      <c r="F75" s="261"/>
    </row>
    <row r="76" spans="1:6" x14ac:dyDescent="0.15">
      <c r="A76" s="264"/>
      <c r="B76" s="261"/>
      <c r="C76" s="262"/>
      <c r="D76" s="263">
        <v>1</v>
      </c>
      <c r="E76" s="262">
        <f t="shared" si="1"/>
        <v>0</v>
      </c>
      <c r="F76" s="261"/>
    </row>
    <row r="77" spans="1:6" x14ac:dyDescent="0.15">
      <c r="A77" s="264"/>
      <c r="B77" s="261"/>
      <c r="C77" s="262"/>
      <c r="D77" s="263">
        <v>1</v>
      </c>
      <c r="E77" s="262">
        <f t="shared" si="1"/>
        <v>0</v>
      </c>
      <c r="F77" s="261"/>
    </row>
    <row r="78" spans="1:6" x14ac:dyDescent="0.15">
      <c r="A78" s="264"/>
      <c r="B78" s="261"/>
      <c r="C78" s="262"/>
      <c r="D78" s="263">
        <v>1</v>
      </c>
      <c r="E78" s="262">
        <f t="shared" si="1"/>
        <v>0</v>
      </c>
      <c r="F78" s="261"/>
    </row>
    <row r="79" spans="1:6" x14ac:dyDescent="0.15">
      <c r="A79" s="264"/>
      <c r="B79" s="261"/>
      <c r="C79" s="262"/>
      <c r="D79" s="263">
        <v>1</v>
      </c>
      <c r="E79" s="262">
        <f t="shared" si="1"/>
        <v>0</v>
      </c>
      <c r="F79" s="261"/>
    </row>
    <row r="80" spans="1:6" x14ac:dyDescent="0.15">
      <c r="A80" s="264"/>
      <c r="B80" s="261"/>
      <c r="C80" s="262"/>
      <c r="D80" s="263">
        <v>1</v>
      </c>
      <c r="E80" s="262">
        <f t="shared" si="1"/>
        <v>0</v>
      </c>
      <c r="F80" s="261"/>
    </row>
    <row r="81" spans="1:6" x14ac:dyDescent="0.15">
      <c r="A81" s="264"/>
      <c r="B81" s="261"/>
      <c r="C81" s="262"/>
      <c r="D81" s="263">
        <v>1</v>
      </c>
      <c r="E81" s="262">
        <f t="shared" si="1"/>
        <v>0</v>
      </c>
      <c r="F81" s="261"/>
    </row>
    <row r="82" spans="1:6" x14ac:dyDescent="0.15">
      <c r="A82" s="264"/>
      <c r="B82" s="261"/>
      <c r="C82" s="262"/>
      <c r="D82" s="263">
        <v>1</v>
      </c>
      <c r="E82" s="262">
        <f t="shared" si="1"/>
        <v>0</v>
      </c>
      <c r="F82" s="261"/>
    </row>
    <row r="83" spans="1:6" x14ac:dyDescent="0.15">
      <c r="A83" s="264"/>
      <c r="B83" s="261"/>
      <c r="C83" s="262"/>
      <c r="D83" s="263">
        <v>1</v>
      </c>
      <c r="E83" s="262">
        <f t="shared" si="1"/>
        <v>0</v>
      </c>
      <c r="F83" s="261"/>
    </row>
    <row r="84" spans="1:6" x14ac:dyDescent="0.15">
      <c r="A84" s="264"/>
      <c r="B84" s="261"/>
      <c r="C84" s="262"/>
      <c r="D84" s="263">
        <v>1</v>
      </c>
      <c r="E84" s="262">
        <f t="shared" si="1"/>
        <v>0</v>
      </c>
      <c r="F84" s="261"/>
    </row>
    <row r="85" spans="1:6" x14ac:dyDescent="0.15">
      <c r="A85" s="264"/>
      <c r="B85" s="261"/>
      <c r="C85" s="262"/>
      <c r="D85" s="263">
        <v>1</v>
      </c>
      <c r="E85" s="262">
        <f t="shared" si="1"/>
        <v>0</v>
      </c>
      <c r="F85" s="261"/>
    </row>
    <row r="86" spans="1:6" x14ac:dyDescent="0.15">
      <c r="A86" s="264"/>
      <c r="B86" s="261"/>
      <c r="C86" s="262"/>
      <c r="D86" s="263">
        <v>1</v>
      </c>
      <c r="E86" s="262">
        <f t="shared" si="1"/>
        <v>0</v>
      </c>
      <c r="F86" s="261"/>
    </row>
    <row r="87" spans="1:6" x14ac:dyDescent="0.15">
      <c r="A87" s="264"/>
      <c r="B87" s="261"/>
      <c r="C87" s="262"/>
      <c r="D87" s="263">
        <v>1</v>
      </c>
      <c r="E87" s="262">
        <f t="shared" si="1"/>
        <v>0</v>
      </c>
      <c r="F87" s="261"/>
    </row>
    <row r="88" spans="1:6" x14ac:dyDescent="0.15">
      <c r="A88" s="264"/>
      <c r="B88" s="261"/>
      <c r="C88" s="262"/>
      <c r="D88" s="263">
        <v>1</v>
      </c>
      <c r="E88" s="262">
        <f t="shared" si="1"/>
        <v>0</v>
      </c>
      <c r="F88" s="261"/>
    </row>
    <row r="89" spans="1:6" x14ac:dyDescent="0.15">
      <c r="A89" s="264"/>
      <c r="B89" s="261"/>
      <c r="C89" s="262"/>
      <c r="D89" s="263">
        <v>1</v>
      </c>
      <c r="E89" s="262">
        <f t="shared" si="1"/>
        <v>0</v>
      </c>
      <c r="F89" s="261"/>
    </row>
    <row r="90" spans="1:6" x14ac:dyDescent="0.15">
      <c r="A90" s="264"/>
      <c r="B90" s="261"/>
      <c r="C90" s="262"/>
      <c r="D90" s="263">
        <v>1</v>
      </c>
      <c r="E90" s="262">
        <f t="shared" si="1"/>
        <v>0</v>
      </c>
      <c r="F90" s="261"/>
    </row>
    <row r="91" spans="1:6" x14ac:dyDescent="0.15">
      <c r="A91" s="264"/>
      <c r="B91" s="261"/>
      <c r="C91" s="262"/>
      <c r="D91" s="263">
        <v>1</v>
      </c>
      <c r="E91" s="262">
        <f t="shared" si="1"/>
        <v>0</v>
      </c>
      <c r="F91" s="261"/>
    </row>
    <row r="92" spans="1:6" x14ac:dyDescent="0.15">
      <c r="A92" s="264"/>
      <c r="B92" s="261"/>
      <c r="C92" s="262"/>
      <c r="D92" s="263">
        <v>1</v>
      </c>
      <c r="E92" s="262">
        <f t="shared" si="1"/>
        <v>0</v>
      </c>
      <c r="F92" s="261"/>
    </row>
    <row r="93" spans="1:6" x14ac:dyDescent="0.15">
      <c r="A93" s="264"/>
      <c r="B93" s="261"/>
      <c r="C93" s="262"/>
      <c r="D93" s="263">
        <v>1</v>
      </c>
      <c r="E93" s="262">
        <f t="shared" si="1"/>
        <v>0</v>
      </c>
      <c r="F93" s="261"/>
    </row>
    <row r="94" spans="1:6" x14ac:dyDescent="0.15">
      <c r="A94" s="264"/>
      <c r="B94" s="261"/>
      <c r="C94" s="262"/>
      <c r="D94" s="263">
        <v>1</v>
      </c>
      <c r="E94" s="262">
        <f t="shared" si="1"/>
        <v>0</v>
      </c>
      <c r="F94" s="261"/>
    </row>
    <row r="95" spans="1:6" x14ac:dyDescent="0.15">
      <c r="A95" s="264"/>
      <c r="B95" s="261"/>
      <c r="C95" s="262"/>
      <c r="D95" s="263">
        <v>1</v>
      </c>
      <c r="E95" s="262">
        <f t="shared" si="1"/>
        <v>0</v>
      </c>
      <c r="F95" s="261"/>
    </row>
    <row r="96" spans="1:6" x14ac:dyDescent="0.15">
      <c r="A96" s="264"/>
      <c r="B96" s="261"/>
      <c r="C96" s="262"/>
      <c r="D96" s="263">
        <v>1</v>
      </c>
      <c r="E96" s="262">
        <f t="shared" si="1"/>
        <v>0</v>
      </c>
      <c r="F96" s="261"/>
    </row>
    <row r="97" spans="1:6" x14ac:dyDescent="0.15">
      <c r="A97" s="264"/>
      <c r="B97" s="261"/>
      <c r="C97" s="262"/>
      <c r="D97" s="263">
        <v>1</v>
      </c>
      <c r="E97" s="262">
        <f t="shared" si="1"/>
        <v>0</v>
      </c>
      <c r="F97" s="261"/>
    </row>
    <row r="98" spans="1:6" x14ac:dyDescent="0.15">
      <c r="A98" s="264"/>
      <c r="B98" s="261"/>
      <c r="C98" s="262"/>
      <c r="D98" s="263">
        <v>1</v>
      </c>
      <c r="E98" s="262">
        <f t="shared" si="1"/>
        <v>0</v>
      </c>
      <c r="F98" s="261"/>
    </row>
    <row r="99" spans="1:6" x14ac:dyDescent="0.15">
      <c r="A99" s="264"/>
      <c r="B99" s="261"/>
      <c r="C99" s="262"/>
      <c r="D99" s="263">
        <v>1</v>
      </c>
      <c r="E99" s="262">
        <f t="shared" si="1"/>
        <v>0</v>
      </c>
      <c r="F99" s="261"/>
    </row>
    <row r="100" spans="1:6" x14ac:dyDescent="0.15">
      <c r="A100" s="264"/>
      <c r="B100" s="261"/>
      <c r="C100" s="262"/>
      <c r="D100" s="263">
        <v>1</v>
      </c>
      <c r="E100" s="262">
        <f t="shared" si="1"/>
        <v>0</v>
      </c>
      <c r="F100" s="261"/>
    </row>
    <row r="101" spans="1:6" ht="12" thickBot="1" x14ac:dyDescent="0.2">
      <c r="A101" s="260"/>
      <c r="B101" s="257"/>
      <c r="C101" s="258"/>
      <c r="D101" s="259">
        <v>1</v>
      </c>
      <c r="E101" s="258">
        <f t="shared" si="1"/>
        <v>0</v>
      </c>
      <c r="F101" s="257"/>
    </row>
    <row r="102" spans="1:6" ht="14.25" thickTop="1" x14ac:dyDescent="0.15">
      <c r="A102" s="733" t="s">
        <v>385</v>
      </c>
      <c r="B102" s="734"/>
      <c r="C102" s="255">
        <f>SUM(C2:C101)</f>
        <v>0</v>
      </c>
      <c r="D102" s="256"/>
      <c r="E102" s="255">
        <f>ROUNDDOWN(SUM(E2:E101),0)</f>
        <v>0</v>
      </c>
      <c r="F102" s="254"/>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24</vt:i4>
      </vt:variant>
    </vt:vector>
  </HeadingPairs>
  <TitlesOfParts>
    <vt:vector size="51" baseType="lpstr">
      <vt:lpstr>別記様式第10号</vt:lpstr>
      <vt:lpstr>別紙１</vt:lpstr>
      <vt:lpstr>別紙１別添</vt:lpstr>
      <vt:lpstr>別紙２-１</vt:lpstr>
      <vt:lpstr>別紙２－２(人件費一覧)</vt:lpstr>
      <vt:lpstr>別紙２－３(キャリアアップ）</vt:lpstr>
      <vt:lpstr>補助金算定表（実績）</vt:lpstr>
      <vt:lpstr>育成支援体制強化補助経費（業務委託料）</vt:lpstr>
      <vt:lpstr>送迎支援補助経費</vt:lpstr>
      <vt:lpstr>第三者評価受審推進事業経費</vt:lpstr>
      <vt:lpstr>旅費</vt:lpstr>
      <vt:lpstr>光熱水費</vt:lpstr>
      <vt:lpstr>印刷費</vt:lpstr>
      <vt:lpstr>修繕費</vt:lpstr>
      <vt:lpstr>備品費・消耗品費</vt:lpstr>
      <vt:lpstr>広告料</vt:lpstr>
      <vt:lpstr>手数料</vt:lpstr>
      <vt:lpstr>保険料</vt:lpstr>
      <vt:lpstr>通信運搬費</vt:lpstr>
      <vt:lpstr>業務委託費</vt:lpstr>
      <vt:lpstr>使用料・賃借料</vt:lpstr>
      <vt:lpstr>負担金 </vt:lpstr>
      <vt:lpstr>公租公課費</vt:lpstr>
      <vt:lpstr>その他</vt:lpstr>
      <vt:lpstr>リスト（補助限度額入力）</vt:lpstr>
      <vt:lpstr>様式元データ</vt:lpstr>
      <vt:lpstr>修正履歴</vt:lpstr>
      <vt:lpstr>その他!Print_Area</vt:lpstr>
      <vt:lpstr>'育成支援体制強化補助経費（業務委託料）'!Print_Area</vt:lpstr>
      <vt:lpstr>印刷費!Print_Area</vt:lpstr>
      <vt:lpstr>業務委託費!Print_Area</vt:lpstr>
      <vt:lpstr>光熱水費!Print_Area</vt:lpstr>
      <vt:lpstr>公租公課費!Print_Area</vt:lpstr>
      <vt:lpstr>広告料!Print_Area</vt:lpstr>
      <vt:lpstr>使用料・賃借料!Print_Area</vt:lpstr>
      <vt:lpstr>手数料!Print_Area</vt:lpstr>
      <vt:lpstr>修繕費!Print_Area</vt:lpstr>
      <vt:lpstr>送迎支援補助経費!Print_Area</vt:lpstr>
      <vt:lpstr>第三者評価受審推進事業経費!Print_Area</vt:lpstr>
      <vt:lpstr>通信運搬費!Print_Area</vt:lpstr>
      <vt:lpstr>備品費・消耗品費!Print_Area</vt:lpstr>
      <vt:lpstr>'負担金 '!Print_Area</vt:lpstr>
      <vt:lpstr>別記様式第10号!Print_Area</vt:lpstr>
      <vt:lpstr>別紙１!Print_Area</vt:lpstr>
      <vt:lpstr>別紙１別添!Print_Area</vt:lpstr>
      <vt:lpstr>'別紙２-１'!Print_Area</vt:lpstr>
      <vt:lpstr>'別紙２－２(人件費一覧)'!Print_Area</vt:lpstr>
      <vt:lpstr>'別紙２－３(キャリアアップ）'!Print_Area</vt:lpstr>
      <vt:lpstr>保険料!Print_Area</vt:lpstr>
      <vt:lpstr>'補助金算定表（実績）'!Print_Area</vt:lpstr>
      <vt:lpstr>旅費!Print_Area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淑子</cp:lastModifiedBy>
  <cp:lastPrinted>2025-01-06T03:14:12Z</cp:lastPrinted>
  <dcterms:created xsi:type="dcterms:W3CDTF">2020-04-23T00:24:21Z</dcterms:created>
  <dcterms:modified xsi:type="dcterms:W3CDTF">2025-03-04T09:32:42Z</dcterms:modified>
</cp:coreProperties>
</file>